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2"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 i="1"/>
  <c r="AD24" i="27" l="1"/>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BA6" i="4" l="1"/>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T2" i="1" l="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J38"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W58" i="33"/>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U50"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<sst xmlns="http://schemas.openxmlformats.org/spreadsheetml/2006/main" count="20811" uniqueCount="10635">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</sst>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3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0" fontId="40" fillId="0" borderId="0" xfId="0" applyFont="1" applyBorder="1" applyAlignment="1">
      <alignment horizontal="right"/>
    </xf>
    <xf numFmtId="0" fontId="40" fillId="0" borderId="20"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36" fillId="0" borderId="0" xfId="0" applyFont="1" applyAlignment="1">
      <alignment horizontal="right" vertical="center"/>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1" fontId="33" fillId="0" borderId="0" xfId="0" applyNumberFormat="1" applyFont="1" applyAlignment="1">
      <alignment horizontal="center"/>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0" fontId="69" fillId="0" borderId="0" xfId="44" applyFont="1" applyAlignment="1" applyProtection="1">
      <alignment horizontal="left"/>
    </xf>
    <xf numFmtId="1" fontId="69" fillId="0" borderId="4" xfId="0" applyNumberFormat="1" applyFont="1" applyBorder="1" applyAlignment="1">
      <alignment horizontal="center"/>
    </xf>
    <xf numFmtId="1" fontId="69" fillId="0" borderId="4" xfId="0" applyNumberFormat="1" applyFont="1" applyBorder="1" applyAlignment="1">
      <alignment horizontal="left"/>
    </xf>
    <xf numFmtId="1" fontId="69" fillId="0" borderId="0" xfId="0" applyNumberFormat="1" applyFont="1" applyBorder="1" applyAlignment="1">
      <alignment horizontal="right"/>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67" fillId="0" borderId="0" xfId="0" applyFont="1" applyAlignment="1">
      <alignment horizontal="right"/>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51" fillId="0" borderId="0" xfId="0" applyFont="1" applyAlignment="1">
      <alignment horizontal="center"/>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 fontId="73" fillId="0" borderId="4" xfId="0" applyNumberFormat="1" applyFont="1" applyBorder="1" applyAlignment="1">
      <alignment horizontal="center"/>
    </xf>
    <xf numFmtId="0" fontId="51" fillId="0" borderId="0" xfId="0" applyFont="1" applyAlignment="1">
      <alignment horizontal="lef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9" fillId="0" borderId="0" xfId="0" applyFont="1" applyBorder="1" applyAlignment="1">
      <alignment horizontal="right"/>
    </xf>
    <xf numFmtId="0" fontId="69" fillId="0" borderId="4" xfId="0" applyFont="1" applyBorder="1" applyAlignment="1">
      <alignment horizontal="righ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9" fillId="0" borderId="15" xfId="0" applyFont="1" applyBorder="1" applyAlignment="1">
      <alignment horizontal="center"/>
    </xf>
    <xf numFmtId="0" fontId="89" fillId="0" borderId="0" xfId="0" applyFont="1" applyBorder="1" applyAlignment="1">
      <alignment horizontal="center"/>
    </xf>
    <xf numFmtId="0" fontId="88" fillId="0" borderId="0" xfId="0" applyFont="1" applyAlignment="1">
      <alignment horizontal="right" vertical="center"/>
    </xf>
    <xf numFmtId="0" fontId="89" fillId="0" borderId="1" xfId="0" applyFont="1" applyBorder="1" applyAlignment="1">
      <alignment horizontal="center" vertical="center"/>
    </xf>
    <xf numFmtId="0" fontId="89" fillId="0" borderId="47" xfId="0" applyFont="1" applyBorder="1" applyAlignment="1">
      <alignment horizontal="center"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 xfId="0" applyFont="1" applyBorder="1" applyAlignment="1">
      <alignment horizontal="left" vertical="center" wrapText="1"/>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92" fillId="49" borderId="45" xfId="0" applyFont="1" applyFill="1" applyBorder="1" applyAlignment="1">
      <alignment horizontal="center" vertical="center" wrapText="1"/>
    </xf>
    <xf numFmtId="0" fontId="88" fillId="0" borderId="0" xfId="0" applyFont="1" applyAlignment="1">
      <alignment horizontal="justify"/>
    </xf>
    <xf numFmtId="0" fontId="88" fillId="0" borderId="0" xfId="0" applyFont="1" applyAlignment="1">
      <alignment horizontal="center" vertical="center"/>
    </xf>
    <xf numFmtId="0" fontId="88" fillId="0" borderId="0" xfId="0" applyFont="1" applyAlignment="1">
      <alignment horizontal="left"/>
    </xf>
    <xf numFmtId="0" fontId="91" fillId="0" borderId="0" xfId="0" applyFont="1" applyAlignment="1">
      <alignment horizontal="center"/>
    </xf>
    <xf numFmtId="0" fontId="88" fillId="0" borderId="0" xfId="0" applyFont="1" applyAlignment="1">
      <alignment horizontal="right"/>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3" fillId="0" borderId="0" xfId="0" applyFont="1" applyAlignment="1">
      <alignment horizontal="center" vertical="center"/>
    </xf>
    <xf numFmtId="0" fontId="88" fillId="0" borderId="44" xfId="0" applyFont="1" applyBorder="1" applyAlignment="1">
      <alignment horizontal="left"/>
    </xf>
    <xf numFmtId="0" fontId="88" fillId="0" borderId="4" xfId="0" applyFont="1" applyBorder="1" applyAlignment="1">
      <alignment horizontal="center"/>
    </xf>
    <xf numFmtId="0" fontId="8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IF(F2="","",IFERROR(CONCATENATE("PEUA",VLOOKUP(ESTADO,REPORTE!AV$2:AW$33,2,0),DIDTRITO_FORM,CADER_FORM,IFERROR(INDEX(BS:BS,MATCH(DAY(F2),BR:BR,0),1),DAY(F2)),IFERROR(INDEX(BS:BS,MATCH(MONTH(F2),BR:BR,0),1),MONTH(F2)),YEAR(F2),G2),""))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7"/>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IF(F3="","",IFERROR(CONCATENATE("PEUA",VLOOKUP(ESTADO,REPORTE!AV$2:AW$33,2,0),DIDTRITO_FORM,CADER_FORM,IFERROR(INDEX(BS:BS,MATCH(DAY(F3),BR:BR,0),1),DAY(F3)),IFERROR(INDEX(BS:BS,MATCH(MONTH(F3),BR:BR,0),1),MONTH(F3)),YEAR(F3),G3),""))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7"/>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IF(F4="","",IFERROR(CONCATENATE("PEUA",VLOOKUP(ESTADO,REPORTE!AV$2:AW$33,2,0),DIDTRITO_FORM,CADER_FORM,IFERROR(INDEX(BS:BS,MATCH(DAY(F4),BR:BR,0),1),DAY(F4)),IFERROR(INDEX(BS:BS,MATCH(MONTH(F4),BR:BR,0),1),MONTH(F4)),YEAR(F4),G4),""))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7"/>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IF(F5="","",IFERROR(CONCATENATE("PEUA",VLOOKUP(ESTADO,REPORTE!AV$2:AW$33,2,0),DIDTRITO_FORM,CADER_FORM,IFERROR(INDEX(BS:BS,MATCH(DAY(F5),BR:BR,0),1),DAY(F5)),IFERROR(INDEX(BS:BS,MATCH(MONTH(F5),BR:BR,0),1),MONTH(F5)),YEAR(F5),G5),""))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7"/>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IF(F6="","",IFERROR(CONCATENATE("PEUA",VLOOKUP(ESTADO,REPORTE!AV$2:AW$33,2,0),DIDTRITO_FORM,CADER_FORM,IFERROR(INDEX(BS:BS,MATCH(DAY(F6),BR:BR,0),1),DAY(F6)),IFERROR(INDEX(BS:BS,MATCH(MONTH(F6),BR:BR,0),1),MONTH(F6)),YEAR(F6),G6),""))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7"/>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IF(F7="","",IFERROR(CONCATENATE("PEUA",VLOOKUP(ESTADO,REPORTE!AV$2:AW$33,2,0),DIDTRITO_FORM,CADER_FORM,IFERROR(INDEX(BS:BS,MATCH(DAY(F7),BR:BR,0),1),DAY(F7)),IFERROR(INDEX(BS:BS,MATCH(MONTH(F7),BR:BR,0),1),MONTH(F7)),YEAR(F7),G7),""))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7"/>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IF(F8="","",IFERROR(CONCATENATE("PEUA",VLOOKUP(ESTADO,REPORTE!AV$2:AW$33,2,0),DIDTRITO_FORM,CADER_FORM,IFERROR(INDEX(BS:BS,MATCH(DAY(F8),BR:BR,0),1),DAY(F8)),IFERROR(INDEX(BS:BS,MATCH(MONTH(F8),BR:BR,0),1),MONTH(F8)),YEAR(F8),G8),""))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7"/>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IF(F9="","",IFERROR(CONCATENATE("PEUA",VLOOKUP(ESTADO,REPORTE!AV$2:AW$33,2,0),DIDTRITO_FORM,CADER_FORM,IFERROR(INDEX(BS:BS,MATCH(DAY(F9),BR:BR,0),1),DAY(F9)),IFERROR(INDEX(BS:BS,MATCH(MONTH(F9),BR:BR,0),1),MONTH(F9)),YEAR(F9),G9),""))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7"/>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IF(F10="","",IFERROR(CONCATENATE("PEUA",VLOOKUP(ESTADO,REPORTE!AV$2:AW$33,2,0),DIDTRITO_FORM,CADER_FORM,IFERROR(INDEX(BS:BS,MATCH(DAY(F10),BR:BR,0),1),DAY(F10)),IFERROR(INDEX(BS:BS,MATCH(MONTH(F10),BR:BR,0),1),MONTH(F10)),YEAR(F10),G10),""))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7"/>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IF(F11="","",IFERROR(CONCATENATE("PEUA",VLOOKUP(ESTADO,REPORTE!AV$2:AW$33,2,0),DIDTRITO_FORM,CADER_FORM,IFERROR(INDEX(BS:BS,MATCH(DAY(F11),BR:BR,0),1),DAY(F11)),IFERROR(INDEX(BS:BS,MATCH(MONTH(F11),BR:BR,0),1),MONTH(F11)),YEAR(F11),G11),""))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7"/>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IF(F12="","",IFERROR(CONCATENATE("PEUA",VLOOKUP(ESTADO,REPORTE!AV$2:AW$33,2,0),DIDTRITO_FORM,CADER_FORM,IFERROR(INDEX(BS:BS,MATCH(DAY(F12),BR:BR,0),1),DAY(F12)),IFERROR(INDEX(BS:BS,MATCH(MONTH(F12),BR:BR,0),1),MONTH(F12)),YEAR(F12),G12),""))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7"/>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IF(F13="","",IFERROR(CONCATENATE("PEUA",VLOOKUP(ESTADO,REPORTE!AV$2:AW$33,2,0),DIDTRITO_FORM,CADER_FORM,IFERROR(INDEX(BS:BS,MATCH(DAY(F13),BR:BR,0),1),DAY(F13)),IFERROR(INDEX(BS:BS,MATCH(MONTH(F13),BR:BR,0),1),MONTH(F13)),YEAR(F13),G13),""))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7"/>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IF(F14="","",IFERROR(CONCATENATE("PEUA",VLOOKUP(ESTADO,REPORTE!AV$2:AW$33,2,0),DIDTRITO_FORM,CADER_FORM,IFERROR(INDEX(BS:BS,MATCH(DAY(F14),BR:BR,0),1),DAY(F14)),IFERROR(INDEX(BS:BS,MATCH(MONTH(F14),BR:BR,0),1),MONTH(F14)),YEAR(F14),G14),""))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7"/>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IF(F15="","",IFERROR(CONCATENATE("PEUA",VLOOKUP(ESTADO,REPORTE!AV$2:AW$33,2,0),DIDTRITO_FORM,CADER_FORM,IFERROR(INDEX(BS:BS,MATCH(DAY(F15),BR:BR,0),1),DAY(F15)),IFERROR(INDEX(BS:BS,MATCH(MONTH(F15),BR:BR,0),1),MONTH(F15)),YEAR(F15),G15),""))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7"/>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IF(F16="","",IFERROR(CONCATENATE("PEUA",VLOOKUP(ESTADO,REPORTE!AV$2:AW$33,2,0),DIDTRITO_FORM,CADER_FORM,IFERROR(INDEX(BS:BS,MATCH(DAY(F16),BR:BR,0),1),DAY(F16)),IFERROR(INDEX(BS:BS,MATCH(MONTH(F16),BR:BR,0),1),MONTH(F16)),YEAR(F16),G16),""))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7"/>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IF(F17="","",IFERROR(CONCATENATE("PEUA",VLOOKUP(ESTADO,REPORTE!AV$2:AW$33,2,0),DIDTRITO_FORM,CADER_FORM,IFERROR(INDEX(BS:BS,MATCH(DAY(F17),BR:BR,0),1),DAY(F17)),IFERROR(INDEX(BS:BS,MATCH(MONTH(F17),BR:BR,0),1),MONTH(F17)),YEAR(F17),G17),""))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7"/>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IF(F18="","",IFERROR(CONCATENATE("PEUA",VLOOKUP(ESTADO,REPORTE!AV$2:AW$33,2,0),DIDTRITO_FORM,CADER_FORM,IFERROR(INDEX(BS:BS,MATCH(DAY(F18),BR:BR,0),1),DAY(F18)),IFERROR(INDEX(BS:BS,MATCH(MONTH(F18),BR:BR,0),1),MONTH(F18)),YEAR(F18),G18),""))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7"/>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IF(F19="","",IFERROR(CONCATENATE("PEUA",VLOOKUP(ESTADO,REPORTE!AV$2:AW$33,2,0),DIDTRITO_FORM,CADER_FORM,IFERROR(INDEX(BS:BS,MATCH(DAY(F19),BR:BR,0),1),DAY(F19)),IFERROR(INDEX(BS:BS,MATCH(MONTH(F19),BR:BR,0),1),MONTH(F19)),YEAR(F19),G19),""))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7"/>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IF(F20="","",IFERROR(CONCATENATE("PEUA",VLOOKUP(ESTADO,REPORTE!AV$2:AW$33,2,0),DIDTRITO_FORM,CADER_FORM,IFERROR(INDEX(BS:BS,MATCH(DAY(F20),BR:BR,0),1),DAY(F20)),IFERROR(INDEX(BS:BS,MATCH(MONTH(F20),BR:BR,0),1),MONTH(F20)),YEAR(F20),G20),""))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7"/>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IF(F21="","",IFERROR(CONCATENATE("PEUA",VLOOKUP(ESTADO,REPORTE!AV$2:AW$33,2,0),DIDTRITO_FORM,CADER_FORM,IFERROR(INDEX(BS:BS,MATCH(DAY(F21),BR:BR,0),1),DAY(F21)),IFERROR(INDEX(BS:BS,MATCH(MONTH(F21),BR:BR,0),1),MONTH(F21)),YEAR(F21),G21),""))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7"/>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IF(F22="","",IFERROR(CONCATENATE("PEUA",VLOOKUP(ESTADO,REPORTE!AV$2:AW$33,2,0),DIDTRITO_FORM,CADER_FORM,IFERROR(INDEX(BS:BS,MATCH(DAY(F22),BR:BR,0),1),DAY(F22)),IFERROR(INDEX(BS:BS,MATCH(MONTH(F22),BR:BR,0),1),MONTH(F22)),YEAR(F22),G22),""))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7"/>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IF(F23="","",IFERROR(CONCATENATE("PEUA",VLOOKUP(ESTADO,REPORTE!AV$2:AW$33,2,0),DIDTRITO_FORM,CADER_FORM,IFERROR(INDEX(BS:BS,MATCH(DAY(F23),BR:BR,0),1),DAY(F23)),IFERROR(INDEX(BS:BS,MATCH(MONTH(F23),BR:BR,0),1),MONTH(F23)),YEAR(F23),G23),""))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7"/>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IF(F24="","",IFERROR(CONCATENATE("PEUA",VLOOKUP(ESTADO,REPORTE!AV$2:AW$33,2,0),DIDTRITO_FORM,CADER_FORM,IFERROR(INDEX(BS:BS,MATCH(DAY(F24),BR:BR,0),1),DAY(F24)),IFERROR(INDEX(BS:BS,MATCH(MONTH(F24),BR:BR,0),1),MONTH(F24)),YEAR(F24),G24),""))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7"/>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IF(F25="","",IFERROR(CONCATENATE("PEUA",VLOOKUP(ESTADO,REPORTE!AV$2:AW$33,2,0),DIDTRITO_FORM,CADER_FORM,IFERROR(INDEX(BS:BS,MATCH(DAY(F25),BR:BR,0),1),DAY(F25)),IFERROR(INDEX(BS:BS,MATCH(MONTH(F25),BR:BR,0),1),MONTH(F25)),YEAR(F25),G25),""))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7"/>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IF(F26="","",IFERROR(CONCATENATE("PEUA",VLOOKUP(ESTADO,REPORTE!AV$2:AW$33,2,0),DIDTRITO_FORM,CADER_FORM,IFERROR(INDEX(BS:BS,MATCH(DAY(F26),BR:BR,0),1),DAY(F26)),IFERROR(INDEX(BS:BS,MATCH(MONTH(F26),BR:BR,0),1),MONTH(F26)),YEAR(F26),G26),""))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7"/>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IF(F27="","",IFERROR(CONCATENATE("PEUA",VLOOKUP(ESTADO,REPORTE!AV$2:AW$33,2,0),DIDTRITO_FORM,CADER_FORM,IFERROR(INDEX(BS:BS,MATCH(DAY(F27),BR:BR,0),1),DAY(F27)),IFERROR(INDEX(BS:BS,MATCH(MONTH(F27),BR:BR,0),1),MONTH(F27)),YEAR(F27),G27),""))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7"/>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IF(F28="","",IFERROR(CONCATENATE("PEUA",VLOOKUP(ESTADO,REPORTE!AV$2:AW$33,2,0),DIDTRITO_FORM,CADER_FORM,IFERROR(INDEX(BS:BS,MATCH(DAY(F28),BR:BR,0),1),DAY(F28)),IFERROR(INDEX(BS:BS,MATCH(MONTH(F28),BR:BR,0),1),MONTH(F28)),YEAR(F28),G28),""))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7"/>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IF(F29="","",IFERROR(CONCATENATE("PEUA",VLOOKUP(ESTADO,REPORTE!AV$2:AW$33,2,0),DIDTRITO_FORM,CADER_FORM,IFERROR(INDEX(BS:BS,MATCH(DAY(F29),BR:BR,0),1),DAY(F29)),IFERROR(INDEX(BS:BS,MATCH(MONTH(F29),BR:BR,0),1),MONTH(F29)),YEAR(F29),G29),""))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7"/>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IF(F30="","",IFERROR(CONCATENATE("PEUA",VLOOKUP(ESTADO,REPORTE!AV$2:AW$33,2,0),DIDTRITO_FORM,CADER_FORM,IFERROR(INDEX(BS:BS,MATCH(DAY(F30),BR:BR,0),1),DAY(F30)),IFERROR(INDEX(BS:BS,MATCH(MONTH(F30),BR:BR,0),1),MONTH(F30)),YEAR(F30),G30),""))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7"/>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IF(F31="","",IFERROR(CONCATENATE("PEUA",VLOOKUP(ESTADO,REPORTE!AV$2:AW$33,2,0),DIDTRITO_FORM,CADER_FORM,IFERROR(INDEX(BS:BS,MATCH(DAY(F31),BR:BR,0),1),DAY(F31)),IFERROR(INDEX(BS:BS,MATCH(MONTH(F31),BR:BR,0),1),MONTH(F31)),YEAR(F31),G31),""))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7"/>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IF(F32="","",IFERROR(CONCATENATE("PEUA",VLOOKUP(ESTADO,REPORTE!AV$2:AW$33,2,0),DIDTRITO_FORM,CADER_FORM,IFERROR(INDEX(BS:BS,MATCH(DAY(F32),BR:BR,0),1),DAY(F32)),IFERROR(INDEX(BS:BS,MATCH(MONTH(F32),BR:BR,0),1),MONTH(F32)),YEAR(F32),G32),""))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7"/>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IF(F33="","",IFERROR(CONCATENATE("PEUA",VLOOKUP(ESTADO,REPORTE!AV$2:AW$33,2,0),DIDTRITO_FORM,CADER_FORM,IFERROR(INDEX(BS:BS,MATCH(DAY(F33),BR:BR,0),1),DAY(F33)),IFERROR(INDEX(BS:BS,MATCH(MONTH(F33),BR:BR,0),1),MONTH(F33)),YEAR(F33),G33),""))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7"/>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IF(F34="","",IFERROR(CONCATENATE("PEUA",VLOOKUP(ESTADO,REPORTE!AV$2:AW$33,2,0),DIDTRITO_FORM,CADER_FORM,IFERROR(INDEX(BS:BS,MATCH(DAY(F34),BR:BR,0),1),DAY(F34)),IFERROR(INDEX(BS:BS,MATCH(MONTH(F34),BR:BR,0),1),MONTH(F34)),YEAR(F34),G34),""))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7"/>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IF(F35="","",IFERROR(CONCATENATE("PEUA",VLOOKUP(ESTADO,REPORTE!AV$2:AW$33,2,0),DIDTRITO_FORM,CADER_FORM,IFERROR(INDEX(BS:BS,MATCH(DAY(F35),BR:BR,0),1),DAY(F35)),IFERROR(INDEX(BS:BS,MATCH(MONTH(F35),BR:BR,0),1),MONTH(F35)),YEAR(F35),G35),""))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7"/>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IF(F36="","",IFERROR(CONCATENATE("PEUA",VLOOKUP(ESTADO,REPORTE!AV$2:AW$33,2,0),DIDTRITO_FORM,CADER_FORM,IFERROR(INDEX(BS:BS,MATCH(DAY(F36),BR:BR,0),1),DAY(F36)),IFERROR(INDEX(BS:BS,MATCH(MONTH(F36),BR:BR,0),1),MONTH(F36)),YEAR(F36),G36),""))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7"/>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IF(F37="","",IFERROR(CONCATENATE("PEUA",VLOOKUP(ESTADO,REPORTE!AV$2:AW$33,2,0),DIDTRITO_FORM,CADER_FORM,IFERROR(INDEX(BS:BS,MATCH(DAY(F37),BR:BR,0),1),DAY(F37)),IFERROR(INDEX(BS:BS,MATCH(MONTH(F37),BR:BR,0),1),MONTH(F37)),YEAR(F37),G37),""))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7"/>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IF(F38="","",IFERROR(CONCATENATE("PEUA",VLOOKUP(ESTADO,REPORTE!AV$2:AW$33,2,0),DIDTRITO_FORM,CADER_FORM,IFERROR(INDEX(BS:BS,MATCH(DAY(F38),BR:BR,0),1),DAY(F38)),IFERROR(INDEX(BS:BS,MATCH(MONTH(F38),BR:BR,0),1),MONTH(F38)),YEAR(F38),G38),""))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7"/>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IF(F39="","",IFERROR(CONCATENATE("PEUA",VLOOKUP(ESTADO,REPORTE!AV$2:AW$33,2,0),DIDTRITO_FORM,CADER_FORM,IFERROR(INDEX(BS:BS,MATCH(DAY(F39),BR:BR,0),1),DAY(F39)),IFERROR(INDEX(BS:BS,MATCH(MONTH(F39),BR:BR,0),1),MONTH(F39)),YEAR(F39),G39),""))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7"/>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IF(F40="","",IFERROR(CONCATENATE("PEUA",VLOOKUP(ESTADO,REPORTE!AV$2:AW$33,2,0),DIDTRITO_FORM,CADER_FORM,IFERROR(INDEX(BS:BS,MATCH(DAY(F40),BR:BR,0),1),DAY(F40)),IFERROR(INDEX(BS:BS,MATCH(MONTH(F40),BR:BR,0),1),MONTH(F40)),YEAR(F40),G40),""))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7"/>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IF(F41="","",IFERROR(CONCATENATE("PEUA",VLOOKUP(ESTADO,REPORTE!AV$2:AW$33,2,0),DIDTRITO_FORM,CADER_FORM,IFERROR(INDEX(BS:BS,MATCH(DAY(F41),BR:BR,0),1),DAY(F41)),IFERROR(INDEX(BS:BS,MATCH(MONTH(F41),BR:BR,0),1),MONTH(F41)),YEAR(F41),G41),""))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7"/>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IF(F42="","",IFERROR(CONCATENATE("PEUA",VLOOKUP(ESTADO,REPORTE!AV$2:AW$33,2,0),DIDTRITO_FORM,CADER_FORM,IFERROR(INDEX(BS:BS,MATCH(DAY(F42),BR:BR,0),1),DAY(F42)),IFERROR(INDEX(BS:BS,MATCH(MONTH(F42),BR:BR,0),1),MONTH(F42)),YEAR(F42),G42),""))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7"/>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IF(F43="","",IFERROR(CONCATENATE("PEUA",VLOOKUP(ESTADO,REPORTE!AV$2:AW$33,2,0),DIDTRITO_FORM,CADER_FORM,IFERROR(INDEX(BS:BS,MATCH(DAY(F43),BR:BR,0),1),DAY(F43)),IFERROR(INDEX(BS:BS,MATCH(MONTH(F43),BR:BR,0),1),MONTH(F43)),YEAR(F43),G43),""))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7"/>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IF(F44="","",IFERROR(CONCATENATE("PEUA",VLOOKUP(ESTADO,REPORTE!AV$2:AW$33,2,0),DIDTRITO_FORM,CADER_FORM,IFERROR(INDEX(BS:BS,MATCH(DAY(F44),BR:BR,0),1),DAY(F44)),IFERROR(INDEX(BS:BS,MATCH(MONTH(F44),BR:BR,0),1),MONTH(F44)),YEAR(F44),G44),""))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7"/>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IF(F45="","",IFERROR(CONCATENATE("PEUA",VLOOKUP(ESTADO,REPORTE!AV$2:AW$33,2,0),DIDTRITO_FORM,CADER_FORM,IFERROR(INDEX(BS:BS,MATCH(DAY(F45),BR:BR,0),1),DAY(F45)),IFERROR(INDEX(BS:BS,MATCH(MONTH(F45),BR:BR,0),1),MONTH(F45)),YEAR(F45),G45),""))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7"/>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IF(F46="","",IFERROR(CONCATENATE("PEUA",VLOOKUP(ESTADO,REPORTE!AV$2:AW$33,2,0),DIDTRITO_FORM,CADER_FORM,IFERROR(INDEX(BS:BS,MATCH(DAY(F46),BR:BR,0),1),DAY(F46)),IFERROR(INDEX(BS:BS,MATCH(MONTH(F46),BR:BR,0),1),MONTH(F46)),YEAR(F46),G46),""))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7"/>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IF(F47="","",IFERROR(CONCATENATE("PEUA",VLOOKUP(ESTADO,REPORTE!AV$2:AW$33,2,0),DIDTRITO_FORM,CADER_FORM,IFERROR(INDEX(BS:BS,MATCH(DAY(F47),BR:BR,0),1),DAY(F47)),IFERROR(INDEX(BS:BS,MATCH(MONTH(F47),BR:BR,0),1),MONTH(F47)),YEAR(F47),G47),""))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7"/>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IF(F48="","",IFERROR(CONCATENATE("PEUA",VLOOKUP(ESTADO,REPORTE!AV$2:AW$33,2,0),DIDTRITO_FORM,CADER_FORM,IFERROR(INDEX(BS:BS,MATCH(DAY(F48),BR:BR,0),1),DAY(F48)),IFERROR(INDEX(BS:BS,MATCH(MONTH(F48),BR:BR,0),1),MONTH(F48)),YEAR(F48),G48),""))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7"/>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IF(F49="","",IFERROR(CONCATENATE("PEUA",VLOOKUP(ESTADO,REPORTE!AV$2:AW$33,2,0),DIDTRITO_FORM,CADER_FORM,IFERROR(INDEX(BS:BS,MATCH(DAY(F49),BR:BR,0),1),DAY(F49)),IFERROR(INDEX(BS:BS,MATCH(MONTH(F49),BR:BR,0),1),MONTH(F49)),YEAR(F49),G49),""))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7"/>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IF(F50="","",IFERROR(CONCATENATE("PEUA",VLOOKUP(ESTADO,REPORTE!AV$2:AW$33,2,0),DIDTRITO_FORM,CADER_FORM,IFERROR(INDEX(BS:BS,MATCH(DAY(F50),BR:BR,0),1),DAY(F50)),IFERROR(INDEX(BS:BS,MATCH(MONTH(F50),BR:BR,0),1),MONTH(F50)),YEAR(F50),G50),""))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7"/>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IF(F51="","",IFERROR(CONCATENATE("PEUA",VLOOKUP(ESTADO,REPORTE!AV$2:AW$33,2,0),DIDTRITO_FORM,CADER_FORM,IFERROR(INDEX(BS:BS,MATCH(DAY(F51),BR:BR,0),1),DAY(F51)),IFERROR(INDEX(BS:BS,MATCH(MONTH(F51),BR:BR,0),1),MONTH(F51)),YEAR(F51),G51),""))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7"/>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IF(F52="","",IFERROR(CONCATENATE("PEUA",VLOOKUP(ESTADO,REPORTE!AV$2:AW$33,2,0),DIDTRITO_FORM,CADER_FORM,IFERROR(INDEX(BS:BS,MATCH(DAY(F52),BR:BR,0),1),DAY(F52)),IFERROR(INDEX(BS:BS,MATCH(MONTH(F52),BR:BR,0),1),MONTH(F52)),YEAR(F52),G52),""))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7"/>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IF(F53="","",IFERROR(CONCATENATE("PEUA",VLOOKUP(ESTADO,REPORTE!AV$2:AW$33,2,0),DIDTRITO_FORM,CADER_FORM,IFERROR(INDEX(BS:BS,MATCH(DAY(F53),BR:BR,0),1),DAY(F53)),IFERROR(INDEX(BS:BS,MATCH(MONTH(F53),BR:BR,0),1),MONTH(F53)),YEAR(F53),G53),""))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7"/>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IF(F54="","",IFERROR(CONCATENATE("PEUA",VLOOKUP(ESTADO,REPORTE!AV$2:AW$33,2,0),DIDTRITO_FORM,CADER_FORM,IFERROR(INDEX(BS:BS,MATCH(DAY(F54),BR:BR,0),1),DAY(F54)),IFERROR(INDEX(BS:BS,MATCH(MONTH(F54),BR:BR,0),1),MONTH(F54)),YEAR(F54),G54),""))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7"/>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IF(F55="","",IFERROR(CONCATENATE("PEUA",VLOOKUP(ESTADO,REPORTE!AV$2:AW$33,2,0),DIDTRITO_FORM,CADER_FORM,IFERROR(INDEX(BS:BS,MATCH(DAY(F55),BR:BR,0),1),DAY(F55)),IFERROR(INDEX(BS:BS,MATCH(MONTH(F55),BR:BR,0),1),MONTH(F55)),YEAR(F55),G55),""))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7"/>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IF(F56="","",IFERROR(CONCATENATE("PEUA",VLOOKUP(ESTADO,REPORTE!AV$2:AW$33,2,0),DIDTRITO_FORM,CADER_FORM,IFERROR(INDEX(BS:BS,MATCH(DAY(F56),BR:BR,0),1),DAY(F56)),IFERROR(INDEX(BS:BS,MATCH(MONTH(F56),BR:BR,0),1),MONTH(F56)),YEAR(F56),G56),""))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7"/>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IF(F57="","",IFERROR(CONCATENATE("PEUA",VLOOKUP(ESTADO,REPORTE!AV$2:AW$33,2,0),DIDTRITO_FORM,CADER_FORM,IFERROR(INDEX(BS:BS,MATCH(DAY(F57),BR:BR,0),1),DAY(F57)),IFERROR(INDEX(BS:BS,MATCH(MONTH(F57),BR:BR,0),1),MONTH(F57)),YEAR(F57),G57),""))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7"/>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IF(F58="","",IFERROR(CONCATENATE("PEUA",VLOOKUP(ESTADO,REPORTE!AV$2:AW$33,2,0),DIDTRITO_FORM,CADER_FORM,IFERROR(INDEX(BS:BS,MATCH(DAY(F58),BR:BR,0),1),DAY(F58)),IFERROR(INDEX(BS:BS,MATCH(MONTH(F58),BR:BR,0),1),MONTH(F58)),YEAR(F58),G58),""))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7"/>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IF(F59="","",IFERROR(CONCATENATE("PEUA",VLOOKUP(ESTADO,REPORTE!AV$2:AW$33,2,0),DIDTRITO_FORM,CADER_FORM,IFERROR(INDEX(BS:BS,MATCH(DAY(F59),BR:BR,0),1),DAY(F59)),IFERROR(INDEX(BS:BS,MATCH(MONTH(F59),BR:BR,0),1),MONTH(F59)),YEAR(F59),G59),""))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7"/>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IF(F60="","",IFERROR(CONCATENATE("PEUA",VLOOKUP(ESTADO,REPORTE!AV$2:AW$33,2,0),DIDTRITO_FORM,CADER_FORM,IFERROR(INDEX(BS:BS,MATCH(DAY(F60),BR:BR,0),1),DAY(F60)),IFERROR(INDEX(BS:BS,MATCH(MONTH(F60),BR:BR,0),1),MONTH(F60)),YEAR(F60),G60),""))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7"/>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IF(F61="","",IFERROR(CONCATENATE("PEUA",VLOOKUP(ESTADO,REPORTE!AV$2:AW$33,2,0),DIDTRITO_FORM,CADER_FORM,IFERROR(INDEX(BS:BS,MATCH(DAY(F61),BR:BR,0),1),DAY(F61)),IFERROR(INDEX(BS:BS,MATCH(MONTH(F61),BR:BR,0),1),MONTH(F61)),YEAR(F61),G61),""))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7"/>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IF(F62="","",IFERROR(CONCATENATE("PEUA",VLOOKUP(ESTADO,REPORTE!AV$2:AW$33,2,0),DIDTRITO_FORM,CADER_FORM,IFERROR(INDEX(BS:BS,MATCH(DAY(F62),BR:BR,0),1),DAY(F62)),IFERROR(INDEX(BS:BS,MATCH(MONTH(F62),BR:BR,0),1),MONTH(F62)),YEAR(F62),G62),""))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7"/>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IF(F63="","",IFERROR(CONCATENATE("PEUA",VLOOKUP(ESTADO,REPORTE!AV$2:AW$33,2,0),DIDTRITO_FORM,CADER_FORM,IFERROR(INDEX(BS:BS,MATCH(DAY(F63),BR:BR,0),1),DAY(F63)),IFERROR(INDEX(BS:BS,MATCH(MONTH(F63),BR:BR,0),1),MONTH(F63)),YEAR(F63),G63),""))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7"/>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IF(F64="","",IFERROR(CONCATENATE("PEUA",VLOOKUP(ESTADO,REPORTE!AV$2:AW$33,2,0),DIDTRITO_FORM,CADER_FORM,IFERROR(INDEX(BS:BS,MATCH(DAY(F64),BR:BR,0),1),DAY(F64)),IFERROR(INDEX(BS:BS,MATCH(MONTH(F64),BR:BR,0),1),MONTH(F64)),YEAR(F64),G64),""))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7"/>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IF(F65="","",IFERROR(CONCATENATE("PEUA",VLOOKUP(ESTADO,REPORTE!AV$2:AW$33,2,0),DIDTRITO_FORM,CADER_FORM,IFERROR(INDEX(BS:BS,MATCH(DAY(F65),BR:BR,0),1),DAY(F65)),IFERROR(INDEX(BS:BS,MATCH(MONTH(F65),BR:BR,0),1),MONTH(F65)),YEAR(F65),G65),""))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7"/>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IF(F66="","",IFERROR(CONCATENATE("PEUA",VLOOKUP(ESTADO,REPORTE!AV$2:AW$33,2,0),DIDTRITO_FORM,CADER_FORM,IFERROR(INDEX(BS:BS,MATCH(DAY(F66),BR:BR,0),1),DAY(F66)),IFERROR(INDEX(BS:BS,MATCH(MONTH(F66),BR:BR,0),1),MONTH(F66)),YEAR(F66),G66),""))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7"/>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IF(F67="","",IFERROR(CONCATENATE("PEUA",VLOOKUP(ESTADO,REPORTE!AV$2:AW$33,2,0),DIDTRITO_FORM,CADER_FORM,IFERROR(INDEX(BS:BS,MATCH(DAY(F67),BR:BR,0),1),DAY(F67)),IFERROR(INDEX(BS:BS,MATCH(MONTH(F67),BR:BR,0),1),MONTH(F67)),YEAR(F67),G67),""))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7"/>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IF(F68="","",IFERROR(CONCATENATE("PEUA",VLOOKUP(ESTADO,REPORTE!AV$2:AW$33,2,0),DIDTRITO_FORM,CADER_FORM,IFERROR(INDEX(BS:BS,MATCH(DAY(F68),BR:BR,0),1),DAY(F68)),IFERROR(INDEX(BS:BS,MATCH(MONTH(F68),BR:BR,0),1),MONTH(F68)),YEAR(F68),G68),""))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7"/>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IF(F69="","",IFERROR(CONCATENATE("PEUA",VLOOKUP(ESTADO,REPORTE!AV$2:AW$33,2,0),DIDTRITO_FORM,CADER_FORM,IFERROR(INDEX(BS:BS,MATCH(DAY(F69),BR:BR,0),1),DAY(F69)),IFERROR(INDEX(BS:BS,MATCH(MONTH(F69),BR:BR,0),1),MONTH(F69)),YEAR(F69),G69),""))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7"/>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IF(F70="","",IFERROR(CONCATENATE("PEUA",VLOOKUP(ESTADO,REPORTE!AV$2:AW$33,2,0),DIDTRITO_FORM,CADER_FORM,IFERROR(INDEX(BS:BS,MATCH(DAY(F70),BR:BR,0),1),DAY(F70)),IFERROR(INDEX(BS:BS,MATCH(MONTH(F70),BR:BR,0),1),MONTH(F70)),YEAR(F70),G70),""))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7"/>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IF(F71="","",IFERROR(CONCATENATE("PEUA",VLOOKUP(ESTADO,REPORTE!AV$2:AW$33,2,0),DIDTRITO_FORM,CADER_FORM,IFERROR(INDEX(BS:BS,MATCH(DAY(F71),BR:BR,0),1),DAY(F71)),IFERROR(INDEX(BS:BS,MATCH(MONTH(F71),BR:BR,0),1),MONTH(F71)),YEAR(F71),G71),""))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7"/>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IF(F72="","",IFERROR(CONCATENATE("PEUA",VLOOKUP(ESTADO,REPORTE!AV$2:AW$33,2,0),DIDTRITO_FORM,CADER_FORM,IFERROR(INDEX(BS:BS,MATCH(DAY(F72),BR:BR,0),1),DAY(F72)),IFERROR(INDEX(BS:BS,MATCH(MONTH(F72),BR:BR,0),1),MONTH(F72)),YEAR(F72),G72),""))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7"/>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IF(F73="","",IFERROR(CONCATENATE("PEUA",VLOOKUP(ESTADO,REPORTE!AV$2:AW$33,2,0),DIDTRITO_FORM,CADER_FORM,IFERROR(INDEX(BS:BS,MATCH(DAY(F73),BR:BR,0),1),DAY(F73)),IFERROR(INDEX(BS:BS,MATCH(MONTH(F73),BR:BR,0),1),MONTH(F73)),YEAR(F73),G73),""))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7"/>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IF(F74="","",IFERROR(CONCATENATE("PEUA",VLOOKUP(ESTADO,REPORTE!AV$2:AW$33,2,0),DIDTRITO_FORM,CADER_FORM,IFERROR(INDEX(BS:BS,MATCH(DAY(F74),BR:BR,0),1),DAY(F74)),IFERROR(INDEX(BS:BS,MATCH(MONTH(F74),BR:BR,0),1),MONTH(F74)),YEAR(F74),G74),""))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7"/>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IF(F75="","",IFERROR(CONCATENATE("PEUA",VLOOKUP(ESTADO,REPORTE!AV$2:AW$33,2,0),DIDTRITO_FORM,CADER_FORM,IFERROR(INDEX(BS:BS,MATCH(DAY(F75),BR:BR,0),1),DAY(F75)),IFERROR(INDEX(BS:BS,MATCH(MONTH(F75),BR:BR,0),1),MONTH(F75)),YEAR(F75),G75),""))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7"/>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IF(F76="","",IFERROR(CONCATENATE("PEUA",VLOOKUP(ESTADO,REPORTE!AV$2:AW$33,2,0),DIDTRITO_FORM,CADER_FORM,IFERROR(INDEX(BS:BS,MATCH(DAY(F76),BR:BR,0),1),DAY(F76)),IFERROR(INDEX(BS:BS,MATCH(MONTH(F76),BR:BR,0),1),MONTH(F76)),YEAR(F76),G76),""))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7"/>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IF(F77="","",IFERROR(CONCATENATE("PEUA",VLOOKUP(ESTADO,REPORTE!AV$2:AW$33,2,0),DIDTRITO_FORM,CADER_FORM,IFERROR(INDEX(BS:BS,MATCH(DAY(F77),BR:BR,0),1),DAY(F77)),IFERROR(INDEX(BS:BS,MATCH(MONTH(F77),BR:BR,0),1),MONTH(F77)),YEAR(F77),G77),""))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7"/>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IF(F78="","",IFERROR(CONCATENATE("PEUA",VLOOKUP(ESTADO,REPORTE!AV$2:AW$33,2,0),DIDTRITO_FORM,CADER_FORM,IFERROR(INDEX(BS:BS,MATCH(DAY(F78),BR:BR,0),1),DAY(F78)),IFERROR(INDEX(BS:BS,MATCH(MONTH(F78),BR:BR,0),1),MONTH(F78)),YEAR(F78),G78),""))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7"/>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IF(F79="","",IFERROR(CONCATENATE("PEUA",VLOOKUP(ESTADO,REPORTE!AV$2:AW$33,2,0),DIDTRITO_FORM,CADER_FORM,IFERROR(INDEX(BS:BS,MATCH(DAY(F79),BR:BR,0),1),DAY(F79)),IFERROR(INDEX(BS:BS,MATCH(MONTH(F79),BR:BR,0),1),MONTH(F79)),YEAR(F79),G79),""))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7"/>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IF(F80="","",IFERROR(CONCATENATE("PEUA",VLOOKUP(ESTADO,REPORTE!AV$2:AW$33,2,0),DIDTRITO_FORM,CADER_FORM,IFERROR(INDEX(BS:BS,MATCH(DAY(F80),BR:BR,0),1),DAY(F80)),IFERROR(INDEX(BS:BS,MATCH(MONTH(F80),BR:BR,0),1),MONTH(F80)),YEAR(F80),G80),""))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7"/>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IF(F81="","",IFERROR(CONCATENATE("PEUA",VLOOKUP(ESTADO,REPORTE!AV$2:AW$33,2,0),DIDTRITO_FORM,CADER_FORM,IFERROR(INDEX(BS:BS,MATCH(DAY(F81),BR:BR,0),1),DAY(F81)),IFERROR(INDEX(BS:BS,MATCH(MONTH(F81),BR:BR,0),1),MONTH(F81)),YEAR(F81),G81),""))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7"/>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IF(F82="","",IFERROR(CONCATENATE("PEUA",VLOOKUP(ESTADO,REPORTE!AV$2:AW$33,2,0),DIDTRITO_FORM,CADER_FORM,IFERROR(INDEX(BS:BS,MATCH(DAY(F82),BR:BR,0),1),DAY(F82)),IFERROR(INDEX(BS:BS,MATCH(MONTH(F82),BR:BR,0),1),MONTH(F82)),YEAR(F82),G82),""))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7"/>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IF(F83="","",IFERROR(CONCATENATE("PEUA",VLOOKUP(ESTADO,REPORTE!AV$2:AW$33,2,0),DIDTRITO_FORM,CADER_FORM,IFERROR(INDEX(BS:BS,MATCH(DAY(F83),BR:BR,0),1),DAY(F83)),IFERROR(INDEX(BS:BS,MATCH(MONTH(F83),BR:BR,0),1),MONTH(F83)),YEAR(F83),G83),""))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7"/>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IF(F84="","",IFERROR(CONCATENATE("PEUA",VLOOKUP(ESTADO,REPORTE!AV$2:AW$33,2,0),DIDTRITO_FORM,CADER_FORM,IFERROR(INDEX(BS:BS,MATCH(DAY(F84),BR:BR,0),1),DAY(F84)),IFERROR(INDEX(BS:BS,MATCH(MONTH(F84),BR:BR,0),1),MONTH(F84)),YEAR(F84),G84),""))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7"/>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IF(F85="","",IFERROR(CONCATENATE("PEUA",VLOOKUP(ESTADO,REPORTE!AV$2:AW$33,2,0),DIDTRITO_FORM,CADER_FORM,IFERROR(INDEX(BS:BS,MATCH(DAY(F85),BR:BR,0),1),DAY(F85)),IFERROR(INDEX(BS:BS,MATCH(MONTH(F85),BR:BR,0),1),MONTH(F85)),YEAR(F85),G85),""))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7"/>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IF(F86="","",IFERROR(CONCATENATE("PEUA",VLOOKUP(ESTADO,REPORTE!AV$2:AW$33,2,0),DIDTRITO_FORM,CADER_FORM,IFERROR(INDEX(BS:BS,MATCH(DAY(F86),BR:BR,0),1),DAY(F86)),IFERROR(INDEX(BS:BS,MATCH(MONTH(F86),BR:BR,0),1),MONTH(F86)),YEAR(F86),G86),""))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7"/>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IF(F87="","",IFERROR(CONCATENATE("PEUA",VLOOKUP(ESTADO,REPORTE!AV$2:AW$33,2,0),DIDTRITO_FORM,CADER_FORM,IFERROR(INDEX(BS:BS,MATCH(DAY(F87),BR:BR,0),1),DAY(F87)),IFERROR(INDEX(BS:BS,MATCH(MONTH(F87),BR:BR,0),1),MONTH(F87)),YEAR(F87),G87),""))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7"/>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IF(F88="","",IFERROR(CONCATENATE("PEUA",VLOOKUP(ESTADO,REPORTE!AV$2:AW$33,2,0),DIDTRITO_FORM,CADER_FORM,IFERROR(INDEX(BS:BS,MATCH(DAY(F88),BR:BR,0),1),DAY(F88)),IFERROR(INDEX(BS:BS,MATCH(MONTH(F88),BR:BR,0),1),MONTH(F88)),YEAR(F88),G88),""))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7"/>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IF(F89="","",IFERROR(CONCATENATE("PEUA",VLOOKUP(ESTADO,REPORTE!AV$2:AW$33,2,0),DIDTRITO_FORM,CADER_FORM,IFERROR(INDEX(BS:BS,MATCH(DAY(F89),BR:BR,0),1),DAY(F89)),IFERROR(INDEX(BS:BS,MATCH(MONTH(F89),BR:BR,0),1),MONTH(F89)),YEAR(F89),G89),""))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7"/>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IF(F90="","",IFERROR(CONCATENATE("PEUA",VLOOKUP(ESTADO,REPORTE!AV$2:AW$33,2,0),DIDTRITO_FORM,CADER_FORM,IFERROR(INDEX(BS:BS,MATCH(DAY(F90),BR:BR,0),1),DAY(F90)),IFERROR(INDEX(BS:BS,MATCH(MONTH(F90),BR:BR,0),1),MONTH(F90)),YEAR(F90),G90),""))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7"/>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IF(F91="","",IFERROR(CONCATENATE("PEUA",VLOOKUP(ESTADO,REPORTE!AV$2:AW$33,2,0),DIDTRITO_FORM,CADER_FORM,IFERROR(INDEX(BS:BS,MATCH(DAY(F91),BR:BR,0),1),DAY(F91)),IFERROR(INDEX(BS:BS,MATCH(MONTH(F91),BR:BR,0),1),MONTH(F91)),YEAR(F91),G91),""))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7"/>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IF(F92="","",IFERROR(CONCATENATE("PEUA",VLOOKUP(ESTADO,REPORTE!AV$2:AW$33,2,0),DIDTRITO_FORM,CADER_FORM,IFERROR(INDEX(BS:BS,MATCH(DAY(F92),BR:BR,0),1),DAY(F92)),IFERROR(INDEX(BS:BS,MATCH(MONTH(F92),BR:BR,0),1),MONTH(F92)),YEAR(F92),G92),""))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7"/>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IF(F93="","",IFERROR(CONCATENATE("PEUA",VLOOKUP(ESTADO,REPORTE!AV$2:AW$33,2,0),DIDTRITO_FORM,CADER_FORM,IFERROR(INDEX(BS:BS,MATCH(DAY(F93),BR:BR,0),1),DAY(F93)),IFERROR(INDEX(BS:BS,MATCH(MONTH(F93),BR:BR,0),1),MONTH(F93)),YEAR(F93),G93),""))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7"/>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IF(F94="","",IFERROR(CONCATENATE("PEUA",VLOOKUP(ESTADO,REPORTE!AV$2:AW$33,2,0),DIDTRITO_FORM,CADER_FORM,IFERROR(INDEX(BS:BS,MATCH(DAY(F94),BR:BR,0),1),DAY(F94)),IFERROR(INDEX(BS:BS,MATCH(MONTH(F94),BR:BR,0),1),MONTH(F94)),YEAR(F94),G94),""))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7"/>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IF(F95="","",IFERROR(CONCATENATE("PEUA",VLOOKUP(ESTADO,REPORTE!AV$2:AW$33,2,0),DIDTRITO_FORM,CADER_FORM,IFERROR(INDEX(BS:BS,MATCH(DAY(F95),BR:BR,0),1),DAY(F95)),IFERROR(INDEX(BS:BS,MATCH(MONTH(F95),BR:BR,0),1),MONTH(F95)),YEAR(F95),G95),""))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7"/>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IF(F96="","",IFERROR(CONCATENATE("PEUA",VLOOKUP(ESTADO,REPORTE!AV$2:AW$33,2,0),DIDTRITO_FORM,CADER_FORM,IFERROR(INDEX(BS:BS,MATCH(DAY(F96),BR:BR,0),1),DAY(F96)),IFERROR(INDEX(BS:BS,MATCH(MONTH(F96),BR:BR,0),1),MONTH(F96)),YEAR(F96),G96),""))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7"/>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IF(F97="","",IFERROR(CONCATENATE("PEUA",VLOOKUP(ESTADO,REPORTE!AV$2:AW$33,2,0),DIDTRITO_FORM,CADER_FORM,IFERROR(INDEX(BS:BS,MATCH(DAY(F97),BR:BR,0),1),DAY(F97)),IFERROR(INDEX(BS:BS,MATCH(MONTH(F97),BR:BR,0),1),MONTH(F97)),YEAR(F97),G97),""))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7"/>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IF(F98="","",IFERROR(CONCATENATE("PEUA",VLOOKUP(ESTADO,REPORTE!AV$2:AW$33,2,0),DIDTRITO_FORM,CADER_FORM,IFERROR(INDEX(BS:BS,MATCH(DAY(F98),BR:BR,0),1),DAY(F98)),IFERROR(INDEX(BS:BS,MATCH(MONTH(F98),BR:BR,0),1),MONTH(F98)),YEAR(F98),G98),""))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7"/>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IF(F99="","",IFERROR(CONCATENATE("PEUA",VLOOKUP(ESTADO,REPORTE!AV$2:AW$33,2,0),DIDTRITO_FORM,CADER_FORM,IFERROR(INDEX(BS:BS,MATCH(DAY(F99),BR:BR,0),1),DAY(F99)),IFERROR(INDEX(BS:BS,MATCH(MONTH(F99),BR:BR,0),1),MONTH(F99)),YEAR(F99),G99),""))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7"/>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IF(F100="","",IFERROR(CONCATENATE("PEUA",VLOOKUP(ESTADO,REPORTE!AV$2:AW$33,2,0),DIDTRITO_FORM,CADER_FORM,IFERROR(INDEX(BS:BS,MATCH(DAY(F100),BR:BR,0),1),DAY(F100)),IFERROR(INDEX(BS:BS,MATCH(MONTH(F100),BR:BR,0),1),MONTH(F100)),YEAR(F100),G100),""))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7"/>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IF(F101="","",IFERROR(CONCATENATE("PEUA",VLOOKUP(ESTADO,REPORTE!AV$2:AW$33,2,0),DIDTRITO_FORM,CADER_FORM,IFERROR(INDEX(BS:BS,MATCH(DAY(F101),BR:BR,0),1),DAY(F101)),IFERROR(INDEX(BS:BS,MATCH(MONTH(F101),BR:BR,0),1),MONTH(F101)),YEAR(F101),G101),""))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7"/>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IF(F102="","",IFERROR(CONCATENATE("PEUA",VLOOKUP(ESTADO,REPORTE!AV$2:AW$33,2,0),DIDTRITO_FORM,CADER_FORM,IFERROR(INDEX(BS:BS,MATCH(DAY(F102),BR:BR,0),1),DAY(F102)),IFERROR(INDEX(BS:BS,MATCH(MONTH(F102),BR:BR,0),1),MONTH(F102)),YEAR(F102),G102),""))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7"/>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IF(F103="","",IFERROR(CONCATENATE("PEUA",VLOOKUP(ESTADO,REPORTE!AV$2:AW$33,2,0),DIDTRITO_FORM,CADER_FORM,IFERROR(INDEX(BS:BS,MATCH(DAY(F103),BR:BR,0),1),DAY(F103)),IFERROR(INDEX(BS:BS,MATCH(MONTH(F103),BR:BR,0),1),MONTH(F103)),YEAR(F103),G103),""))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7"/>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IF(F104="","",IFERROR(CONCATENATE("PEUA",VLOOKUP(ESTADO,REPORTE!AV$2:AW$33,2,0),DIDTRITO_FORM,CADER_FORM,IFERROR(INDEX(BS:BS,MATCH(DAY(F104),BR:BR,0),1),DAY(F104)),IFERROR(INDEX(BS:BS,MATCH(MONTH(F104),BR:BR,0),1),MONTH(F104)),YEAR(F104),G104),""))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7"/>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IF(F105="","",IFERROR(CONCATENATE("PEUA",VLOOKUP(ESTADO,REPORTE!AV$2:AW$33,2,0),DIDTRITO_FORM,CADER_FORM,IFERROR(INDEX(BS:BS,MATCH(DAY(F105),BR:BR,0),1),DAY(F105)),IFERROR(INDEX(BS:BS,MATCH(MONTH(F105),BR:BR,0),1),MONTH(F105)),YEAR(F105),G105),""))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7"/>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IF(F106="","",IFERROR(CONCATENATE("PEUA",VLOOKUP(ESTADO,REPORTE!AV$2:AW$33,2,0),DIDTRITO_FORM,CADER_FORM,IFERROR(INDEX(BS:BS,MATCH(DAY(F106),BR:BR,0),1),DAY(F106)),IFERROR(INDEX(BS:BS,MATCH(MONTH(F106),BR:BR,0),1),MONTH(F106)),YEAR(F106),G106),""))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7"/>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IF(F107="","",IFERROR(CONCATENATE("PEUA",VLOOKUP(ESTADO,REPORTE!AV$2:AW$33,2,0),DIDTRITO_FORM,CADER_FORM,IFERROR(INDEX(BS:BS,MATCH(DAY(F107),BR:BR,0),1),DAY(F107)),IFERROR(INDEX(BS:BS,MATCH(MONTH(F107),BR:BR,0),1),MONTH(F107)),YEAR(F107),G107),""))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7"/>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IF(F108="","",IFERROR(CONCATENATE("PEUA",VLOOKUP(ESTADO,REPORTE!AV$2:AW$33,2,0),DIDTRITO_FORM,CADER_FORM,IFERROR(INDEX(BS:BS,MATCH(DAY(F108),BR:BR,0),1),DAY(F108)),IFERROR(INDEX(BS:BS,MATCH(MONTH(F108),BR:BR,0),1),MONTH(F108)),YEAR(F108),G108),""))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7"/>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IF(F109="","",IFERROR(CONCATENATE("PEUA",VLOOKUP(ESTADO,REPORTE!AV$2:AW$33,2,0),DIDTRITO_FORM,CADER_FORM,IFERROR(INDEX(BS:BS,MATCH(DAY(F109),BR:BR,0),1),DAY(F109)),IFERROR(INDEX(BS:BS,MATCH(MONTH(F109),BR:BR,0),1),MONTH(F109)),YEAR(F109),G109),""))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7"/>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IF(F110="","",IFERROR(CONCATENATE("PEUA",VLOOKUP(ESTADO,REPORTE!AV$2:AW$33,2,0),DIDTRITO_FORM,CADER_FORM,IFERROR(INDEX(BS:BS,MATCH(DAY(F110),BR:BR,0),1),DAY(F110)),IFERROR(INDEX(BS:BS,MATCH(MONTH(F110),BR:BR,0),1),MONTH(F110)),YEAR(F110),G110),""))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7"/>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IF(F111="","",IFERROR(CONCATENATE("PEUA",VLOOKUP(ESTADO,REPORTE!AV$2:AW$33,2,0),DIDTRITO_FORM,CADER_FORM,IFERROR(INDEX(BS:BS,MATCH(DAY(F111),BR:BR,0),1),DAY(F111)),IFERROR(INDEX(BS:BS,MATCH(MONTH(F111),BR:BR,0),1),MONTH(F111)),YEAR(F111),G111),""))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7"/>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IF(F112="","",IFERROR(CONCATENATE("PEUA",VLOOKUP(ESTADO,REPORTE!AV$2:AW$33,2,0),DIDTRITO_FORM,CADER_FORM,IFERROR(INDEX(BS:BS,MATCH(DAY(F112),BR:BR,0),1),DAY(F112)),IFERROR(INDEX(BS:BS,MATCH(MONTH(F112),BR:BR,0),1),MONTH(F112)),YEAR(F112),G112),""))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7"/>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IF(F113="","",IFERROR(CONCATENATE("PEUA",VLOOKUP(ESTADO,REPORTE!AV$2:AW$33,2,0),DIDTRITO_FORM,CADER_FORM,IFERROR(INDEX(BS:BS,MATCH(DAY(F113),BR:BR,0),1),DAY(F113)),IFERROR(INDEX(BS:BS,MATCH(MONTH(F113),BR:BR,0),1),MONTH(F113)),YEAR(F113),G113),""))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7"/>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IF(F114="","",IFERROR(CONCATENATE("PEUA",VLOOKUP(ESTADO,REPORTE!AV$2:AW$33,2,0),DIDTRITO_FORM,CADER_FORM,IFERROR(INDEX(BS:BS,MATCH(DAY(F114),BR:BR,0),1),DAY(F114)),IFERROR(INDEX(BS:BS,MATCH(MONTH(F114),BR:BR,0),1),MONTH(F114)),YEAR(F114),G114),""))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7"/>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IF(F115="","",IFERROR(CONCATENATE("PEUA",VLOOKUP(ESTADO,REPORTE!AV$2:AW$33,2,0),DIDTRITO_FORM,CADER_FORM,IFERROR(INDEX(BS:BS,MATCH(DAY(F115),BR:BR,0),1),DAY(F115)),IFERROR(INDEX(BS:BS,MATCH(MONTH(F115),BR:BR,0),1),MONTH(F115)),YEAR(F115),G115),""))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7"/>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IF(F116="","",IFERROR(CONCATENATE("PEUA",VLOOKUP(ESTADO,REPORTE!AV$2:AW$33,2,0),DIDTRITO_FORM,CADER_FORM,IFERROR(INDEX(BS:BS,MATCH(DAY(F116),BR:BR,0),1),DAY(F116)),IFERROR(INDEX(BS:BS,MATCH(MONTH(F116),BR:BR,0),1),MONTH(F116)),YEAR(F116),G116),""))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7"/>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IF(F117="","",IFERROR(CONCATENATE("PEUA",VLOOKUP(ESTADO,REPORTE!AV$2:AW$33,2,0),DIDTRITO_FORM,CADER_FORM,IFERROR(INDEX(BS:BS,MATCH(DAY(F117),BR:BR,0),1),DAY(F117)),IFERROR(INDEX(BS:BS,MATCH(MONTH(F117),BR:BR,0),1),MONTH(F117)),YEAR(F117),G117),""))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7"/>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IF(F118="","",IFERROR(CONCATENATE("PEUA",VLOOKUP(ESTADO,REPORTE!AV$2:AW$33,2,0),DIDTRITO_FORM,CADER_FORM,IFERROR(INDEX(BS:BS,MATCH(DAY(F118),BR:BR,0),1),DAY(F118)),IFERROR(INDEX(BS:BS,MATCH(MONTH(F118),BR:BR,0),1),MONTH(F118)),YEAR(F118),G118),""))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7"/>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IF(F119="","",IFERROR(CONCATENATE("PEUA",VLOOKUP(ESTADO,REPORTE!AV$2:AW$33,2,0),DIDTRITO_FORM,CADER_FORM,IFERROR(INDEX(BS:BS,MATCH(DAY(F119),BR:BR,0),1),DAY(F119)),IFERROR(INDEX(BS:BS,MATCH(MONTH(F119),BR:BR,0),1),MONTH(F119)),YEAR(F119),G119),""))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7"/>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IF(F120="","",IFERROR(CONCATENATE("PEUA",VLOOKUP(ESTADO,REPORTE!AV$2:AW$33,2,0),DIDTRITO_FORM,CADER_FORM,IFERROR(INDEX(BS:BS,MATCH(DAY(F120),BR:BR,0),1),DAY(F120)),IFERROR(INDEX(BS:BS,MATCH(MONTH(F120),BR:BR,0),1),MONTH(F120)),YEAR(F120),G120),""))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7"/>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IF(F121="","",IFERROR(CONCATENATE("PEUA",VLOOKUP(ESTADO,REPORTE!AV$2:AW$33,2,0),DIDTRITO_FORM,CADER_FORM,IFERROR(INDEX(BS:BS,MATCH(DAY(F121),BR:BR,0),1),DAY(F121)),IFERROR(INDEX(BS:BS,MATCH(MONTH(F121),BR:BR,0),1),MONTH(F121)),YEAR(F121),G121),""))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7"/>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IF(F122="","",IFERROR(CONCATENATE("PEUA",VLOOKUP(ESTADO,REPORTE!AV$2:AW$33,2,0),DIDTRITO_FORM,CADER_FORM,IFERROR(INDEX(BS:BS,MATCH(DAY(F122),BR:BR,0),1),DAY(F122)),IFERROR(INDEX(BS:BS,MATCH(MONTH(F122),BR:BR,0),1),MONTH(F122)),YEAR(F122),G122),""))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7"/>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IF(F123="","",IFERROR(CONCATENATE("PEUA",VLOOKUP(ESTADO,REPORTE!AV$2:AW$33,2,0),DIDTRITO_FORM,CADER_FORM,IFERROR(INDEX(BS:BS,MATCH(DAY(F123),BR:BR,0),1),DAY(F123)),IFERROR(INDEX(BS:BS,MATCH(MONTH(F123),BR:BR,0),1),MONTH(F123)),YEAR(F123),G123),""))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7"/>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IF(F124="","",IFERROR(CONCATENATE("PEUA",VLOOKUP(ESTADO,REPORTE!AV$2:AW$33,2,0),DIDTRITO_FORM,CADER_FORM,IFERROR(INDEX(BS:BS,MATCH(DAY(F124),BR:BR,0),1),DAY(F124)),IFERROR(INDEX(BS:BS,MATCH(MONTH(F124),BR:BR,0),1),MONTH(F124)),YEAR(F124),G124),""))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7"/>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IF(F125="","",IFERROR(CONCATENATE("PEUA",VLOOKUP(ESTADO,REPORTE!AV$2:AW$33,2,0),DIDTRITO_FORM,CADER_FORM,IFERROR(INDEX(BS:BS,MATCH(DAY(F125),BR:BR,0),1),DAY(F125)),IFERROR(INDEX(BS:BS,MATCH(MONTH(F125),BR:BR,0),1),MONTH(F125)),YEAR(F125),G125),""))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7"/>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IF(F126="","",IFERROR(CONCATENATE("PEUA",VLOOKUP(ESTADO,REPORTE!AV$2:AW$33,2,0),DIDTRITO_FORM,CADER_FORM,IFERROR(INDEX(BS:BS,MATCH(DAY(F126),BR:BR,0),1),DAY(F126)),IFERROR(INDEX(BS:BS,MATCH(MONTH(F126),BR:BR,0),1),MONTH(F126)),YEAR(F126),G126),""))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7"/>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IF(F127="","",IFERROR(CONCATENATE("PEUA",VLOOKUP(ESTADO,REPORTE!AV$2:AW$33,2,0),DIDTRITO_FORM,CADER_FORM,IFERROR(INDEX(BS:BS,MATCH(DAY(F127),BR:BR,0),1),DAY(F127)),IFERROR(INDEX(BS:BS,MATCH(MONTH(F127),BR:BR,0),1),MONTH(F127)),YEAR(F127),G127),""))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7"/>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IF(F128="","",IFERROR(CONCATENATE("PEUA",VLOOKUP(ESTADO,REPORTE!AV$2:AW$33,2,0),DIDTRITO_FORM,CADER_FORM,IFERROR(INDEX(BS:BS,MATCH(DAY(F128),BR:BR,0),1),DAY(F128)),IFERROR(INDEX(BS:BS,MATCH(MONTH(F128),BR:BR,0),1),MONTH(F128)),YEAR(F128),G128),""))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7"/>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IF(F129="","",IFERROR(CONCATENATE("PEUA",VLOOKUP(ESTADO,REPORTE!AV$2:AW$33,2,0),DIDTRITO_FORM,CADER_FORM,IFERROR(INDEX(BS:BS,MATCH(DAY(F129),BR:BR,0),1),DAY(F129)),IFERROR(INDEX(BS:BS,MATCH(MONTH(F129),BR:BR,0),1),MONTH(F129)),YEAR(F129),G129),""))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7"/>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IF(F130="","",IFERROR(CONCATENATE("PEUA",VLOOKUP(ESTADO,REPORTE!AV$2:AW$33,2,0),DIDTRITO_FORM,CADER_FORM,IFERROR(INDEX(BS:BS,MATCH(DAY(F130),BR:BR,0),1),DAY(F130)),IFERROR(INDEX(BS:BS,MATCH(MONTH(F130),BR:BR,0),1),MONTH(F130)),YEAR(F130),G130),""))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7"/>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IF(F131="","",IFERROR(CONCATENATE("PEUA",VLOOKUP(ESTADO,REPORTE!AV$2:AW$33,2,0),DIDTRITO_FORM,CADER_FORM,IFERROR(INDEX(BS:BS,MATCH(DAY(F131),BR:BR,0),1),DAY(F131)),IFERROR(INDEX(BS:BS,MATCH(MONTH(F131),BR:BR,0),1),MONTH(F131)),YEAR(F131),G131),""))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7"/>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IF(F132="","",IFERROR(CONCATENATE("PEUA",VLOOKUP(ESTADO,REPORTE!AV$2:AW$33,2,0),DIDTRITO_FORM,CADER_FORM,IFERROR(INDEX(BS:BS,MATCH(DAY(F132),BR:BR,0),1),DAY(F132)),IFERROR(INDEX(BS:BS,MATCH(MONTH(F132),BR:BR,0),1),MONTH(F132)),YEAR(F132),G132),""))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7"/>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IF(F133="","",IFERROR(CONCATENATE("PEUA",VLOOKUP(ESTADO,REPORTE!AV$2:AW$33,2,0),DIDTRITO_FORM,CADER_FORM,IFERROR(INDEX(BS:BS,MATCH(DAY(F133),BR:BR,0),1),DAY(F133)),IFERROR(INDEX(BS:BS,MATCH(MONTH(F133),BR:BR,0),1),MONTH(F133)),YEAR(F133),G133),""))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7"/>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IF(F134="","",IFERROR(CONCATENATE("PEUA",VLOOKUP(ESTADO,REPORTE!AV$2:AW$33,2,0),DIDTRITO_FORM,CADER_FORM,IFERROR(INDEX(BS:BS,MATCH(DAY(F134),BR:BR,0),1),DAY(F134)),IFERROR(INDEX(BS:BS,MATCH(MONTH(F134),BR:BR,0),1),MONTH(F134)),YEAR(F134),G134),""))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7"/>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IF(F135="","",IFERROR(CONCATENATE("PEUA",VLOOKUP(ESTADO,REPORTE!AV$2:AW$33,2,0),DIDTRITO_FORM,CADER_FORM,IFERROR(INDEX(BS:BS,MATCH(DAY(F135),BR:BR,0),1),DAY(F135)),IFERROR(INDEX(BS:BS,MATCH(MONTH(F135),BR:BR,0),1),MONTH(F135)),YEAR(F135),G135),""))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7"/>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IF(F136="","",IFERROR(CONCATENATE("PEUA",VLOOKUP(ESTADO,REPORTE!AV$2:AW$33,2,0),DIDTRITO_FORM,CADER_FORM,IFERROR(INDEX(BS:BS,MATCH(DAY(F136),BR:BR,0),1),DAY(F136)),IFERROR(INDEX(BS:BS,MATCH(MONTH(F136),BR:BR,0),1),MONTH(F136)),YEAR(F136),G136),""))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7"/>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IF(F137="","",IFERROR(CONCATENATE("PEUA",VLOOKUP(ESTADO,REPORTE!AV$2:AW$33,2,0),DIDTRITO_FORM,CADER_FORM,IFERROR(INDEX(BS:BS,MATCH(DAY(F137),BR:BR,0),1),DAY(F137)),IFERROR(INDEX(BS:BS,MATCH(MONTH(F137),BR:BR,0),1),MONTH(F137)),YEAR(F137),G137),""))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7"/>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IF(F138="","",IFERROR(CONCATENATE("PEUA",VLOOKUP(ESTADO,REPORTE!AV$2:AW$33,2,0),DIDTRITO_FORM,CADER_FORM,IFERROR(INDEX(BS:BS,MATCH(DAY(F138),BR:BR,0),1),DAY(F138)),IFERROR(INDEX(BS:BS,MATCH(MONTH(F138),BR:BR,0),1),MONTH(F138)),YEAR(F138),G138),""))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7"/>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IF(F139="","",IFERROR(CONCATENATE("PEUA",VLOOKUP(ESTADO,REPORTE!AV$2:AW$33,2,0),DIDTRITO_FORM,CADER_FORM,IFERROR(INDEX(BS:BS,MATCH(DAY(F139),BR:BR,0),1),DAY(F139)),IFERROR(INDEX(BS:BS,MATCH(MONTH(F139),BR:BR,0),1),MONTH(F139)),YEAR(F139),G139),""))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7"/>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IF(F140="","",IFERROR(CONCATENATE("PEUA",VLOOKUP(ESTADO,REPORTE!AV$2:AW$33,2,0),DIDTRITO_FORM,CADER_FORM,IFERROR(INDEX(BS:BS,MATCH(DAY(F140),BR:BR,0),1),DAY(F140)),IFERROR(INDEX(BS:BS,MATCH(MONTH(F140),BR:BR,0),1),MONTH(F140)),YEAR(F140),G140),""))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7"/>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IF(F141="","",IFERROR(CONCATENATE("PEUA",VLOOKUP(ESTADO,REPORTE!AV$2:AW$33,2,0),DIDTRITO_FORM,CADER_FORM,IFERROR(INDEX(BS:BS,MATCH(DAY(F141),BR:BR,0),1),DAY(F141)),IFERROR(INDEX(BS:BS,MATCH(MONTH(F141),BR:BR,0),1),MONTH(F141)),YEAR(F141),G141),""))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7"/>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IF(F142="","",IFERROR(CONCATENATE("PEUA",VLOOKUP(ESTADO,REPORTE!AV$2:AW$33,2,0),DIDTRITO_FORM,CADER_FORM,IFERROR(INDEX(BS:BS,MATCH(DAY(F142),BR:BR,0),1),DAY(F142)),IFERROR(INDEX(BS:BS,MATCH(MONTH(F142),BR:BR,0),1),MONTH(F142)),YEAR(F142),G142),""))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7"/>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IF(F143="","",IFERROR(CONCATENATE("PEUA",VLOOKUP(ESTADO,REPORTE!AV$2:AW$33,2,0),DIDTRITO_FORM,CADER_FORM,IFERROR(INDEX(BS:BS,MATCH(DAY(F143),BR:BR,0),1),DAY(F143)),IFERROR(INDEX(BS:BS,MATCH(MONTH(F143),BR:BR,0),1),MONTH(F143)),YEAR(F143),G143),""))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7"/>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IF(F144="","",IFERROR(CONCATENATE("PEUA",VLOOKUP(ESTADO,REPORTE!AV$2:AW$33,2,0),DIDTRITO_FORM,CADER_FORM,IFERROR(INDEX(BS:BS,MATCH(DAY(F144),BR:BR,0),1),DAY(F144)),IFERROR(INDEX(BS:BS,MATCH(MONTH(F144),BR:BR,0),1),MONTH(F144)),YEAR(F144),G144),""))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7"/>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IF(F145="","",IFERROR(CONCATENATE("PEUA",VLOOKUP(ESTADO,REPORTE!AV$2:AW$33,2,0),DIDTRITO_FORM,CADER_FORM,IFERROR(INDEX(BS:BS,MATCH(DAY(F145),BR:BR,0),1),DAY(F145)),IFERROR(INDEX(BS:BS,MATCH(MONTH(F145),BR:BR,0),1),MONTH(F145)),YEAR(F145),G145),""))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7"/>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IF(F146="","",IFERROR(CONCATENATE("PEUA",VLOOKUP(ESTADO,REPORTE!AV$2:AW$33,2,0),DIDTRITO_FORM,CADER_FORM,IFERROR(INDEX(BS:BS,MATCH(DAY(F146),BR:BR,0),1),DAY(F146)),IFERROR(INDEX(BS:BS,MATCH(MONTH(F146),BR:BR,0),1),MONTH(F146)),YEAR(F146),G146),""))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7"/>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IF(F147="","",IFERROR(CONCATENATE("PEUA",VLOOKUP(ESTADO,REPORTE!AV$2:AW$33,2,0),DIDTRITO_FORM,CADER_FORM,IFERROR(INDEX(BS:BS,MATCH(DAY(F147),BR:BR,0),1),DAY(F147)),IFERROR(INDEX(BS:BS,MATCH(MONTH(F147),BR:BR,0),1),MONTH(F147)),YEAR(F147),G147),""))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7"/>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IF(F148="","",IFERROR(CONCATENATE("PEUA",VLOOKUP(ESTADO,REPORTE!AV$2:AW$33,2,0),DIDTRITO_FORM,CADER_FORM,IFERROR(INDEX(BS:BS,MATCH(DAY(F148),BR:BR,0),1),DAY(F148)),IFERROR(INDEX(BS:BS,MATCH(MONTH(F148),BR:BR,0),1),MONTH(F148)),YEAR(F148),G148),""))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7"/>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IF(F149="","",IFERROR(CONCATENATE("PEUA",VLOOKUP(ESTADO,REPORTE!AV$2:AW$33,2,0),DIDTRITO_FORM,CADER_FORM,IFERROR(INDEX(BS:BS,MATCH(DAY(F149),BR:BR,0),1),DAY(F149)),IFERROR(INDEX(BS:BS,MATCH(MONTH(F149),BR:BR,0),1),MONTH(F149)),YEAR(F149),G149),""))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7"/>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IF(F150="","",IFERROR(CONCATENATE("PEUA",VLOOKUP(ESTADO,REPORTE!AV$2:AW$33,2,0),DIDTRITO_FORM,CADER_FORM,IFERROR(INDEX(BS:BS,MATCH(DAY(F150),BR:BR,0),1),DAY(F150)),IFERROR(INDEX(BS:BS,MATCH(MONTH(F150),BR:BR,0),1),MONTH(F150)),YEAR(F150),G150),""))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7"/>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IF(F151="","",IFERROR(CONCATENATE("PEUA",VLOOKUP(ESTADO,REPORTE!AV$2:AW$33,2,0),DIDTRITO_FORM,CADER_FORM,IFERROR(INDEX(BS:BS,MATCH(DAY(F151),BR:BR,0),1),DAY(F151)),IFERROR(INDEX(BS:BS,MATCH(MONTH(F151),BR:BR,0),1),MONTH(F151)),YEAR(F151),G151),""))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7"/>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IF(F152="","",IFERROR(CONCATENATE("PEUA",VLOOKUP(ESTADO,REPORTE!AV$2:AW$33,2,0),DIDTRITO_FORM,CADER_FORM,IFERROR(INDEX(BS:BS,MATCH(DAY(F152),BR:BR,0),1),DAY(F152)),IFERROR(INDEX(BS:BS,MATCH(MONTH(F152),BR:BR,0),1),MONTH(F152)),YEAR(F152),G152),""))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7"/>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IF(F153="","",IFERROR(CONCATENATE("PEUA",VLOOKUP(ESTADO,REPORTE!AV$2:AW$33,2,0),DIDTRITO_FORM,CADER_FORM,IFERROR(INDEX(BS:BS,MATCH(DAY(F153),BR:BR,0),1),DAY(F153)),IFERROR(INDEX(BS:BS,MATCH(MONTH(F153),BR:BR,0),1),MONTH(F153)),YEAR(F153),G153),""))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7"/>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IF(F154="","",IFERROR(CONCATENATE("PEUA",VLOOKUP(ESTADO,REPORTE!AV$2:AW$33,2,0),DIDTRITO_FORM,CADER_FORM,IFERROR(INDEX(BS:BS,MATCH(DAY(F154),BR:BR,0),1),DAY(F154)),IFERROR(INDEX(BS:BS,MATCH(MONTH(F154),BR:BR,0),1),MONTH(F154)),YEAR(F154),G154),""))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7"/>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IF(F155="","",IFERROR(CONCATENATE("PEUA",VLOOKUP(ESTADO,REPORTE!AV$2:AW$33,2,0),DIDTRITO_FORM,CADER_FORM,IFERROR(INDEX(BS:BS,MATCH(DAY(F155),BR:BR,0),1),DAY(F155)),IFERROR(INDEX(BS:BS,MATCH(MONTH(F155),BR:BR,0),1),MONTH(F155)),YEAR(F155),G155),""))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7"/>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IF(F156="","",IFERROR(CONCATENATE("PEUA",VLOOKUP(ESTADO,REPORTE!AV$2:AW$33,2,0),DIDTRITO_FORM,CADER_FORM,IFERROR(INDEX(BS:BS,MATCH(DAY(F156),BR:BR,0),1),DAY(F156)),IFERROR(INDEX(BS:BS,MATCH(MONTH(F156),BR:BR,0),1),MONTH(F156)),YEAR(F156),G156),""))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7"/>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IF(F157="","",IFERROR(CONCATENATE("PEUA",VLOOKUP(ESTADO,REPORTE!AV$2:AW$33,2,0),DIDTRITO_FORM,CADER_FORM,IFERROR(INDEX(BS:BS,MATCH(DAY(F157),BR:BR,0),1),DAY(F157)),IFERROR(INDEX(BS:BS,MATCH(MONTH(F157),BR:BR,0),1),MONTH(F157)),YEAR(F157),G157),""))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7"/>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IF(F158="","",IFERROR(CONCATENATE("PEUA",VLOOKUP(ESTADO,REPORTE!AV$2:AW$33,2,0),DIDTRITO_FORM,CADER_FORM,IFERROR(INDEX(BS:BS,MATCH(DAY(F158),BR:BR,0),1),DAY(F158)),IFERROR(INDEX(BS:BS,MATCH(MONTH(F158),BR:BR,0),1),MONTH(F158)),YEAR(F158),G158),""))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7"/>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IF(F159="","",IFERROR(CONCATENATE("PEUA",VLOOKUP(ESTADO,REPORTE!AV$2:AW$33,2,0),DIDTRITO_FORM,CADER_FORM,IFERROR(INDEX(BS:BS,MATCH(DAY(F159),BR:BR,0),1),DAY(F159)),IFERROR(INDEX(BS:BS,MATCH(MONTH(F159),BR:BR,0),1),MONTH(F159)),YEAR(F159),G159),""))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7"/>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IF(F160="","",IFERROR(CONCATENATE("PEUA",VLOOKUP(ESTADO,REPORTE!AV$2:AW$33,2,0),DIDTRITO_FORM,CADER_FORM,IFERROR(INDEX(BS:BS,MATCH(DAY(F160),BR:BR,0),1),DAY(F160)),IFERROR(INDEX(BS:BS,MATCH(MONTH(F160),BR:BR,0),1),MONTH(F160)),YEAR(F160),G160),""))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7"/>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IF(F161="","",IFERROR(CONCATENATE("PEUA",VLOOKUP(ESTADO,REPORTE!AV$2:AW$33,2,0),DIDTRITO_FORM,CADER_FORM,IFERROR(INDEX(BS:BS,MATCH(DAY(F161),BR:BR,0),1),DAY(F161)),IFERROR(INDEX(BS:BS,MATCH(MONTH(F161),BR:BR,0),1),MONTH(F161)),YEAR(F161),G161),""))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7"/>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IF(F162="","",IFERROR(CONCATENATE("PEUA",VLOOKUP(ESTADO,REPORTE!AV$2:AW$33,2,0),DIDTRITO_FORM,CADER_FORM,IFERROR(INDEX(BS:BS,MATCH(DAY(F162),BR:BR,0),1),DAY(F162)),IFERROR(INDEX(BS:BS,MATCH(MONTH(F162),BR:BR,0),1),MONTH(F162)),YEAR(F162),G162),""))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7"/>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IF(F163="","",IFERROR(CONCATENATE("PEUA",VLOOKUP(ESTADO,REPORTE!AV$2:AW$33,2,0),DIDTRITO_FORM,CADER_FORM,IFERROR(INDEX(BS:BS,MATCH(DAY(F163),BR:BR,0),1),DAY(F163)),IFERROR(INDEX(BS:BS,MATCH(MONTH(F163),BR:BR,0),1),MONTH(F163)),YEAR(F163),G163),""))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7"/>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IF(F164="","",IFERROR(CONCATENATE("PEUA",VLOOKUP(ESTADO,REPORTE!AV$2:AW$33,2,0),DIDTRITO_FORM,CADER_FORM,IFERROR(INDEX(BS:BS,MATCH(DAY(F164),BR:BR,0),1),DAY(F164)),IFERROR(INDEX(BS:BS,MATCH(MONTH(F164),BR:BR,0),1),MONTH(F164)),YEAR(F164),G164),""))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7"/>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IF(F165="","",IFERROR(CONCATENATE("PEUA",VLOOKUP(ESTADO,REPORTE!AV$2:AW$33,2,0),DIDTRITO_FORM,CADER_FORM,IFERROR(INDEX(BS:BS,MATCH(DAY(F165),BR:BR,0),1),DAY(F165)),IFERROR(INDEX(BS:BS,MATCH(MONTH(F165),BR:BR,0),1),MONTH(F165)),YEAR(F165),G165),""))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7"/>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IF(F166="","",IFERROR(CONCATENATE("PEUA",VLOOKUP(ESTADO,REPORTE!AV$2:AW$33,2,0),DIDTRITO_FORM,CADER_FORM,IFERROR(INDEX(BS:BS,MATCH(DAY(F166),BR:BR,0),1),DAY(F166)),IFERROR(INDEX(BS:BS,MATCH(MONTH(F166),BR:BR,0),1),MONTH(F166)),YEAR(F166),G166),""))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7"/>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IF(F167="","",IFERROR(CONCATENATE("PEUA",VLOOKUP(ESTADO,REPORTE!AV$2:AW$33,2,0),DIDTRITO_FORM,CADER_FORM,IFERROR(INDEX(BS:BS,MATCH(DAY(F167),BR:BR,0),1),DAY(F167)),IFERROR(INDEX(BS:BS,MATCH(MONTH(F167),BR:BR,0),1),MONTH(F167)),YEAR(F167),G167),""))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7"/>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IF(F168="","",IFERROR(CONCATENATE("PEUA",VLOOKUP(ESTADO,REPORTE!AV$2:AW$33,2,0),DIDTRITO_FORM,CADER_FORM,IFERROR(INDEX(BS:BS,MATCH(DAY(F168),BR:BR,0),1),DAY(F168)),IFERROR(INDEX(BS:BS,MATCH(MONTH(F168),BR:BR,0),1),MONTH(F168)),YEAR(F168),G168),""))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7"/>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IF(F169="","",IFERROR(CONCATENATE("PEUA",VLOOKUP(ESTADO,REPORTE!AV$2:AW$33,2,0),DIDTRITO_FORM,CADER_FORM,IFERROR(INDEX(BS:BS,MATCH(DAY(F169),BR:BR,0),1),DAY(F169)),IFERROR(INDEX(BS:BS,MATCH(MONTH(F169),BR:BR,0),1),MONTH(F169)),YEAR(F169),G169),""))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7"/>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IF(F170="","",IFERROR(CONCATENATE("PEUA",VLOOKUP(ESTADO,REPORTE!AV$2:AW$33,2,0),DIDTRITO_FORM,CADER_FORM,IFERROR(INDEX(BS:BS,MATCH(DAY(F170),BR:BR,0),1),DAY(F170)),IFERROR(INDEX(BS:BS,MATCH(MONTH(F170),BR:BR,0),1),MONTH(F170)),YEAR(F170),G170),""))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7"/>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IF(F171="","",IFERROR(CONCATENATE("PEUA",VLOOKUP(ESTADO,REPORTE!AV$2:AW$33,2,0),DIDTRITO_FORM,CADER_FORM,IFERROR(INDEX(BS:BS,MATCH(DAY(F171),BR:BR,0),1),DAY(F171)),IFERROR(INDEX(BS:BS,MATCH(MONTH(F171),BR:BR,0),1),MONTH(F171)),YEAR(F171),G171),""))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7"/>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IF(F172="","",IFERROR(CONCATENATE("PEUA",VLOOKUP(ESTADO,REPORTE!AV$2:AW$33,2,0),DIDTRITO_FORM,CADER_FORM,IFERROR(INDEX(BS:BS,MATCH(DAY(F172),BR:BR,0),1),DAY(F172)),IFERROR(INDEX(BS:BS,MATCH(MONTH(F172),BR:BR,0),1),MONTH(F172)),YEAR(F172),G172),""))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7"/>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IF(F173="","",IFERROR(CONCATENATE("PEUA",VLOOKUP(ESTADO,REPORTE!AV$2:AW$33,2,0),DIDTRITO_FORM,CADER_FORM,IFERROR(INDEX(BS:BS,MATCH(DAY(F173),BR:BR,0),1),DAY(F173)),IFERROR(INDEX(BS:BS,MATCH(MONTH(F173),BR:BR,0),1),MONTH(F173)),YEAR(F173),G173),""))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7"/>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IF(F174="","",IFERROR(CONCATENATE("PEUA",VLOOKUP(ESTADO,REPORTE!AV$2:AW$33,2,0),DIDTRITO_FORM,CADER_FORM,IFERROR(INDEX(BS:BS,MATCH(DAY(F174),BR:BR,0),1),DAY(F174)),IFERROR(INDEX(BS:BS,MATCH(MONTH(F174),BR:BR,0),1),MONTH(F174)),YEAR(F174),G174),""))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7"/>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IF(F175="","",IFERROR(CONCATENATE("PEUA",VLOOKUP(ESTADO,REPORTE!AV$2:AW$33,2,0),DIDTRITO_FORM,CADER_FORM,IFERROR(INDEX(BS:BS,MATCH(DAY(F175),BR:BR,0),1),DAY(F175)),IFERROR(INDEX(BS:BS,MATCH(MONTH(F175),BR:BR,0),1),MONTH(F175)),YEAR(F175),G175),""))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7"/>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IF(F176="","",IFERROR(CONCATENATE("PEUA",VLOOKUP(ESTADO,REPORTE!AV$2:AW$33,2,0),DIDTRITO_FORM,CADER_FORM,IFERROR(INDEX(BS:BS,MATCH(DAY(F176),BR:BR,0),1),DAY(F176)),IFERROR(INDEX(BS:BS,MATCH(MONTH(F176),BR:BR,0),1),MONTH(F176)),YEAR(F176),G176),""))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7"/>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IF(F177="","",IFERROR(CONCATENATE("PEUA",VLOOKUP(ESTADO,REPORTE!AV$2:AW$33,2,0),DIDTRITO_FORM,CADER_FORM,IFERROR(INDEX(BS:BS,MATCH(DAY(F177),BR:BR,0),1),DAY(F177)),IFERROR(INDEX(BS:BS,MATCH(MONTH(F177),BR:BR,0),1),MONTH(F177)),YEAR(F177),G177),""))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7"/>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IF(F178="","",IFERROR(CONCATENATE("PEUA",VLOOKUP(ESTADO,REPORTE!AV$2:AW$33,2,0),DIDTRITO_FORM,CADER_FORM,IFERROR(INDEX(BS:BS,MATCH(DAY(F178),BR:BR,0),1),DAY(F178)),IFERROR(INDEX(BS:BS,MATCH(MONTH(F178),BR:BR,0),1),MONTH(F178)),YEAR(F178),G178),""))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7"/>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IF(F179="","",IFERROR(CONCATENATE("PEUA",VLOOKUP(ESTADO,REPORTE!AV$2:AW$33,2,0),DIDTRITO_FORM,CADER_FORM,IFERROR(INDEX(BS:BS,MATCH(DAY(F179),BR:BR,0),1),DAY(F179)),IFERROR(INDEX(BS:BS,MATCH(MONTH(F179),BR:BR,0),1),MONTH(F179)),YEAR(F179),G179),""))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7"/>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IF(F180="","",IFERROR(CONCATENATE("PEUA",VLOOKUP(ESTADO,REPORTE!AV$2:AW$33,2,0),DIDTRITO_FORM,CADER_FORM,IFERROR(INDEX(BS:BS,MATCH(DAY(F180),BR:BR,0),1),DAY(F180)),IFERROR(INDEX(BS:BS,MATCH(MONTH(F180),BR:BR,0),1),MONTH(F180)),YEAR(F180),G180),""))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7"/>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IF(F181="","",IFERROR(CONCATENATE("PEUA",VLOOKUP(ESTADO,REPORTE!AV$2:AW$33,2,0),DIDTRITO_FORM,CADER_FORM,IFERROR(INDEX(BS:BS,MATCH(DAY(F181),BR:BR,0),1),DAY(F181)),IFERROR(INDEX(BS:BS,MATCH(MONTH(F181),BR:BR,0),1),MONTH(F181)),YEAR(F181),G181),""))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7"/>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IF(F182="","",IFERROR(CONCATENATE("PEUA",VLOOKUP(ESTADO,REPORTE!AV$2:AW$33,2,0),DIDTRITO_FORM,CADER_FORM,IFERROR(INDEX(BS:BS,MATCH(DAY(F182),BR:BR,0),1),DAY(F182)),IFERROR(INDEX(BS:BS,MATCH(MONTH(F182),BR:BR,0),1),MONTH(F182)),YEAR(F182),G182),""))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7"/>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IF(F183="","",IFERROR(CONCATENATE("PEUA",VLOOKUP(ESTADO,REPORTE!AV$2:AW$33,2,0),DIDTRITO_FORM,CADER_FORM,IFERROR(INDEX(BS:BS,MATCH(DAY(F183),BR:BR,0),1),DAY(F183)),IFERROR(INDEX(BS:BS,MATCH(MONTH(F183),BR:BR,0),1),MONTH(F183)),YEAR(F183),G183),""))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7"/>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IF(F184="","",IFERROR(CONCATENATE("PEUA",VLOOKUP(ESTADO,REPORTE!AV$2:AW$33,2,0),DIDTRITO_FORM,CADER_FORM,IFERROR(INDEX(BS:BS,MATCH(DAY(F184),BR:BR,0),1),DAY(F184)),IFERROR(INDEX(BS:BS,MATCH(MONTH(F184),BR:BR,0),1),MONTH(F184)),YEAR(F184),G184),""))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7"/>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IF(F185="","",IFERROR(CONCATENATE("PEUA",VLOOKUP(ESTADO,REPORTE!AV$2:AW$33,2,0),DIDTRITO_FORM,CADER_FORM,IFERROR(INDEX(BS:BS,MATCH(DAY(F185),BR:BR,0),1),DAY(F185)),IFERROR(INDEX(BS:BS,MATCH(MONTH(F185),BR:BR,0),1),MONTH(F185)),YEAR(F185),G185),""))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7"/>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IF(F186="","",IFERROR(CONCATENATE("PEUA",VLOOKUP(ESTADO,REPORTE!AV$2:AW$33,2,0),DIDTRITO_FORM,CADER_FORM,IFERROR(INDEX(BS:BS,MATCH(DAY(F186),BR:BR,0),1),DAY(F186)),IFERROR(INDEX(BS:BS,MATCH(MONTH(F186),BR:BR,0),1),MONTH(F186)),YEAR(F186),G186),""))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7"/>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IF(F187="","",IFERROR(CONCATENATE("PEUA",VLOOKUP(ESTADO,REPORTE!AV$2:AW$33,2,0),DIDTRITO_FORM,CADER_FORM,IFERROR(INDEX(BS:BS,MATCH(DAY(F187),BR:BR,0),1),DAY(F187)),IFERROR(INDEX(BS:BS,MATCH(MONTH(F187),BR:BR,0),1),MONTH(F187)),YEAR(F187),G187),""))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7"/>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IF(F188="","",IFERROR(CONCATENATE("PEUA",VLOOKUP(ESTADO,REPORTE!AV$2:AW$33,2,0),DIDTRITO_FORM,CADER_FORM,IFERROR(INDEX(BS:BS,MATCH(DAY(F188),BR:BR,0),1),DAY(F188)),IFERROR(INDEX(BS:BS,MATCH(MONTH(F188),BR:BR,0),1),MONTH(F188)),YEAR(F188),G188),""))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7"/>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IF(F189="","",IFERROR(CONCATENATE("PEUA",VLOOKUP(ESTADO,REPORTE!AV$2:AW$33,2,0),DIDTRITO_FORM,CADER_FORM,IFERROR(INDEX(BS:BS,MATCH(DAY(F189),BR:BR,0),1),DAY(F189)),IFERROR(INDEX(BS:BS,MATCH(MONTH(F189),BR:BR,0),1),MONTH(F189)),YEAR(F189),G189),""))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7"/>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IF(F190="","",IFERROR(CONCATENATE("PEUA",VLOOKUP(ESTADO,REPORTE!AV$2:AW$33,2,0),DIDTRITO_FORM,CADER_FORM,IFERROR(INDEX(BS:BS,MATCH(DAY(F190),BR:BR,0),1),DAY(F190)),IFERROR(INDEX(BS:BS,MATCH(MONTH(F190),BR:BR,0),1),MONTH(F190)),YEAR(F190),G190),""))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7"/>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IF(F191="","",IFERROR(CONCATENATE("PEUA",VLOOKUP(ESTADO,REPORTE!AV$2:AW$33,2,0),DIDTRITO_FORM,CADER_FORM,IFERROR(INDEX(BS:BS,MATCH(DAY(F191),BR:BR,0),1),DAY(F191)),IFERROR(INDEX(BS:BS,MATCH(MONTH(F191),BR:BR,0),1),MONTH(F191)),YEAR(F191),G191),""))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7"/>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IF(F192="","",IFERROR(CONCATENATE("PEUA",VLOOKUP(ESTADO,REPORTE!AV$2:AW$33,2,0),DIDTRITO_FORM,CADER_FORM,IFERROR(INDEX(BS:BS,MATCH(DAY(F192),BR:BR,0),1),DAY(F192)),IFERROR(INDEX(BS:BS,MATCH(MONTH(F192),BR:BR,0),1),MONTH(F192)),YEAR(F192),G192),""))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7"/>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IF(F193="","",IFERROR(CONCATENATE("PEUA",VLOOKUP(ESTADO,REPORTE!AV$2:AW$33,2,0),DIDTRITO_FORM,CADER_FORM,IFERROR(INDEX(BS:BS,MATCH(DAY(F193),BR:BR,0),1),DAY(F193)),IFERROR(INDEX(BS:BS,MATCH(MONTH(F193),BR:BR,0),1),MONTH(F193)),YEAR(F193),G193),""))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7"/>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IF(F194="","",IFERROR(CONCATENATE("PEUA",VLOOKUP(ESTADO,REPORTE!AV$2:AW$33,2,0),DIDTRITO_FORM,CADER_FORM,IFERROR(INDEX(BS:BS,MATCH(DAY(F194),BR:BR,0),1),DAY(F194)),IFERROR(INDEX(BS:BS,MATCH(MONTH(F194),BR:BR,0),1),MONTH(F194)),YEAR(F194),G194),""))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7"/>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IF(F195="","",IFERROR(CONCATENATE("PEUA",VLOOKUP(ESTADO,REPORTE!AV$2:AW$33,2,0),DIDTRITO_FORM,CADER_FORM,IFERROR(INDEX(BS:BS,MATCH(DAY(F195),BR:BR,0),1),DAY(F195)),IFERROR(INDEX(BS:BS,MATCH(MONTH(F195),BR:BR,0),1),MONTH(F195)),YEAR(F195),G195),""))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7"/>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IF(F196="","",IFERROR(CONCATENATE("PEUA",VLOOKUP(ESTADO,REPORTE!AV$2:AW$33,2,0),DIDTRITO_FORM,CADER_FORM,IFERROR(INDEX(BS:BS,MATCH(DAY(F196),BR:BR,0),1),DAY(F196)),IFERROR(INDEX(BS:BS,MATCH(MONTH(F196),BR:BR,0),1),MONTH(F196)),YEAR(F196),G196),""))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7"/>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IF(F197="","",IFERROR(CONCATENATE("PEUA",VLOOKUP(ESTADO,REPORTE!AV$2:AW$33,2,0),DIDTRITO_FORM,CADER_FORM,IFERROR(INDEX(BS:BS,MATCH(DAY(F197),BR:BR,0),1),DAY(F197)),IFERROR(INDEX(BS:BS,MATCH(MONTH(F197),BR:BR,0),1),MONTH(F197)),YEAR(F197),G197),""))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7"/>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IF(F198="","",IFERROR(CONCATENATE("PEUA",VLOOKUP(ESTADO,REPORTE!AV$2:AW$33,2,0),DIDTRITO_FORM,CADER_FORM,IFERROR(INDEX(BS:BS,MATCH(DAY(F198),BR:BR,0),1),DAY(F198)),IFERROR(INDEX(BS:BS,MATCH(MONTH(F198),BR:BR,0),1),MONTH(F198)),YEAR(F198),G198),""))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7"/>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IF(F199="","",IFERROR(CONCATENATE("PEUA",VLOOKUP(ESTADO,REPORTE!AV$2:AW$33,2,0),DIDTRITO_FORM,CADER_FORM,IFERROR(INDEX(BS:BS,MATCH(DAY(F199),BR:BR,0),1),DAY(F199)),IFERROR(INDEX(BS:BS,MATCH(MONTH(F199),BR:BR,0),1),MONTH(F199)),YEAR(F199),G199),""))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7"/>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IF(F200="","",IFERROR(CONCATENATE("PEUA",VLOOKUP(ESTADO,REPORTE!AV$2:AW$33,2,0),DIDTRITO_FORM,CADER_FORM,IFERROR(INDEX(BS:BS,MATCH(DAY(F200),BR:BR,0),1),DAY(F200)),IFERROR(INDEX(BS:BS,MATCH(MONTH(F200),BR:BR,0),1),MONTH(F200)),YEAR(F200),G200),""))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7"/>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IF(F201="","",IFERROR(CONCATENATE("PEUA",VLOOKUP(ESTADO,REPORTE!AV$2:AW$33,2,0),DIDTRITO_FORM,CADER_FORM,IFERROR(INDEX(BS:BS,MATCH(DAY(F201),BR:BR,0),1),DAY(F201)),IFERROR(INDEX(BS:BS,MATCH(MONTH(F201),BR:BR,0),1),MONTH(F201)),YEAR(F201),G201),""))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7"/>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IF(F202="","",IFERROR(CONCATENATE("PEUA",VLOOKUP(ESTADO,REPORTE!AV$2:AW$33,2,0),DIDTRITO_FORM,CADER_FORM,IFERROR(INDEX(BS:BS,MATCH(DAY(F202),BR:BR,0),1),DAY(F202)),IFERROR(INDEX(BS:BS,MATCH(MONTH(F202),BR:BR,0),1),MONTH(F202)),YEAR(F202),G202),""))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7"/>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IF(F203="","",IFERROR(CONCATENATE("PEUA",VLOOKUP(ESTADO,REPORTE!AV$2:AW$33,2,0),DIDTRITO_FORM,CADER_FORM,IFERROR(INDEX(BS:BS,MATCH(DAY(F203),BR:BR,0),1),DAY(F203)),IFERROR(INDEX(BS:BS,MATCH(MONTH(F203),BR:BR,0),1),MONTH(F203)),YEAR(F203),G203),""))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7"/>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IF(F204="","",IFERROR(CONCATENATE("PEUA",VLOOKUP(ESTADO,REPORTE!AV$2:AW$33,2,0),DIDTRITO_FORM,CADER_FORM,IFERROR(INDEX(BS:BS,MATCH(DAY(F204),BR:BR,0),1),DAY(F204)),IFERROR(INDEX(BS:BS,MATCH(MONTH(F204),BR:BR,0),1),MONTH(F204)),YEAR(F204),G204),""))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7"/>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IF(F205="","",IFERROR(CONCATENATE("PEUA",VLOOKUP(ESTADO,REPORTE!AV$2:AW$33,2,0),DIDTRITO_FORM,CADER_FORM,IFERROR(INDEX(BS:BS,MATCH(DAY(F205),BR:BR,0),1),DAY(F205)),IFERROR(INDEX(BS:BS,MATCH(MONTH(F205),BR:BR,0),1),MONTH(F205)),YEAR(F205),G205),""))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7"/>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IF(F206="","",IFERROR(CONCATENATE("PEUA",VLOOKUP(ESTADO,REPORTE!AV$2:AW$33,2,0),DIDTRITO_FORM,CADER_FORM,IFERROR(INDEX(BS:BS,MATCH(DAY(F206),BR:BR,0),1),DAY(F206)),IFERROR(INDEX(BS:BS,MATCH(MONTH(F206),BR:BR,0),1),MONTH(F206)),YEAR(F206),G206),""))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7"/>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IF(F207="","",IFERROR(CONCATENATE("PEUA",VLOOKUP(ESTADO,REPORTE!AV$2:AW$33,2,0),DIDTRITO_FORM,CADER_FORM,IFERROR(INDEX(BS:BS,MATCH(DAY(F207),BR:BR,0),1),DAY(F207)),IFERROR(INDEX(BS:BS,MATCH(MONTH(F207),BR:BR,0),1),MONTH(F207)),YEAR(F207),G207),""))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7"/>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IF(F208="","",IFERROR(CONCATENATE("PEUA",VLOOKUP(ESTADO,REPORTE!AV$2:AW$33,2,0),DIDTRITO_FORM,CADER_FORM,IFERROR(INDEX(BS:BS,MATCH(DAY(F208),BR:BR,0),1),DAY(F208)),IFERROR(INDEX(BS:BS,MATCH(MONTH(F208),BR:BR,0),1),MONTH(F208)),YEAR(F208),G208),""))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7"/>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IF(F209="","",IFERROR(CONCATENATE("PEUA",VLOOKUP(ESTADO,REPORTE!AV$2:AW$33,2,0),DIDTRITO_FORM,CADER_FORM,IFERROR(INDEX(BS:BS,MATCH(DAY(F209),BR:BR,0),1),DAY(F209)),IFERROR(INDEX(BS:BS,MATCH(MONTH(F209),BR:BR,0),1),MONTH(F209)),YEAR(F209),G209),""))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7"/>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IF(F210="","",IFERROR(CONCATENATE("PEUA",VLOOKUP(ESTADO,REPORTE!AV$2:AW$33,2,0),DIDTRITO_FORM,CADER_FORM,IFERROR(INDEX(BS:BS,MATCH(DAY(F210),BR:BR,0),1),DAY(F210)),IFERROR(INDEX(BS:BS,MATCH(MONTH(F210),BR:BR,0),1),MONTH(F210)),YEAR(F210),G210),""))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7"/>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IF(F211="","",IFERROR(CONCATENATE("PEUA",VLOOKUP(ESTADO,REPORTE!AV$2:AW$33,2,0),DIDTRITO_FORM,CADER_FORM,IFERROR(INDEX(BS:BS,MATCH(DAY(F211),BR:BR,0),1),DAY(F211)),IFERROR(INDEX(BS:BS,MATCH(MONTH(F211),BR:BR,0),1),MONTH(F211)),YEAR(F211),G211),""))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7"/>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IF(F212="","",IFERROR(CONCATENATE("PEUA",VLOOKUP(ESTADO,REPORTE!AV$2:AW$33,2,0),DIDTRITO_FORM,CADER_FORM,IFERROR(INDEX(BS:BS,MATCH(DAY(F212),BR:BR,0),1),DAY(F212)),IFERROR(INDEX(BS:BS,MATCH(MONTH(F212),BR:BR,0),1),MONTH(F212)),YEAR(F212),G212),""))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7"/>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IF(F213="","",IFERROR(CONCATENATE("PEUA",VLOOKUP(ESTADO,REPORTE!AV$2:AW$33,2,0),DIDTRITO_FORM,CADER_FORM,IFERROR(INDEX(BS:BS,MATCH(DAY(F213),BR:BR,0),1),DAY(F213)),IFERROR(INDEX(BS:BS,MATCH(MONTH(F213),BR:BR,0),1),MONTH(F213)),YEAR(F213),G213),""))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7"/>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IF(F214="","",IFERROR(CONCATENATE("PEUA",VLOOKUP(ESTADO,REPORTE!AV$2:AW$33,2,0),DIDTRITO_FORM,CADER_FORM,IFERROR(INDEX(BS:BS,MATCH(DAY(F214),BR:BR,0),1),DAY(F214)),IFERROR(INDEX(BS:BS,MATCH(MONTH(F214),BR:BR,0),1),MONTH(F214)),YEAR(F214),G214),""))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7"/>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IF(F215="","",IFERROR(CONCATENATE("PEUA",VLOOKUP(ESTADO,REPORTE!AV$2:AW$33,2,0),DIDTRITO_FORM,CADER_FORM,IFERROR(INDEX(BS:BS,MATCH(DAY(F215),BR:BR,0),1),DAY(F215)),IFERROR(INDEX(BS:BS,MATCH(MONTH(F215),BR:BR,0),1),MONTH(F215)),YEAR(F215),G215),""))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7"/>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IF(F216="","",IFERROR(CONCATENATE("PEUA",VLOOKUP(ESTADO,REPORTE!AV$2:AW$33,2,0),DIDTRITO_FORM,CADER_FORM,IFERROR(INDEX(BS:BS,MATCH(DAY(F216),BR:BR,0),1),DAY(F216)),IFERROR(INDEX(BS:BS,MATCH(MONTH(F216),BR:BR,0),1),MONTH(F216)),YEAR(F216),G216),""))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7"/>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IF(F217="","",IFERROR(CONCATENATE("PEUA",VLOOKUP(ESTADO,REPORTE!AV$2:AW$33,2,0),DIDTRITO_FORM,CADER_FORM,IFERROR(INDEX(BS:BS,MATCH(DAY(F217),BR:BR,0),1),DAY(F217)),IFERROR(INDEX(BS:BS,MATCH(MONTH(F217),BR:BR,0),1),MONTH(F217)),YEAR(F217),G217),""))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7"/>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IF(F218="","",IFERROR(CONCATENATE("PEUA",VLOOKUP(ESTADO,REPORTE!AV$2:AW$33,2,0),DIDTRITO_FORM,CADER_FORM,IFERROR(INDEX(BS:BS,MATCH(DAY(F218),BR:BR,0),1),DAY(F218)),IFERROR(INDEX(BS:BS,MATCH(MONTH(F218),BR:BR,0),1),MONTH(F218)),YEAR(F218),G218),""))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7"/>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IF(F219="","",IFERROR(CONCATENATE("PEUA",VLOOKUP(ESTADO,REPORTE!AV$2:AW$33,2,0),DIDTRITO_FORM,CADER_FORM,IFERROR(INDEX(BS:BS,MATCH(DAY(F219),BR:BR,0),1),DAY(F219)),IFERROR(INDEX(BS:BS,MATCH(MONTH(F219),BR:BR,0),1),MONTH(F219)),YEAR(F219),G219),""))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7"/>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IF(F220="","",IFERROR(CONCATENATE("PEUA",VLOOKUP(ESTADO,REPORTE!AV$2:AW$33,2,0),DIDTRITO_FORM,CADER_FORM,IFERROR(INDEX(BS:BS,MATCH(DAY(F220),BR:BR,0),1),DAY(F220)),IFERROR(INDEX(BS:BS,MATCH(MONTH(F220),BR:BR,0),1),MONTH(F220)),YEAR(F220),G220),""))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7"/>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IF(F221="","",IFERROR(CONCATENATE("PEUA",VLOOKUP(ESTADO,REPORTE!AV$2:AW$33,2,0),DIDTRITO_FORM,CADER_FORM,IFERROR(INDEX(BS:BS,MATCH(DAY(F221),BR:BR,0),1),DAY(F221)),IFERROR(INDEX(BS:BS,MATCH(MONTH(F221),BR:BR,0),1),MONTH(F221)),YEAR(F221),G221),""))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7"/>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IF(F222="","",IFERROR(CONCATENATE("PEUA",VLOOKUP(ESTADO,REPORTE!AV$2:AW$33,2,0),DIDTRITO_FORM,CADER_FORM,IFERROR(INDEX(BS:BS,MATCH(DAY(F222),BR:BR,0),1),DAY(F222)),IFERROR(INDEX(BS:BS,MATCH(MONTH(F222),BR:BR,0),1),MONTH(F222)),YEAR(F222),G222),""))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7"/>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IF(F223="","",IFERROR(CONCATENATE("PEUA",VLOOKUP(ESTADO,REPORTE!AV$2:AW$33,2,0),DIDTRITO_FORM,CADER_FORM,IFERROR(INDEX(BS:BS,MATCH(DAY(F223),BR:BR,0),1),DAY(F223)),IFERROR(INDEX(BS:BS,MATCH(MONTH(F223),BR:BR,0),1),MONTH(F223)),YEAR(F223),G223),""))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7"/>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IF(F224="","",IFERROR(CONCATENATE("PEUA",VLOOKUP(ESTADO,REPORTE!AV$2:AW$33,2,0),DIDTRITO_FORM,CADER_FORM,IFERROR(INDEX(BS:BS,MATCH(DAY(F224),BR:BR,0),1),DAY(F224)),IFERROR(INDEX(BS:BS,MATCH(MONTH(F224),BR:BR,0),1),MONTH(F224)),YEAR(F224),G224),""))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7"/>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IF(F225="","",IFERROR(CONCATENATE("PEUA",VLOOKUP(ESTADO,REPORTE!AV$2:AW$33,2,0),DIDTRITO_FORM,CADER_FORM,IFERROR(INDEX(BS:BS,MATCH(DAY(F225),BR:BR,0),1),DAY(F225)),IFERROR(INDEX(BS:BS,MATCH(MONTH(F225),BR:BR,0),1),MONTH(F225)),YEAR(F225),G225),""))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7"/>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IF(F226="","",IFERROR(CONCATENATE("PEUA",VLOOKUP(ESTADO,REPORTE!AV$2:AW$33,2,0),DIDTRITO_FORM,CADER_FORM,IFERROR(INDEX(BS:BS,MATCH(DAY(F226),BR:BR,0),1),DAY(F226)),IFERROR(INDEX(BS:BS,MATCH(MONTH(F226),BR:BR,0),1),MONTH(F226)),YEAR(F226),G226),""))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7"/>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IF(F227="","",IFERROR(CONCATENATE("PEUA",VLOOKUP(ESTADO,REPORTE!AV$2:AW$33,2,0),DIDTRITO_FORM,CADER_FORM,IFERROR(INDEX(BS:BS,MATCH(DAY(F227),BR:BR,0),1),DAY(F227)),IFERROR(INDEX(BS:BS,MATCH(MONTH(F227),BR:BR,0),1),MONTH(F227)),YEAR(F227),G227),""))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7"/>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IF(F228="","",IFERROR(CONCATENATE("PEUA",VLOOKUP(ESTADO,REPORTE!AV$2:AW$33,2,0),DIDTRITO_FORM,CADER_FORM,IFERROR(INDEX(BS:BS,MATCH(DAY(F228),BR:BR,0),1),DAY(F228)),IFERROR(INDEX(BS:BS,MATCH(MONTH(F228),BR:BR,0),1),MONTH(F228)),YEAR(F228),G228),""))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7"/>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IF(F229="","",IFERROR(CONCATENATE("PEUA",VLOOKUP(ESTADO,REPORTE!AV$2:AW$33,2,0),DIDTRITO_FORM,CADER_FORM,IFERROR(INDEX(BS:BS,MATCH(DAY(F229),BR:BR,0),1),DAY(F229)),IFERROR(INDEX(BS:BS,MATCH(MONTH(F229),BR:BR,0),1),MONTH(F229)),YEAR(F229),G229),""))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7"/>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IF(F230="","",IFERROR(CONCATENATE("PEUA",VLOOKUP(ESTADO,REPORTE!AV$2:AW$33,2,0),DIDTRITO_FORM,CADER_FORM,IFERROR(INDEX(BS:BS,MATCH(DAY(F230),BR:BR,0),1),DAY(F230)),IFERROR(INDEX(BS:BS,MATCH(MONTH(F230),BR:BR,0),1),MONTH(F230)),YEAR(F230),G230),""))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7"/>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IF(F231="","",IFERROR(CONCATENATE("PEUA",VLOOKUP(ESTADO,REPORTE!AV$2:AW$33,2,0),DIDTRITO_FORM,CADER_FORM,IFERROR(INDEX(BS:BS,MATCH(DAY(F231),BR:BR,0),1),DAY(F231)),IFERROR(INDEX(BS:BS,MATCH(MONTH(F231),BR:BR,0),1),MONTH(F231)),YEAR(F231),G231),""))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7"/>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IF(F232="","",IFERROR(CONCATENATE("PEUA",VLOOKUP(ESTADO,REPORTE!AV$2:AW$33,2,0),DIDTRITO_FORM,CADER_FORM,IFERROR(INDEX(BS:BS,MATCH(DAY(F232),BR:BR,0),1),DAY(F232)),IFERROR(INDEX(BS:BS,MATCH(MONTH(F232),BR:BR,0),1),MONTH(F232)),YEAR(F232),G232),""))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7"/>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IF(F233="","",IFERROR(CONCATENATE("PEUA",VLOOKUP(ESTADO,REPORTE!AV$2:AW$33,2,0),DIDTRITO_FORM,CADER_FORM,IFERROR(INDEX(BS:BS,MATCH(DAY(F233),BR:BR,0),1),DAY(F233)),IFERROR(INDEX(BS:BS,MATCH(MONTH(F233),BR:BR,0),1),MONTH(F233)),YEAR(F233),G233),""))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7"/>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IF(F234="","",IFERROR(CONCATENATE("PEUA",VLOOKUP(ESTADO,REPORTE!AV$2:AW$33,2,0),DIDTRITO_FORM,CADER_FORM,IFERROR(INDEX(BS:BS,MATCH(DAY(F234),BR:BR,0),1),DAY(F234)),IFERROR(INDEX(BS:BS,MATCH(MONTH(F234),BR:BR,0),1),MONTH(F234)),YEAR(F234),G234),""))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7"/>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IF(F235="","",IFERROR(CONCATENATE("PEUA",VLOOKUP(ESTADO,REPORTE!AV$2:AW$33,2,0),DIDTRITO_FORM,CADER_FORM,IFERROR(INDEX(BS:BS,MATCH(DAY(F235),BR:BR,0),1),DAY(F235)),IFERROR(INDEX(BS:BS,MATCH(MONTH(F235),BR:BR,0),1),MONTH(F235)),YEAR(F235),G235),""))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7"/>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IF(F236="","",IFERROR(CONCATENATE("PEUA",VLOOKUP(ESTADO,REPORTE!AV$2:AW$33,2,0),DIDTRITO_FORM,CADER_FORM,IFERROR(INDEX(BS:BS,MATCH(DAY(F236),BR:BR,0),1),DAY(F236)),IFERROR(INDEX(BS:BS,MATCH(MONTH(F236),BR:BR,0),1),MONTH(F236)),YEAR(F236),G236),""))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7"/>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IF(F237="","",IFERROR(CONCATENATE("PEUA",VLOOKUP(ESTADO,REPORTE!AV$2:AW$33,2,0),DIDTRITO_FORM,CADER_FORM,IFERROR(INDEX(BS:BS,MATCH(DAY(F237),BR:BR,0),1),DAY(F237)),IFERROR(INDEX(BS:BS,MATCH(MONTH(F237),BR:BR,0),1),MONTH(F237)),YEAR(F237),G237),""))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7"/>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IF(F238="","",IFERROR(CONCATENATE("PEUA",VLOOKUP(ESTADO,REPORTE!AV$2:AW$33,2,0),DIDTRITO_FORM,CADER_FORM,IFERROR(INDEX(BS:BS,MATCH(DAY(F238),BR:BR,0),1),DAY(F238)),IFERROR(INDEX(BS:BS,MATCH(MONTH(F238),BR:BR,0),1),MONTH(F238)),YEAR(F238),G238),""))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7"/>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IF(F239="","",IFERROR(CONCATENATE("PEUA",VLOOKUP(ESTADO,REPORTE!AV$2:AW$33,2,0),DIDTRITO_FORM,CADER_FORM,IFERROR(INDEX(BS:BS,MATCH(DAY(F239),BR:BR,0),1),DAY(F239)),IFERROR(INDEX(BS:BS,MATCH(MONTH(F239),BR:BR,0),1),MONTH(F239)),YEAR(F239),G239),""))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7"/>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IF(F240="","",IFERROR(CONCATENATE("PEUA",VLOOKUP(ESTADO,REPORTE!AV$2:AW$33,2,0),DIDTRITO_FORM,CADER_FORM,IFERROR(INDEX(BS:BS,MATCH(DAY(F240),BR:BR,0),1),DAY(F240)),IFERROR(INDEX(BS:BS,MATCH(MONTH(F240),BR:BR,0),1),MONTH(F240)),YEAR(F240),G240),""))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7"/>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IF(F241="","",IFERROR(CONCATENATE("PEUA",VLOOKUP(ESTADO,REPORTE!AV$2:AW$33,2,0),DIDTRITO_FORM,CADER_FORM,IFERROR(INDEX(BS:BS,MATCH(DAY(F241),BR:BR,0),1),DAY(F241)),IFERROR(INDEX(BS:BS,MATCH(MONTH(F241),BR:BR,0),1),MONTH(F241)),YEAR(F241),G241),""))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7"/>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IF(F242="","",IFERROR(CONCATENATE("PEUA",VLOOKUP(ESTADO,REPORTE!AV$2:AW$33,2,0),DIDTRITO_FORM,CADER_FORM,IFERROR(INDEX(BS:BS,MATCH(DAY(F242),BR:BR,0),1),DAY(F242)),IFERROR(INDEX(BS:BS,MATCH(MONTH(F242),BR:BR,0),1),MONTH(F242)),YEAR(F242),G242),""))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7"/>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IF(F243="","",IFERROR(CONCATENATE("PEUA",VLOOKUP(ESTADO,REPORTE!AV$2:AW$33,2,0),DIDTRITO_FORM,CADER_FORM,IFERROR(INDEX(BS:BS,MATCH(DAY(F243),BR:BR,0),1),DAY(F243)),IFERROR(INDEX(BS:BS,MATCH(MONTH(F243),BR:BR,0),1),MONTH(F243)),YEAR(F243),G243),""))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7"/>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IF(F244="","",IFERROR(CONCATENATE("PEUA",VLOOKUP(ESTADO,REPORTE!AV$2:AW$33,2,0),DIDTRITO_FORM,CADER_FORM,IFERROR(INDEX(BS:BS,MATCH(DAY(F244),BR:BR,0),1),DAY(F244)),IFERROR(INDEX(BS:BS,MATCH(MONTH(F244),BR:BR,0),1),MONTH(F244)),YEAR(F244),G244),""))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7"/>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IF(F245="","",IFERROR(CONCATENATE("PEUA",VLOOKUP(ESTADO,REPORTE!AV$2:AW$33,2,0),DIDTRITO_FORM,CADER_FORM,IFERROR(INDEX(BS:BS,MATCH(DAY(F245),BR:BR,0),1),DAY(F245)),IFERROR(INDEX(BS:BS,MATCH(MONTH(F245),BR:BR,0),1),MONTH(F245)),YEAR(F245),G245),""))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7"/>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IF(F246="","",IFERROR(CONCATENATE("PEUA",VLOOKUP(ESTADO,REPORTE!AV$2:AW$33,2,0),DIDTRITO_FORM,CADER_FORM,IFERROR(INDEX(BS:BS,MATCH(DAY(F246),BR:BR,0),1),DAY(F246)),IFERROR(INDEX(BS:BS,MATCH(MONTH(F246),BR:BR,0),1),MONTH(F246)),YEAR(F246),G246),""))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7"/>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IF(F247="","",IFERROR(CONCATENATE("PEUA",VLOOKUP(ESTADO,REPORTE!AV$2:AW$33,2,0),DIDTRITO_FORM,CADER_FORM,IFERROR(INDEX(BS:BS,MATCH(DAY(F247),BR:BR,0),1),DAY(F247)),IFERROR(INDEX(BS:BS,MATCH(MONTH(F247),BR:BR,0),1),MONTH(F247)),YEAR(F247),G247),""))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7"/>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IF(F248="","",IFERROR(CONCATENATE("PEUA",VLOOKUP(ESTADO,REPORTE!AV$2:AW$33,2,0),DIDTRITO_FORM,CADER_FORM,IFERROR(INDEX(BS:BS,MATCH(DAY(F248),BR:BR,0),1),DAY(F248)),IFERROR(INDEX(BS:BS,MATCH(MONTH(F248),BR:BR,0),1),MONTH(F248)),YEAR(F248),G248),""))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7"/>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IF(F249="","",IFERROR(CONCATENATE("PEUA",VLOOKUP(ESTADO,REPORTE!AV$2:AW$33,2,0),DIDTRITO_FORM,CADER_FORM,IFERROR(INDEX(BS:BS,MATCH(DAY(F249),BR:BR,0),1),DAY(F249)),IFERROR(INDEX(BS:BS,MATCH(MONTH(F249),BR:BR,0),1),MONTH(F249)),YEAR(F249),G249),""))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7"/>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IF(F250="","",IFERROR(CONCATENATE("PEUA",VLOOKUP(ESTADO,REPORTE!AV$2:AW$33,2,0),DIDTRITO_FORM,CADER_FORM,IFERROR(INDEX(BS:BS,MATCH(DAY(F250),BR:BR,0),1),DAY(F250)),IFERROR(INDEX(BS:BS,MATCH(MONTH(F250),BR:BR,0),1),MONTH(F250)),YEAR(F250),G250),""))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7"/>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IF(F251="","",IFERROR(CONCATENATE("PEUA",VLOOKUP(ESTADO,REPORTE!AV$2:AW$33,2,0),DIDTRITO_FORM,CADER_FORM,IFERROR(INDEX(BS:BS,MATCH(DAY(F251),BR:BR,0),1),DAY(F251)),IFERROR(INDEX(BS:BS,MATCH(MONTH(F251),BR:BR,0),1),MONTH(F251)),YEAR(F251),G251),""))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7"/>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IF(F252="","",IFERROR(CONCATENATE("PEUA",VLOOKUP(ESTADO,REPORTE!AV$2:AW$33,2,0),DIDTRITO_FORM,CADER_FORM,IFERROR(INDEX(BS:BS,MATCH(DAY(F252),BR:BR,0),1),DAY(F252)),IFERROR(INDEX(BS:BS,MATCH(MONTH(F252),BR:BR,0),1),MONTH(F252)),YEAR(F252),G252),""))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7"/>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IF(F253="","",IFERROR(CONCATENATE("PEUA",VLOOKUP(ESTADO,REPORTE!AV$2:AW$33,2,0),DIDTRITO_FORM,CADER_FORM,IFERROR(INDEX(BS:BS,MATCH(DAY(F253),BR:BR,0),1),DAY(F253)),IFERROR(INDEX(BS:BS,MATCH(MONTH(F253),BR:BR,0),1),MONTH(F253)),YEAR(F253),G253),""))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7"/>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IF(F254="","",IFERROR(CONCATENATE("PEUA",VLOOKUP(ESTADO,REPORTE!AV$2:AW$33,2,0),DIDTRITO_FORM,CADER_FORM,IFERROR(INDEX(BS:BS,MATCH(DAY(F254),BR:BR,0),1),DAY(F254)),IFERROR(INDEX(BS:BS,MATCH(MONTH(F254),BR:BR,0),1),MONTH(F254)),YEAR(F254),G254),""))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7"/>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IF(F255="","",IFERROR(CONCATENATE("PEUA",VLOOKUP(ESTADO,REPORTE!AV$2:AW$33,2,0),DIDTRITO_FORM,CADER_FORM,IFERROR(INDEX(BS:BS,MATCH(DAY(F255),BR:BR,0),1),DAY(F255)),IFERROR(INDEX(BS:BS,MATCH(MONTH(F255),BR:BR,0),1),MONTH(F255)),YEAR(F255),G255),""))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7"/>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IF(F256="","",IFERROR(CONCATENATE("PEUA",VLOOKUP(ESTADO,REPORTE!AV$2:AW$33,2,0),DIDTRITO_FORM,CADER_FORM,IFERROR(INDEX(BS:BS,MATCH(DAY(F256),BR:BR,0),1),DAY(F256)),IFERROR(INDEX(BS:BS,MATCH(MONTH(F256),BR:BR,0),1),MONTH(F256)),YEAR(F256),G256),""))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7"/>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IF(F257="","",IFERROR(CONCATENATE("PEUA",VLOOKUP(ESTADO,REPORTE!AV$2:AW$33,2,0),DIDTRITO_FORM,CADER_FORM,IFERROR(INDEX(BS:BS,MATCH(DAY(F257),BR:BR,0),1),DAY(F257)),IFERROR(INDEX(BS:BS,MATCH(MONTH(F257),BR:BR,0),1),MONTH(F257)),YEAR(F257),G257),""))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7"/>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IF(F258="","",IFERROR(CONCATENATE("PEUA",VLOOKUP(ESTADO,REPORTE!AV$2:AW$33,2,0),DIDTRITO_FORM,CADER_FORM,IFERROR(INDEX(BS:BS,MATCH(DAY(F258),BR:BR,0),1),DAY(F258)),IFERROR(INDEX(BS:BS,MATCH(MONTH(F258),BR:BR,0),1),MONTH(F258)),YEAR(F258),G258),""))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7"/>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IF(F259="","",IFERROR(CONCATENATE("PEUA",VLOOKUP(ESTADO,REPORTE!AV$2:AW$33,2,0),DIDTRITO_FORM,CADER_FORM,IFERROR(INDEX(BS:BS,MATCH(DAY(F259),BR:BR,0),1),DAY(F259)),IFERROR(INDEX(BS:BS,MATCH(MONTH(F259),BR:BR,0),1),MONTH(F259)),YEAR(F259),G259),""))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7"/>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IF(F260="","",IFERROR(CONCATENATE("PEUA",VLOOKUP(ESTADO,REPORTE!AV$2:AW$33,2,0),DIDTRITO_FORM,CADER_FORM,IFERROR(INDEX(BS:BS,MATCH(DAY(F260),BR:BR,0),1),DAY(F260)),IFERROR(INDEX(BS:BS,MATCH(MONTH(F260),BR:BR,0),1),MONTH(F260)),YEAR(F260),G260),""))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7"/>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IF(F261="","",IFERROR(CONCATENATE("PEUA",VLOOKUP(ESTADO,REPORTE!AV$2:AW$33,2,0),DIDTRITO_FORM,CADER_FORM,IFERROR(INDEX(BS:BS,MATCH(DAY(F261),BR:BR,0),1),DAY(F261)),IFERROR(INDEX(BS:BS,MATCH(MONTH(F261),BR:BR,0),1),MONTH(F261)),YEAR(F261),G261),""))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7"/>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IF(F262="","",IFERROR(CONCATENATE("PEUA",VLOOKUP(ESTADO,REPORTE!AV$2:AW$33,2,0),DIDTRITO_FORM,CADER_FORM,IFERROR(INDEX(BS:BS,MATCH(DAY(F262),BR:BR,0),1),DAY(F262)),IFERROR(INDEX(BS:BS,MATCH(MONTH(F262),BR:BR,0),1),MONTH(F262)),YEAR(F262),G262),""))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7"/>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IF(F263="","",IFERROR(CONCATENATE("PEUA",VLOOKUP(ESTADO,REPORTE!AV$2:AW$33,2,0),DIDTRITO_FORM,CADER_FORM,IFERROR(INDEX(BS:BS,MATCH(DAY(F263),BR:BR,0),1),DAY(F263)),IFERROR(INDEX(BS:BS,MATCH(MONTH(F263),BR:BR,0),1),MONTH(F263)),YEAR(F263),G263),""))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7"/>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IF(F264="","",IFERROR(CONCATENATE("PEUA",VLOOKUP(ESTADO,REPORTE!AV$2:AW$33,2,0),DIDTRITO_FORM,CADER_FORM,IFERROR(INDEX(BS:BS,MATCH(DAY(F264),BR:BR,0),1),DAY(F264)),IFERROR(INDEX(BS:BS,MATCH(MONTH(F264),BR:BR,0),1),MONTH(F264)),YEAR(F264),G264),""))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7"/>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IF(F265="","",IFERROR(CONCATENATE("PEUA",VLOOKUP(ESTADO,REPORTE!AV$2:AW$33,2,0),DIDTRITO_FORM,CADER_FORM,IFERROR(INDEX(BS:BS,MATCH(DAY(F265),BR:BR,0),1),DAY(F265)),IFERROR(INDEX(BS:BS,MATCH(MONTH(F265),BR:BR,0),1),MONTH(F265)),YEAR(F265),G265),""))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7"/>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IF(F266="","",IFERROR(CONCATENATE("PEUA",VLOOKUP(ESTADO,REPORTE!AV$2:AW$33,2,0),DIDTRITO_FORM,CADER_FORM,IFERROR(INDEX(BS:BS,MATCH(DAY(F266),BR:BR,0),1),DAY(F266)),IFERROR(INDEX(BS:BS,MATCH(MONTH(F266),BR:BR,0),1),MONTH(F266)),YEAR(F266),G266),""))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7"/>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IF(F267="","",IFERROR(CONCATENATE("PEUA",VLOOKUP(ESTADO,REPORTE!AV$2:AW$33,2,0),DIDTRITO_FORM,CADER_FORM,IFERROR(INDEX(BS:BS,MATCH(DAY(F267),BR:BR,0),1),DAY(F267)),IFERROR(INDEX(BS:BS,MATCH(MONTH(F267),BR:BR,0),1),MONTH(F267)),YEAR(F267),G267),""))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7"/>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IF(F268="","",IFERROR(CONCATENATE("PEUA",VLOOKUP(ESTADO,REPORTE!AV$2:AW$33,2,0),DIDTRITO_FORM,CADER_FORM,IFERROR(INDEX(BS:BS,MATCH(DAY(F268),BR:BR,0),1),DAY(F268)),IFERROR(INDEX(BS:BS,MATCH(MONTH(F268),BR:BR,0),1),MONTH(F268)),YEAR(F268),G268),""))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7"/>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IF(F269="","",IFERROR(CONCATENATE("PEUA",VLOOKUP(ESTADO,REPORTE!AV$2:AW$33,2,0),DIDTRITO_FORM,CADER_FORM,IFERROR(INDEX(BS:BS,MATCH(DAY(F269),BR:BR,0),1),DAY(F269)),IFERROR(INDEX(BS:BS,MATCH(MONTH(F269),BR:BR,0),1),MONTH(F269)),YEAR(F269),G269),""))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7"/>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IF(F270="","",IFERROR(CONCATENATE("PEUA",VLOOKUP(ESTADO,REPORTE!AV$2:AW$33,2,0),DIDTRITO_FORM,CADER_FORM,IFERROR(INDEX(BS:BS,MATCH(DAY(F270),BR:BR,0),1),DAY(F270)),IFERROR(INDEX(BS:BS,MATCH(MONTH(F270),BR:BR,0),1),MONTH(F270)),YEAR(F270),G270),""))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7"/>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IF(F271="","",IFERROR(CONCATENATE("PEUA",VLOOKUP(ESTADO,REPORTE!AV$2:AW$33,2,0),DIDTRITO_FORM,CADER_FORM,IFERROR(INDEX(BS:BS,MATCH(DAY(F271),BR:BR,0),1),DAY(F271)),IFERROR(INDEX(BS:BS,MATCH(MONTH(F271),BR:BR,0),1),MONTH(F271)),YEAR(F271),G271),""))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7"/>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IF(F272="","",IFERROR(CONCATENATE("PEUA",VLOOKUP(ESTADO,REPORTE!AV$2:AW$33,2,0),DIDTRITO_FORM,CADER_FORM,IFERROR(INDEX(BS:BS,MATCH(DAY(F272),BR:BR,0),1),DAY(F272)),IFERROR(INDEX(BS:BS,MATCH(MONTH(F272),BR:BR,0),1),MONTH(F272)),YEAR(F272),G272),""))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7"/>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IF(F273="","",IFERROR(CONCATENATE("PEUA",VLOOKUP(ESTADO,REPORTE!AV$2:AW$33,2,0),DIDTRITO_FORM,CADER_FORM,IFERROR(INDEX(BS:BS,MATCH(DAY(F273),BR:BR,0),1),DAY(F273)),IFERROR(INDEX(BS:BS,MATCH(MONTH(F273),BR:BR,0),1),MONTH(F273)),YEAR(F273),G273),""))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7"/>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IF(F274="","",IFERROR(CONCATENATE("PEUA",VLOOKUP(ESTADO,REPORTE!AV$2:AW$33,2,0),DIDTRITO_FORM,CADER_FORM,IFERROR(INDEX(BS:BS,MATCH(DAY(F274),BR:BR,0),1),DAY(F274)),IFERROR(INDEX(BS:BS,MATCH(MONTH(F274),BR:BR,0),1),MONTH(F274)),YEAR(F274),G274),""))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7"/>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IF(F275="","",IFERROR(CONCATENATE("PEUA",VLOOKUP(ESTADO,REPORTE!AV$2:AW$33,2,0),DIDTRITO_FORM,CADER_FORM,IFERROR(INDEX(BS:BS,MATCH(DAY(F275),BR:BR,0),1),DAY(F275)),IFERROR(INDEX(BS:BS,MATCH(MONTH(F275),BR:BR,0),1),MONTH(F275)),YEAR(F275),G275),""))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7"/>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IF(F276="","",IFERROR(CONCATENATE("PEUA",VLOOKUP(ESTADO,REPORTE!AV$2:AW$33,2,0),DIDTRITO_FORM,CADER_FORM,IFERROR(INDEX(BS:BS,MATCH(DAY(F276),BR:BR,0),1),DAY(F276)),IFERROR(INDEX(BS:BS,MATCH(MONTH(F276),BR:BR,0),1),MONTH(F276)),YEAR(F276),G276),""))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7"/>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IF(F277="","",IFERROR(CONCATENATE("PEUA",VLOOKUP(ESTADO,REPORTE!AV$2:AW$33,2,0),DIDTRITO_FORM,CADER_FORM,IFERROR(INDEX(BS:BS,MATCH(DAY(F277),BR:BR,0),1),DAY(F277)),IFERROR(INDEX(BS:BS,MATCH(MONTH(F277),BR:BR,0),1),MONTH(F277)),YEAR(F277),G277),""))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7"/>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IF(F278="","",IFERROR(CONCATENATE("PEUA",VLOOKUP(ESTADO,REPORTE!AV$2:AW$33,2,0),DIDTRITO_FORM,CADER_FORM,IFERROR(INDEX(BS:BS,MATCH(DAY(F278),BR:BR,0),1),DAY(F278)),IFERROR(INDEX(BS:BS,MATCH(MONTH(F278),BR:BR,0),1),MONTH(F278)),YEAR(F278),G278),""))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7"/>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IF(F279="","",IFERROR(CONCATENATE("PEUA",VLOOKUP(ESTADO,REPORTE!AV$2:AW$33,2,0),DIDTRITO_FORM,CADER_FORM,IFERROR(INDEX(BS:BS,MATCH(DAY(F279),BR:BR,0),1),DAY(F279)),IFERROR(INDEX(BS:BS,MATCH(MONTH(F279),BR:BR,0),1),MONTH(F279)),YEAR(F279),G279),""))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7"/>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IF(F280="","",IFERROR(CONCATENATE("PEUA",VLOOKUP(ESTADO,REPORTE!AV$2:AW$33,2,0),DIDTRITO_FORM,CADER_FORM,IFERROR(INDEX(BS:BS,MATCH(DAY(F280),BR:BR,0),1),DAY(F280)),IFERROR(INDEX(BS:BS,MATCH(MONTH(F280),BR:BR,0),1),MONTH(F280)),YEAR(F280),G280),""))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7"/>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IF(F281="","",IFERROR(CONCATENATE("PEUA",VLOOKUP(ESTADO,REPORTE!AV$2:AW$33,2,0),DIDTRITO_FORM,CADER_FORM,IFERROR(INDEX(BS:BS,MATCH(DAY(F281),BR:BR,0),1),DAY(F281)),IFERROR(INDEX(BS:BS,MATCH(MONTH(F281),BR:BR,0),1),MONTH(F281)),YEAR(F281),G281),""))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7"/>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IF(F282="","",IFERROR(CONCATENATE("PEUA",VLOOKUP(ESTADO,REPORTE!AV$2:AW$33,2,0),DIDTRITO_FORM,CADER_FORM,IFERROR(INDEX(BS:BS,MATCH(DAY(F282),BR:BR,0),1),DAY(F282)),IFERROR(INDEX(BS:BS,MATCH(MONTH(F282),BR:BR,0),1),MONTH(F282)),YEAR(F282),G282),""))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7"/>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IF(F283="","",IFERROR(CONCATENATE("PEUA",VLOOKUP(ESTADO,REPORTE!AV$2:AW$33,2,0),DIDTRITO_FORM,CADER_FORM,IFERROR(INDEX(BS:BS,MATCH(DAY(F283),BR:BR,0),1),DAY(F283)),IFERROR(INDEX(BS:BS,MATCH(MONTH(F283),BR:BR,0),1),MONTH(F283)),YEAR(F283),G283),""))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7"/>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IF(F284="","",IFERROR(CONCATENATE("PEUA",VLOOKUP(ESTADO,REPORTE!AV$2:AW$33,2,0),DIDTRITO_FORM,CADER_FORM,IFERROR(INDEX(BS:BS,MATCH(DAY(F284),BR:BR,0),1),DAY(F284)),IFERROR(INDEX(BS:BS,MATCH(MONTH(F284),BR:BR,0),1),MONTH(F284)),YEAR(F284),G284),""))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7"/>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IF(F285="","",IFERROR(CONCATENATE("PEUA",VLOOKUP(ESTADO,REPORTE!AV$2:AW$33,2,0),DIDTRITO_FORM,CADER_FORM,IFERROR(INDEX(BS:BS,MATCH(DAY(F285),BR:BR,0),1),DAY(F285)),IFERROR(INDEX(BS:BS,MATCH(MONTH(F285),BR:BR,0),1),MONTH(F285)),YEAR(F285),G285),""))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7"/>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IF(F286="","",IFERROR(CONCATENATE("PEUA",VLOOKUP(ESTADO,REPORTE!AV$2:AW$33,2,0),DIDTRITO_FORM,CADER_FORM,IFERROR(INDEX(BS:BS,MATCH(DAY(F286),BR:BR,0),1),DAY(F286)),IFERROR(INDEX(BS:BS,MATCH(MONTH(F286),BR:BR,0),1),MONTH(F286)),YEAR(F286),G286),""))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7"/>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IF(F287="","",IFERROR(CONCATENATE("PEUA",VLOOKUP(ESTADO,REPORTE!AV$2:AW$33,2,0),DIDTRITO_FORM,CADER_FORM,IFERROR(INDEX(BS:BS,MATCH(DAY(F287),BR:BR,0),1),DAY(F287)),IFERROR(INDEX(BS:BS,MATCH(MONTH(F287),BR:BR,0),1),MONTH(F287)),YEAR(F287),G287),""))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7"/>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IF(F288="","",IFERROR(CONCATENATE("PEUA",VLOOKUP(ESTADO,REPORTE!AV$2:AW$33,2,0),DIDTRITO_FORM,CADER_FORM,IFERROR(INDEX(BS:BS,MATCH(DAY(F288),BR:BR,0),1),DAY(F288)),IFERROR(INDEX(BS:BS,MATCH(MONTH(F288),BR:BR,0),1),MONTH(F288)),YEAR(F288),G288),""))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7"/>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IF(F289="","",IFERROR(CONCATENATE("PEUA",VLOOKUP(ESTADO,REPORTE!AV$2:AW$33,2,0),DIDTRITO_FORM,CADER_FORM,IFERROR(INDEX(BS:BS,MATCH(DAY(F289),BR:BR,0),1),DAY(F289)),IFERROR(INDEX(BS:BS,MATCH(MONTH(F289),BR:BR,0),1),MONTH(F289)),YEAR(F289),G289),""))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7"/>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IF(F290="","",IFERROR(CONCATENATE("PEUA",VLOOKUP(ESTADO,REPORTE!AV$2:AW$33,2,0),DIDTRITO_FORM,CADER_FORM,IFERROR(INDEX(BS:BS,MATCH(DAY(F290),BR:BR,0),1),DAY(F290)),IFERROR(INDEX(BS:BS,MATCH(MONTH(F290),BR:BR,0),1),MONTH(F290)),YEAR(F290),G290),""))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7"/>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IF(F291="","",IFERROR(CONCATENATE("PEUA",VLOOKUP(ESTADO,REPORTE!AV$2:AW$33,2,0),DIDTRITO_FORM,CADER_FORM,IFERROR(INDEX(BS:BS,MATCH(DAY(F291),BR:BR,0),1),DAY(F291)),IFERROR(INDEX(BS:BS,MATCH(MONTH(F291),BR:BR,0),1),MONTH(F291)),YEAR(F291),G291),""))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7"/>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IF(F292="","",IFERROR(CONCATENATE("PEUA",VLOOKUP(ESTADO,REPORTE!AV$2:AW$33,2,0),DIDTRITO_FORM,CADER_FORM,IFERROR(INDEX(BS:BS,MATCH(DAY(F292),BR:BR,0),1),DAY(F292)),IFERROR(INDEX(BS:BS,MATCH(MONTH(F292),BR:BR,0),1),MONTH(F292)),YEAR(F292),G292),""))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7"/>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IF(F293="","",IFERROR(CONCATENATE("PEUA",VLOOKUP(ESTADO,REPORTE!AV$2:AW$33,2,0),DIDTRITO_FORM,CADER_FORM,IFERROR(INDEX(BS:BS,MATCH(DAY(F293),BR:BR,0),1),DAY(F293)),IFERROR(INDEX(BS:BS,MATCH(MONTH(F293),BR:BR,0),1),MONTH(F293)),YEAR(F293),G293),""))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7"/>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IF(F294="","",IFERROR(CONCATENATE("PEUA",VLOOKUP(ESTADO,REPORTE!AV$2:AW$33,2,0),DIDTRITO_FORM,CADER_FORM,IFERROR(INDEX(BS:BS,MATCH(DAY(F294),BR:BR,0),1),DAY(F294)),IFERROR(INDEX(BS:BS,MATCH(MONTH(F294),BR:BR,0),1),MONTH(F294)),YEAR(F294),G294),""))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7"/>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IF(F295="","",IFERROR(CONCATENATE("PEUA",VLOOKUP(ESTADO,REPORTE!AV$2:AW$33,2,0),DIDTRITO_FORM,CADER_FORM,IFERROR(INDEX(BS:BS,MATCH(DAY(F295),BR:BR,0),1),DAY(F295)),IFERROR(INDEX(BS:BS,MATCH(MONTH(F295),BR:BR,0),1),MONTH(F295)),YEAR(F295),G295),""))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7"/>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IF(F296="","",IFERROR(CONCATENATE("PEUA",VLOOKUP(ESTADO,REPORTE!AV$2:AW$33,2,0),DIDTRITO_FORM,CADER_FORM,IFERROR(INDEX(BS:BS,MATCH(DAY(F296),BR:BR,0),1),DAY(F296)),IFERROR(INDEX(BS:BS,MATCH(MONTH(F296),BR:BR,0),1),MONTH(F296)),YEAR(F296),G296),""))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7"/>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IF(F297="","",IFERROR(CONCATENATE("PEUA",VLOOKUP(ESTADO,REPORTE!AV$2:AW$33,2,0),DIDTRITO_FORM,CADER_FORM,IFERROR(INDEX(BS:BS,MATCH(DAY(F297),BR:BR,0),1),DAY(F297)),IFERROR(INDEX(BS:BS,MATCH(MONTH(F297),BR:BR,0),1),MONTH(F297)),YEAR(F297),G297),""))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7"/>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IF(F298="","",IFERROR(CONCATENATE("PEUA",VLOOKUP(ESTADO,REPORTE!AV$2:AW$33,2,0),DIDTRITO_FORM,CADER_FORM,IFERROR(INDEX(BS:BS,MATCH(DAY(F298),BR:BR,0),1),DAY(F298)),IFERROR(INDEX(BS:BS,MATCH(MONTH(F298),BR:BR,0),1),MONTH(F298)),YEAR(F298),G298),""))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7"/>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IF(F299="","",IFERROR(CONCATENATE("PEUA",VLOOKUP(ESTADO,REPORTE!AV$2:AW$33,2,0),DIDTRITO_FORM,CADER_FORM,IFERROR(INDEX(BS:BS,MATCH(DAY(F299),BR:BR,0),1),DAY(F299)),IFERROR(INDEX(BS:BS,MATCH(MONTH(F299),BR:BR,0),1),MONTH(F299)),YEAR(F299),G299),""))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7"/>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IF(F300="","",IFERROR(CONCATENATE("PEUA",VLOOKUP(ESTADO,REPORTE!AV$2:AW$33,2,0),DIDTRITO_FORM,CADER_FORM,IFERROR(INDEX(BS:BS,MATCH(DAY(F300),BR:BR,0),1),DAY(F300)),IFERROR(INDEX(BS:BS,MATCH(MONTH(F300),BR:BR,0),1),MONTH(F300)),YEAR(F300),G300),""))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7"/>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IF(F301="","",IFERROR(CONCATENATE("PEUA",VLOOKUP(ESTADO,REPORTE!AV$2:AW$33,2,0),DIDTRITO_FORM,CADER_FORM,IFERROR(INDEX(BS:BS,MATCH(DAY(F301),BR:BR,0),1),DAY(F301)),IFERROR(INDEX(BS:BS,MATCH(MONTH(F301),BR:BR,0),1),MONTH(F301)),YEAR(F301),G301),""))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7"/>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IF(F302="","",IFERROR(CONCATENATE("PEUA",VLOOKUP(ESTADO,REPORTE!AV$2:AW$33,2,0),DIDTRITO_FORM,CADER_FORM,IFERROR(INDEX(BS:BS,MATCH(DAY(F302),BR:BR,0),1),DAY(F302)),IFERROR(INDEX(BS:BS,MATCH(MONTH(F302),BR:BR,0),1),MONTH(F302)),YEAR(F302),G302),""))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7"/>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IF(F303="","",IFERROR(CONCATENATE("PEUA",VLOOKUP(ESTADO,REPORTE!AV$2:AW$33,2,0),DIDTRITO_FORM,CADER_FORM,IFERROR(INDEX(BS:BS,MATCH(DAY(F303),BR:BR,0),1),DAY(F303)),IFERROR(INDEX(BS:BS,MATCH(MONTH(F303),BR:BR,0),1),MONTH(F303)),YEAR(F303),G303),""))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7"/>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IF(F304="","",IFERROR(CONCATENATE("PEUA",VLOOKUP(ESTADO,REPORTE!AV$2:AW$33,2,0),DIDTRITO_FORM,CADER_FORM,IFERROR(INDEX(BS:BS,MATCH(DAY(F304),BR:BR,0),1),DAY(F304)),IFERROR(INDEX(BS:BS,MATCH(MONTH(F304),BR:BR,0),1),MONTH(F304)),YEAR(F304),G304),""))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7"/>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IF(F305="","",IFERROR(CONCATENATE("PEUA",VLOOKUP(ESTADO,REPORTE!AV$2:AW$33,2,0),DIDTRITO_FORM,CADER_FORM,IFERROR(INDEX(BS:BS,MATCH(DAY(F305),BR:BR,0),1),DAY(F305)),IFERROR(INDEX(BS:BS,MATCH(MONTH(F305),BR:BR,0),1),MONTH(F305)),YEAR(F305),G305),""))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7"/>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IF(F306="","",IFERROR(CONCATENATE("PEUA",VLOOKUP(ESTADO,REPORTE!AV$2:AW$33,2,0),DIDTRITO_FORM,CADER_FORM,IFERROR(INDEX(BS:BS,MATCH(DAY(F306),BR:BR,0),1),DAY(F306)),IFERROR(INDEX(BS:BS,MATCH(MONTH(F306),BR:BR,0),1),MONTH(F306)),YEAR(F306),G306),""))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7"/>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IF(F307="","",IFERROR(CONCATENATE("PEUA",VLOOKUP(ESTADO,REPORTE!AV$2:AW$33,2,0),DIDTRITO_FORM,CADER_FORM,IFERROR(INDEX(BS:BS,MATCH(DAY(F307),BR:BR,0),1),DAY(F307)),IFERROR(INDEX(BS:BS,MATCH(MONTH(F307),BR:BR,0),1),MONTH(F307)),YEAR(F307),G307),""))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7"/>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IF(F308="","",IFERROR(CONCATENATE("PEUA",VLOOKUP(ESTADO,REPORTE!AV$2:AW$33,2,0),DIDTRITO_FORM,CADER_FORM,IFERROR(INDEX(BS:BS,MATCH(DAY(F308),BR:BR,0),1),DAY(F308)),IFERROR(INDEX(BS:BS,MATCH(MONTH(F308),BR:BR,0),1),MONTH(F308)),YEAR(F308),G308),""))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7"/>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IF(F309="","",IFERROR(CONCATENATE("PEUA",VLOOKUP(ESTADO,REPORTE!AV$2:AW$33,2,0),DIDTRITO_FORM,CADER_FORM,IFERROR(INDEX(BS:BS,MATCH(DAY(F309),BR:BR,0),1),DAY(F309)),IFERROR(INDEX(BS:BS,MATCH(MONTH(F309),BR:BR,0),1),MONTH(F309)),YEAR(F309),G309),""))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7"/>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IF(F310="","",IFERROR(CONCATENATE("PEUA",VLOOKUP(ESTADO,REPORTE!AV$2:AW$33,2,0),DIDTRITO_FORM,CADER_FORM,IFERROR(INDEX(BS:BS,MATCH(DAY(F310),BR:BR,0),1),DAY(F310)),IFERROR(INDEX(BS:BS,MATCH(MONTH(F310),BR:BR,0),1),MONTH(F310)),YEAR(F310),G310),""))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7"/>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IF(F311="","",IFERROR(CONCATENATE("PEUA",VLOOKUP(ESTADO,REPORTE!AV$2:AW$33,2,0),DIDTRITO_FORM,CADER_FORM,IFERROR(INDEX(BS:BS,MATCH(DAY(F311),BR:BR,0),1),DAY(F311)),IFERROR(INDEX(BS:BS,MATCH(MONTH(F311),BR:BR,0),1),MONTH(F311)),YEAR(F311),G311),""))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7"/>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IF(F312="","",IFERROR(CONCATENATE("PEUA",VLOOKUP(ESTADO,REPORTE!AV$2:AW$33,2,0),DIDTRITO_FORM,CADER_FORM,IFERROR(INDEX(BS:BS,MATCH(DAY(F312),BR:BR,0),1),DAY(F312)),IFERROR(INDEX(BS:BS,MATCH(MONTH(F312),BR:BR,0),1),MONTH(F312)),YEAR(F312),G312),""))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7"/>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IF(F313="","",IFERROR(CONCATENATE("PEUA",VLOOKUP(ESTADO,REPORTE!AV$2:AW$33,2,0),DIDTRITO_FORM,CADER_FORM,IFERROR(INDEX(BS:BS,MATCH(DAY(F313),BR:BR,0),1),DAY(F313)),IFERROR(INDEX(BS:BS,MATCH(MONTH(F313),BR:BR,0),1),MONTH(F313)),YEAR(F313),G313),""))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7"/>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IF(F314="","",IFERROR(CONCATENATE("PEUA",VLOOKUP(ESTADO,REPORTE!AV$2:AW$33,2,0),DIDTRITO_FORM,CADER_FORM,IFERROR(INDEX(BS:BS,MATCH(DAY(F314),BR:BR,0),1),DAY(F314)),IFERROR(INDEX(BS:BS,MATCH(MONTH(F314),BR:BR,0),1),MONTH(F314)),YEAR(F314),G314),""))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7"/>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IF(F315="","",IFERROR(CONCATENATE("PEUA",VLOOKUP(ESTADO,REPORTE!AV$2:AW$33,2,0),DIDTRITO_FORM,CADER_FORM,IFERROR(INDEX(BS:BS,MATCH(DAY(F315),BR:BR,0),1),DAY(F315)),IFERROR(INDEX(BS:BS,MATCH(MONTH(F315),BR:BR,0),1),MONTH(F315)),YEAR(F315),G315),""))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7"/>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IF(F316="","",IFERROR(CONCATENATE("PEUA",VLOOKUP(ESTADO,REPORTE!AV$2:AW$33,2,0),DIDTRITO_FORM,CADER_FORM,IFERROR(INDEX(BS:BS,MATCH(DAY(F316),BR:BR,0),1),DAY(F316)),IFERROR(INDEX(BS:BS,MATCH(MONTH(F316),BR:BR,0),1),MONTH(F316)),YEAR(F316),G316),""))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7"/>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IF(F317="","",IFERROR(CONCATENATE("PEUA",VLOOKUP(ESTADO,REPORTE!AV$2:AW$33,2,0),DIDTRITO_FORM,CADER_FORM,IFERROR(INDEX(BS:BS,MATCH(DAY(F317),BR:BR,0),1),DAY(F317)),IFERROR(INDEX(BS:BS,MATCH(MONTH(F317),BR:BR,0),1),MONTH(F317)),YEAR(F317),G317),""))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7"/>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IF(F318="","",IFERROR(CONCATENATE("PEUA",VLOOKUP(ESTADO,REPORTE!AV$2:AW$33,2,0),DIDTRITO_FORM,CADER_FORM,IFERROR(INDEX(BS:BS,MATCH(DAY(F318),BR:BR,0),1),DAY(F318)),IFERROR(INDEX(BS:BS,MATCH(MONTH(F318),BR:BR,0),1),MONTH(F318)),YEAR(F318),G318),""))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7"/>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IF(F319="","",IFERROR(CONCATENATE("PEUA",VLOOKUP(ESTADO,REPORTE!AV$2:AW$33,2,0),DIDTRITO_FORM,CADER_FORM,IFERROR(INDEX(BS:BS,MATCH(DAY(F319),BR:BR,0),1),DAY(F319)),IFERROR(INDEX(BS:BS,MATCH(MONTH(F319),BR:BR,0),1),MONTH(F319)),YEAR(F319),G319),""))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7"/>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IF(F320="","",IFERROR(CONCATENATE("PEUA",VLOOKUP(ESTADO,REPORTE!AV$2:AW$33,2,0),DIDTRITO_FORM,CADER_FORM,IFERROR(INDEX(BS:BS,MATCH(DAY(F320),BR:BR,0),1),DAY(F320)),IFERROR(INDEX(BS:BS,MATCH(MONTH(F320),BR:BR,0),1),MONTH(F320)),YEAR(F320),G320),""))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7"/>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IF(F321="","",IFERROR(CONCATENATE("PEUA",VLOOKUP(ESTADO,REPORTE!AV$2:AW$33,2,0),DIDTRITO_FORM,CADER_FORM,IFERROR(INDEX(BS:BS,MATCH(DAY(F321),BR:BR,0),1),DAY(F321)),IFERROR(INDEX(BS:BS,MATCH(MONTH(F321),BR:BR,0),1),MONTH(F321)),YEAR(F321),G321),""))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7"/>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IF(F322="","",IFERROR(CONCATENATE("PEUA",VLOOKUP(ESTADO,REPORTE!AV$2:AW$33,2,0),DIDTRITO_FORM,CADER_FORM,IFERROR(INDEX(BS:BS,MATCH(DAY(F322),BR:BR,0),1),DAY(F322)),IFERROR(INDEX(BS:BS,MATCH(MONTH(F322),BR:BR,0),1),MONTH(F322)),YEAR(F322),G322),""))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7"/>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IF(F323="","",IFERROR(CONCATENATE("PEUA",VLOOKUP(ESTADO,REPORTE!AV$2:AW$33,2,0),DIDTRITO_FORM,CADER_FORM,IFERROR(INDEX(BS:BS,MATCH(DAY(F323),BR:BR,0),1),DAY(F323)),IFERROR(INDEX(BS:BS,MATCH(MONTH(F323),BR:BR,0),1),MONTH(F323)),YEAR(F323),G323),""))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7"/>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IF(F324="","",IFERROR(CONCATENATE("PEUA",VLOOKUP(ESTADO,REPORTE!AV$2:AW$33,2,0),DIDTRITO_FORM,CADER_FORM,IFERROR(INDEX(BS:BS,MATCH(DAY(F324),BR:BR,0),1),DAY(F324)),IFERROR(INDEX(BS:BS,MATCH(MONTH(F324),BR:BR,0),1),MONTH(F324)),YEAR(F324),G324),""))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7"/>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IF(F325="","",IFERROR(CONCATENATE("PEUA",VLOOKUP(ESTADO,REPORTE!AV$2:AW$33,2,0),DIDTRITO_FORM,CADER_FORM,IFERROR(INDEX(BS:BS,MATCH(DAY(F325),BR:BR,0),1),DAY(F325)),IFERROR(INDEX(BS:BS,MATCH(MONTH(F325),BR:BR,0),1),MONTH(F325)),YEAR(F325),G325),""))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7"/>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IF(F326="","",IFERROR(CONCATENATE("PEUA",VLOOKUP(ESTADO,REPORTE!AV$2:AW$33,2,0),DIDTRITO_FORM,CADER_FORM,IFERROR(INDEX(BS:BS,MATCH(DAY(F326),BR:BR,0),1),DAY(F326)),IFERROR(INDEX(BS:BS,MATCH(MONTH(F326),BR:BR,0),1),MONTH(F326)),YEAR(F326),G326),""))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7"/>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IF(F327="","",IFERROR(CONCATENATE("PEUA",VLOOKUP(ESTADO,REPORTE!AV$2:AW$33,2,0),DIDTRITO_FORM,CADER_FORM,IFERROR(INDEX(BS:BS,MATCH(DAY(F327),BR:BR,0),1),DAY(F327)),IFERROR(INDEX(BS:BS,MATCH(MONTH(F327),BR:BR,0),1),MONTH(F327)),YEAR(F327),G327),""))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7"/>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IF(F328="","",IFERROR(CONCATENATE("PEUA",VLOOKUP(ESTADO,REPORTE!AV$2:AW$33,2,0),DIDTRITO_FORM,CADER_FORM,IFERROR(INDEX(BS:BS,MATCH(DAY(F328),BR:BR,0),1),DAY(F328)),IFERROR(INDEX(BS:BS,MATCH(MONTH(F328),BR:BR,0),1),MONTH(F328)),YEAR(F328),G328),""))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7"/>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IF(F329="","",IFERROR(CONCATENATE("PEUA",VLOOKUP(ESTADO,REPORTE!AV$2:AW$33,2,0),DIDTRITO_FORM,CADER_FORM,IFERROR(INDEX(BS:BS,MATCH(DAY(F329),BR:BR,0),1),DAY(F329)),IFERROR(INDEX(BS:BS,MATCH(MONTH(F329),BR:BR,0),1),MONTH(F329)),YEAR(F329),G329),""))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7"/>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IF(F330="","",IFERROR(CONCATENATE("PEUA",VLOOKUP(ESTADO,REPORTE!AV$2:AW$33,2,0),DIDTRITO_FORM,CADER_FORM,IFERROR(INDEX(BS:BS,MATCH(DAY(F330),BR:BR,0),1),DAY(F330)),IFERROR(INDEX(BS:BS,MATCH(MONTH(F330),BR:BR,0),1),MONTH(F330)),YEAR(F330),G330),""))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7"/>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IF(F331="","",IFERROR(CONCATENATE("PEUA",VLOOKUP(ESTADO,REPORTE!AV$2:AW$33,2,0),DIDTRITO_FORM,CADER_FORM,IFERROR(INDEX(BS:BS,MATCH(DAY(F331),BR:BR,0),1),DAY(F331)),IFERROR(INDEX(BS:BS,MATCH(MONTH(F331),BR:BR,0),1),MONTH(F331)),YEAR(F331),G331),""))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7"/>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IF(F332="","",IFERROR(CONCATENATE("PEUA",VLOOKUP(ESTADO,REPORTE!AV$2:AW$33,2,0),DIDTRITO_FORM,CADER_FORM,IFERROR(INDEX(BS:BS,MATCH(DAY(F332),BR:BR,0),1),DAY(F332)),IFERROR(INDEX(BS:BS,MATCH(MONTH(F332),BR:BR,0),1),MONTH(F332)),YEAR(F332),G332),""))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7"/>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IF(F333="","",IFERROR(CONCATENATE("PEUA",VLOOKUP(ESTADO,REPORTE!AV$2:AW$33,2,0),DIDTRITO_FORM,CADER_FORM,IFERROR(INDEX(BS:BS,MATCH(DAY(F333),BR:BR,0),1),DAY(F333)),IFERROR(INDEX(BS:BS,MATCH(MONTH(F333),BR:BR,0),1),MONTH(F333)),YEAR(F333),G333),""))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7"/>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IF(F334="","",IFERROR(CONCATENATE("PEUA",VLOOKUP(ESTADO,REPORTE!AV$2:AW$33,2,0),DIDTRITO_FORM,CADER_FORM,IFERROR(INDEX(BS:BS,MATCH(DAY(F334),BR:BR,0),1),DAY(F334)),IFERROR(INDEX(BS:BS,MATCH(MONTH(F334),BR:BR,0),1),MONTH(F334)),YEAR(F334),G334),""))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7"/>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IF(F335="","",IFERROR(CONCATENATE("PEUA",VLOOKUP(ESTADO,REPORTE!AV$2:AW$33,2,0),DIDTRITO_FORM,CADER_FORM,IFERROR(INDEX(BS:BS,MATCH(DAY(F335),BR:BR,0),1),DAY(F335)),IFERROR(INDEX(BS:BS,MATCH(MONTH(F335),BR:BR,0),1),MONTH(F335)),YEAR(F335),G335),""))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7"/>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IF(F336="","",IFERROR(CONCATENATE("PEUA",VLOOKUP(ESTADO,REPORTE!AV$2:AW$33,2,0),DIDTRITO_FORM,CADER_FORM,IFERROR(INDEX(BS:BS,MATCH(DAY(F336),BR:BR,0),1),DAY(F336)),IFERROR(INDEX(BS:BS,MATCH(MONTH(F336),BR:BR,0),1),MONTH(F336)),YEAR(F336),G336),""))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7"/>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IF(F337="","",IFERROR(CONCATENATE("PEUA",VLOOKUP(ESTADO,REPORTE!AV$2:AW$33,2,0),DIDTRITO_FORM,CADER_FORM,IFERROR(INDEX(BS:BS,MATCH(DAY(F337),BR:BR,0),1),DAY(F337)),IFERROR(INDEX(BS:BS,MATCH(MONTH(F337),BR:BR,0),1),MONTH(F337)),YEAR(F337),G337),""))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7"/>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IF(F338="","",IFERROR(CONCATENATE("PEUA",VLOOKUP(ESTADO,REPORTE!AV$2:AW$33,2,0),DIDTRITO_FORM,CADER_FORM,IFERROR(INDEX(BS:BS,MATCH(DAY(F338),BR:BR,0),1),DAY(F338)),IFERROR(INDEX(BS:BS,MATCH(MONTH(F338),BR:BR,0),1),MONTH(F338)),YEAR(F338),G338),""))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7"/>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IF(F339="","",IFERROR(CONCATENATE("PEUA",VLOOKUP(ESTADO,REPORTE!AV$2:AW$33,2,0),DIDTRITO_FORM,CADER_FORM,IFERROR(INDEX(BS:BS,MATCH(DAY(F339),BR:BR,0),1),DAY(F339)),IFERROR(INDEX(BS:BS,MATCH(MONTH(F339),BR:BR,0),1),MONTH(F339)),YEAR(F339),G339),""))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7"/>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IF(F340="","",IFERROR(CONCATENATE("PEUA",VLOOKUP(ESTADO,REPORTE!AV$2:AW$33,2,0),DIDTRITO_FORM,CADER_FORM,IFERROR(INDEX(BS:BS,MATCH(DAY(F340),BR:BR,0),1),DAY(F340)),IFERROR(INDEX(BS:BS,MATCH(MONTH(F340),BR:BR,0),1),MONTH(F340)),YEAR(F340),G340),""))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7"/>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IF(F341="","",IFERROR(CONCATENATE("PEUA",VLOOKUP(ESTADO,REPORTE!AV$2:AW$33,2,0),DIDTRITO_FORM,CADER_FORM,IFERROR(INDEX(BS:BS,MATCH(DAY(F341),BR:BR,0),1),DAY(F341)),IFERROR(INDEX(BS:BS,MATCH(MONTH(F341),BR:BR,0),1),MONTH(F341)),YEAR(F341),G341),""))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7"/>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IF(F342="","",IFERROR(CONCATENATE("PEUA",VLOOKUP(ESTADO,REPORTE!AV$2:AW$33,2,0),DIDTRITO_FORM,CADER_FORM,IFERROR(INDEX(BS:BS,MATCH(DAY(F342),BR:BR,0),1),DAY(F342)),IFERROR(INDEX(BS:BS,MATCH(MONTH(F342),BR:BR,0),1),MONTH(F342)),YEAR(F342),G342),""))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7"/>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IF(F343="","",IFERROR(CONCATENATE("PEUA",VLOOKUP(ESTADO,REPORTE!AV$2:AW$33,2,0),DIDTRITO_FORM,CADER_FORM,IFERROR(INDEX(BS:BS,MATCH(DAY(F343),BR:BR,0),1),DAY(F343)),IFERROR(INDEX(BS:BS,MATCH(MONTH(F343),BR:BR,0),1),MONTH(F343)),YEAR(F343),G343),""))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7"/>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IF(F344="","",IFERROR(CONCATENATE("PEUA",VLOOKUP(ESTADO,REPORTE!AV$2:AW$33,2,0),DIDTRITO_FORM,CADER_FORM,IFERROR(INDEX(BS:BS,MATCH(DAY(F344),BR:BR,0),1),DAY(F344)),IFERROR(INDEX(BS:BS,MATCH(MONTH(F344),BR:BR,0),1),MONTH(F344)),YEAR(F344),G344),""))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7"/>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IF(F345="","",IFERROR(CONCATENATE("PEUA",VLOOKUP(ESTADO,REPORTE!AV$2:AW$33,2,0),DIDTRITO_FORM,CADER_FORM,IFERROR(INDEX(BS:BS,MATCH(DAY(F345),BR:BR,0),1),DAY(F345)),IFERROR(INDEX(BS:BS,MATCH(MONTH(F345),BR:BR,0),1),MONTH(F345)),YEAR(F345),G345),""))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7"/>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IF(F346="","",IFERROR(CONCATENATE("PEUA",VLOOKUP(ESTADO,REPORTE!AV$2:AW$33,2,0),DIDTRITO_FORM,CADER_FORM,IFERROR(INDEX(BS:BS,MATCH(DAY(F346),BR:BR,0),1),DAY(F346)),IFERROR(INDEX(BS:BS,MATCH(MONTH(F346),BR:BR,0),1),MONTH(F346)),YEAR(F346),G346),""))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7"/>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IF(F347="","",IFERROR(CONCATENATE("PEUA",VLOOKUP(ESTADO,REPORTE!AV$2:AW$33,2,0),DIDTRITO_FORM,CADER_FORM,IFERROR(INDEX(BS:BS,MATCH(DAY(F347),BR:BR,0),1),DAY(F347)),IFERROR(INDEX(BS:BS,MATCH(MONTH(F347),BR:BR,0),1),MONTH(F347)),YEAR(F347),G347),""))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7"/>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IF(F348="","",IFERROR(CONCATENATE("PEUA",VLOOKUP(ESTADO,REPORTE!AV$2:AW$33,2,0),DIDTRITO_FORM,CADER_FORM,IFERROR(INDEX(BS:BS,MATCH(DAY(F348),BR:BR,0),1),DAY(F348)),IFERROR(INDEX(BS:BS,MATCH(MONTH(F348),BR:BR,0),1),MONTH(F348)),YEAR(F348),G348),""))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7"/>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IF(F349="","",IFERROR(CONCATENATE("PEUA",VLOOKUP(ESTADO,REPORTE!AV$2:AW$33,2,0),DIDTRITO_FORM,CADER_FORM,IFERROR(INDEX(BS:BS,MATCH(DAY(F349),BR:BR,0),1),DAY(F349)),IFERROR(INDEX(BS:BS,MATCH(MONTH(F349),BR:BR,0),1),MONTH(F349)),YEAR(F349),G349),""))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7"/>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IF(F350="","",IFERROR(CONCATENATE("PEUA",VLOOKUP(ESTADO,REPORTE!AV$2:AW$33,2,0),DIDTRITO_FORM,CADER_FORM,IFERROR(INDEX(BS:BS,MATCH(DAY(F350),BR:BR,0),1),DAY(F350)),IFERROR(INDEX(BS:BS,MATCH(MONTH(F350),BR:BR,0),1),MONTH(F350)),YEAR(F350),G350),""))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7"/>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IF(F351="","",IFERROR(CONCATENATE("PEUA",VLOOKUP(ESTADO,REPORTE!AV$2:AW$33,2,0),DIDTRITO_FORM,CADER_FORM,IFERROR(INDEX(BS:BS,MATCH(DAY(F351),BR:BR,0),1),DAY(F351)),IFERROR(INDEX(BS:BS,MATCH(MONTH(F351),BR:BR,0),1),MONTH(F351)),YEAR(F351),G351),""))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7"/>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IF(F352="","",IFERROR(CONCATENATE("PEUA",VLOOKUP(ESTADO,REPORTE!AV$2:AW$33,2,0),DIDTRITO_FORM,CADER_FORM,IFERROR(INDEX(BS:BS,MATCH(DAY(F352),BR:BR,0),1),DAY(F352)),IFERROR(INDEX(BS:BS,MATCH(MONTH(F352),BR:BR,0),1),MONTH(F352)),YEAR(F352),G352),""))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7"/>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IF(F353="","",IFERROR(CONCATENATE("PEUA",VLOOKUP(ESTADO,REPORTE!AV$2:AW$33,2,0),DIDTRITO_FORM,CADER_FORM,IFERROR(INDEX(BS:BS,MATCH(DAY(F353),BR:BR,0),1),DAY(F353)),IFERROR(INDEX(BS:BS,MATCH(MONTH(F353),BR:BR,0),1),MONTH(F353)),YEAR(F353),G353),""))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7"/>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IF(F354="","",IFERROR(CONCATENATE("PEUA",VLOOKUP(ESTADO,REPORTE!AV$2:AW$33,2,0),DIDTRITO_FORM,CADER_FORM,IFERROR(INDEX(BS:BS,MATCH(DAY(F354),BR:BR,0),1),DAY(F354)),IFERROR(INDEX(BS:BS,MATCH(MONTH(F354),BR:BR,0),1),MONTH(F354)),YEAR(F354),G354),""))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7"/>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IF(F355="","",IFERROR(CONCATENATE("PEUA",VLOOKUP(ESTADO,REPORTE!AV$2:AW$33,2,0),DIDTRITO_FORM,CADER_FORM,IFERROR(INDEX(BS:BS,MATCH(DAY(F355),BR:BR,0),1),DAY(F355)),IFERROR(INDEX(BS:BS,MATCH(MONTH(F355),BR:BR,0),1),MONTH(F355)),YEAR(F355),G355),""))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7"/>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IF(F356="","",IFERROR(CONCATENATE("PEUA",VLOOKUP(ESTADO,REPORTE!AV$2:AW$33,2,0),DIDTRITO_FORM,CADER_FORM,IFERROR(INDEX(BS:BS,MATCH(DAY(F356),BR:BR,0),1),DAY(F356)),IFERROR(INDEX(BS:BS,MATCH(MONTH(F356),BR:BR,0),1),MONTH(F356)),YEAR(F356),G356),""))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7"/>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IF(F357="","",IFERROR(CONCATENATE("PEUA",VLOOKUP(ESTADO,REPORTE!AV$2:AW$33,2,0),DIDTRITO_FORM,CADER_FORM,IFERROR(INDEX(BS:BS,MATCH(DAY(F357),BR:BR,0),1),DAY(F357)),IFERROR(INDEX(BS:BS,MATCH(MONTH(F357),BR:BR,0),1),MONTH(F357)),YEAR(F357),G357),""))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7"/>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IF(F358="","",IFERROR(CONCATENATE("PEUA",VLOOKUP(ESTADO,REPORTE!AV$2:AW$33,2,0),DIDTRITO_FORM,CADER_FORM,IFERROR(INDEX(BS:BS,MATCH(DAY(F358),BR:BR,0),1),DAY(F358)),IFERROR(INDEX(BS:BS,MATCH(MONTH(F358),BR:BR,0),1),MONTH(F358)),YEAR(F358),G358),""))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7"/>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IF(F359="","",IFERROR(CONCATENATE("PEUA",VLOOKUP(ESTADO,REPORTE!AV$2:AW$33,2,0),DIDTRITO_FORM,CADER_FORM,IFERROR(INDEX(BS:BS,MATCH(DAY(F359),BR:BR,0),1),DAY(F359)),IFERROR(INDEX(BS:BS,MATCH(MONTH(F359),BR:BR,0),1),MONTH(F359)),YEAR(F359),G359),""))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7"/>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IF(F360="","",IFERROR(CONCATENATE("PEUA",VLOOKUP(ESTADO,REPORTE!AV$2:AW$33,2,0),DIDTRITO_FORM,CADER_FORM,IFERROR(INDEX(BS:BS,MATCH(DAY(F360),BR:BR,0),1),DAY(F360)),IFERROR(INDEX(BS:BS,MATCH(MONTH(F360),BR:BR,0),1),MONTH(F360)),YEAR(F360),G360),""))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7"/>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IF(F361="","",IFERROR(CONCATENATE("PEUA",VLOOKUP(ESTADO,REPORTE!AV$2:AW$33,2,0),DIDTRITO_FORM,CADER_FORM,IFERROR(INDEX(BS:BS,MATCH(DAY(F361),BR:BR,0),1),DAY(F361)),IFERROR(INDEX(BS:BS,MATCH(MONTH(F361),BR:BR,0),1),MONTH(F361)),YEAR(F361),G361),""))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7"/>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IF(F362="","",IFERROR(CONCATENATE("PEUA",VLOOKUP(ESTADO,REPORTE!AV$2:AW$33,2,0),DIDTRITO_FORM,CADER_FORM,IFERROR(INDEX(BS:BS,MATCH(DAY(F362),BR:BR,0),1),DAY(F362)),IFERROR(INDEX(BS:BS,MATCH(MONTH(F362),BR:BR,0),1),MONTH(F362)),YEAR(F362),G362),""))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7"/>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IF(F363="","",IFERROR(CONCATENATE("PEUA",VLOOKUP(ESTADO,REPORTE!AV$2:AW$33,2,0),DIDTRITO_FORM,CADER_FORM,IFERROR(INDEX(BS:BS,MATCH(DAY(F363),BR:BR,0),1),DAY(F363)),IFERROR(INDEX(BS:BS,MATCH(MONTH(F363),BR:BR,0),1),MONTH(F363)),YEAR(F363),G363),""))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7"/>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IF(F364="","",IFERROR(CONCATENATE("PEUA",VLOOKUP(ESTADO,REPORTE!AV$2:AW$33,2,0),DIDTRITO_FORM,CADER_FORM,IFERROR(INDEX(BS:BS,MATCH(DAY(F364),BR:BR,0),1),DAY(F364)),IFERROR(INDEX(BS:BS,MATCH(MONTH(F364),BR:BR,0),1),MONTH(F364)),YEAR(F364),G364),""))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7"/>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IF(F365="","",IFERROR(CONCATENATE("PEUA",VLOOKUP(ESTADO,REPORTE!AV$2:AW$33,2,0),DIDTRITO_FORM,CADER_FORM,IFERROR(INDEX(BS:BS,MATCH(DAY(F365),BR:BR,0),1),DAY(F365)),IFERROR(INDEX(BS:BS,MATCH(MONTH(F365),BR:BR,0),1),MONTH(F365)),YEAR(F365),G365),""))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7"/>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IF(F366="","",IFERROR(CONCATENATE("PEUA",VLOOKUP(ESTADO,REPORTE!AV$2:AW$33,2,0),DIDTRITO_FORM,CADER_FORM,IFERROR(INDEX(BS:BS,MATCH(DAY(F366),BR:BR,0),1),DAY(F366)),IFERROR(INDEX(BS:BS,MATCH(MONTH(F366),BR:BR,0),1),MONTH(F366)),YEAR(F366),G366),""))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7"/>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IF(F367="","",IFERROR(CONCATENATE("PEUA",VLOOKUP(ESTADO,REPORTE!AV$2:AW$33,2,0),DIDTRITO_FORM,CADER_FORM,IFERROR(INDEX(BS:BS,MATCH(DAY(F367),BR:BR,0),1),DAY(F367)),IFERROR(INDEX(BS:BS,MATCH(MONTH(F367),BR:BR,0),1),MONTH(F367)),YEAR(F367),G367),""))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7"/>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IF(F368="","",IFERROR(CONCATENATE("PEUA",VLOOKUP(ESTADO,REPORTE!AV$2:AW$33,2,0),DIDTRITO_FORM,CADER_FORM,IFERROR(INDEX(BS:BS,MATCH(DAY(F368),BR:BR,0),1),DAY(F368)),IFERROR(INDEX(BS:BS,MATCH(MONTH(F368),BR:BR,0),1),MONTH(F368)),YEAR(F368),G368),""))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7"/>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IF(F369="","",IFERROR(CONCATENATE("PEUA",VLOOKUP(ESTADO,REPORTE!AV$2:AW$33,2,0),DIDTRITO_FORM,CADER_FORM,IFERROR(INDEX(BS:BS,MATCH(DAY(F369),BR:BR,0),1),DAY(F369)),IFERROR(INDEX(BS:BS,MATCH(MONTH(F369),BR:BR,0),1),MONTH(F369)),YEAR(F369),G369),""))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7"/>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IF(F370="","",IFERROR(CONCATENATE("PEUA",VLOOKUP(ESTADO,REPORTE!AV$2:AW$33,2,0),DIDTRITO_FORM,CADER_FORM,IFERROR(INDEX(BS:BS,MATCH(DAY(F370),BR:BR,0),1),DAY(F370)),IFERROR(INDEX(BS:BS,MATCH(MONTH(F370),BR:BR,0),1),MONTH(F370)),YEAR(F370),G370),""))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7"/>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IF(F371="","",IFERROR(CONCATENATE("PEUA",VLOOKUP(ESTADO,REPORTE!AV$2:AW$33,2,0),DIDTRITO_FORM,CADER_FORM,IFERROR(INDEX(BS:BS,MATCH(DAY(F371),BR:BR,0),1),DAY(F371)),IFERROR(INDEX(BS:BS,MATCH(MONTH(F371),BR:BR,0),1),MONTH(F371)),YEAR(F371),G371),""))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7"/>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IF(F372="","",IFERROR(CONCATENATE("PEUA",VLOOKUP(ESTADO,REPORTE!AV$2:AW$33,2,0),DIDTRITO_FORM,CADER_FORM,IFERROR(INDEX(BS:BS,MATCH(DAY(F372),BR:BR,0),1),DAY(F372)),IFERROR(INDEX(BS:BS,MATCH(MONTH(F372),BR:BR,0),1),MONTH(F372)),YEAR(F372),G372),""))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7"/>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IF(F373="","",IFERROR(CONCATENATE("PEUA",VLOOKUP(ESTADO,REPORTE!AV$2:AW$33,2,0),DIDTRITO_FORM,CADER_FORM,IFERROR(INDEX(BS:BS,MATCH(DAY(F373),BR:BR,0),1),DAY(F373)),IFERROR(INDEX(BS:BS,MATCH(MONTH(F373),BR:BR,0),1),MONTH(F373)),YEAR(F373),G373),""))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7"/>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IF(F374="","",IFERROR(CONCATENATE("PEUA",VLOOKUP(ESTADO,REPORTE!AV$2:AW$33,2,0),DIDTRITO_FORM,CADER_FORM,IFERROR(INDEX(BS:BS,MATCH(DAY(F374),BR:BR,0),1),DAY(F374)),IFERROR(INDEX(BS:BS,MATCH(MONTH(F374),BR:BR,0),1),MONTH(F374)),YEAR(F374),G374),""))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7"/>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IF(F375="","",IFERROR(CONCATENATE("PEUA",VLOOKUP(ESTADO,REPORTE!AV$2:AW$33,2,0),DIDTRITO_FORM,CADER_FORM,IFERROR(INDEX(BS:BS,MATCH(DAY(F375),BR:BR,0),1),DAY(F375)),IFERROR(INDEX(BS:BS,MATCH(MONTH(F375),BR:BR,0),1),MONTH(F375)),YEAR(F375),G375),""))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7"/>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IF(F376="","",IFERROR(CONCATENATE("PEUA",VLOOKUP(ESTADO,REPORTE!AV$2:AW$33,2,0),DIDTRITO_FORM,CADER_FORM,IFERROR(INDEX(BS:BS,MATCH(DAY(F376),BR:BR,0),1),DAY(F376)),IFERROR(INDEX(BS:BS,MATCH(MONTH(F376),BR:BR,0),1),MONTH(F376)),YEAR(F376),G376),""))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7"/>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IF(F377="","",IFERROR(CONCATENATE("PEUA",VLOOKUP(ESTADO,REPORTE!AV$2:AW$33,2,0),DIDTRITO_FORM,CADER_FORM,IFERROR(INDEX(BS:BS,MATCH(DAY(F377),BR:BR,0),1),DAY(F377)),IFERROR(INDEX(BS:BS,MATCH(MONTH(F377),BR:BR,0),1),MONTH(F377)),YEAR(F377),G377),""))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7"/>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IF(F378="","",IFERROR(CONCATENATE("PEUA",VLOOKUP(ESTADO,REPORTE!AV$2:AW$33,2,0),DIDTRITO_FORM,CADER_FORM,IFERROR(INDEX(BS:BS,MATCH(DAY(F378),BR:BR,0),1),DAY(F378)),IFERROR(INDEX(BS:BS,MATCH(MONTH(F378),BR:BR,0),1),MONTH(F378)),YEAR(F378),G378),""))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7"/>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IF(F379="","",IFERROR(CONCATENATE("PEUA",VLOOKUP(ESTADO,REPORTE!AV$2:AW$33,2,0),DIDTRITO_FORM,CADER_FORM,IFERROR(INDEX(BS:BS,MATCH(DAY(F379),BR:BR,0),1),DAY(F379)),IFERROR(INDEX(BS:BS,MATCH(MONTH(F379),BR:BR,0),1),MONTH(F379)),YEAR(F379),G379),""))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7"/>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IF(F380="","",IFERROR(CONCATENATE("PEUA",VLOOKUP(ESTADO,REPORTE!AV$2:AW$33,2,0),DIDTRITO_FORM,CADER_FORM,IFERROR(INDEX(BS:BS,MATCH(DAY(F380),BR:BR,0),1),DAY(F380)),IFERROR(INDEX(BS:BS,MATCH(MONTH(F380),BR:BR,0),1),MONTH(F380)),YEAR(F380),G380),""))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7"/>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IF(F381="","",IFERROR(CONCATENATE("PEUA",VLOOKUP(ESTADO,REPORTE!AV$2:AW$33,2,0),DIDTRITO_FORM,CADER_FORM,IFERROR(INDEX(BS:BS,MATCH(DAY(F381),BR:BR,0),1),DAY(F381)),IFERROR(INDEX(BS:BS,MATCH(MONTH(F381),BR:BR,0),1),MONTH(F381)),YEAR(F381),G381),""))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7"/>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IF(F382="","",IFERROR(CONCATENATE("PEUA",VLOOKUP(ESTADO,REPORTE!AV$2:AW$33,2,0),DIDTRITO_FORM,CADER_FORM,IFERROR(INDEX(BS:BS,MATCH(DAY(F382),BR:BR,0),1),DAY(F382)),IFERROR(INDEX(BS:BS,MATCH(MONTH(F382),BR:BR,0),1),MONTH(F382)),YEAR(F382),G382),""))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7"/>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IF(F383="","",IFERROR(CONCATENATE("PEUA",VLOOKUP(ESTADO,REPORTE!AV$2:AW$33,2,0),DIDTRITO_FORM,CADER_FORM,IFERROR(INDEX(BS:BS,MATCH(DAY(F383),BR:BR,0),1),DAY(F383)),IFERROR(INDEX(BS:BS,MATCH(MONTH(F383),BR:BR,0),1),MONTH(F383)),YEAR(F383),G383),""))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7"/>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IF(F384="","",IFERROR(CONCATENATE("PEUA",VLOOKUP(ESTADO,REPORTE!AV$2:AW$33,2,0),DIDTRITO_FORM,CADER_FORM,IFERROR(INDEX(BS:BS,MATCH(DAY(F384),BR:BR,0),1),DAY(F384)),IFERROR(INDEX(BS:BS,MATCH(MONTH(F384),BR:BR,0),1),MONTH(F384)),YEAR(F384),G384),""))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7"/>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IF(F385="","",IFERROR(CONCATENATE("PEUA",VLOOKUP(ESTADO,REPORTE!AV$2:AW$33,2,0),DIDTRITO_FORM,CADER_FORM,IFERROR(INDEX(BS:BS,MATCH(DAY(F385),BR:BR,0),1),DAY(F385)),IFERROR(INDEX(BS:BS,MATCH(MONTH(F385),BR:BR,0),1),MONTH(F385)),YEAR(F385),G385),""))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7"/>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IF(F386="","",IFERROR(CONCATENATE("PEUA",VLOOKUP(ESTADO,REPORTE!AV$2:AW$33,2,0),DIDTRITO_FORM,CADER_FORM,IFERROR(INDEX(BS:BS,MATCH(DAY(F386),BR:BR,0),1),DAY(F386)),IFERROR(INDEX(BS:BS,MATCH(MONTH(F386),BR:BR,0),1),MONTH(F386)),YEAR(F386),G386),""))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7"/>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IF(F387="","",IFERROR(CONCATENATE("PEUA",VLOOKUP(ESTADO,REPORTE!AV$2:AW$33,2,0),DIDTRITO_FORM,CADER_FORM,IFERROR(INDEX(BS:BS,MATCH(DAY(F387),BR:BR,0),1),DAY(F387)),IFERROR(INDEX(BS:BS,MATCH(MONTH(F387),BR:BR,0),1),MONTH(F387)),YEAR(F387),G387),""))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7"/>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IF(F388="","",IFERROR(CONCATENATE("PEUA",VLOOKUP(ESTADO,REPORTE!AV$2:AW$33,2,0),DIDTRITO_FORM,CADER_FORM,IFERROR(INDEX(BS:BS,MATCH(DAY(F388),BR:BR,0),1),DAY(F388)),IFERROR(INDEX(BS:BS,MATCH(MONTH(F388),BR:BR,0),1),MONTH(F388)),YEAR(F388),G388),""))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7"/>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IF(F389="","",IFERROR(CONCATENATE("PEUA",VLOOKUP(ESTADO,REPORTE!AV$2:AW$33,2,0),DIDTRITO_FORM,CADER_FORM,IFERROR(INDEX(BS:BS,MATCH(DAY(F389),BR:BR,0),1),DAY(F389)),IFERROR(INDEX(BS:BS,MATCH(MONTH(F389),BR:BR,0),1),MONTH(F389)),YEAR(F389),G389),""))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7"/>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IF(F390="","",IFERROR(CONCATENATE("PEUA",VLOOKUP(ESTADO,REPORTE!AV$2:AW$33,2,0),DIDTRITO_FORM,CADER_FORM,IFERROR(INDEX(BS:BS,MATCH(DAY(F390),BR:BR,0),1),DAY(F390)),IFERROR(INDEX(BS:BS,MATCH(MONTH(F390),BR:BR,0),1),MONTH(F390)),YEAR(F390),G390),""))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7"/>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IF(F391="","",IFERROR(CONCATENATE("PEUA",VLOOKUP(ESTADO,REPORTE!AV$2:AW$33,2,0),DIDTRITO_FORM,CADER_FORM,IFERROR(INDEX(BS:BS,MATCH(DAY(F391),BR:BR,0),1),DAY(F391)),IFERROR(INDEX(BS:BS,MATCH(MONTH(F391),BR:BR,0),1),MONTH(F391)),YEAR(F391),G391),""))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7"/>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IF(F392="","",IFERROR(CONCATENATE("PEUA",VLOOKUP(ESTADO,REPORTE!AV$2:AW$33,2,0),DIDTRITO_FORM,CADER_FORM,IFERROR(INDEX(BS:BS,MATCH(DAY(F392),BR:BR,0),1),DAY(F392)),IFERROR(INDEX(BS:BS,MATCH(MONTH(F392),BR:BR,0),1),MONTH(F392)),YEAR(F392),G392),""))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7"/>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IF(F393="","",IFERROR(CONCATENATE("PEUA",VLOOKUP(ESTADO,REPORTE!AV$2:AW$33,2,0),DIDTRITO_FORM,CADER_FORM,IFERROR(INDEX(BS:BS,MATCH(DAY(F393),BR:BR,0),1),DAY(F393)),IFERROR(INDEX(BS:BS,MATCH(MONTH(F393),BR:BR,0),1),MONTH(F393)),YEAR(F393),G393),""))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7"/>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IF(F394="","",IFERROR(CONCATENATE("PEUA",VLOOKUP(ESTADO,REPORTE!AV$2:AW$33,2,0),DIDTRITO_FORM,CADER_FORM,IFERROR(INDEX(BS:BS,MATCH(DAY(F394),BR:BR,0),1),DAY(F394)),IFERROR(INDEX(BS:BS,MATCH(MONTH(F394),BR:BR,0),1),MONTH(F394)),YEAR(F394),G394),""))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7"/>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IF(F395="","",IFERROR(CONCATENATE("PEUA",VLOOKUP(ESTADO,REPORTE!AV$2:AW$33,2,0),DIDTRITO_FORM,CADER_FORM,IFERROR(INDEX(BS:BS,MATCH(DAY(F395),BR:BR,0),1),DAY(F395)),IFERROR(INDEX(BS:BS,MATCH(MONTH(F395),BR:BR,0),1),MONTH(F395)),YEAR(F395),G395),""))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7"/>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IF(F396="","",IFERROR(CONCATENATE("PEUA",VLOOKUP(ESTADO,REPORTE!AV$2:AW$33,2,0),DIDTRITO_FORM,CADER_FORM,IFERROR(INDEX(BS:BS,MATCH(DAY(F396),BR:BR,0),1),DAY(F396)),IFERROR(INDEX(BS:BS,MATCH(MONTH(F396),BR:BR,0),1),MONTH(F396)),YEAR(F396),G396),""))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7"/>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IF(F397="","",IFERROR(CONCATENATE("PEUA",VLOOKUP(ESTADO,REPORTE!AV$2:AW$33,2,0),DIDTRITO_FORM,CADER_FORM,IFERROR(INDEX(BS:BS,MATCH(DAY(F397),BR:BR,0),1),DAY(F397)),IFERROR(INDEX(BS:BS,MATCH(MONTH(F397),BR:BR,0),1),MONTH(F397)),YEAR(F397),G397),""))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7"/>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IF(F398="","",IFERROR(CONCATENATE("PEUA",VLOOKUP(ESTADO,REPORTE!AV$2:AW$33,2,0),DIDTRITO_FORM,CADER_FORM,IFERROR(INDEX(BS:BS,MATCH(DAY(F398),BR:BR,0),1),DAY(F398)),IFERROR(INDEX(BS:BS,MATCH(MONTH(F398),BR:BR,0),1),MONTH(F398)),YEAR(F398),G398),""))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7"/>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IF(F399="","",IFERROR(CONCATENATE("PEUA",VLOOKUP(ESTADO,REPORTE!AV$2:AW$33,2,0),DIDTRITO_FORM,CADER_FORM,IFERROR(INDEX(BS:BS,MATCH(DAY(F399),BR:BR,0),1),DAY(F399)),IFERROR(INDEX(BS:BS,MATCH(MONTH(F399),BR:BR,0),1),MONTH(F399)),YEAR(F399),G399),""))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7"/>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IF(F400="","",IFERROR(CONCATENATE("PEUA",VLOOKUP(ESTADO,REPORTE!AV$2:AW$33,2,0),DIDTRITO_FORM,CADER_FORM,IFERROR(INDEX(BS:BS,MATCH(DAY(F400),BR:BR,0),1),DAY(F400)),IFERROR(INDEX(BS:BS,MATCH(MONTH(F400),BR:BR,0),1),MONTH(F400)),YEAR(F400),G400),""))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7"/>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IF(F401="","",IFERROR(CONCATENATE("PEUA",VLOOKUP(ESTADO,REPORTE!AV$2:AW$33,2,0),DIDTRITO_FORM,CADER_FORM,IFERROR(INDEX(BS:BS,MATCH(DAY(F401),BR:BR,0),1),DAY(F401)),IFERROR(INDEX(BS:BS,MATCH(MONTH(F401),BR:BR,0),1),MONTH(F401)),YEAR(F401),G401),""))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7"/>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IF(F402="","",IFERROR(CONCATENATE("PEUA",VLOOKUP(ESTADO,REPORTE!AV$2:AW$33,2,0),DIDTRITO_FORM,CADER_FORM,IFERROR(INDEX(BS:BS,MATCH(DAY(F402),BR:BR,0),1),DAY(F402)),IFERROR(INDEX(BS:BS,MATCH(MONTH(F402),BR:BR,0),1),MONTH(F402)),YEAR(F402),G402),""))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7"/>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IF(F403="","",IFERROR(CONCATENATE("PEUA",VLOOKUP(ESTADO,REPORTE!AV$2:AW$33,2,0),DIDTRITO_FORM,CADER_FORM,IFERROR(INDEX(BS:BS,MATCH(DAY(F403),BR:BR,0),1),DAY(F403)),IFERROR(INDEX(BS:BS,MATCH(MONTH(F403),BR:BR,0),1),MONTH(F403)),YEAR(F403),G403),""))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7"/>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IF(F404="","",IFERROR(CONCATENATE("PEUA",VLOOKUP(ESTADO,REPORTE!AV$2:AW$33,2,0),DIDTRITO_FORM,CADER_FORM,IFERROR(INDEX(BS:BS,MATCH(DAY(F404),BR:BR,0),1),DAY(F404)),IFERROR(INDEX(BS:BS,MATCH(MONTH(F404),BR:BR,0),1),MONTH(F404)),YEAR(F404),G404),""))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7"/>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IF(F405="","",IFERROR(CONCATENATE("PEUA",VLOOKUP(ESTADO,REPORTE!AV$2:AW$33,2,0),DIDTRITO_FORM,CADER_FORM,IFERROR(INDEX(BS:BS,MATCH(DAY(F405),BR:BR,0),1),DAY(F405)),IFERROR(INDEX(BS:BS,MATCH(MONTH(F405),BR:BR,0),1),MONTH(F405)),YEAR(F405),G405),""))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7"/>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IF(F406="","",IFERROR(CONCATENATE("PEUA",VLOOKUP(ESTADO,REPORTE!AV$2:AW$33,2,0),DIDTRITO_FORM,CADER_FORM,IFERROR(INDEX(BS:BS,MATCH(DAY(F406),BR:BR,0),1),DAY(F406)),IFERROR(INDEX(BS:BS,MATCH(MONTH(F406),BR:BR,0),1),MONTH(F406)),YEAR(F406),G406),""))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7"/>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IF(F407="","",IFERROR(CONCATENATE("PEUA",VLOOKUP(ESTADO,REPORTE!AV$2:AW$33,2,0),DIDTRITO_FORM,CADER_FORM,IFERROR(INDEX(BS:BS,MATCH(DAY(F407),BR:BR,0),1),DAY(F407)),IFERROR(INDEX(BS:BS,MATCH(MONTH(F407),BR:BR,0),1),MONTH(F407)),YEAR(F407),G407),""))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7"/>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IF(F408="","",IFERROR(CONCATENATE("PEUA",VLOOKUP(ESTADO,REPORTE!AV$2:AW$33,2,0),DIDTRITO_FORM,CADER_FORM,IFERROR(INDEX(BS:BS,MATCH(DAY(F408),BR:BR,0),1),DAY(F408)),IFERROR(INDEX(BS:BS,MATCH(MONTH(F408),BR:BR,0),1),MONTH(F408)),YEAR(F408),G408),""))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7"/>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IF(F409="","",IFERROR(CONCATENATE("PEUA",VLOOKUP(ESTADO,REPORTE!AV$2:AW$33,2,0),DIDTRITO_FORM,CADER_FORM,IFERROR(INDEX(BS:BS,MATCH(DAY(F409),BR:BR,0),1),DAY(F409)),IFERROR(INDEX(BS:BS,MATCH(MONTH(F409),BR:BR,0),1),MONTH(F409)),YEAR(F409),G409),""))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7"/>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IF(F410="","",IFERROR(CONCATENATE("PEUA",VLOOKUP(ESTADO,REPORTE!AV$2:AW$33,2,0),DIDTRITO_FORM,CADER_FORM,IFERROR(INDEX(BS:BS,MATCH(DAY(F410),BR:BR,0),1),DAY(F410)),IFERROR(INDEX(BS:BS,MATCH(MONTH(F410),BR:BR,0),1),MONTH(F410)),YEAR(F410),G410),""))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7"/>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IF(F411="","",IFERROR(CONCATENATE("PEUA",VLOOKUP(ESTADO,REPORTE!AV$2:AW$33,2,0),DIDTRITO_FORM,CADER_FORM,IFERROR(INDEX(BS:BS,MATCH(DAY(F411),BR:BR,0),1),DAY(F411)),IFERROR(INDEX(BS:BS,MATCH(MONTH(F411),BR:BR,0),1),MONTH(F411)),YEAR(F411),G411),""))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7"/>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IF(F412="","",IFERROR(CONCATENATE("PEUA",VLOOKUP(ESTADO,REPORTE!AV$2:AW$33,2,0),DIDTRITO_FORM,CADER_FORM,IFERROR(INDEX(BS:BS,MATCH(DAY(F412),BR:BR,0),1),DAY(F412)),IFERROR(INDEX(BS:BS,MATCH(MONTH(F412),BR:BR,0),1),MONTH(F412)),YEAR(F412),G412),""))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7"/>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IF(F413="","",IFERROR(CONCATENATE("PEUA",VLOOKUP(ESTADO,REPORTE!AV$2:AW$33,2,0),DIDTRITO_FORM,CADER_FORM,IFERROR(INDEX(BS:BS,MATCH(DAY(F413),BR:BR,0),1),DAY(F413)),IFERROR(INDEX(BS:BS,MATCH(MONTH(F413),BR:BR,0),1),MONTH(F413)),YEAR(F413),G413),""))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7"/>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IF(F414="","",IFERROR(CONCATENATE("PEUA",VLOOKUP(ESTADO,REPORTE!AV$2:AW$33,2,0),DIDTRITO_FORM,CADER_FORM,IFERROR(INDEX(BS:BS,MATCH(DAY(F414),BR:BR,0),1),DAY(F414)),IFERROR(INDEX(BS:BS,MATCH(MONTH(F414),BR:BR,0),1),MONTH(F414)),YEAR(F414),G414),""))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7"/>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IF(F415="","",IFERROR(CONCATENATE("PEUA",VLOOKUP(ESTADO,REPORTE!AV$2:AW$33,2,0),DIDTRITO_FORM,CADER_FORM,IFERROR(INDEX(BS:BS,MATCH(DAY(F415),BR:BR,0),1),DAY(F415)),IFERROR(INDEX(BS:BS,MATCH(MONTH(F415),BR:BR,0),1),MONTH(F415)),YEAR(F415),G415),""))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7"/>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IF(F416="","",IFERROR(CONCATENATE("PEUA",VLOOKUP(ESTADO,REPORTE!AV$2:AW$33,2,0),DIDTRITO_FORM,CADER_FORM,IFERROR(INDEX(BS:BS,MATCH(DAY(F416),BR:BR,0),1),DAY(F416)),IFERROR(INDEX(BS:BS,MATCH(MONTH(F416),BR:BR,0),1),MONTH(F416)),YEAR(F416),G416),""))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7"/>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IF(F417="","",IFERROR(CONCATENATE("PEUA",VLOOKUP(ESTADO,REPORTE!AV$2:AW$33,2,0),DIDTRITO_FORM,CADER_FORM,IFERROR(INDEX(BS:BS,MATCH(DAY(F417),BR:BR,0),1),DAY(F417)),IFERROR(INDEX(BS:BS,MATCH(MONTH(F417),BR:BR,0),1),MONTH(F417)),YEAR(F417),G417),""))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7"/>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IF(F418="","",IFERROR(CONCATENATE("PEUA",VLOOKUP(ESTADO,REPORTE!AV$2:AW$33,2,0),DIDTRITO_FORM,CADER_FORM,IFERROR(INDEX(BS:BS,MATCH(DAY(F418),BR:BR,0),1),DAY(F418)),IFERROR(INDEX(BS:BS,MATCH(MONTH(F418),BR:BR,0),1),MONTH(F418)),YEAR(F418),G418),""))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7"/>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IF(F419="","",IFERROR(CONCATENATE("PEUA",VLOOKUP(ESTADO,REPORTE!AV$2:AW$33,2,0),DIDTRITO_FORM,CADER_FORM,IFERROR(INDEX(BS:BS,MATCH(DAY(F419),BR:BR,0),1),DAY(F419)),IFERROR(INDEX(BS:BS,MATCH(MONTH(F419),BR:BR,0),1),MONTH(F419)),YEAR(F419),G419),""))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7"/>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IF(F420="","",IFERROR(CONCATENATE("PEUA",VLOOKUP(ESTADO,REPORTE!AV$2:AW$33,2,0),DIDTRITO_FORM,CADER_FORM,IFERROR(INDEX(BS:BS,MATCH(DAY(F420),BR:BR,0),1),DAY(F420)),IFERROR(INDEX(BS:BS,MATCH(MONTH(F420),BR:BR,0),1),MONTH(F420)),YEAR(F420),G420),""))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7"/>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IF(F421="","",IFERROR(CONCATENATE("PEUA",VLOOKUP(ESTADO,REPORTE!AV$2:AW$33,2,0),DIDTRITO_FORM,CADER_FORM,IFERROR(INDEX(BS:BS,MATCH(DAY(F421),BR:BR,0),1),DAY(F421)),IFERROR(INDEX(BS:BS,MATCH(MONTH(F421),BR:BR,0),1),MONTH(F421)),YEAR(F421),G421),""))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7"/>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IF(F422="","",IFERROR(CONCATENATE("PEUA",VLOOKUP(ESTADO,REPORTE!AV$2:AW$33,2,0),DIDTRITO_FORM,CADER_FORM,IFERROR(INDEX(BS:BS,MATCH(DAY(F422),BR:BR,0),1),DAY(F422)),IFERROR(INDEX(BS:BS,MATCH(MONTH(F422),BR:BR,0),1),MONTH(F422)),YEAR(F422),G422),""))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7"/>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IF(F423="","",IFERROR(CONCATENATE("PEUA",VLOOKUP(ESTADO,REPORTE!AV$2:AW$33,2,0),DIDTRITO_FORM,CADER_FORM,IFERROR(INDEX(BS:BS,MATCH(DAY(F423),BR:BR,0),1),DAY(F423)),IFERROR(INDEX(BS:BS,MATCH(MONTH(F423),BR:BR,0),1),MONTH(F423)),YEAR(F423),G423),""))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7"/>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IF(F424="","",IFERROR(CONCATENATE("PEUA",VLOOKUP(ESTADO,REPORTE!AV$2:AW$33,2,0),DIDTRITO_FORM,CADER_FORM,IFERROR(INDEX(BS:BS,MATCH(DAY(F424),BR:BR,0),1),DAY(F424)),IFERROR(INDEX(BS:BS,MATCH(MONTH(F424),BR:BR,0),1),MONTH(F424)),YEAR(F424),G424),""))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7"/>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IF(F425="","",IFERROR(CONCATENATE("PEUA",VLOOKUP(ESTADO,REPORTE!AV$2:AW$33,2,0),DIDTRITO_FORM,CADER_FORM,IFERROR(INDEX(BS:BS,MATCH(DAY(F425),BR:BR,0),1),DAY(F425)),IFERROR(INDEX(BS:BS,MATCH(MONTH(F425),BR:BR,0),1),MONTH(F425)),YEAR(F425),G425),""))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7"/>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IF(F426="","",IFERROR(CONCATENATE("PEUA",VLOOKUP(ESTADO,REPORTE!AV$2:AW$33,2,0),DIDTRITO_FORM,CADER_FORM,IFERROR(INDEX(BS:BS,MATCH(DAY(F426),BR:BR,0),1),DAY(F426)),IFERROR(INDEX(BS:BS,MATCH(MONTH(F426),BR:BR,0),1),MONTH(F426)),YEAR(F426),G426),""))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7"/>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IF(F427="","",IFERROR(CONCATENATE("PEUA",VLOOKUP(ESTADO,REPORTE!AV$2:AW$33,2,0),DIDTRITO_FORM,CADER_FORM,IFERROR(INDEX(BS:BS,MATCH(DAY(F427),BR:BR,0),1),DAY(F427)),IFERROR(INDEX(BS:BS,MATCH(MONTH(F427),BR:BR,0),1),MONTH(F427)),YEAR(F427),G427),""))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7"/>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IF(F428="","",IFERROR(CONCATENATE("PEUA",VLOOKUP(ESTADO,REPORTE!AV$2:AW$33,2,0),DIDTRITO_FORM,CADER_FORM,IFERROR(INDEX(BS:BS,MATCH(DAY(F428),BR:BR,0),1),DAY(F428)),IFERROR(INDEX(BS:BS,MATCH(MONTH(F428),BR:BR,0),1),MONTH(F428)),YEAR(F428),G428),""))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7"/>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IF(F429="","",IFERROR(CONCATENATE("PEUA",VLOOKUP(ESTADO,REPORTE!AV$2:AW$33,2,0),DIDTRITO_FORM,CADER_FORM,IFERROR(INDEX(BS:BS,MATCH(DAY(F429),BR:BR,0),1),DAY(F429)),IFERROR(INDEX(BS:BS,MATCH(MONTH(F429),BR:BR,0),1),MONTH(F429)),YEAR(F429),G429),""))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7"/>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IF(F430="","",IFERROR(CONCATENATE("PEUA",VLOOKUP(ESTADO,REPORTE!AV$2:AW$33,2,0),DIDTRITO_FORM,CADER_FORM,IFERROR(INDEX(BS:BS,MATCH(DAY(F430),BR:BR,0),1),DAY(F430)),IFERROR(INDEX(BS:BS,MATCH(MONTH(F430),BR:BR,0),1),MONTH(F430)),YEAR(F430),G430),""))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7"/>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IF(F431="","",IFERROR(CONCATENATE("PEUA",VLOOKUP(ESTADO,REPORTE!AV$2:AW$33,2,0),DIDTRITO_FORM,CADER_FORM,IFERROR(INDEX(BS:BS,MATCH(DAY(F431),BR:BR,0),1),DAY(F431)),IFERROR(INDEX(BS:BS,MATCH(MONTH(F431),BR:BR,0),1),MONTH(F431)),YEAR(F431),G431),""))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7"/>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IF(F432="","",IFERROR(CONCATENATE("PEUA",VLOOKUP(ESTADO,REPORTE!AV$2:AW$33,2,0),DIDTRITO_FORM,CADER_FORM,IFERROR(INDEX(BS:BS,MATCH(DAY(F432),BR:BR,0),1),DAY(F432)),IFERROR(INDEX(BS:BS,MATCH(MONTH(F432),BR:BR,0),1),MONTH(F432)),YEAR(F432),G432),""))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7"/>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IF(F433="","",IFERROR(CONCATENATE("PEUA",VLOOKUP(ESTADO,REPORTE!AV$2:AW$33,2,0),DIDTRITO_FORM,CADER_FORM,IFERROR(INDEX(BS:BS,MATCH(DAY(F433),BR:BR,0),1),DAY(F433)),IFERROR(INDEX(BS:BS,MATCH(MONTH(F433),BR:BR,0),1),MONTH(F433)),YEAR(F433),G433),""))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7"/>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IF(F434="","",IFERROR(CONCATENATE("PEUA",VLOOKUP(ESTADO,REPORTE!AV$2:AW$33,2,0),DIDTRITO_FORM,CADER_FORM,IFERROR(INDEX(BS:BS,MATCH(DAY(F434),BR:BR,0),1),DAY(F434)),IFERROR(INDEX(BS:BS,MATCH(MONTH(F434),BR:BR,0),1),MONTH(F434)),YEAR(F434),G434),""))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7"/>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IF(F435="","",IFERROR(CONCATENATE("PEUA",VLOOKUP(ESTADO,REPORTE!AV$2:AW$33,2,0),DIDTRITO_FORM,CADER_FORM,IFERROR(INDEX(BS:BS,MATCH(DAY(F435),BR:BR,0),1),DAY(F435)),IFERROR(INDEX(BS:BS,MATCH(MONTH(F435),BR:BR,0),1),MONTH(F435)),YEAR(F435),G435),""))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7"/>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IF(F436="","",IFERROR(CONCATENATE("PEUA",VLOOKUP(ESTADO,REPORTE!AV$2:AW$33,2,0),DIDTRITO_FORM,CADER_FORM,IFERROR(INDEX(BS:BS,MATCH(DAY(F436),BR:BR,0),1),DAY(F436)),IFERROR(INDEX(BS:BS,MATCH(MONTH(F436),BR:BR,0),1),MONTH(F436)),YEAR(F436),G436),""))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7"/>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IF(F437="","",IFERROR(CONCATENATE("PEUA",VLOOKUP(ESTADO,REPORTE!AV$2:AW$33,2,0),DIDTRITO_FORM,CADER_FORM,IFERROR(INDEX(BS:BS,MATCH(DAY(F437),BR:BR,0),1),DAY(F437)),IFERROR(INDEX(BS:BS,MATCH(MONTH(F437),BR:BR,0),1),MONTH(F437)),YEAR(F437),G437),""))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7"/>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IF(F438="","",IFERROR(CONCATENATE("PEUA",VLOOKUP(ESTADO,REPORTE!AV$2:AW$33,2,0),DIDTRITO_FORM,CADER_FORM,IFERROR(INDEX(BS:BS,MATCH(DAY(F438),BR:BR,0),1),DAY(F438)),IFERROR(INDEX(BS:BS,MATCH(MONTH(F438),BR:BR,0),1),MONTH(F438)),YEAR(F438),G438),""))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7"/>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IF(F439="","",IFERROR(CONCATENATE("PEUA",VLOOKUP(ESTADO,REPORTE!AV$2:AW$33,2,0),DIDTRITO_FORM,CADER_FORM,IFERROR(INDEX(BS:BS,MATCH(DAY(F439),BR:BR,0),1),DAY(F439)),IFERROR(INDEX(BS:BS,MATCH(MONTH(F439),BR:BR,0),1),MONTH(F439)),YEAR(F439),G439),""))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7"/>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IF(F440="","",IFERROR(CONCATENATE("PEUA",VLOOKUP(ESTADO,REPORTE!AV$2:AW$33,2,0),DIDTRITO_FORM,CADER_FORM,IFERROR(INDEX(BS:BS,MATCH(DAY(F440),BR:BR,0),1),DAY(F440)),IFERROR(INDEX(BS:BS,MATCH(MONTH(F440),BR:BR,0),1),MONTH(F440)),YEAR(F440),G440),""))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7"/>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IF(F441="","",IFERROR(CONCATENATE("PEUA",VLOOKUP(ESTADO,REPORTE!AV$2:AW$33,2,0),DIDTRITO_FORM,CADER_FORM,IFERROR(INDEX(BS:BS,MATCH(DAY(F441),BR:BR,0),1),DAY(F441)),IFERROR(INDEX(BS:BS,MATCH(MONTH(F441),BR:BR,0),1),MONTH(F441)),YEAR(F441),G441),""))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7"/>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IF(F442="","",IFERROR(CONCATENATE("PEUA",VLOOKUP(ESTADO,REPORTE!AV$2:AW$33,2,0),DIDTRITO_FORM,CADER_FORM,IFERROR(INDEX(BS:BS,MATCH(DAY(F442),BR:BR,0),1),DAY(F442)),IFERROR(INDEX(BS:BS,MATCH(MONTH(F442),BR:BR,0),1),MONTH(F442)),YEAR(F442),G442),""))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7"/>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IF(F443="","",IFERROR(CONCATENATE("PEUA",VLOOKUP(ESTADO,REPORTE!AV$2:AW$33,2,0),DIDTRITO_FORM,CADER_FORM,IFERROR(INDEX(BS:BS,MATCH(DAY(F443),BR:BR,0),1),DAY(F443)),IFERROR(INDEX(BS:BS,MATCH(MONTH(F443),BR:BR,0),1),MONTH(F443)),YEAR(F443),G443),""))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7"/>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IF(F444="","",IFERROR(CONCATENATE("PEUA",VLOOKUP(ESTADO,REPORTE!AV$2:AW$33,2,0),DIDTRITO_FORM,CADER_FORM,IFERROR(INDEX(BS:BS,MATCH(DAY(F444),BR:BR,0),1),DAY(F444)),IFERROR(INDEX(BS:BS,MATCH(MONTH(F444),BR:BR,0),1),MONTH(F444)),YEAR(F444),G444),""))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7"/>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IF(F445="","",IFERROR(CONCATENATE("PEUA",VLOOKUP(ESTADO,REPORTE!AV$2:AW$33,2,0),DIDTRITO_FORM,CADER_FORM,IFERROR(INDEX(BS:BS,MATCH(DAY(F445),BR:BR,0),1),DAY(F445)),IFERROR(INDEX(BS:BS,MATCH(MONTH(F445),BR:BR,0),1),MONTH(F445)),YEAR(F445),G445),""))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7"/>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IF(F446="","",IFERROR(CONCATENATE("PEUA",VLOOKUP(ESTADO,REPORTE!AV$2:AW$33,2,0),DIDTRITO_FORM,CADER_FORM,IFERROR(INDEX(BS:BS,MATCH(DAY(F446),BR:BR,0),1),DAY(F446)),IFERROR(INDEX(BS:BS,MATCH(MONTH(F446),BR:BR,0),1),MONTH(F446)),YEAR(F446),G446),""))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7"/>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IF(F447="","",IFERROR(CONCATENATE("PEUA",VLOOKUP(ESTADO,REPORTE!AV$2:AW$33,2,0),DIDTRITO_FORM,CADER_FORM,IFERROR(INDEX(BS:BS,MATCH(DAY(F447),BR:BR,0),1),DAY(F447)),IFERROR(INDEX(BS:BS,MATCH(MONTH(F447),BR:BR,0),1),MONTH(F447)),YEAR(F447),G447),""))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7"/>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IF(F448="","",IFERROR(CONCATENATE("PEUA",VLOOKUP(ESTADO,REPORTE!AV$2:AW$33,2,0),DIDTRITO_FORM,CADER_FORM,IFERROR(INDEX(BS:BS,MATCH(DAY(F448),BR:BR,0),1),DAY(F448)),IFERROR(INDEX(BS:BS,MATCH(MONTH(F448),BR:BR,0),1),MONTH(F448)),YEAR(F448),G448),""))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7"/>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IF(F449="","",IFERROR(CONCATENATE("PEUA",VLOOKUP(ESTADO,REPORTE!AV$2:AW$33,2,0),DIDTRITO_FORM,CADER_FORM,IFERROR(INDEX(BS:BS,MATCH(DAY(F449),BR:BR,0),1),DAY(F449)),IFERROR(INDEX(BS:BS,MATCH(MONTH(F449),BR:BR,0),1),MONTH(F449)),YEAR(F449),G449),""))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7"/>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IF(F450="","",IFERROR(CONCATENATE("PEUA",VLOOKUP(ESTADO,REPORTE!AV$2:AW$33,2,0),DIDTRITO_FORM,CADER_FORM,IFERROR(INDEX(BS:BS,MATCH(DAY(F450),BR:BR,0),1),DAY(F450)),IFERROR(INDEX(BS:BS,MATCH(MONTH(F450),BR:BR,0),1),MONTH(F450)),YEAR(F450),G450),""))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7"/>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IF(F451="","",IFERROR(CONCATENATE("PEUA",VLOOKUP(ESTADO,REPORTE!AV$2:AW$33,2,0),DIDTRITO_FORM,CADER_FORM,IFERROR(INDEX(BS:BS,MATCH(DAY(F451),BR:BR,0),1),DAY(F451)),IFERROR(INDEX(BS:BS,MATCH(MONTH(F451),BR:BR,0),1),MONTH(F451)),YEAR(F451),G451),""))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7"/>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IF(F452="","",IFERROR(CONCATENATE("PEUA",VLOOKUP(ESTADO,REPORTE!AV$2:AW$33,2,0),DIDTRITO_FORM,CADER_FORM,IFERROR(INDEX(BS:BS,MATCH(DAY(F452),BR:BR,0),1),DAY(F452)),IFERROR(INDEX(BS:BS,MATCH(MONTH(F452),BR:BR,0),1),MONTH(F452)),YEAR(F452),G452),""))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7"/>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IF(F453="","",IFERROR(CONCATENATE("PEUA",VLOOKUP(ESTADO,REPORTE!AV$2:AW$33,2,0),DIDTRITO_FORM,CADER_FORM,IFERROR(INDEX(BS:BS,MATCH(DAY(F453),BR:BR,0),1),DAY(F453)),IFERROR(INDEX(BS:BS,MATCH(MONTH(F453),BR:BR,0),1),MONTH(F453)),YEAR(F453),G453),""))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7"/>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IF(F454="","",IFERROR(CONCATENATE("PEUA",VLOOKUP(ESTADO,REPORTE!AV$2:AW$33,2,0),DIDTRITO_FORM,CADER_FORM,IFERROR(INDEX(BS:BS,MATCH(DAY(F454),BR:BR,0),1),DAY(F454)),IFERROR(INDEX(BS:BS,MATCH(MONTH(F454),BR:BR,0),1),MONTH(F454)),YEAR(F454),G454),""))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7"/>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IF(F455="","",IFERROR(CONCATENATE("PEUA",VLOOKUP(ESTADO,REPORTE!AV$2:AW$33,2,0),DIDTRITO_FORM,CADER_FORM,IFERROR(INDEX(BS:BS,MATCH(DAY(F455),BR:BR,0),1),DAY(F455)),IFERROR(INDEX(BS:BS,MATCH(MONTH(F455),BR:BR,0),1),MONTH(F455)),YEAR(F455),G455),""))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7"/>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IF(F456="","",IFERROR(CONCATENATE("PEUA",VLOOKUP(ESTADO,REPORTE!AV$2:AW$33,2,0),DIDTRITO_FORM,CADER_FORM,IFERROR(INDEX(BS:BS,MATCH(DAY(F456),BR:BR,0),1),DAY(F456)),IFERROR(INDEX(BS:BS,MATCH(MONTH(F456),BR:BR,0),1),MONTH(F456)),YEAR(F456),G456),""))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7"/>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IF(F457="","",IFERROR(CONCATENATE("PEUA",VLOOKUP(ESTADO,REPORTE!AV$2:AW$33,2,0),DIDTRITO_FORM,CADER_FORM,IFERROR(INDEX(BS:BS,MATCH(DAY(F457),BR:BR,0),1),DAY(F457)),IFERROR(INDEX(BS:BS,MATCH(MONTH(F457),BR:BR,0),1),MONTH(F457)),YEAR(F457),G457),""))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7"/>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IF(F458="","",IFERROR(CONCATENATE("PEUA",VLOOKUP(ESTADO,REPORTE!AV$2:AW$33,2,0),DIDTRITO_FORM,CADER_FORM,IFERROR(INDEX(BS:BS,MATCH(DAY(F458),BR:BR,0),1),DAY(F458)),IFERROR(INDEX(BS:BS,MATCH(MONTH(F458),BR:BR,0),1),MONTH(F458)),YEAR(F458),G458),""))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7"/>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IF(F459="","",IFERROR(CONCATENATE("PEUA",VLOOKUP(ESTADO,REPORTE!AV$2:AW$33,2,0),DIDTRITO_FORM,CADER_FORM,IFERROR(INDEX(BS:BS,MATCH(DAY(F459),BR:BR,0),1),DAY(F459)),IFERROR(INDEX(BS:BS,MATCH(MONTH(F459),BR:BR,0),1),MONTH(F459)),YEAR(F459),G459),""))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7"/>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IF(F460="","",IFERROR(CONCATENATE("PEUA",VLOOKUP(ESTADO,REPORTE!AV$2:AW$33,2,0),DIDTRITO_FORM,CADER_FORM,IFERROR(INDEX(BS:BS,MATCH(DAY(F460),BR:BR,0),1),DAY(F460)),IFERROR(INDEX(BS:BS,MATCH(MONTH(F460),BR:BR,0),1),MONTH(F460)),YEAR(F460),G460),""))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7"/>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IF(F461="","",IFERROR(CONCATENATE("PEUA",VLOOKUP(ESTADO,REPORTE!AV$2:AW$33,2,0),DIDTRITO_FORM,CADER_FORM,IFERROR(INDEX(BS:BS,MATCH(DAY(F461),BR:BR,0),1),DAY(F461)),IFERROR(INDEX(BS:BS,MATCH(MONTH(F461),BR:BR,0),1),MONTH(F461)),YEAR(F461),G461),""))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7"/>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IF(F462="","",IFERROR(CONCATENATE("PEUA",VLOOKUP(ESTADO,REPORTE!AV$2:AW$33,2,0),DIDTRITO_FORM,CADER_FORM,IFERROR(INDEX(BS:BS,MATCH(DAY(F462),BR:BR,0),1),DAY(F462)),IFERROR(INDEX(BS:BS,MATCH(MONTH(F462),BR:BR,0),1),MONTH(F462)),YEAR(F462),G462),""))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7"/>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IF(F463="","",IFERROR(CONCATENATE("PEUA",VLOOKUP(ESTADO,REPORTE!AV$2:AW$33,2,0),DIDTRITO_FORM,CADER_FORM,IFERROR(INDEX(BS:BS,MATCH(DAY(F463),BR:BR,0),1),DAY(F463)),IFERROR(INDEX(BS:BS,MATCH(MONTH(F463),BR:BR,0),1),MONTH(F463)),YEAR(F463),G463),""))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7"/>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IF(F464="","",IFERROR(CONCATENATE("PEUA",VLOOKUP(ESTADO,REPORTE!AV$2:AW$33,2,0),DIDTRITO_FORM,CADER_FORM,IFERROR(INDEX(BS:BS,MATCH(DAY(F464),BR:BR,0),1),DAY(F464)),IFERROR(INDEX(BS:BS,MATCH(MONTH(F464),BR:BR,0),1),MONTH(F464)),YEAR(F464),G464),""))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7"/>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IF(F465="","",IFERROR(CONCATENATE("PEUA",VLOOKUP(ESTADO,REPORTE!AV$2:AW$33,2,0),DIDTRITO_FORM,CADER_FORM,IFERROR(INDEX(BS:BS,MATCH(DAY(F465),BR:BR,0),1),DAY(F465)),IFERROR(INDEX(BS:BS,MATCH(MONTH(F465),BR:BR,0),1),MONTH(F465)),YEAR(F465),G465),""))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7"/>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IF(F466="","",IFERROR(CONCATENATE("PEUA",VLOOKUP(ESTADO,REPORTE!AV$2:AW$33,2,0),DIDTRITO_FORM,CADER_FORM,IFERROR(INDEX(BS:BS,MATCH(DAY(F466),BR:BR,0),1),DAY(F466)),IFERROR(INDEX(BS:BS,MATCH(MONTH(F466),BR:BR,0),1),MONTH(F466)),YEAR(F466),G466),""))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7"/>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IF(F467="","",IFERROR(CONCATENATE("PEUA",VLOOKUP(ESTADO,REPORTE!AV$2:AW$33,2,0),DIDTRITO_FORM,CADER_FORM,IFERROR(INDEX(BS:BS,MATCH(DAY(F467),BR:BR,0),1),DAY(F467)),IFERROR(INDEX(BS:BS,MATCH(MONTH(F467),BR:BR,0),1),MONTH(F467)),YEAR(F467),G467),""))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7"/>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IF(F468="","",IFERROR(CONCATENATE("PEUA",VLOOKUP(ESTADO,REPORTE!AV$2:AW$33,2,0),DIDTRITO_FORM,CADER_FORM,IFERROR(INDEX(BS:BS,MATCH(DAY(F468),BR:BR,0),1),DAY(F468)),IFERROR(INDEX(BS:BS,MATCH(MONTH(F468),BR:BR,0),1),MONTH(F468)),YEAR(F468),G468),""))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7"/>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IF(F469="","",IFERROR(CONCATENATE("PEUA",VLOOKUP(ESTADO,REPORTE!AV$2:AW$33,2,0),DIDTRITO_FORM,CADER_FORM,IFERROR(INDEX(BS:BS,MATCH(DAY(F469),BR:BR,0),1),DAY(F469)),IFERROR(INDEX(BS:BS,MATCH(MONTH(F469),BR:BR,0),1),MONTH(F469)),YEAR(F469),G469),""))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7"/>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IF(F470="","",IFERROR(CONCATENATE("PEUA",VLOOKUP(ESTADO,REPORTE!AV$2:AW$33,2,0),DIDTRITO_FORM,CADER_FORM,IFERROR(INDEX(BS:BS,MATCH(DAY(F470),BR:BR,0),1),DAY(F470)),IFERROR(INDEX(BS:BS,MATCH(MONTH(F470),BR:BR,0),1),MONTH(F470)),YEAR(F470),G470),""))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7"/>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IF(F471="","",IFERROR(CONCATENATE("PEUA",VLOOKUP(ESTADO,REPORTE!AV$2:AW$33,2,0),DIDTRITO_FORM,CADER_FORM,IFERROR(INDEX(BS:BS,MATCH(DAY(F471),BR:BR,0),1),DAY(F471)),IFERROR(INDEX(BS:BS,MATCH(MONTH(F471),BR:BR,0),1),MONTH(F471)),YEAR(F471),G471),""))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7"/>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IF(F472="","",IFERROR(CONCATENATE("PEUA",VLOOKUP(ESTADO,REPORTE!AV$2:AW$33,2,0),DIDTRITO_FORM,CADER_FORM,IFERROR(INDEX(BS:BS,MATCH(DAY(F472),BR:BR,0),1),DAY(F472)),IFERROR(INDEX(BS:BS,MATCH(MONTH(F472),BR:BR,0),1),MONTH(F472)),YEAR(F472),G472),""))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7"/>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IF(F473="","",IFERROR(CONCATENATE("PEUA",VLOOKUP(ESTADO,REPORTE!AV$2:AW$33,2,0),DIDTRITO_FORM,CADER_FORM,IFERROR(INDEX(BS:BS,MATCH(DAY(F473),BR:BR,0),1),DAY(F473)),IFERROR(INDEX(BS:BS,MATCH(MONTH(F473),BR:BR,0),1),MONTH(F473)),YEAR(F473),G473),""))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7"/>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IF(F474="","",IFERROR(CONCATENATE("PEUA",VLOOKUP(ESTADO,REPORTE!AV$2:AW$33,2,0),DIDTRITO_FORM,CADER_FORM,IFERROR(INDEX(BS:BS,MATCH(DAY(F474),BR:BR,0),1),DAY(F474)),IFERROR(INDEX(BS:BS,MATCH(MONTH(F474),BR:BR,0),1),MONTH(F474)),YEAR(F474),G474),""))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7"/>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IF(F475="","",IFERROR(CONCATENATE("PEUA",VLOOKUP(ESTADO,REPORTE!AV$2:AW$33,2,0),DIDTRITO_FORM,CADER_FORM,IFERROR(INDEX(BS:BS,MATCH(DAY(F475),BR:BR,0),1),DAY(F475)),IFERROR(INDEX(BS:BS,MATCH(MONTH(F475),BR:BR,0),1),MONTH(F475)),YEAR(F475),G475),""))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7"/>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IF(F476="","",IFERROR(CONCATENATE("PEUA",VLOOKUP(ESTADO,REPORTE!AV$2:AW$33,2,0),DIDTRITO_FORM,CADER_FORM,IFERROR(INDEX(BS:BS,MATCH(DAY(F476),BR:BR,0),1),DAY(F476)),IFERROR(INDEX(BS:BS,MATCH(MONTH(F476),BR:BR,0),1),MONTH(F476)),YEAR(F476),G476),""))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7"/>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IF(F477="","",IFERROR(CONCATENATE("PEUA",VLOOKUP(ESTADO,REPORTE!AV$2:AW$33,2,0),DIDTRITO_FORM,CADER_FORM,IFERROR(INDEX(BS:BS,MATCH(DAY(F477),BR:BR,0),1),DAY(F477)),IFERROR(INDEX(BS:BS,MATCH(MONTH(F477),BR:BR,0),1),MONTH(F477)),YEAR(F477),G477),""))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7"/>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IF(F478="","",IFERROR(CONCATENATE("PEUA",VLOOKUP(ESTADO,REPORTE!AV$2:AW$33,2,0),DIDTRITO_FORM,CADER_FORM,IFERROR(INDEX(BS:BS,MATCH(DAY(F478),BR:BR,0),1),DAY(F478)),IFERROR(INDEX(BS:BS,MATCH(MONTH(F478),BR:BR,0),1),MONTH(F478)),YEAR(F478),G478),""))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7"/>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IF(F479="","",IFERROR(CONCATENATE("PEUA",VLOOKUP(ESTADO,REPORTE!AV$2:AW$33,2,0),DIDTRITO_FORM,CADER_FORM,IFERROR(INDEX(BS:BS,MATCH(DAY(F479),BR:BR,0),1),DAY(F479)),IFERROR(INDEX(BS:BS,MATCH(MONTH(F479),BR:BR,0),1),MONTH(F479)),YEAR(F479),G479),""))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7"/>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IF(F480="","",IFERROR(CONCATENATE("PEUA",VLOOKUP(ESTADO,REPORTE!AV$2:AW$33,2,0),DIDTRITO_FORM,CADER_FORM,IFERROR(INDEX(BS:BS,MATCH(DAY(F480),BR:BR,0),1),DAY(F480)),IFERROR(INDEX(BS:BS,MATCH(MONTH(F480),BR:BR,0),1),MONTH(F480)),YEAR(F480),G480),""))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7"/>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IF(F481="","",IFERROR(CONCATENATE("PEUA",VLOOKUP(ESTADO,REPORTE!AV$2:AW$33,2,0),DIDTRITO_FORM,CADER_FORM,IFERROR(INDEX(BS:BS,MATCH(DAY(F481),BR:BR,0),1),DAY(F481)),IFERROR(INDEX(BS:BS,MATCH(MONTH(F481),BR:BR,0),1),MONTH(F481)),YEAR(F481),G481),""))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7"/>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IF(F482="","",IFERROR(CONCATENATE("PEUA",VLOOKUP(ESTADO,REPORTE!AV$2:AW$33,2,0),DIDTRITO_FORM,CADER_FORM,IFERROR(INDEX(BS:BS,MATCH(DAY(F482),BR:BR,0),1),DAY(F482)),IFERROR(INDEX(BS:BS,MATCH(MONTH(F482),BR:BR,0),1),MONTH(F482)),YEAR(F482),G482),""))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7"/>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IF(F483="","",IFERROR(CONCATENATE("PEUA",VLOOKUP(ESTADO,REPORTE!AV$2:AW$33,2,0),DIDTRITO_FORM,CADER_FORM,IFERROR(INDEX(BS:BS,MATCH(DAY(F483),BR:BR,0),1),DAY(F483)),IFERROR(INDEX(BS:BS,MATCH(MONTH(F483),BR:BR,0),1),MONTH(F483)),YEAR(F483),G483),""))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7"/>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IF(F484="","",IFERROR(CONCATENATE("PEUA",VLOOKUP(ESTADO,REPORTE!AV$2:AW$33,2,0),DIDTRITO_FORM,CADER_FORM,IFERROR(INDEX(BS:BS,MATCH(DAY(F484),BR:BR,0),1),DAY(F484)),IFERROR(INDEX(BS:BS,MATCH(MONTH(F484),BR:BR,0),1),MONTH(F484)),YEAR(F484),G484),""))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7"/>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IF(F485="","",IFERROR(CONCATENATE("PEUA",VLOOKUP(ESTADO,REPORTE!AV$2:AW$33,2,0),DIDTRITO_FORM,CADER_FORM,IFERROR(INDEX(BS:BS,MATCH(DAY(F485),BR:BR,0),1),DAY(F485)),IFERROR(INDEX(BS:BS,MATCH(MONTH(F485),BR:BR,0),1),MONTH(F485)),YEAR(F485),G485),""))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7"/>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IF(F486="","",IFERROR(CONCATENATE("PEUA",VLOOKUP(ESTADO,REPORTE!AV$2:AW$33,2,0),DIDTRITO_FORM,CADER_FORM,IFERROR(INDEX(BS:BS,MATCH(DAY(F486),BR:BR,0),1),DAY(F486)),IFERROR(INDEX(BS:BS,MATCH(MONTH(F486),BR:BR,0),1),MONTH(F486)),YEAR(F486),G486),""))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7"/>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IF(F487="","",IFERROR(CONCATENATE("PEUA",VLOOKUP(ESTADO,REPORTE!AV$2:AW$33,2,0),DIDTRITO_FORM,CADER_FORM,IFERROR(INDEX(BS:BS,MATCH(DAY(F487),BR:BR,0),1),DAY(F487)),IFERROR(INDEX(BS:BS,MATCH(MONTH(F487),BR:BR,0),1),MONTH(F487)),YEAR(F487),G487),""))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7"/>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IF(F488="","",IFERROR(CONCATENATE("PEUA",VLOOKUP(ESTADO,REPORTE!AV$2:AW$33,2,0),DIDTRITO_FORM,CADER_FORM,IFERROR(INDEX(BS:BS,MATCH(DAY(F488),BR:BR,0),1),DAY(F488)),IFERROR(INDEX(BS:BS,MATCH(MONTH(F488),BR:BR,0),1),MONTH(F488)),YEAR(F488),G488),""))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7"/>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IF(F489="","",IFERROR(CONCATENATE("PEUA",VLOOKUP(ESTADO,REPORTE!AV$2:AW$33,2,0),DIDTRITO_FORM,CADER_FORM,IFERROR(INDEX(BS:BS,MATCH(DAY(F489),BR:BR,0),1),DAY(F489)),IFERROR(INDEX(BS:BS,MATCH(MONTH(F489),BR:BR,0),1),MONTH(F489)),YEAR(F489),G489),""))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7"/>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IF(F490="","",IFERROR(CONCATENATE("PEUA",VLOOKUP(ESTADO,REPORTE!AV$2:AW$33,2,0),DIDTRITO_FORM,CADER_FORM,IFERROR(INDEX(BS:BS,MATCH(DAY(F490),BR:BR,0),1),DAY(F490)),IFERROR(INDEX(BS:BS,MATCH(MONTH(F490),BR:BR,0),1),MONTH(F490)),YEAR(F490),G490),""))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7"/>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IF(F491="","",IFERROR(CONCATENATE("PEUA",VLOOKUP(ESTADO,REPORTE!AV$2:AW$33,2,0),DIDTRITO_FORM,CADER_FORM,IFERROR(INDEX(BS:BS,MATCH(DAY(F491),BR:BR,0),1),DAY(F491)),IFERROR(INDEX(BS:BS,MATCH(MONTH(F491),BR:BR,0),1),MONTH(F491)),YEAR(F491),G491),""))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7"/>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IF(F492="","",IFERROR(CONCATENATE("PEUA",VLOOKUP(ESTADO,REPORTE!AV$2:AW$33,2,0),DIDTRITO_FORM,CADER_FORM,IFERROR(INDEX(BS:BS,MATCH(DAY(F492),BR:BR,0),1),DAY(F492)),IFERROR(INDEX(BS:BS,MATCH(MONTH(F492),BR:BR,0),1),MONTH(F492)),YEAR(F492),G492),""))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7"/>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IF(F493="","",IFERROR(CONCATENATE("PEUA",VLOOKUP(ESTADO,REPORTE!AV$2:AW$33,2,0),DIDTRITO_FORM,CADER_FORM,IFERROR(INDEX(BS:BS,MATCH(DAY(F493),BR:BR,0),1),DAY(F493)),IFERROR(INDEX(BS:BS,MATCH(MONTH(F493),BR:BR,0),1),MONTH(F493)),YEAR(F493),G493),""))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7"/>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IF(F494="","",IFERROR(CONCATENATE("PEUA",VLOOKUP(ESTADO,REPORTE!AV$2:AW$33,2,0),DIDTRITO_FORM,CADER_FORM,IFERROR(INDEX(BS:BS,MATCH(DAY(F494),BR:BR,0),1),DAY(F494)),IFERROR(INDEX(BS:BS,MATCH(MONTH(F494),BR:BR,0),1),MONTH(F494)),YEAR(F494),G494),""))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7"/>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IF(F495="","",IFERROR(CONCATENATE("PEUA",VLOOKUP(ESTADO,REPORTE!AV$2:AW$33,2,0),DIDTRITO_FORM,CADER_FORM,IFERROR(INDEX(BS:BS,MATCH(DAY(F495),BR:BR,0),1),DAY(F495)),IFERROR(INDEX(BS:BS,MATCH(MONTH(F495),BR:BR,0),1),MONTH(F495)),YEAR(F495),G495),""))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7"/>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IF(F496="","",IFERROR(CONCATENATE("PEUA",VLOOKUP(ESTADO,REPORTE!AV$2:AW$33,2,0),DIDTRITO_FORM,CADER_FORM,IFERROR(INDEX(BS:BS,MATCH(DAY(F496),BR:BR,0),1),DAY(F496)),IFERROR(INDEX(BS:BS,MATCH(MONTH(F496),BR:BR,0),1),MONTH(F496)),YEAR(F496),G496),""))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7"/>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IF(F497="","",IFERROR(CONCATENATE("PEUA",VLOOKUP(ESTADO,REPORTE!AV$2:AW$33,2,0),DIDTRITO_FORM,CADER_FORM,IFERROR(INDEX(BS:BS,MATCH(DAY(F497),BR:BR,0),1),DAY(F497)),IFERROR(INDEX(BS:BS,MATCH(MONTH(F497),BR:BR,0),1),MONTH(F497)),YEAR(F497),G497),""))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7"/>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IF(F498="","",IFERROR(CONCATENATE("PEUA",VLOOKUP(ESTADO,REPORTE!AV$2:AW$33,2,0),DIDTRITO_FORM,CADER_FORM,IFERROR(INDEX(BS:BS,MATCH(DAY(F498),BR:BR,0),1),DAY(F498)),IFERROR(INDEX(BS:BS,MATCH(MONTH(F498),BR:BR,0),1),MONTH(F498)),YEAR(F498),G498),""))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7"/>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IF(F499="","",IFERROR(CONCATENATE("PEUA",VLOOKUP(ESTADO,REPORTE!AV$2:AW$33,2,0),DIDTRITO_FORM,CADER_FORM,IFERROR(INDEX(BS:BS,MATCH(DAY(F499),BR:BR,0),1),DAY(F499)),IFERROR(INDEX(BS:BS,MATCH(MONTH(F499),BR:BR,0),1),MONTH(F499)),YEAR(F499),G499),""))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7"/>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IF(F500="","",IFERROR(CONCATENATE("PEUA",VLOOKUP(ESTADO,REPORTE!AV$2:AW$33,2,0),DIDTRITO_FORM,CADER_FORM,IFERROR(INDEX(BS:BS,MATCH(DAY(F500),BR:BR,0),1),DAY(F500)),IFERROR(INDEX(BS:BS,MATCH(MONTH(F500),BR:BR,0),1),MONTH(F500)),YEAR(F500),G500),""))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7"/>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IF(F501="","",IFERROR(CONCATENATE("PEUA",VLOOKUP(ESTADO,REPORTE!AV$2:AW$33,2,0),DIDTRITO_FORM,CADER_FORM,IFERROR(INDEX(BS:BS,MATCH(DAY(F501),BR:BR,0),1),DAY(F501)),IFERROR(INDEX(BS:BS,MATCH(MONTH(F501),BR:BR,0),1),MONTH(F501)),YEAR(F501),G501),""))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7"/>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IF(F502="","",IFERROR(CONCATENATE("PEUA",VLOOKUP(ESTADO,REPORTE!AV$2:AW$33,2,0),DIDTRITO_FORM,CADER_FORM,IFERROR(INDEX(BS:BS,MATCH(DAY(F502),BR:BR,0),1),DAY(F502)),IFERROR(INDEX(BS:BS,MATCH(MONTH(F502),BR:BR,0),1),MONTH(F502)),YEAR(F502),G502),""))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7"/>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IF(F503="","",IFERROR(CONCATENATE("PEUA",VLOOKUP(ESTADO,REPORTE!AV$2:AW$33,2,0),DIDTRITO_FORM,CADER_FORM,IFERROR(INDEX(BS:BS,MATCH(DAY(F503),BR:BR,0),1),DAY(F503)),IFERROR(INDEX(BS:BS,MATCH(MONTH(F503),BR:BR,0),1),MONTH(F503)),YEAR(F503),G503),""))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7"/>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IF(F504="","",IFERROR(CONCATENATE("PEUA",VLOOKUP(ESTADO,REPORTE!AV$2:AW$33,2,0),DIDTRITO_FORM,CADER_FORM,IFERROR(INDEX(BS:BS,MATCH(DAY(F504),BR:BR,0),1),DAY(F504)),IFERROR(INDEX(BS:BS,MATCH(MONTH(F504),BR:BR,0),1),MONTH(F504)),YEAR(F504),G504),""))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7"/>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IF(F505="","",IFERROR(CONCATENATE("PEUA",VLOOKUP(ESTADO,REPORTE!AV$2:AW$33,2,0),DIDTRITO_FORM,CADER_FORM,IFERROR(INDEX(BS:BS,MATCH(DAY(F505),BR:BR,0),1),DAY(F505)),IFERROR(INDEX(BS:BS,MATCH(MONTH(F505),BR:BR,0),1),MONTH(F505)),YEAR(F505),G505),""))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7"/>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IF(F506="","",IFERROR(CONCATENATE("PEUA",VLOOKUP(ESTADO,REPORTE!AV$2:AW$33,2,0),DIDTRITO_FORM,CADER_FORM,IFERROR(INDEX(BS:BS,MATCH(DAY(F506),BR:BR,0),1),DAY(F506)),IFERROR(INDEX(BS:BS,MATCH(MONTH(F506),BR:BR,0),1),MONTH(F506)),YEAR(F506),G506),""))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7"/>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IF(F507="","",IFERROR(CONCATENATE("PEUA",VLOOKUP(ESTADO,REPORTE!AV$2:AW$33,2,0),DIDTRITO_FORM,CADER_FORM,IFERROR(INDEX(BS:BS,MATCH(DAY(F507),BR:BR,0),1),DAY(F507)),IFERROR(INDEX(BS:BS,MATCH(MONTH(F507),BR:BR,0),1),MONTH(F507)),YEAR(F507),G507),""))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7"/>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IF(F508="","",IFERROR(CONCATENATE("PEUA",VLOOKUP(ESTADO,REPORTE!AV$2:AW$33,2,0),DIDTRITO_FORM,CADER_FORM,IFERROR(INDEX(BS:BS,MATCH(DAY(F508),BR:BR,0),1),DAY(F508)),IFERROR(INDEX(BS:BS,MATCH(MONTH(F508),BR:BR,0),1),MONTH(F508)),YEAR(F508),G508),""))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7"/>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IF(F509="","",IFERROR(CONCATENATE("PEUA",VLOOKUP(ESTADO,REPORTE!AV$2:AW$33,2,0),DIDTRITO_FORM,CADER_FORM,IFERROR(INDEX(BS:BS,MATCH(DAY(F509),BR:BR,0),1),DAY(F509)),IFERROR(INDEX(BS:BS,MATCH(MONTH(F509),BR:BR,0),1),MONTH(F509)),YEAR(F509),G509),""))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7"/>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IF(F510="","",IFERROR(CONCATENATE("PEUA",VLOOKUP(ESTADO,REPORTE!AV$2:AW$33,2,0),DIDTRITO_FORM,CADER_FORM,IFERROR(INDEX(BS:BS,MATCH(DAY(F510),BR:BR,0),1),DAY(F510)),IFERROR(INDEX(BS:BS,MATCH(MONTH(F510),BR:BR,0),1),MONTH(F510)),YEAR(F510),G510),""))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7"/>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IF(F511="","",IFERROR(CONCATENATE("PEUA",VLOOKUP(ESTADO,REPORTE!AV$2:AW$33,2,0),DIDTRITO_FORM,CADER_FORM,IFERROR(INDEX(BS:BS,MATCH(DAY(F511),BR:BR,0),1),DAY(F511)),IFERROR(INDEX(BS:BS,MATCH(MONTH(F511),BR:BR,0),1),MONTH(F511)),YEAR(F511),G511),""))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7"/>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IF(F512="","",IFERROR(CONCATENATE("PEUA",VLOOKUP(ESTADO,REPORTE!AV$2:AW$33,2,0),DIDTRITO_FORM,CADER_FORM,IFERROR(INDEX(BS:BS,MATCH(DAY(F512),BR:BR,0),1),DAY(F512)),IFERROR(INDEX(BS:BS,MATCH(MONTH(F512),BR:BR,0),1),MONTH(F512)),YEAR(F512),G512),""))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7"/>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IF(F513="","",IFERROR(CONCATENATE("PEUA",VLOOKUP(ESTADO,REPORTE!AV$2:AW$33,2,0),DIDTRITO_FORM,CADER_FORM,IFERROR(INDEX(BS:BS,MATCH(DAY(F513),BR:BR,0),1),DAY(F513)),IFERROR(INDEX(BS:BS,MATCH(MONTH(F513),BR:BR,0),1),MONTH(F513)),YEAR(F513),G513),""))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7"/>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IF(F514="","",IFERROR(CONCATENATE("PEUA",VLOOKUP(ESTADO,REPORTE!AV$2:AW$33,2,0),DIDTRITO_FORM,CADER_FORM,IFERROR(INDEX(BS:BS,MATCH(DAY(F514),BR:BR,0),1),DAY(F514)),IFERROR(INDEX(BS:BS,MATCH(MONTH(F514),BR:BR,0),1),MONTH(F514)),YEAR(F514),G514),""))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7"/>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IF(F515="","",IFERROR(CONCATENATE("PEUA",VLOOKUP(ESTADO,REPORTE!AV$2:AW$33,2,0),DIDTRITO_FORM,CADER_FORM,IFERROR(INDEX(BS:BS,MATCH(DAY(F515),BR:BR,0),1),DAY(F515)),IFERROR(INDEX(BS:BS,MATCH(MONTH(F515),BR:BR,0),1),MONTH(F515)),YEAR(F515),G515),""))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7"/>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IF(F516="","",IFERROR(CONCATENATE("PEUA",VLOOKUP(ESTADO,REPORTE!AV$2:AW$33,2,0),DIDTRITO_FORM,CADER_FORM,IFERROR(INDEX(BS:BS,MATCH(DAY(F516),BR:BR,0),1),DAY(F516)),IFERROR(INDEX(BS:BS,MATCH(MONTH(F516),BR:BR,0),1),MONTH(F516)),YEAR(F516),G516),""))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7"/>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IF(F517="","",IFERROR(CONCATENATE("PEUA",VLOOKUP(ESTADO,REPORTE!AV$2:AW$33,2,0),DIDTRITO_FORM,CADER_FORM,IFERROR(INDEX(BS:BS,MATCH(DAY(F517),BR:BR,0),1),DAY(F517)),IFERROR(INDEX(BS:BS,MATCH(MONTH(F517),BR:BR,0),1),MONTH(F517)),YEAR(F517),G517),""))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7"/>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IF(F518="","",IFERROR(CONCATENATE("PEUA",VLOOKUP(ESTADO,REPORTE!AV$2:AW$33,2,0),DIDTRITO_FORM,CADER_FORM,IFERROR(INDEX(BS:BS,MATCH(DAY(F518),BR:BR,0),1),DAY(F518)),IFERROR(INDEX(BS:BS,MATCH(MONTH(F518),BR:BR,0),1),MONTH(F518)),YEAR(F518),G518),""))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7"/>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IF(F519="","",IFERROR(CONCATENATE("PEUA",VLOOKUP(ESTADO,REPORTE!AV$2:AW$33,2,0),DIDTRITO_FORM,CADER_FORM,IFERROR(INDEX(BS:BS,MATCH(DAY(F519),BR:BR,0),1),DAY(F519)),IFERROR(INDEX(BS:BS,MATCH(MONTH(F519),BR:BR,0),1),MONTH(F519)),YEAR(F519),G519),""))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7"/>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IF(F520="","",IFERROR(CONCATENATE("PEUA",VLOOKUP(ESTADO,REPORTE!AV$2:AW$33,2,0),DIDTRITO_FORM,CADER_FORM,IFERROR(INDEX(BS:BS,MATCH(DAY(F520),BR:BR,0),1),DAY(F520)),IFERROR(INDEX(BS:BS,MATCH(MONTH(F520),BR:BR,0),1),MONTH(F520)),YEAR(F520),G520),""))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7"/>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IF(F521="","",IFERROR(CONCATENATE("PEUA",VLOOKUP(ESTADO,REPORTE!AV$2:AW$33,2,0),DIDTRITO_FORM,CADER_FORM,IFERROR(INDEX(BS:BS,MATCH(DAY(F521),BR:BR,0),1),DAY(F521)),IFERROR(INDEX(BS:BS,MATCH(MONTH(F521),BR:BR,0),1),MONTH(F521)),YEAR(F521),G521),""))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7"/>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IF(F522="","",IFERROR(CONCATENATE("PEUA",VLOOKUP(ESTADO,REPORTE!AV$2:AW$33,2,0),DIDTRITO_FORM,CADER_FORM,IFERROR(INDEX(BS:BS,MATCH(DAY(F522),BR:BR,0),1),DAY(F522)),IFERROR(INDEX(BS:BS,MATCH(MONTH(F522),BR:BR,0),1),MONTH(F522)),YEAR(F522),G522),""))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7"/>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IF(F523="","",IFERROR(CONCATENATE("PEUA",VLOOKUP(ESTADO,REPORTE!AV$2:AW$33,2,0),DIDTRITO_FORM,CADER_FORM,IFERROR(INDEX(BS:BS,MATCH(DAY(F523),BR:BR,0),1),DAY(F523)),IFERROR(INDEX(BS:BS,MATCH(MONTH(F523),BR:BR,0),1),MONTH(F523)),YEAR(F523),G523),""))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7"/>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IF(F524="","",IFERROR(CONCATENATE("PEUA",VLOOKUP(ESTADO,REPORTE!AV$2:AW$33,2,0),DIDTRITO_FORM,CADER_FORM,IFERROR(INDEX(BS:BS,MATCH(DAY(F524),BR:BR,0),1),DAY(F524)),IFERROR(INDEX(BS:BS,MATCH(MONTH(F524),BR:BR,0),1),MONTH(F524)),YEAR(F524),G524),""))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7"/>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IF(F525="","",IFERROR(CONCATENATE("PEUA",VLOOKUP(ESTADO,REPORTE!AV$2:AW$33,2,0),DIDTRITO_FORM,CADER_FORM,IFERROR(INDEX(BS:BS,MATCH(DAY(F525),BR:BR,0),1),DAY(F525)),IFERROR(INDEX(BS:BS,MATCH(MONTH(F525),BR:BR,0),1),MONTH(F525)),YEAR(F525),G525),""))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7"/>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IF(F526="","",IFERROR(CONCATENATE("PEUA",VLOOKUP(ESTADO,REPORTE!AV$2:AW$33,2,0),DIDTRITO_FORM,CADER_FORM,IFERROR(INDEX(BS:BS,MATCH(DAY(F526),BR:BR,0),1),DAY(F526)),IFERROR(INDEX(BS:BS,MATCH(MONTH(F526),BR:BR,0),1),MONTH(F526)),YEAR(F526),G526),""))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7"/>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IF(F527="","",IFERROR(CONCATENATE("PEUA",VLOOKUP(ESTADO,REPORTE!AV$2:AW$33,2,0),DIDTRITO_FORM,CADER_FORM,IFERROR(INDEX(BS:BS,MATCH(DAY(F527),BR:BR,0),1),DAY(F527)),IFERROR(INDEX(BS:BS,MATCH(MONTH(F527),BR:BR,0),1),MONTH(F527)),YEAR(F527),G527),""))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7"/>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IF(F528="","",IFERROR(CONCATENATE("PEUA",VLOOKUP(ESTADO,REPORTE!AV$2:AW$33,2,0),DIDTRITO_FORM,CADER_FORM,IFERROR(INDEX(BS:BS,MATCH(DAY(F528),BR:BR,0),1),DAY(F528)),IFERROR(INDEX(BS:BS,MATCH(MONTH(F528),BR:BR,0),1),MONTH(F528)),YEAR(F528),G528),""))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7"/>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IF(F529="","",IFERROR(CONCATENATE("PEUA",VLOOKUP(ESTADO,REPORTE!AV$2:AW$33,2,0),DIDTRITO_FORM,CADER_FORM,IFERROR(INDEX(BS:BS,MATCH(DAY(F529),BR:BR,0),1),DAY(F529)),IFERROR(INDEX(BS:BS,MATCH(MONTH(F529),BR:BR,0),1),MONTH(F529)),YEAR(F529),G529),""))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7"/>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IF(F530="","",IFERROR(CONCATENATE("PEUA",VLOOKUP(ESTADO,REPORTE!AV$2:AW$33,2,0),DIDTRITO_FORM,CADER_FORM,IFERROR(INDEX(BS:BS,MATCH(DAY(F530),BR:BR,0),1),DAY(F530)),IFERROR(INDEX(BS:BS,MATCH(MONTH(F530),BR:BR,0),1),MONTH(F530)),YEAR(F530),G530),""))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7"/>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IF(F531="","",IFERROR(CONCATENATE("PEUA",VLOOKUP(ESTADO,REPORTE!AV$2:AW$33,2,0),DIDTRITO_FORM,CADER_FORM,IFERROR(INDEX(BS:BS,MATCH(DAY(F531),BR:BR,0),1),DAY(F531)),IFERROR(INDEX(BS:BS,MATCH(MONTH(F531),BR:BR,0),1),MONTH(F531)),YEAR(F531),G531),""))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7"/>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IF(F532="","",IFERROR(CONCATENATE("PEUA",VLOOKUP(ESTADO,REPORTE!AV$2:AW$33,2,0),DIDTRITO_FORM,CADER_FORM,IFERROR(INDEX(BS:BS,MATCH(DAY(F532),BR:BR,0),1),DAY(F532)),IFERROR(INDEX(BS:BS,MATCH(MONTH(F532),BR:BR,0),1),MONTH(F532)),YEAR(F532),G532),""))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7"/>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IF(F533="","",IFERROR(CONCATENATE("PEUA",VLOOKUP(ESTADO,REPORTE!AV$2:AW$33,2,0),DIDTRITO_FORM,CADER_FORM,IFERROR(INDEX(BS:BS,MATCH(DAY(F533),BR:BR,0),1),DAY(F533)),IFERROR(INDEX(BS:BS,MATCH(MONTH(F533),BR:BR,0),1),MONTH(F533)),YEAR(F533),G533),""))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7"/>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IF(F534="","",IFERROR(CONCATENATE("PEUA",VLOOKUP(ESTADO,REPORTE!AV$2:AW$33,2,0),DIDTRITO_FORM,CADER_FORM,IFERROR(INDEX(BS:BS,MATCH(DAY(F534),BR:BR,0),1),DAY(F534)),IFERROR(INDEX(BS:BS,MATCH(MONTH(F534),BR:BR,0),1),MONTH(F534)),YEAR(F534),G534),""))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7"/>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IF(F535="","",IFERROR(CONCATENATE("PEUA",VLOOKUP(ESTADO,REPORTE!AV$2:AW$33,2,0),DIDTRITO_FORM,CADER_FORM,IFERROR(INDEX(BS:BS,MATCH(DAY(F535),BR:BR,0),1),DAY(F535)),IFERROR(INDEX(BS:BS,MATCH(MONTH(F535),BR:BR,0),1),MONTH(F535)),YEAR(F535),G535),""))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7"/>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IF(F536="","",IFERROR(CONCATENATE("PEUA",VLOOKUP(ESTADO,REPORTE!AV$2:AW$33,2,0),DIDTRITO_FORM,CADER_FORM,IFERROR(INDEX(BS:BS,MATCH(DAY(F536),BR:BR,0),1),DAY(F536)),IFERROR(INDEX(BS:BS,MATCH(MONTH(F536),BR:BR,0),1),MONTH(F536)),YEAR(F536),G536),""))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7"/>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IF(F537="","",IFERROR(CONCATENATE("PEUA",VLOOKUP(ESTADO,REPORTE!AV$2:AW$33,2,0),DIDTRITO_FORM,CADER_FORM,IFERROR(INDEX(BS:BS,MATCH(DAY(F537),BR:BR,0),1),DAY(F537)),IFERROR(INDEX(BS:BS,MATCH(MONTH(F537),BR:BR,0),1),MONTH(F537)),YEAR(F537),G537),""))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7"/>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IF(F538="","",IFERROR(CONCATENATE("PEUA",VLOOKUP(ESTADO,REPORTE!AV$2:AW$33,2,0),DIDTRITO_FORM,CADER_FORM,IFERROR(INDEX(BS:BS,MATCH(DAY(F538),BR:BR,0),1),DAY(F538)),IFERROR(INDEX(BS:BS,MATCH(MONTH(F538),BR:BR,0),1),MONTH(F538)),YEAR(F538),G538),""))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7"/>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IF(F539="","",IFERROR(CONCATENATE("PEUA",VLOOKUP(ESTADO,REPORTE!AV$2:AW$33,2,0),DIDTRITO_FORM,CADER_FORM,IFERROR(INDEX(BS:BS,MATCH(DAY(F539),BR:BR,0),1),DAY(F539)),IFERROR(INDEX(BS:BS,MATCH(MONTH(F539),BR:BR,0),1),MONTH(F539)),YEAR(F539),G539),""))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7"/>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IF(F540="","",IFERROR(CONCATENATE("PEUA",VLOOKUP(ESTADO,REPORTE!AV$2:AW$33,2,0),DIDTRITO_FORM,CADER_FORM,IFERROR(INDEX(BS:BS,MATCH(DAY(F540),BR:BR,0),1),DAY(F540)),IFERROR(INDEX(BS:BS,MATCH(MONTH(F540),BR:BR,0),1),MONTH(F540)),YEAR(F540),G540),""))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7"/>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IF(F541="","",IFERROR(CONCATENATE("PEUA",VLOOKUP(ESTADO,REPORTE!AV$2:AW$33,2,0),DIDTRITO_FORM,CADER_FORM,IFERROR(INDEX(BS:BS,MATCH(DAY(F541),BR:BR,0),1),DAY(F541)),IFERROR(INDEX(BS:BS,MATCH(MONTH(F541),BR:BR,0),1),MONTH(F541)),YEAR(F541),G541),""))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7"/>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IF(F542="","",IFERROR(CONCATENATE("PEUA",VLOOKUP(ESTADO,REPORTE!AV$2:AW$33,2,0),DIDTRITO_FORM,CADER_FORM,IFERROR(INDEX(BS:BS,MATCH(DAY(F542),BR:BR,0),1),DAY(F542)),IFERROR(INDEX(BS:BS,MATCH(MONTH(F542),BR:BR,0),1),MONTH(F542)),YEAR(F542),G542),""))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7"/>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IF(F543="","",IFERROR(CONCATENATE("PEUA",VLOOKUP(ESTADO,REPORTE!AV$2:AW$33,2,0),DIDTRITO_FORM,CADER_FORM,IFERROR(INDEX(BS:BS,MATCH(DAY(F543),BR:BR,0),1),DAY(F543)),IFERROR(INDEX(BS:BS,MATCH(MONTH(F543),BR:BR,0),1),MONTH(F543)),YEAR(F543),G543),""))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7"/>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IF(F544="","",IFERROR(CONCATENATE("PEUA",VLOOKUP(ESTADO,REPORTE!AV$2:AW$33,2,0),DIDTRITO_FORM,CADER_FORM,IFERROR(INDEX(BS:BS,MATCH(DAY(F544),BR:BR,0),1),DAY(F544)),IFERROR(INDEX(BS:BS,MATCH(MONTH(F544),BR:BR,0),1),MONTH(F544)),YEAR(F544),G544),""))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7"/>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IF(F545="","",IFERROR(CONCATENATE("PEUA",VLOOKUP(ESTADO,REPORTE!AV$2:AW$33,2,0),DIDTRITO_FORM,CADER_FORM,IFERROR(INDEX(BS:BS,MATCH(DAY(F545),BR:BR,0),1),DAY(F545)),IFERROR(INDEX(BS:BS,MATCH(MONTH(F545),BR:BR,0),1),MONTH(F545)),YEAR(F545),G545),""))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7"/>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IF(F546="","",IFERROR(CONCATENATE("PEUA",VLOOKUP(ESTADO,REPORTE!AV$2:AW$33,2,0),DIDTRITO_FORM,CADER_FORM,IFERROR(INDEX(BS:BS,MATCH(DAY(F546),BR:BR,0),1),DAY(F546)),IFERROR(INDEX(BS:BS,MATCH(MONTH(F546),BR:BR,0),1),MONTH(F546)),YEAR(F546),G546),""))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7"/>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IF(F547="","",IFERROR(CONCATENATE("PEUA",VLOOKUP(ESTADO,REPORTE!AV$2:AW$33,2,0),DIDTRITO_FORM,CADER_FORM,IFERROR(INDEX(BS:BS,MATCH(DAY(F547),BR:BR,0),1),DAY(F547)),IFERROR(INDEX(BS:BS,MATCH(MONTH(F547),BR:BR,0),1),MONTH(F547)),YEAR(F547),G547),""))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7"/>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IF(F548="","",IFERROR(CONCATENATE("PEUA",VLOOKUP(ESTADO,REPORTE!AV$2:AW$33,2,0),DIDTRITO_FORM,CADER_FORM,IFERROR(INDEX(BS:BS,MATCH(DAY(F548),BR:BR,0),1),DAY(F548)),IFERROR(INDEX(BS:BS,MATCH(MONTH(F548),BR:BR,0),1),MONTH(F548)),YEAR(F548),G548),""))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7"/>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IF(F549="","",IFERROR(CONCATENATE("PEUA",VLOOKUP(ESTADO,REPORTE!AV$2:AW$33,2,0),DIDTRITO_FORM,CADER_FORM,IFERROR(INDEX(BS:BS,MATCH(DAY(F549),BR:BR,0),1),DAY(F549)),IFERROR(INDEX(BS:BS,MATCH(MONTH(F549),BR:BR,0),1),MONTH(F549)),YEAR(F549),G549),""))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7"/>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IF(F550="","",IFERROR(CONCATENATE("PEUA",VLOOKUP(ESTADO,REPORTE!AV$2:AW$33,2,0),DIDTRITO_FORM,CADER_FORM,IFERROR(INDEX(BS:BS,MATCH(DAY(F550),BR:BR,0),1),DAY(F550)),IFERROR(INDEX(BS:BS,MATCH(MONTH(F550),BR:BR,0),1),MONTH(F550)),YEAR(F550),G550),""))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7"/>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IF(F551="","",IFERROR(CONCATENATE("PEUA",VLOOKUP(ESTADO,REPORTE!AV$2:AW$33,2,0),DIDTRITO_FORM,CADER_FORM,IFERROR(INDEX(BS:BS,MATCH(DAY(F551),BR:BR,0),1),DAY(F551)),IFERROR(INDEX(BS:BS,MATCH(MONTH(F551),BR:BR,0),1),MONTH(F551)),YEAR(F551),G551),""))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7"/>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IF(F552="","",IFERROR(CONCATENATE("PEUA",VLOOKUP(ESTADO,REPORTE!AV$2:AW$33,2,0),DIDTRITO_FORM,CADER_FORM,IFERROR(INDEX(BS:BS,MATCH(DAY(F552),BR:BR,0),1),DAY(F552)),IFERROR(INDEX(BS:BS,MATCH(MONTH(F552),BR:BR,0),1),MONTH(F552)),YEAR(F552),G552),""))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7"/>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IF(F553="","",IFERROR(CONCATENATE("PEUA",VLOOKUP(ESTADO,REPORTE!AV$2:AW$33,2,0),DIDTRITO_FORM,CADER_FORM,IFERROR(INDEX(BS:BS,MATCH(DAY(F553),BR:BR,0),1),DAY(F553)),IFERROR(INDEX(BS:BS,MATCH(MONTH(F553),BR:BR,0),1),MONTH(F553)),YEAR(F553),G553),""))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7"/>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IF(F554="","",IFERROR(CONCATENATE("PEUA",VLOOKUP(ESTADO,REPORTE!AV$2:AW$33,2,0),DIDTRITO_FORM,CADER_FORM,IFERROR(INDEX(BS:BS,MATCH(DAY(F554),BR:BR,0),1),DAY(F554)),IFERROR(INDEX(BS:BS,MATCH(MONTH(F554),BR:BR,0),1),MONTH(F554)),YEAR(F554),G554),""))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7"/>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IF(F555="","",IFERROR(CONCATENATE("PEUA",VLOOKUP(ESTADO,REPORTE!AV$2:AW$33,2,0),DIDTRITO_FORM,CADER_FORM,IFERROR(INDEX(BS:BS,MATCH(DAY(F555),BR:BR,0),1),DAY(F555)),IFERROR(INDEX(BS:BS,MATCH(MONTH(F555),BR:BR,0),1),MONTH(F555)),YEAR(F555),G555),""))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7"/>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IF(F556="","",IFERROR(CONCATENATE("PEUA",VLOOKUP(ESTADO,REPORTE!AV$2:AW$33,2,0),DIDTRITO_FORM,CADER_FORM,IFERROR(INDEX(BS:BS,MATCH(DAY(F556),BR:BR,0),1),DAY(F556)),IFERROR(INDEX(BS:BS,MATCH(MONTH(F556),BR:BR,0),1),MONTH(F556)),YEAR(F556),G556),""))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7"/>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IF(F557="","",IFERROR(CONCATENATE("PEUA",VLOOKUP(ESTADO,REPORTE!AV$2:AW$33,2,0),DIDTRITO_FORM,CADER_FORM,IFERROR(INDEX(BS:BS,MATCH(DAY(F557),BR:BR,0),1),DAY(F557)),IFERROR(INDEX(BS:BS,MATCH(MONTH(F557),BR:BR,0),1),MONTH(F557)),YEAR(F557),G557),""))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7"/>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IF(F558="","",IFERROR(CONCATENATE("PEUA",VLOOKUP(ESTADO,REPORTE!AV$2:AW$33,2,0),DIDTRITO_FORM,CADER_FORM,IFERROR(INDEX(BS:BS,MATCH(DAY(F558),BR:BR,0),1),DAY(F558)),IFERROR(INDEX(BS:BS,MATCH(MONTH(F558),BR:BR,0),1),MONTH(F558)),YEAR(F558),G558),""))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7"/>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IF(F559="","",IFERROR(CONCATENATE("PEUA",VLOOKUP(ESTADO,REPORTE!AV$2:AW$33,2,0),DIDTRITO_FORM,CADER_FORM,IFERROR(INDEX(BS:BS,MATCH(DAY(F559),BR:BR,0),1),DAY(F559)),IFERROR(INDEX(BS:BS,MATCH(MONTH(F559),BR:BR,0),1),MONTH(F559)),YEAR(F559),G559),""))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7"/>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IF(F560="","",IFERROR(CONCATENATE("PEUA",VLOOKUP(ESTADO,REPORTE!AV$2:AW$33,2,0),DIDTRITO_FORM,CADER_FORM,IFERROR(INDEX(BS:BS,MATCH(DAY(F560),BR:BR,0),1),DAY(F560)),IFERROR(INDEX(BS:BS,MATCH(MONTH(F560),BR:BR,0),1),MONTH(F560)),YEAR(F560),G560),""))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7"/>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IF(F561="","",IFERROR(CONCATENATE("PEUA",VLOOKUP(ESTADO,REPORTE!AV$2:AW$33,2,0),DIDTRITO_FORM,CADER_FORM,IFERROR(INDEX(BS:BS,MATCH(DAY(F561),BR:BR,0),1),DAY(F561)),IFERROR(INDEX(BS:BS,MATCH(MONTH(F561),BR:BR,0),1),MONTH(F561)),YEAR(F561),G561),""))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7"/>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IF(F562="","",IFERROR(CONCATENATE("PEUA",VLOOKUP(ESTADO,REPORTE!AV$2:AW$33,2,0),DIDTRITO_FORM,CADER_FORM,IFERROR(INDEX(BS:BS,MATCH(DAY(F562),BR:BR,0),1),DAY(F562)),IFERROR(INDEX(BS:BS,MATCH(MONTH(F562),BR:BR,0),1),MONTH(F562)),YEAR(F562),G562),""))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7"/>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IF(F563="","",IFERROR(CONCATENATE("PEUA",VLOOKUP(ESTADO,REPORTE!AV$2:AW$33,2,0),DIDTRITO_FORM,CADER_FORM,IFERROR(INDEX(BS:BS,MATCH(DAY(F563),BR:BR,0),1),DAY(F563)),IFERROR(INDEX(BS:BS,MATCH(MONTH(F563),BR:BR,0),1),MONTH(F563)),YEAR(F563),G563),""))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7"/>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IF(F564="","",IFERROR(CONCATENATE("PEUA",VLOOKUP(ESTADO,REPORTE!AV$2:AW$33,2,0),DIDTRITO_FORM,CADER_FORM,IFERROR(INDEX(BS:BS,MATCH(DAY(F564),BR:BR,0),1),DAY(F564)),IFERROR(INDEX(BS:BS,MATCH(MONTH(F564),BR:BR,0),1),MONTH(F564)),YEAR(F564),G564),""))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7"/>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IF(F565="","",IFERROR(CONCATENATE("PEUA",VLOOKUP(ESTADO,REPORTE!AV$2:AW$33,2,0),DIDTRITO_FORM,CADER_FORM,IFERROR(INDEX(BS:BS,MATCH(DAY(F565),BR:BR,0),1),DAY(F565)),IFERROR(INDEX(BS:BS,MATCH(MONTH(F565),BR:BR,0),1),MONTH(F565)),YEAR(F565),G565),""))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7"/>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IF(F566="","",IFERROR(CONCATENATE("PEUA",VLOOKUP(ESTADO,REPORTE!AV$2:AW$33,2,0),DIDTRITO_FORM,CADER_FORM,IFERROR(INDEX(BS:BS,MATCH(DAY(F566),BR:BR,0),1),DAY(F566)),IFERROR(INDEX(BS:BS,MATCH(MONTH(F566),BR:BR,0),1),MONTH(F566)),YEAR(F566),G566),""))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7"/>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IF(F567="","",IFERROR(CONCATENATE("PEUA",VLOOKUP(ESTADO,REPORTE!AV$2:AW$33,2,0),DIDTRITO_FORM,CADER_FORM,IFERROR(INDEX(BS:BS,MATCH(DAY(F567),BR:BR,0),1),DAY(F567)),IFERROR(INDEX(BS:BS,MATCH(MONTH(F567),BR:BR,0),1),MONTH(F567)),YEAR(F567),G567),""))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7"/>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IF(F568="","",IFERROR(CONCATENATE("PEUA",VLOOKUP(ESTADO,REPORTE!AV$2:AW$33,2,0),DIDTRITO_FORM,CADER_FORM,IFERROR(INDEX(BS:BS,MATCH(DAY(F568),BR:BR,0),1),DAY(F568)),IFERROR(INDEX(BS:BS,MATCH(MONTH(F568),BR:BR,0),1),MONTH(F568)),YEAR(F568),G568),""))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7"/>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IF(F569="","",IFERROR(CONCATENATE("PEUA",VLOOKUP(ESTADO,REPORTE!AV$2:AW$33,2,0),DIDTRITO_FORM,CADER_FORM,IFERROR(INDEX(BS:BS,MATCH(DAY(F569),BR:BR,0),1),DAY(F569)),IFERROR(INDEX(BS:BS,MATCH(MONTH(F569),BR:BR,0),1),MONTH(F569)),YEAR(F569),G569),""))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7"/>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IF(F570="","",IFERROR(CONCATENATE("PEUA",VLOOKUP(ESTADO,REPORTE!AV$2:AW$33,2,0),DIDTRITO_FORM,CADER_FORM,IFERROR(INDEX(BS:BS,MATCH(DAY(F570),BR:BR,0),1),DAY(F570)),IFERROR(INDEX(BS:BS,MATCH(MONTH(F570),BR:BR,0),1),MONTH(F570)),YEAR(F570),G570),""))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7"/>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IF(F571="","",IFERROR(CONCATENATE("PEUA",VLOOKUP(ESTADO,REPORTE!AV$2:AW$33,2,0),DIDTRITO_FORM,CADER_FORM,IFERROR(INDEX(BS:BS,MATCH(DAY(F571),BR:BR,0),1),DAY(F571)),IFERROR(INDEX(BS:BS,MATCH(MONTH(F571),BR:BR,0),1),MONTH(F571)),YEAR(F571),G571),""))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7"/>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IF(F572="","",IFERROR(CONCATENATE("PEUA",VLOOKUP(ESTADO,REPORTE!AV$2:AW$33,2,0),DIDTRITO_FORM,CADER_FORM,IFERROR(INDEX(BS:BS,MATCH(DAY(F572),BR:BR,0),1),DAY(F572)),IFERROR(INDEX(BS:BS,MATCH(MONTH(F572),BR:BR,0),1),MONTH(F572)),YEAR(F572),G572),""))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7"/>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IF(F573="","",IFERROR(CONCATENATE("PEUA",VLOOKUP(ESTADO,REPORTE!AV$2:AW$33,2,0),DIDTRITO_FORM,CADER_FORM,IFERROR(INDEX(BS:BS,MATCH(DAY(F573),BR:BR,0),1),DAY(F573)),IFERROR(INDEX(BS:BS,MATCH(MONTH(F573),BR:BR,0),1),MONTH(F573)),YEAR(F573),G573),""))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7"/>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IF(F574="","",IFERROR(CONCATENATE("PEUA",VLOOKUP(ESTADO,REPORTE!AV$2:AW$33,2,0),DIDTRITO_FORM,CADER_FORM,IFERROR(INDEX(BS:BS,MATCH(DAY(F574),BR:BR,0),1),DAY(F574)),IFERROR(INDEX(BS:BS,MATCH(MONTH(F574),BR:BR,0),1),MONTH(F574)),YEAR(F574),G574),""))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7"/>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IF(F575="","",IFERROR(CONCATENATE("PEUA",VLOOKUP(ESTADO,REPORTE!AV$2:AW$33,2,0),DIDTRITO_FORM,CADER_FORM,IFERROR(INDEX(BS:BS,MATCH(DAY(F575),BR:BR,0),1),DAY(F575)),IFERROR(INDEX(BS:BS,MATCH(MONTH(F575),BR:BR,0),1),MONTH(F575)),YEAR(F575),G575),""))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7"/>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IF(F576="","",IFERROR(CONCATENATE("PEUA",VLOOKUP(ESTADO,REPORTE!AV$2:AW$33,2,0),DIDTRITO_FORM,CADER_FORM,IFERROR(INDEX(BS:BS,MATCH(DAY(F576),BR:BR,0),1),DAY(F576)),IFERROR(INDEX(BS:BS,MATCH(MONTH(F576),BR:BR,0),1),MONTH(F576)),YEAR(F576),G576),""))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7"/>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IF(F577="","",IFERROR(CONCATENATE("PEUA",VLOOKUP(ESTADO,REPORTE!AV$2:AW$33,2,0),DIDTRITO_FORM,CADER_FORM,IFERROR(INDEX(BS:BS,MATCH(DAY(F577),BR:BR,0),1),DAY(F577)),IFERROR(INDEX(BS:BS,MATCH(MONTH(F577),BR:BR,0),1),MONTH(F577)),YEAR(F577),G577),""))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7"/>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IF(F578="","",IFERROR(CONCATENATE("PEUA",VLOOKUP(ESTADO,REPORTE!AV$2:AW$33,2,0),DIDTRITO_FORM,CADER_FORM,IFERROR(INDEX(BS:BS,MATCH(DAY(F578),BR:BR,0),1),DAY(F578)),IFERROR(INDEX(BS:BS,MATCH(MONTH(F578),BR:BR,0),1),MONTH(F578)),YEAR(F578),G578),""))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7"/>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IF(F579="","",IFERROR(CONCATENATE("PEUA",VLOOKUP(ESTADO,REPORTE!AV$2:AW$33,2,0),DIDTRITO_FORM,CADER_FORM,IFERROR(INDEX(BS:BS,MATCH(DAY(F579),BR:BR,0),1),DAY(F579)),IFERROR(INDEX(BS:BS,MATCH(MONTH(F579),BR:BR,0),1),MONTH(F579)),YEAR(F579),G579),""))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7"/>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IF(F580="","",IFERROR(CONCATENATE("PEUA",VLOOKUP(ESTADO,REPORTE!AV$2:AW$33,2,0),DIDTRITO_FORM,CADER_FORM,IFERROR(INDEX(BS:BS,MATCH(DAY(F580),BR:BR,0),1),DAY(F580)),IFERROR(INDEX(BS:BS,MATCH(MONTH(F580),BR:BR,0),1),MONTH(F580)),YEAR(F580),G580),""))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7"/>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IF(F581="","",IFERROR(CONCATENATE("PEUA",VLOOKUP(ESTADO,REPORTE!AV$2:AW$33,2,0),DIDTRITO_FORM,CADER_FORM,IFERROR(INDEX(BS:BS,MATCH(DAY(F581),BR:BR,0),1),DAY(F581)),IFERROR(INDEX(BS:BS,MATCH(MONTH(F581),BR:BR,0),1),MONTH(F581)),YEAR(F581),G581),""))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7"/>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IF(F582="","",IFERROR(CONCATENATE("PEUA",VLOOKUP(ESTADO,REPORTE!AV$2:AW$33,2,0),DIDTRITO_FORM,CADER_FORM,IFERROR(INDEX(BS:BS,MATCH(DAY(F582),BR:BR,0),1),DAY(F582)),IFERROR(INDEX(BS:BS,MATCH(MONTH(F582),BR:BR,0),1),MONTH(F582)),YEAR(F582),G582),""))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7"/>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IF(F583="","",IFERROR(CONCATENATE("PEUA",VLOOKUP(ESTADO,REPORTE!AV$2:AW$33,2,0),DIDTRITO_FORM,CADER_FORM,IFERROR(INDEX(BS:BS,MATCH(DAY(F583),BR:BR,0),1),DAY(F583)),IFERROR(INDEX(BS:BS,MATCH(MONTH(F583),BR:BR,0),1),MONTH(F583)),YEAR(F583),G583),""))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7"/>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IF(F584="","",IFERROR(CONCATENATE("PEUA",VLOOKUP(ESTADO,REPORTE!AV$2:AW$33,2,0),DIDTRITO_FORM,CADER_FORM,IFERROR(INDEX(BS:BS,MATCH(DAY(F584),BR:BR,0),1),DAY(F584)),IFERROR(INDEX(BS:BS,MATCH(MONTH(F584),BR:BR,0),1),MONTH(F584)),YEAR(F584),G584),""))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7"/>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IF(F585="","",IFERROR(CONCATENATE("PEUA",VLOOKUP(ESTADO,REPORTE!AV$2:AW$33,2,0),DIDTRITO_FORM,CADER_FORM,IFERROR(INDEX(BS:BS,MATCH(DAY(F585),BR:BR,0),1),DAY(F585)),IFERROR(INDEX(BS:BS,MATCH(MONTH(F585),BR:BR,0),1),MONTH(F585)),YEAR(F585),G585),""))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7"/>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IF(F586="","",IFERROR(CONCATENATE("PEUA",VLOOKUP(ESTADO,REPORTE!AV$2:AW$33,2,0),DIDTRITO_FORM,CADER_FORM,IFERROR(INDEX(BS:BS,MATCH(DAY(F586),BR:BR,0),1),DAY(F586)),IFERROR(INDEX(BS:BS,MATCH(MONTH(F586),BR:BR,0),1),MONTH(F586)),YEAR(F586),G586),""))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7"/>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IF(F587="","",IFERROR(CONCATENATE("PEUA",VLOOKUP(ESTADO,REPORTE!AV$2:AW$33,2,0),DIDTRITO_FORM,CADER_FORM,IFERROR(INDEX(BS:BS,MATCH(DAY(F587),BR:BR,0),1),DAY(F587)),IFERROR(INDEX(BS:BS,MATCH(MONTH(F587),BR:BR,0),1),MONTH(F587)),YEAR(F587),G587),""))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7"/>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IF(F588="","",IFERROR(CONCATENATE("PEUA",VLOOKUP(ESTADO,REPORTE!AV$2:AW$33,2,0),DIDTRITO_FORM,CADER_FORM,IFERROR(INDEX(BS:BS,MATCH(DAY(F588),BR:BR,0),1),DAY(F588)),IFERROR(INDEX(BS:BS,MATCH(MONTH(F588),BR:BR,0),1),MONTH(F588)),YEAR(F588),G588),""))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7"/>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IF(F589="","",IFERROR(CONCATENATE("PEUA",VLOOKUP(ESTADO,REPORTE!AV$2:AW$33,2,0),DIDTRITO_FORM,CADER_FORM,IFERROR(INDEX(BS:BS,MATCH(DAY(F589),BR:BR,0),1),DAY(F589)),IFERROR(INDEX(BS:BS,MATCH(MONTH(F589),BR:BR,0),1),MONTH(F589)),YEAR(F589),G589),""))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7"/>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IF(F590="","",IFERROR(CONCATENATE("PEUA",VLOOKUP(ESTADO,REPORTE!AV$2:AW$33,2,0),DIDTRITO_FORM,CADER_FORM,IFERROR(INDEX(BS:BS,MATCH(DAY(F590),BR:BR,0),1),DAY(F590)),IFERROR(INDEX(BS:BS,MATCH(MONTH(F590),BR:BR,0),1),MONTH(F590)),YEAR(F590),G590),""))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7"/>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IF(F591="","",IFERROR(CONCATENATE("PEUA",VLOOKUP(ESTADO,REPORTE!AV$2:AW$33,2,0),DIDTRITO_FORM,CADER_FORM,IFERROR(INDEX(BS:BS,MATCH(DAY(F591),BR:BR,0),1),DAY(F591)),IFERROR(INDEX(BS:BS,MATCH(MONTH(F591),BR:BR,0),1),MONTH(F591)),YEAR(F591),G591),""))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7"/>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IF(F592="","",IFERROR(CONCATENATE("PEUA",VLOOKUP(ESTADO,REPORTE!AV$2:AW$33,2,0),DIDTRITO_FORM,CADER_FORM,IFERROR(INDEX(BS:BS,MATCH(DAY(F592),BR:BR,0),1),DAY(F592)),IFERROR(INDEX(BS:BS,MATCH(MONTH(F592),BR:BR,0),1),MONTH(F592)),YEAR(F592),G592),""))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7"/>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IF(F593="","",IFERROR(CONCATENATE("PEUA",VLOOKUP(ESTADO,REPORTE!AV$2:AW$33,2,0),DIDTRITO_FORM,CADER_FORM,IFERROR(INDEX(BS:BS,MATCH(DAY(F593),BR:BR,0),1),DAY(F593)),IFERROR(INDEX(BS:BS,MATCH(MONTH(F593),BR:BR,0),1),MONTH(F593)),YEAR(F593),G593),""))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7"/>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IF(F594="","",IFERROR(CONCATENATE("PEUA",VLOOKUP(ESTADO,REPORTE!AV$2:AW$33,2,0),DIDTRITO_FORM,CADER_FORM,IFERROR(INDEX(BS:BS,MATCH(DAY(F594),BR:BR,0),1),DAY(F594)),IFERROR(INDEX(BS:BS,MATCH(MONTH(F594),BR:BR,0),1),MONTH(F594)),YEAR(F594),G594),""))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7"/>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IF(F595="","",IFERROR(CONCATENATE("PEUA",VLOOKUP(ESTADO,REPORTE!AV$2:AW$33,2,0),DIDTRITO_FORM,CADER_FORM,IFERROR(INDEX(BS:BS,MATCH(DAY(F595),BR:BR,0),1),DAY(F595)),IFERROR(INDEX(BS:BS,MATCH(MONTH(F595),BR:BR,0),1),MONTH(F595)),YEAR(F595),G595),""))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7"/>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IF(F596="","",IFERROR(CONCATENATE("PEUA",VLOOKUP(ESTADO,REPORTE!AV$2:AW$33,2,0),DIDTRITO_FORM,CADER_FORM,IFERROR(INDEX(BS:BS,MATCH(DAY(F596),BR:BR,0),1),DAY(F596)),IFERROR(INDEX(BS:BS,MATCH(MONTH(F596),BR:BR,0),1),MONTH(F596)),YEAR(F596),G596),""))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7"/>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IF(F597="","",IFERROR(CONCATENATE("PEUA",VLOOKUP(ESTADO,REPORTE!AV$2:AW$33,2,0),DIDTRITO_FORM,CADER_FORM,IFERROR(INDEX(BS:BS,MATCH(DAY(F597),BR:BR,0),1),DAY(F597)),IFERROR(INDEX(BS:BS,MATCH(MONTH(F597),BR:BR,0),1),MONTH(F597)),YEAR(F597),G597),""))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7"/>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IF(F598="","",IFERROR(CONCATENATE("PEUA",VLOOKUP(ESTADO,REPORTE!AV$2:AW$33,2,0),DIDTRITO_FORM,CADER_FORM,IFERROR(INDEX(BS:BS,MATCH(DAY(F598),BR:BR,0),1),DAY(F598)),IFERROR(INDEX(BS:BS,MATCH(MONTH(F598),BR:BR,0),1),MONTH(F598)),YEAR(F598),G598),""))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7"/>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IF(F599="","",IFERROR(CONCATENATE("PEUA",VLOOKUP(ESTADO,REPORTE!AV$2:AW$33,2,0),DIDTRITO_FORM,CADER_FORM,IFERROR(INDEX(BS:BS,MATCH(DAY(F599),BR:BR,0),1),DAY(F599)),IFERROR(INDEX(BS:BS,MATCH(MONTH(F599),BR:BR,0),1),MONTH(F599)),YEAR(F599),G599),""))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7"/>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IF(F600="","",IFERROR(CONCATENATE("PEUA",VLOOKUP(ESTADO,REPORTE!AV$2:AW$33,2,0),DIDTRITO_FORM,CADER_FORM,IFERROR(INDEX(BS:BS,MATCH(DAY(F600),BR:BR,0),1),DAY(F600)),IFERROR(INDEX(BS:BS,MATCH(MONTH(F600),BR:BR,0),1),MONTH(F600)),YEAR(F600),G600),""))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7"/>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IF(F601="","",IFERROR(CONCATENATE("PEUA",VLOOKUP(ESTADO,REPORTE!AV$2:AW$33,2,0),DIDTRITO_FORM,CADER_FORM,IFERROR(INDEX(BS:BS,MATCH(DAY(F601),BR:BR,0),1),DAY(F601)),IFERROR(INDEX(BS:BS,MATCH(MONTH(F601),BR:BR,0),1),MONTH(F601)),YEAR(F601),G601),""))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7"/>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IF(F602="","",IFERROR(CONCATENATE("PEUA",VLOOKUP(ESTADO,REPORTE!AV$2:AW$33,2,0),DIDTRITO_FORM,CADER_FORM,IFERROR(INDEX(BS:BS,MATCH(DAY(F602),BR:BR,0),1),DAY(F602)),IFERROR(INDEX(BS:BS,MATCH(MONTH(F602),BR:BR,0),1),MONTH(F602)),YEAR(F602),G602),""))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7"/>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IF(F603="","",IFERROR(CONCATENATE("PEUA",VLOOKUP(ESTADO,REPORTE!AV$2:AW$33,2,0),DIDTRITO_FORM,CADER_FORM,IFERROR(INDEX(BS:BS,MATCH(DAY(F603),BR:BR,0),1),DAY(F603)),IFERROR(INDEX(BS:BS,MATCH(MONTH(F603),BR:BR,0),1),MONTH(F603)),YEAR(F603),G603),""))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7"/>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IF(F604="","",IFERROR(CONCATENATE("PEUA",VLOOKUP(ESTADO,REPORTE!AV$2:AW$33,2,0),DIDTRITO_FORM,CADER_FORM,IFERROR(INDEX(BS:BS,MATCH(DAY(F604),BR:BR,0),1),DAY(F604)),IFERROR(INDEX(BS:BS,MATCH(MONTH(F604),BR:BR,0),1),MONTH(F604)),YEAR(F604),G604),""))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7"/>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IF(F605="","",IFERROR(CONCATENATE("PEUA",VLOOKUP(ESTADO,REPORTE!AV$2:AW$33,2,0),DIDTRITO_FORM,CADER_FORM,IFERROR(INDEX(BS:BS,MATCH(DAY(F605),BR:BR,0),1),DAY(F605)),IFERROR(INDEX(BS:BS,MATCH(MONTH(F605),BR:BR,0),1),MONTH(F605)),YEAR(F605),G605),""))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7"/>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IF(F606="","",IFERROR(CONCATENATE("PEUA",VLOOKUP(ESTADO,REPORTE!AV$2:AW$33,2,0),DIDTRITO_FORM,CADER_FORM,IFERROR(INDEX(BS:BS,MATCH(DAY(F606),BR:BR,0),1),DAY(F606)),IFERROR(INDEX(BS:BS,MATCH(MONTH(F606),BR:BR,0),1),MONTH(F606)),YEAR(F606),G606),""))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7"/>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IF(F607="","",IFERROR(CONCATENATE("PEUA",VLOOKUP(ESTADO,REPORTE!AV$2:AW$33,2,0),DIDTRITO_FORM,CADER_FORM,IFERROR(INDEX(BS:BS,MATCH(DAY(F607),BR:BR,0),1),DAY(F607)),IFERROR(INDEX(BS:BS,MATCH(MONTH(F607),BR:BR,0),1),MONTH(F607)),YEAR(F607),G607),""))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7"/>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IF(F608="","",IFERROR(CONCATENATE("PEUA",VLOOKUP(ESTADO,REPORTE!AV$2:AW$33,2,0),DIDTRITO_FORM,CADER_FORM,IFERROR(INDEX(BS:BS,MATCH(DAY(F608),BR:BR,0),1),DAY(F608)),IFERROR(INDEX(BS:BS,MATCH(MONTH(F608),BR:BR,0),1),MONTH(F608)),YEAR(F608),G608),""))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7"/>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IF(F609="","",IFERROR(CONCATENATE("PEUA",VLOOKUP(ESTADO,REPORTE!AV$2:AW$33,2,0),DIDTRITO_FORM,CADER_FORM,IFERROR(INDEX(BS:BS,MATCH(DAY(F609),BR:BR,0),1),DAY(F609)),IFERROR(INDEX(BS:BS,MATCH(MONTH(F609),BR:BR,0),1),MONTH(F609)),YEAR(F609),G609),""))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7"/>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IF(F610="","",IFERROR(CONCATENATE("PEUA",VLOOKUP(ESTADO,REPORTE!AV$2:AW$33,2,0),DIDTRITO_FORM,CADER_FORM,IFERROR(INDEX(BS:BS,MATCH(DAY(F610),BR:BR,0),1),DAY(F610)),IFERROR(INDEX(BS:BS,MATCH(MONTH(F610),BR:BR,0),1),MONTH(F610)),YEAR(F610),G610),""))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7"/>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IF(F611="","",IFERROR(CONCATENATE("PEUA",VLOOKUP(ESTADO,REPORTE!AV$2:AW$33,2,0),DIDTRITO_FORM,CADER_FORM,IFERROR(INDEX(BS:BS,MATCH(DAY(F611),BR:BR,0),1),DAY(F611)),IFERROR(INDEX(BS:BS,MATCH(MONTH(F611),BR:BR,0),1),MONTH(F611)),YEAR(F611),G611),""))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7"/>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IF(F612="","",IFERROR(CONCATENATE("PEUA",VLOOKUP(ESTADO,REPORTE!AV$2:AW$33,2,0),DIDTRITO_FORM,CADER_FORM,IFERROR(INDEX(BS:BS,MATCH(DAY(F612),BR:BR,0),1),DAY(F612)),IFERROR(INDEX(BS:BS,MATCH(MONTH(F612),BR:BR,0),1),MONTH(F612)),YEAR(F612),G612),""))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7"/>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IF(F613="","",IFERROR(CONCATENATE("PEUA",VLOOKUP(ESTADO,REPORTE!AV$2:AW$33,2,0),DIDTRITO_FORM,CADER_FORM,IFERROR(INDEX(BS:BS,MATCH(DAY(F613),BR:BR,0),1),DAY(F613)),IFERROR(INDEX(BS:BS,MATCH(MONTH(F613),BR:BR,0),1),MONTH(F613)),YEAR(F613),G613),""))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7"/>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IF(F614="","",IFERROR(CONCATENATE("PEUA",VLOOKUP(ESTADO,REPORTE!AV$2:AW$33,2,0),DIDTRITO_FORM,CADER_FORM,IFERROR(INDEX(BS:BS,MATCH(DAY(F614),BR:BR,0),1),DAY(F614)),IFERROR(INDEX(BS:BS,MATCH(MONTH(F614),BR:BR,0),1),MONTH(F614)),YEAR(F614),G614),""))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7"/>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IF(F615="","",IFERROR(CONCATENATE("PEUA",VLOOKUP(ESTADO,REPORTE!AV$2:AW$33,2,0),DIDTRITO_FORM,CADER_FORM,IFERROR(INDEX(BS:BS,MATCH(DAY(F615),BR:BR,0),1),DAY(F615)),IFERROR(INDEX(BS:BS,MATCH(MONTH(F615),BR:BR,0),1),MONTH(F615)),YEAR(F615),G615),""))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7"/>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IF(F616="","",IFERROR(CONCATENATE("PEUA",VLOOKUP(ESTADO,REPORTE!AV$2:AW$33,2,0),DIDTRITO_FORM,CADER_FORM,IFERROR(INDEX(BS:BS,MATCH(DAY(F616),BR:BR,0),1),DAY(F616)),IFERROR(INDEX(BS:BS,MATCH(MONTH(F616),BR:BR,0),1),MONTH(F616)),YEAR(F616),G616),""))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7"/>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IF(F617="","",IFERROR(CONCATENATE("PEUA",VLOOKUP(ESTADO,REPORTE!AV$2:AW$33,2,0),DIDTRITO_FORM,CADER_FORM,IFERROR(INDEX(BS:BS,MATCH(DAY(F617),BR:BR,0),1),DAY(F617)),IFERROR(INDEX(BS:BS,MATCH(MONTH(F617),BR:BR,0),1),MONTH(F617)),YEAR(F617),G617),""))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7"/>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IF(F618="","",IFERROR(CONCATENATE("PEUA",VLOOKUP(ESTADO,REPORTE!AV$2:AW$33,2,0),DIDTRITO_FORM,CADER_FORM,IFERROR(INDEX(BS:BS,MATCH(DAY(F618),BR:BR,0),1),DAY(F618)),IFERROR(INDEX(BS:BS,MATCH(MONTH(F618),BR:BR,0),1),MONTH(F618)),YEAR(F618),G618),""))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7"/>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IF(F619="","",IFERROR(CONCATENATE("PEUA",VLOOKUP(ESTADO,REPORTE!AV$2:AW$33,2,0),DIDTRITO_FORM,CADER_FORM,IFERROR(INDEX(BS:BS,MATCH(DAY(F619),BR:BR,0),1),DAY(F619)),IFERROR(INDEX(BS:BS,MATCH(MONTH(F619),BR:BR,0),1),MONTH(F619)),YEAR(F619),G619),""))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7"/>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IF(F620="","",IFERROR(CONCATENATE("PEUA",VLOOKUP(ESTADO,REPORTE!AV$2:AW$33,2,0),DIDTRITO_FORM,CADER_FORM,IFERROR(INDEX(BS:BS,MATCH(DAY(F620),BR:BR,0),1),DAY(F620)),IFERROR(INDEX(BS:BS,MATCH(MONTH(F620),BR:BR,0),1),MONTH(F620)),YEAR(F620),G620),""))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7"/>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IF(F621="","",IFERROR(CONCATENATE("PEUA",VLOOKUP(ESTADO,REPORTE!AV$2:AW$33,2,0),DIDTRITO_FORM,CADER_FORM,IFERROR(INDEX(BS:BS,MATCH(DAY(F621),BR:BR,0),1),DAY(F621)),IFERROR(INDEX(BS:BS,MATCH(MONTH(F621),BR:BR,0),1),MONTH(F621)),YEAR(F621),G621),""))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7"/>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IF(F622="","",IFERROR(CONCATENATE("PEUA",VLOOKUP(ESTADO,REPORTE!AV$2:AW$33,2,0),DIDTRITO_FORM,CADER_FORM,IFERROR(INDEX(BS:BS,MATCH(DAY(F622),BR:BR,0),1),DAY(F622)),IFERROR(INDEX(BS:BS,MATCH(MONTH(F622),BR:BR,0),1),MONTH(F622)),YEAR(F622),G622),""))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7"/>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IF(F623="","",IFERROR(CONCATENATE("PEUA",VLOOKUP(ESTADO,REPORTE!AV$2:AW$33,2,0),DIDTRITO_FORM,CADER_FORM,IFERROR(INDEX(BS:BS,MATCH(DAY(F623),BR:BR,0),1),DAY(F623)),IFERROR(INDEX(BS:BS,MATCH(MONTH(F623),BR:BR,0),1),MONTH(F623)),YEAR(F623),G623),""))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7"/>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IF(F624="","",IFERROR(CONCATENATE("PEUA",VLOOKUP(ESTADO,REPORTE!AV$2:AW$33,2,0),DIDTRITO_FORM,CADER_FORM,IFERROR(INDEX(BS:BS,MATCH(DAY(F624),BR:BR,0),1),DAY(F624)),IFERROR(INDEX(BS:BS,MATCH(MONTH(F624),BR:BR,0),1),MONTH(F624)),YEAR(F624),G624),""))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7"/>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IF(F625="","",IFERROR(CONCATENATE("PEUA",VLOOKUP(ESTADO,REPORTE!AV$2:AW$33,2,0),DIDTRITO_FORM,CADER_FORM,IFERROR(INDEX(BS:BS,MATCH(DAY(F625),BR:BR,0),1),DAY(F625)),IFERROR(INDEX(BS:BS,MATCH(MONTH(F625),BR:BR,0),1),MONTH(F625)),YEAR(F625),G625),""))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7"/>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IF(F626="","",IFERROR(CONCATENATE("PEUA",VLOOKUP(ESTADO,REPORTE!AV$2:AW$33,2,0),DIDTRITO_FORM,CADER_FORM,IFERROR(INDEX(BS:BS,MATCH(DAY(F626),BR:BR,0),1),DAY(F626)),IFERROR(INDEX(BS:BS,MATCH(MONTH(F626),BR:BR,0),1),MONTH(F626)),YEAR(F626),G626),""))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7"/>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IF(F627="","",IFERROR(CONCATENATE("PEUA",VLOOKUP(ESTADO,REPORTE!AV$2:AW$33,2,0),DIDTRITO_FORM,CADER_FORM,IFERROR(INDEX(BS:BS,MATCH(DAY(F627),BR:BR,0),1),DAY(F627)),IFERROR(INDEX(BS:BS,MATCH(MONTH(F627),BR:BR,0),1),MONTH(F627)),YEAR(F627),G627),""))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7"/>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IF(F628="","",IFERROR(CONCATENATE("PEUA",VLOOKUP(ESTADO,REPORTE!AV$2:AW$33,2,0),DIDTRITO_FORM,CADER_FORM,IFERROR(INDEX(BS:BS,MATCH(DAY(F628),BR:BR,0),1),DAY(F628)),IFERROR(INDEX(BS:BS,MATCH(MONTH(F628),BR:BR,0),1),MONTH(F628)),YEAR(F628),G628),""))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7"/>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IF(F629="","",IFERROR(CONCATENATE("PEUA",VLOOKUP(ESTADO,REPORTE!AV$2:AW$33,2,0),DIDTRITO_FORM,CADER_FORM,IFERROR(INDEX(BS:BS,MATCH(DAY(F629),BR:BR,0),1),DAY(F629)),IFERROR(INDEX(BS:BS,MATCH(MONTH(F629),BR:BR,0),1),MONTH(F629)),YEAR(F629),G629),""))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7"/>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IF(F630="","",IFERROR(CONCATENATE("PEUA",VLOOKUP(ESTADO,REPORTE!AV$2:AW$33,2,0),DIDTRITO_FORM,CADER_FORM,IFERROR(INDEX(BS:BS,MATCH(DAY(F630),BR:BR,0),1),DAY(F630)),IFERROR(INDEX(BS:BS,MATCH(MONTH(F630),BR:BR,0),1),MONTH(F630)),YEAR(F630),G630),""))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7"/>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IF(F631="","",IFERROR(CONCATENATE("PEUA",VLOOKUP(ESTADO,REPORTE!AV$2:AW$33,2,0),DIDTRITO_FORM,CADER_FORM,IFERROR(INDEX(BS:BS,MATCH(DAY(F631),BR:BR,0),1),DAY(F631)),IFERROR(INDEX(BS:BS,MATCH(MONTH(F631),BR:BR,0),1),MONTH(F631)),YEAR(F631),G631),""))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7"/>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IF(F632="","",IFERROR(CONCATENATE("PEUA",VLOOKUP(ESTADO,REPORTE!AV$2:AW$33,2,0),DIDTRITO_FORM,CADER_FORM,IFERROR(INDEX(BS:BS,MATCH(DAY(F632),BR:BR,0),1),DAY(F632)),IFERROR(INDEX(BS:BS,MATCH(MONTH(F632),BR:BR,0),1),MONTH(F632)),YEAR(F632),G632),""))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7"/>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IF(F633="","",IFERROR(CONCATENATE("PEUA",VLOOKUP(ESTADO,REPORTE!AV$2:AW$33,2,0),DIDTRITO_FORM,CADER_FORM,IFERROR(INDEX(BS:BS,MATCH(DAY(F633),BR:BR,0),1),DAY(F633)),IFERROR(INDEX(BS:BS,MATCH(MONTH(F633),BR:BR,0),1),MONTH(F633)),YEAR(F633),G633),""))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7"/>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IF(F634="","",IFERROR(CONCATENATE("PEUA",VLOOKUP(ESTADO,REPORTE!AV$2:AW$33,2,0),DIDTRITO_FORM,CADER_FORM,IFERROR(INDEX(BS:BS,MATCH(DAY(F634),BR:BR,0),1),DAY(F634)),IFERROR(INDEX(BS:BS,MATCH(MONTH(F634),BR:BR,0),1),MONTH(F634)),YEAR(F634),G634),""))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7"/>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IF(F635="","",IFERROR(CONCATENATE("PEUA",VLOOKUP(ESTADO,REPORTE!AV$2:AW$33,2,0),DIDTRITO_FORM,CADER_FORM,IFERROR(INDEX(BS:BS,MATCH(DAY(F635),BR:BR,0),1),DAY(F635)),IFERROR(INDEX(BS:BS,MATCH(MONTH(F635),BR:BR,0),1),MONTH(F635)),YEAR(F635),G635),""))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7"/>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IF(F636="","",IFERROR(CONCATENATE("PEUA",VLOOKUP(ESTADO,REPORTE!AV$2:AW$33,2,0),DIDTRITO_FORM,CADER_FORM,IFERROR(INDEX(BS:BS,MATCH(DAY(F636),BR:BR,0),1),DAY(F636)),IFERROR(INDEX(BS:BS,MATCH(MONTH(F636),BR:BR,0),1),MONTH(F636)),YEAR(F636),G636),""))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7"/>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IF(F637="","",IFERROR(CONCATENATE("PEUA",VLOOKUP(ESTADO,REPORTE!AV$2:AW$33,2,0),DIDTRITO_FORM,CADER_FORM,IFERROR(INDEX(BS:BS,MATCH(DAY(F637),BR:BR,0),1),DAY(F637)),IFERROR(INDEX(BS:BS,MATCH(MONTH(F637),BR:BR,0),1),MONTH(F637)),YEAR(F637),G637),""))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7"/>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IF(F638="","",IFERROR(CONCATENATE("PEUA",VLOOKUP(ESTADO,REPORTE!AV$2:AW$33,2,0),DIDTRITO_FORM,CADER_FORM,IFERROR(INDEX(BS:BS,MATCH(DAY(F638),BR:BR,0),1),DAY(F638)),IFERROR(INDEX(BS:BS,MATCH(MONTH(F638),BR:BR,0),1),MONTH(F638)),YEAR(F638),G638),""))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7"/>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IF(F639="","",IFERROR(CONCATENATE("PEUA",VLOOKUP(ESTADO,REPORTE!AV$2:AW$33,2,0),DIDTRITO_FORM,CADER_FORM,IFERROR(INDEX(BS:BS,MATCH(DAY(F639),BR:BR,0),1),DAY(F639)),IFERROR(INDEX(BS:BS,MATCH(MONTH(F639),BR:BR,0),1),MONTH(F639)),YEAR(F639),G639),""))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7"/>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IF(F640="","",IFERROR(CONCATENATE("PEUA",VLOOKUP(ESTADO,REPORTE!AV$2:AW$33,2,0),DIDTRITO_FORM,CADER_FORM,IFERROR(INDEX(BS:BS,MATCH(DAY(F640),BR:BR,0),1),DAY(F640)),IFERROR(INDEX(BS:BS,MATCH(MONTH(F640),BR:BR,0),1),MONTH(F640)),YEAR(F640),G640),""))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7"/>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IF(F641="","",IFERROR(CONCATENATE("PEUA",VLOOKUP(ESTADO,REPORTE!AV$2:AW$33,2,0),DIDTRITO_FORM,CADER_FORM,IFERROR(INDEX(BS:BS,MATCH(DAY(F641),BR:BR,0),1),DAY(F641)),IFERROR(INDEX(BS:BS,MATCH(MONTH(F641),BR:BR,0),1),MONTH(F641)),YEAR(F641),G641),""))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7"/>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IF(F642="","",IFERROR(CONCATENATE("PEUA",VLOOKUP(ESTADO,REPORTE!AV$2:AW$33,2,0),DIDTRITO_FORM,CADER_FORM,IFERROR(INDEX(BS:BS,MATCH(DAY(F642),BR:BR,0),1),DAY(F642)),IFERROR(INDEX(BS:BS,MATCH(MONTH(F642),BR:BR,0),1),MONTH(F642)),YEAR(F642),G642),""))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7"/>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IF(F643="","",IFERROR(CONCATENATE("PEUA",VLOOKUP(ESTADO,REPORTE!AV$2:AW$33,2,0),DIDTRITO_FORM,CADER_FORM,IFERROR(INDEX(BS:BS,MATCH(DAY(F643),BR:BR,0),1),DAY(F643)),IFERROR(INDEX(BS:BS,MATCH(MONTH(F643),BR:BR,0),1),MONTH(F643)),YEAR(F643),G643),""))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7"/>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IF(F644="","",IFERROR(CONCATENATE("PEUA",VLOOKUP(ESTADO,REPORTE!AV$2:AW$33,2,0),DIDTRITO_FORM,CADER_FORM,IFERROR(INDEX(BS:BS,MATCH(DAY(F644),BR:BR,0),1),DAY(F644)),IFERROR(INDEX(BS:BS,MATCH(MONTH(F644),BR:BR,0),1),MONTH(F644)),YEAR(F644),G644),""))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7"/>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IF(F645="","",IFERROR(CONCATENATE("PEUA",VLOOKUP(ESTADO,REPORTE!AV$2:AW$33,2,0),DIDTRITO_FORM,CADER_FORM,IFERROR(INDEX(BS:BS,MATCH(DAY(F645),BR:BR,0),1),DAY(F645)),IFERROR(INDEX(BS:BS,MATCH(MONTH(F645),BR:BR,0),1),MONTH(F645)),YEAR(F645),G645),""))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7"/>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IF(F646="","",IFERROR(CONCATENATE("PEUA",VLOOKUP(ESTADO,REPORTE!AV$2:AW$33,2,0),DIDTRITO_FORM,CADER_FORM,IFERROR(INDEX(BS:BS,MATCH(DAY(F646),BR:BR,0),1),DAY(F646)),IFERROR(INDEX(BS:BS,MATCH(MONTH(F646),BR:BR,0),1),MONTH(F646)),YEAR(F646),G646),""))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7"/>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IF(F647="","",IFERROR(CONCATENATE("PEUA",VLOOKUP(ESTADO,REPORTE!AV$2:AW$33,2,0),DIDTRITO_FORM,CADER_FORM,IFERROR(INDEX(BS:BS,MATCH(DAY(F647),BR:BR,0),1),DAY(F647)),IFERROR(INDEX(BS:BS,MATCH(MONTH(F647),BR:BR,0),1),MONTH(F647)),YEAR(F647),G647),""))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7"/>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IF(F648="","",IFERROR(CONCATENATE("PEUA",VLOOKUP(ESTADO,REPORTE!AV$2:AW$33,2,0),DIDTRITO_FORM,CADER_FORM,IFERROR(INDEX(BS:BS,MATCH(DAY(F648),BR:BR,0),1),DAY(F648)),IFERROR(INDEX(BS:BS,MATCH(MONTH(F648),BR:BR,0),1),MONTH(F648)),YEAR(F648),G648),""))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7"/>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IF(F649="","",IFERROR(CONCATENATE("PEUA",VLOOKUP(ESTADO,REPORTE!AV$2:AW$33,2,0),DIDTRITO_FORM,CADER_FORM,IFERROR(INDEX(BS:BS,MATCH(DAY(F649),BR:BR,0),1),DAY(F649)),IFERROR(INDEX(BS:BS,MATCH(MONTH(F649),BR:BR,0),1),MONTH(F649)),YEAR(F649),G649),""))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7"/>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IF(F650="","",IFERROR(CONCATENATE("PEUA",VLOOKUP(ESTADO,REPORTE!AV$2:AW$33,2,0),DIDTRITO_FORM,CADER_FORM,IFERROR(INDEX(BS:BS,MATCH(DAY(F650),BR:BR,0),1),DAY(F650)),IFERROR(INDEX(BS:BS,MATCH(MONTH(F650),BR:BR,0),1),MONTH(F650)),YEAR(F650),G650),""))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7"/>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IF(F651="","",IFERROR(CONCATENATE("PEUA",VLOOKUP(ESTADO,REPORTE!AV$2:AW$33,2,0),DIDTRITO_FORM,CADER_FORM,IFERROR(INDEX(BS:BS,MATCH(DAY(F651),BR:BR,0),1),DAY(F651)),IFERROR(INDEX(BS:BS,MATCH(MONTH(F651),BR:BR,0),1),MONTH(F651)),YEAR(F651),G651),""))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7"/>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IF(F652="","",IFERROR(CONCATENATE("PEUA",VLOOKUP(ESTADO,REPORTE!AV$2:AW$33,2,0),DIDTRITO_FORM,CADER_FORM,IFERROR(INDEX(BS:BS,MATCH(DAY(F652),BR:BR,0),1),DAY(F652)),IFERROR(INDEX(BS:BS,MATCH(MONTH(F652),BR:BR,0),1),MONTH(F652)),YEAR(F652),G652),""))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7"/>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IF(F653="","",IFERROR(CONCATENATE("PEUA",VLOOKUP(ESTADO,REPORTE!AV$2:AW$33,2,0),DIDTRITO_FORM,CADER_FORM,IFERROR(INDEX(BS:BS,MATCH(DAY(F653),BR:BR,0),1),DAY(F653)),IFERROR(INDEX(BS:BS,MATCH(MONTH(F653),BR:BR,0),1),MONTH(F653)),YEAR(F653),G653),""))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7"/>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IF(F654="","",IFERROR(CONCATENATE("PEUA",VLOOKUP(ESTADO,REPORTE!AV$2:AW$33,2,0),DIDTRITO_FORM,CADER_FORM,IFERROR(INDEX(BS:BS,MATCH(DAY(F654),BR:BR,0),1),DAY(F654)),IFERROR(INDEX(BS:BS,MATCH(MONTH(F654),BR:BR,0),1),MONTH(F654)),YEAR(F654),G654),""))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7"/>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IF(F655="","",IFERROR(CONCATENATE("PEUA",VLOOKUP(ESTADO,REPORTE!AV$2:AW$33,2,0),DIDTRITO_FORM,CADER_FORM,IFERROR(INDEX(BS:BS,MATCH(DAY(F655),BR:BR,0),1),DAY(F655)),IFERROR(INDEX(BS:BS,MATCH(MONTH(F655),BR:BR,0),1),MONTH(F655)),YEAR(F655),G655),""))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7"/>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IF(F656="","",IFERROR(CONCATENATE("PEUA",VLOOKUP(ESTADO,REPORTE!AV$2:AW$33,2,0),DIDTRITO_FORM,CADER_FORM,IFERROR(INDEX(BS:BS,MATCH(DAY(F656),BR:BR,0),1),DAY(F656)),IFERROR(INDEX(BS:BS,MATCH(MONTH(F656),BR:BR,0),1),MONTH(F656)),YEAR(F656),G656),""))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7"/>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IF(F657="","",IFERROR(CONCATENATE("PEUA",VLOOKUP(ESTADO,REPORTE!AV$2:AW$33,2,0),DIDTRITO_FORM,CADER_FORM,IFERROR(INDEX(BS:BS,MATCH(DAY(F657),BR:BR,0),1),DAY(F657)),IFERROR(INDEX(BS:BS,MATCH(MONTH(F657),BR:BR,0),1),MONTH(F657)),YEAR(F657),G657),""))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7"/>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IF(F658="","",IFERROR(CONCATENATE("PEUA",VLOOKUP(ESTADO,REPORTE!AV$2:AW$33,2,0),DIDTRITO_FORM,CADER_FORM,IFERROR(INDEX(BS:BS,MATCH(DAY(F658),BR:BR,0),1),DAY(F658)),IFERROR(INDEX(BS:BS,MATCH(MONTH(F658),BR:BR,0),1),MONTH(F658)),YEAR(F658),G658),""))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7"/>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IF(F659="","",IFERROR(CONCATENATE("PEUA",VLOOKUP(ESTADO,REPORTE!AV$2:AW$33,2,0),DIDTRITO_FORM,CADER_FORM,IFERROR(INDEX(BS:BS,MATCH(DAY(F659),BR:BR,0),1),DAY(F659)),IFERROR(INDEX(BS:BS,MATCH(MONTH(F659),BR:BR,0),1),MONTH(F659)),YEAR(F659),G659),""))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7"/>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IF(F660="","",IFERROR(CONCATENATE("PEUA",VLOOKUP(ESTADO,REPORTE!AV$2:AW$33,2,0),DIDTRITO_FORM,CADER_FORM,IFERROR(INDEX(BS:BS,MATCH(DAY(F660),BR:BR,0),1),DAY(F660)),IFERROR(INDEX(BS:BS,MATCH(MONTH(F660),BR:BR,0),1),MONTH(F660)),YEAR(F660),G660),""))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7"/>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IF(F661="","",IFERROR(CONCATENATE("PEUA",VLOOKUP(ESTADO,REPORTE!AV$2:AW$33,2,0),DIDTRITO_FORM,CADER_FORM,IFERROR(INDEX(BS:BS,MATCH(DAY(F661),BR:BR,0),1),DAY(F661)),IFERROR(INDEX(BS:BS,MATCH(MONTH(F661),BR:BR,0),1),MONTH(F661)),YEAR(F661),G661),""))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7"/>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IF(F662="","",IFERROR(CONCATENATE("PEUA",VLOOKUP(ESTADO,REPORTE!AV$2:AW$33,2,0),DIDTRITO_FORM,CADER_FORM,IFERROR(INDEX(BS:BS,MATCH(DAY(F662),BR:BR,0),1),DAY(F662)),IFERROR(INDEX(BS:BS,MATCH(MONTH(F662),BR:BR,0),1),MONTH(F662)),YEAR(F662),G662),""))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7"/>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IF(F663="","",IFERROR(CONCATENATE("PEUA",VLOOKUP(ESTADO,REPORTE!AV$2:AW$33,2,0),DIDTRITO_FORM,CADER_FORM,IFERROR(INDEX(BS:BS,MATCH(DAY(F663),BR:BR,0),1),DAY(F663)),IFERROR(INDEX(BS:BS,MATCH(MONTH(F663),BR:BR,0),1),MONTH(F663)),YEAR(F663),G663),""))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7"/>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IF(F664="","",IFERROR(CONCATENATE("PEUA",VLOOKUP(ESTADO,REPORTE!AV$2:AW$33,2,0),DIDTRITO_FORM,CADER_FORM,IFERROR(INDEX(BS:BS,MATCH(DAY(F664),BR:BR,0),1),DAY(F664)),IFERROR(INDEX(BS:BS,MATCH(MONTH(F664),BR:BR,0),1),MONTH(F664)),YEAR(F664),G664),""))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7"/>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IF(F665="","",IFERROR(CONCATENATE("PEUA",VLOOKUP(ESTADO,REPORTE!AV$2:AW$33,2,0),DIDTRITO_FORM,CADER_FORM,IFERROR(INDEX(BS:BS,MATCH(DAY(F665),BR:BR,0),1),DAY(F665)),IFERROR(INDEX(BS:BS,MATCH(MONTH(F665),BR:BR,0),1),MONTH(F665)),YEAR(F665),G665),""))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7"/>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IF(F666="","",IFERROR(CONCATENATE("PEUA",VLOOKUP(ESTADO,REPORTE!AV$2:AW$33,2,0),DIDTRITO_FORM,CADER_FORM,IFERROR(INDEX(BS:BS,MATCH(DAY(F666),BR:BR,0),1),DAY(F666)),IFERROR(INDEX(BS:BS,MATCH(MONTH(F666),BR:BR,0),1),MONTH(F666)),YEAR(F666),G666),""))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7"/>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IF(F667="","",IFERROR(CONCATENATE("PEUA",VLOOKUP(ESTADO,REPORTE!AV$2:AW$33,2,0),DIDTRITO_FORM,CADER_FORM,IFERROR(INDEX(BS:BS,MATCH(DAY(F667),BR:BR,0),1),DAY(F667)),IFERROR(INDEX(BS:BS,MATCH(MONTH(F667),BR:BR,0),1),MONTH(F667)),YEAR(F667),G667),""))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7"/>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IF(F668="","",IFERROR(CONCATENATE("PEUA",VLOOKUP(ESTADO,REPORTE!AV$2:AW$33,2,0),DIDTRITO_FORM,CADER_FORM,IFERROR(INDEX(BS:BS,MATCH(DAY(F668),BR:BR,0),1),DAY(F668)),IFERROR(INDEX(BS:BS,MATCH(MONTH(F668),BR:BR,0),1),MONTH(F668)),YEAR(F668),G668),""))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7"/>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IF(F669="","",IFERROR(CONCATENATE("PEUA",VLOOKUP(ESTADO,REPORTE!AV$2:AW$33,2,0),DIDTRITO_FORM,CADER_FORM,IFERROR(INDEX(BS:BS,MATCH(DAY(F669),BR:BR,0),1),DAY(F669)),IFERROR(INDEX(BS:BS,MATCH(MONTH(F669),BR:BR,0),1),MONTH(F669)),YEAR(F669),G669),""))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7"/>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IF(F670="","",IFERROR(CONCATENATE("PEUA",VLOOKUP(ESTADO,REPORTE!AV$2:AW$33,2,0),DIDTRITO_FORM,CADER_FORM,IFERROR(INDEX(BS:BS,MATCH(DAY(F670),BR:BR,0),1),DAY(F670)),IFERROR(INDEX(BS:BS,MATCH(MONTH(F670),BR:BR,0),1),MONTH(F670)),YEAR(F670),G670),""))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7"/>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IF(F671="","",IFERROR(CONCATENATE("PEUA",VLOOKUP(ESTADO,REPORTE!AV$2:AW$33,2,0),DIDTRITO_FORM,CADER_FORM,IFERROR(INDEX(BS:BS,MATCH(DAY(F671),BR:BR,0),1),DAY(F671)),IFERROR(INDEX(BS:BS,MATCH(MONTH(F671),BR:BR,0),1),MONTH(F671)),YEAR(F671),G671),""))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7"/>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IF(F672="","",IFERROR(CONCATENATE("PEUA",VLOOKUP(ESTADO,REPORTE!AV$2:AW$33,2,0),DIDTRITO_FORM,CADER_FORM,IFERROR(INDEX(BS:BS,MATCH(DAY(F672),BR:BR,0),1),DAY(F672)),IFERROR(INDEX(BS:BS,MATCH(MONTH(F672),BR:BR,0),1),MONTH(F672)),YEAR(F672),G672),""))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7"/>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IF(F673="","",IFERROR(CONCATENATE("PEUA",VLOOKUP(ESTADO,REPORTE!AV$2:AW$33,2,0),DIDTRITO_FORM,CADER_FORM,IFERROR(INDEX(BS:BS,MATCH(DAY(F673),BR:BR,0),1),DAY(F673)),IFERROR(INDEX(BS:BS,MATCH(MONTH(F673),BR:BR,0),1),MONTH(F673)),YEAR(F673),G673),""))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7"/>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IF(F674="","",IFERROR(CONCATENATE("PEUA",VLOOKUP(ESTADO,REPORTE!AV$2:AW$33,2,0),DIDTRITO_FORM,CADER_FORM,IFERROR(INDEX(BS:BS,MATCH(DAY(F674),BR:BR,0),1),DAY(F674)),IFERROR(INDEX(BS:BS,MATCH(MONTH(F674),BR:BR,0),1),MONTH(F674)),YEAR(F674),G674),""))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7"/>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IF(F675="","",IFERROR(CONCATENATE("PEUA",VLOOKUP(ESTADO,REPORTE!AV$2:AW$33,2,0),DIDTRITO_FORM,CADER_FORM,IFERROR(INDEX(BS:BS,MATCH(DAY(F675),BR:BR,0),1),DAY(F675)),IFERROR(INDEX(BS:BS,MATCH(MONTH(F675),BR:BR,0),1),MONTH(F675)),YEAR(F675),G675),""))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7"/>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IF(F676="","",IFERROR(CONCATENATE("PEUA",VLOOKUP(ESTADO,REPORTE!AV$2:AW$33,2,0),DIDTRITO_FORM,CADER_FORM,IFERROR(INDEX(BS:BS,MATCH(DAY(F676),BR:BR,0),1),DAY(F676)),IFERROR(INDEX(BS:BS,MATCH(MONTH(F676),BR:BR,0),1),MONTH(F676)),YEAR(F676),G676),""))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7"/>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IF(F677="","",IFERROR(CONCATENATE("PEUA",VLOOKUP(ESTADO,REPORTE!AV$2:AW$33,2,0),DIDTRITO_FORM,CADER_FORM,IFERROR(INDEX(BS:BS,MATCH(DAY(F677),BR:BR,0),1),DAY(F677)),IFERROR(INDEX(BS:BS,MATCH(MONTH(F677),BR:BR,0),1),MONTH(F677)),YEAR(F677),G677),""))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7"/>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IF(F678="","",IFERROR(CONCATENATE("PEUA",VLOOKUP(ESTADO,REPORTE!AV$2:AW$33,2,0),DIDTRITO_FORM,CADER_FORM,IFERROR(INDEX(BS:BS,MATCH(DAY(F678),BR:BR,0),1),DAY(F678)),IFERROR(INDEX(BS:BS,MATCH(MONTH(F678),BR:BR,0),1),MONTH(F678)),YEAR(F678),G678),""))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7"/>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IF(F679="","",IFERROR(CONCATENATE("PEUA",VLOOKUP(ESTADO,REPORTE!AV$2:AW$33,2,0),DIDTRITO_FORM,CADER_FORM,IFERROR(INDEX(BS:BS,MATCH(DAY(F679),BR:BR,0),1),DAY(F679)),IFERROR(INDEX(BS:BS,MATCH(MONTH(F679),BR:BR,0),1),MONTH(F679)),YEAR(F679),G679),""))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7"/>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IF(F680="","",IFERROR(CONCATENATE("PEUA",VLOOKUP(ESTADO,REPORTE!AV$2:AW$33,2,0),DIDTRITO_FORM,CADER_FORM,IFERROR(INDEX(BS:BS,MATCH(DAY(F680),BR:BR,0),1),DAY(F680)),IFERROR(INDEX(BS:BS,MATCH(MONTH(F680),BR:BR,0),1),MONTH(F680)),YEAR(F680),G680),""))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7"/>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IF(F681="","",IFERROR(CONCATENATE("PEUA",VLOOKUP(ESTADO,REPORTE!AV$2:AW$33,2,0),DIDTRITO_FORM,CADER_FORM,IFERROR(INDEX(BS:BS,MATCH(DAY(F681),BR:BR,0),1),DAY(F681)),IFERROR(INDEX(BS:BS,MATCH(MONTH(F681),BR:BR,0),1),MONTH(F681)),YEAR(F681),G681),""))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7"/>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IF(F682="","",IFERROR(CONCATENATE("PEUA",VLOOKUP(ESTADO,REPORTE!AV$2:AW$33,2,0),DIDTRITO_FORM,CADER_FORM,IFERROR(INDEX(BS:BS,MATCH(DAY(F682),BR:BR,0),1),DAY(F682)),IFERROR(INDEX(BS:BS,MATCH(MONTH(F682),BR:BR,0),1),MONTH(F682)),YEAR(F682),G682),""))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7"/>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IF(F683="","",IFERROR(CONCATENATE("PEUA",VLOOKUP(ESTADO,REPORTE!AV$2:AW$33,2,0),DIDTRITO_FORM,CADER_FORM,IFERROR(INDEX(BS:BS,MATCH(DAY(F683),BR:BR,0),1),DAY(F683)),IFERROR(INDEX(BS:BS,MATCH(MONTH(F683),BR:BR,0),1),MONTH(F683)),YEAR(F683),G683),""))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7"/>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IF(F684="","",IFERROR(CONCATENATE("PEUA",VLOOKUP(ESTADO,REPORTE!AV$2:AW$33,2,0),DIDTRITO_FORM,CADER_FORM,IFERROR(INDEX(BS:BS,MATCH(DAY(F684),BR:BR,0),1),DAY(F684)),IFERROR(INDEX(BS:BS,MATCH(MONTH(F684),BR:BR,0),1),MONTH(F684)),YEAR(F684),G684),""))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7"/>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IF(F685="","",IFERROR(CONCATENATE("PEUA",VLOOKUP(ESTADO,REPORTE!AV$2:AW$33,2,0),DIDTRITO_FORM,CADER_FORM,IFERROR(INDEX(BS:BS,MATCH(DAY(F685),BR:BR,0),1),DAY(F685)),IFERROR(INDEX(BS:BS,MATCH(MONTH(F685),BR:BR,0),1),MONTH(F685)),YEAR(F685),G685),""))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7"/>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IF(F686="","",IFERROR(CONCATENATE("PEUA",VLOOKUP(ESTADO,REPORTE!AV$2:AW$33,2,0),DIDTRITO_FORM,CADER_FORM,IFERROR(INDEX(BS:BS,MATCH(DAY(F686),BR:BR,0),1),DAY(F686)),IFERROR(INDEX(BS:BS,MATCH(MONTH(F686),BR:BR,0),1),MONTH(F686)),YEAR(F686),G686),""))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7"/>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IF(F687="","",IFERROR(CONCATENATE("PEUA",VLOOKUP(ESTADO,REPORTE!AV$2:AW$33,2,0),DIDTRITO_FORM,CADER_FORM,IFERROR(INDEX(BS:BS,MATCH(DAY(F687),BR:BR,0),1),DAY(F687)),IFERROR(INDEX(BS:BS,MATCH(MONTH(F687),BR:BR,0),1),MONTH(F687)),YEAR(F687),G687),""))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7"/>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IF(F688="","",IFERROR(CONCATENATE("PEUA",VLOOKUP(ESTADO,REPORTE!AV$2:AW$33,2,0),DIDTRITO_FORM,CADER_FORM,IFERROR(INDEX(BS:BS,MATCH(DAY(F688),BR:BR,0),1),DAY(F688)),IFERROR(INDEX(BS:BS,MATCH(MONTH(F688),BR:BR,0),1),MONTH(F688)),YEAR(F688),G688),""))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7"/>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IF(F689="","",IFERROR(CONCATENATE("PEUA",VLOOKUP(ESTADO,REPORTE!AV$2:AW$33,2,0),DIDTRITO_FORM,CADER_FORM,IFERROR(INDEX(BS:BS,MATCH(DAY(F689),BR:BR,0),1),DAY(F689)),IFERROR(INDEX(BS:BS,MATCH(MONTH(F689),BR:BR,0),1),MONTH(F689)),YEAR(F689),G689),""))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7"/>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IF(F690="","",IFERROR(CONCATENATE("PEUA",VLOOKUP(ESTADO,REPORTE!AV$2:AW$33,2,0),DIDTRITO_FORM,CADER_FORM,IFERROR(INDEX(BS:BS,MATCH(DAY(F690),BR:BR,0),1),DAY(F690)),IFERROR(INDEX(BS:BS,MATCH(MONTH(F690),BR:BR,0),1),MONTH(F690)),YEAR(F690),G690),""))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7"/>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IF(F691="","",IFERROR(CONCATENATE("PEUA",VLOOKUP(ESTADO,REPORTE!AV$2:AW$33,2,0),DIDTRITO_FORM,CADER_FORM,IFERROR(INDEX(BS:BS,MATCH(DAY(F691),BR:BR,0),1),DAY(F691)),IFERROR(INDEX(BS:BS,MATCH(MONTH(F691),BR:BR,0),1),MONTH(F691)),YEAR(F691),G691),""))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7"/>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IF(F692="","",IFERROR(CONCATENATE("PEUA",VLOOKUP(ESTADO,REPORTE!AV$2:AW$33,2,0),DIDTRITO_FORM,CADER_FORM,IFERROR(INDEX(BS:BS,MATCH(DAY(F692),BR:BR,0),1),DAY(F692)),IFERROR(INDEX(BS:BS,MATCH(MONTH(F692),BR:BR,0),1),MONTH(F692)),YEAR(F692),G692),""))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7"/>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IF(F693="","",IFERROR(CONCATENATE("PEUA",VLOOKUP(ESTADO,REPORTE!AV$2:AW$33,2,0),DIDTRITO_FORM,CADER_FORM,IFERROR(INDEX(BS:BS,MATCH(DAY(F693),BR:BR,0),1),DAY(F693)),IFERROR(INDEX(BS:BS,MATCH(MONTH(F693),BR:BR,0),1),MONTH(F693)),YEAR(F693),G693),""))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7"/>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IF(F694="","",IFERROR(CONCATENATE("PEUA",VLOOKUP(ESTADO,REPORTE!AV$2:AW$33,2,0),DIDTRITO_FORM,CADER_FORM,IFERROR(INDEX(BS:BS,MATCH(DAY(F694),BR:BR,0),1),DAY(F694)),IFERROR(INDEX(BS:BS,MATCH(MONTH(F694),BR:BR,0),1),MONTH(F694)),YEAR(F694),G694),""))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7"/>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IF(F695="","",IFERROR(CONCATENATE("PEUA",VLOOKUP(ESTADO,REPORTE!AV$2:AW$33,2,0),DIDTRITO_FORM,CADER_FORM,IFERROR(INDEX(BS:BS,MATCH(DAY(F695),BR:BR,0),1),DAY(F695)),IFERROR(INDEX(BS:BS,MATCH(MONTH(F695),BR:BR,0),1),MONTH(F695)),YEAR(F695),G695),""))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7"/>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IF(F696="","",IFERROR(CONCATENATE("PEUA",VLOOKUP(ESTADO,REPORTE!AV$2:AW$33,2,0),DIDTRITO_FORM,CADER_FORM,IFERROR(INDEX(BS:BS,MATCH(DAY(F696),BR:BR,0),1),DAY(F696)),IFERROR(INDEX(BS:BS,MATCH(MONTH(F696),BR:BR,0),1),MONTH(F696)),YEAR(F696),G696),""))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7"/>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IF(F697="","",IFERROR(CONCATENATE("PEUA",VLOOKUP(ESTADO,REPORTE!AV$2:AW$33,2,0),DIDTRITO_FORM,CADER_FORM,IFERROR(INDEX(BS:BS,MATCH(DAY(F697),BR:BR,0),1),DAY(F697)),IFERROR(INDEX(BS:BS,MATCH(MONTH(F697),BR:BR,0),1),MONTH(F697)),YEAR(F697),G697),""))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7"/>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IF(F698="","",IFERROR(CONCATENATE("PEUA",VLOOKUP(ESTADO,REPORTE!AV$2:AW$33,2,0),DIDTRITO_FORM,CADER_FORM,IFERROR(INDEX(BS:BS,MATCH(DAY(F698),BR:BR,0),1),DAY(F698)),IFERROR(INDEX(BS:BS,MATCH(MONTH(F698),BR:BR,0),1),MONTH(F698)),YEAR(F698),G698),""))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7"/>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IF(F699="","",IFERROR(CONCATENATE("PEUA",VLOOKUP(ESTADO,REPORTE!AV$2:AW$33,2,0),DIDTRITO_FORM,CADER_FORM,IFERROR(INDEX(BS:BS,MATCH(DAY(F699),BR:BR,0),1),DAY(F699)),IFERROR(INDEX(BS:BS,MATCH(MONTH(F699),BR:BR,0),1),MONTH(F699)),YEAR(F699),G699),""))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7"/>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IF(F700="","",IFERROR(CONCATENATE("PEUA",VLOOKUP(ESTADO,REPORTE!AV$2:AW$33,2,0),DIDTRITO_FORM,CADER_FORM,IFERROR(INDEX(BS:BS,MATCH(DAY(F700),BR:BR,0),1),DAY(F700)),IFERROR(INDEX(BS:BS,MATCH(MONTH(F700),BR:BR,0),1),MONTH(F700)),YEAR(F700),G700),""))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7"/>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IF(F701="","",IFERROR(CONCATENATE("PEUA",VLOOKUP(ESTADO,REPORTE!AV$2:AW$33,2,0),DIDTRITO_FORM,CADER_FORM,IFERROR(INDEX(BS:BS,MATCH(DAY(F701),BR:BR,0),1),DAY(F701)),IFERROR(INDEX(BS:BS,MATCH(MONTH(F701),BR:BR,0),1),MONTH(F701)),YEAR(F701),G701),""))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7"/>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IF(F702="","",IFERROR(CONCATENATE("PEUA",VLOOKUP(ESTADO,REPORTE!AV$2:AW$33,2,0),DIDTRITO_FORM,CADER_FORM,IFERROR(INDEX(BS:BS,MATCH(DAY(F702),BR:BR,0),1),DAY(F702)),IFERROR(INDEX(BS:BS,MATCH(MONTH(F702),BR:BR,0),1),MONTH(F702)),YEAR(F702),G702),""))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7"/>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IF(F703="","",IFERROR(CONCATENATE("PEUA",VLOOKUP(ESTADO,REPORTE!AV$2:AW$33,2,0),DIDTRITO_FORM,CADER_FORM,IFERROR(INDEX(BS:BS,MATCH(DAY(F703),BR:BR,0),1),DAY(F703)),IFERROR(INDEX(BS:BS,MATCH(MONTH(F703),BR:BR,0),1),MONTH(F703)),YEAR(F703),G703),""))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7"/>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IF(F704="","",IFERROR(CONCATENATE("PEUA",VLOOKUP(ESTADO,REPORTE!AV$2:AW$33,2,0),DIDTRITO_FORM,CADER_FORM,IFERROR(INDEX(BS:BS,MATCH(DAY(F704),BR:BR,0),1),DAY(F704)),IFERROR(INDEX(BS:BS,MATCH(MONTH(F704),BR:BR,0),1),MONTH(F704)),YEAR(F704),G704),""))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7"/>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IF(F705="","",IFERROR(CONCATENATE("PEUA",VLOOKUP(ESTADO,REPORTE!AV$2:AW$33,2,0),DIDTRITO_FORM,CADER_FORM,IFERROR(INDEX(BS:BS,MATCH(DAY(F705),BR:BR,0),1),DAY(F705)),IFERROR(INDEX(BS:BS,MATCH(MONTH(F705),BR:BR,0),1),MONTH(F705)),YEAR(F705),G705),""))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7"/>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IF(F706="","",IFERROR(CONCATENATE("PEUA",VLOOKUP(ESTADO,REPORTE!AV$2:AW$33,2,0),DIDTRITO_FORM,CADER_FORM,IFERROR(INDEX(BS:BS,MATCH(DAY(F706),BR:BR,0),1),DAY(F706)),IFERROR(INDEX(BS:BS,MATCH(MONTH(F706),BR:BR,0),1),MONTH(F706)),YEAR(F706),G706),""))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7"/>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IF(F707="","",IFERROR(CONCATENATE("PEUA",VLOOKUP(ESTADO,REPORTE!AV$2:AW$33,2,0),DIDTRITO_FORM,CADER_FORM,IFERROR(INDEX(BS:BS,MATCH(DAY(F707),BR:BR,0),1),DAY(F707)),IFERROR(INDEX(BS:BS,MATCH(MONTH(F707),BR:BR,0),1),MONTH(F707)),YEAR(F707),G707),""))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7"/>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IF(F708="","",IFERROR(CONCATENATE("PEUA",VLOOKUP(ESTADO,REPORTE!AV$2:AW$33,2,0),DIDTRITO_FORM,CADER_FORM,IFERROR(INDEX(BS:BS,MATCH(DAY(F708),BR:BR,0),1),DAY(F708)),IFERROR(INDEX(BS:BS,MATCH(MONTH(F708),BR:BR,0),1),MONTH(F708)),YEAR(F708),G708),""))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7"/>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IF(F709="","",IFERROR(CONCATENATE("PEUA",VLOOKUP(ESTADO,REPORTE!AV$2:AW$33,2,0),DIDTRITO_FORM,CADER_FORM,IFERROR(INDEX(BS:BS,MATCH(DAY(F709),BR:BR,0),1),DAY(F709)),IFERROR(INDEX(BS:BS,MATCH(MONTH(F709),BR:BR,0),1),MONTH(F709)),YEAR(F709),G709),""))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7"/>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IF(F710="","",IFERROR(CONCATENATE("PEUA",VLOOKUP(ESTADO,REPORTE!AV$2:AW$33,2,0),DIDTRITO_FORM,CADER_FORM,IFERROR(INDEX(BS:BS,MATCH(DAY(F710),BR:BR,0),1),DAY(F710)),IFERROR(INDEX(BS:BS,MATCH(MONTH(F710),BR:BR,0),1),MONTH(F710)),YEAR(F710),G710),""))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7"/>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IF(F711="","",IFERROR(CONCATENATE("PEUA",VLOOKUP(ESTADO,REPORTE!AV$2:AW$33,2,0),DIDTRITO_FORM,CADER_FORM,IFERROR(INDEX(BS:BS,MATCH(DAY(F711),BR:BR,0),1),DAY(F711)),IFERROR(INDEX(BS:BS,MATCH(MONTH(F711),BR:BR,0),1),MONTH(F711)),YEAR(F711),G711),""))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7"/>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IF(F712="","",IFERROR(CONCATENATE("PEUA",VLOOKUP(ESTADO,REPORTE!AV$2:AW$33,2,0),DIDTRITO_FORM,CADER_FORM,IFERROR(INDEX(BS:BS,MATCH(DAY(F712),BR:BR,0),1),DAY(F712)),IFERROR(INDEX(BS:BS,MATCH(MONTH(F712),BR:BR,0),1),MONTH(F712)),YEAR(F712),G712),""))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7"/>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IF(F713="","",IFERROR(CONCATENATE("PEUA",VLOOKUP(ESTADO,REPORTE!AV$2:AW$33,2,0),DIDTRITO_FORM,CADER_FORM,IFERROR(INDEX(BS:BS,MATCH(DAY(F713),BR:BR,0),1),DAY(F713)),IFERROR(INDEX(BS:BS,MATCH(MONTH(F713),BR:BR,0),1),MONTH(F713)),YEAR(F713),G713),""))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7"/>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IF(F714="","",IFERROR(CONCATENATE("PEUA",VLOOKUP(ESTADO,REPORTE!AV$2:AW$33,2,0),DIDTRITO_FORM,CADER_FORM,IFERROR(INDEX(BS:BS,MATCH(DAY(F714),BR:BR,0),1),DAY(F714)),IFERROR(INDEX(BS:BS,MATCH(MONTH(F714),BR:BR,0),1),MONTH(F714)),YEAR(F714),G714),""))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7"/>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IF(F715="","",IFERROR(CONCATENATE("PEUA",VLOOKUP(ESTADO,REPORTE!AV$2:AW$33,2,0),DIDTRITO_FORM,CADER_FORM,IFERROR(INDEX(BS:BS,MATCH(DAY(F715),BR:BR,0),1),DAY(F715)),IFERROR(INDEX(BS:BS,MATCH(MONTH(F715),BR:BR,0),1),MONTH(F715)),YEAR(F715),G715),""))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7"/>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IF(F716="","",IFERROR(CONCATENATE("PEUA",VLOOKUP(ESTADO,REPORTE!AV$2:AW$33,2,0),DIDTRITO_FORM,CADER_FORM,IFERROR(INDEX(BS:BS,MATCH(DAY(F716),BR:BR,0),1),DAY(F716)),IFERROR(INDEX(BS:BS,MATCH(MONTH(F716),BR:BR,0),1),MONTH(F716)),YEAR(F716),G716),""))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7"/>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IF(F717="","",IFERROR(CONCATENATE("PEUA",VLOOKUP(ESTADO,REPORTE!AV$2:AW$33,2,0),DIDTRITO_FORM,CADER_FORM,IFERROR(INDEX(BS:BS,MATCH(DAY(F717),BR:BR,0),1),DAY(F717)),IFERROR(INDEX(BS:BS,MATCH(MONTH(F717),BR:BR,0),1),MONTH(F717)),YEAR(F717),G717),""))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7"/>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IF(F718="","",IFERROR(CONCATENATE("PEUA",VLOOKUP(ESTADO,REPORTE!AV$2:AW$33,2,0),DIDTRITO_FORM,CADER_FORM,IFERROR(INDEX(BS:BS,MATCH(DAY(F718),BR:BR,0),1),DAY(F718)),IFERROR(INDEX(BS:BS,MATCH(MONTH(F718),BR:BR,0),1),MONTH(F718)),YEAR(F718),G718),""))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7"/>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IF(F719="","",IFERROR(CONCATENATE("PEUA",VLOOKUP(ESTADO,REPORTE!AV$2:AW$33,2,0),DIDTRITO_FORM,CADER_FORM,IFERROR(INDEX(BS:BS,MATCH(DAY(F719),BR:BR,0),1),DAY(F719)),IFERROR(INDEX(BS:BS,MATCH(MONTH(F719),BR:BR,0),1),MONTH(F719)),YEAR(F719),G719),""))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7"/>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IF(F720="","",IFERROR(CONCATENATE("PEUA",VLOOKUP(ESTADO,REPORTE!AV$2:AW$33,2,0),DIDTRITO_FORM,CADER_FORM,IFERROR(INDEX(BS:BS,MATCH(DAY(F720),BR:BR,0),1),DAY(F720)),IFERROR(INDEX(BS:BS,MATCH(MONTH(F720),BR:BR,0),1),MONTH(F720)),YEAR(F720),G720),""))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7"/>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IF(F721="","",IFERROR(CONCATENATE("PEUA",VLOOKUP(ESTADO,REPORTE!AV$2:AW$33,2,0),DIDTRITO_FORM,CADER_FORM,IFERROR(INDEX(BS:BS,MATCH(DAY(F721),BR:BR,0),1),DAY(F721)),IFERROR(INDEX(BS:BS,MATCH(MONTH(F721),BR:BR,0),1),MONTH(F721)),YEAR(F721),G721),""))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7"/>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IF(F722="","",IFERROR(CONCATENATE("PEUA",VLOOKUP(ESTADO,REPORTE!AV$2:AW$33,2,0),DIDTRITO_FORM,CADER_FORM,IFERROR(INDEX(BS:BS,MATCH(DAY(F722),BR:BR,0),1),DAY(F722)),IFERROR(INDEX(BS:BS,MATCH(MONTH(F722),BR:BR,0),1),MONTH(F722)),YEAR(F722),G722),""))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7"/>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IF(F723="","",IFERROR(CONCATENATE("PEUA",VLOOKUP(ESTADO,REPORTE!AV$2:AW$33,2,0),DIDTRITO_FORM,CADER_FORM,IFERROR(INDEX(BS:BS,MATCH(DAY(F723),BR:BR,0),1),DAY(F723)),IFERROR(INDEX(BS:BS,MATCH(MONTH(F723),BR:BR,0),1),MONTH(F723)),YEAR(F723),G723),""))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7"/>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IF(F724="","",IFERROR(CONCATENATE("PEUA",VLOOKUP(ESTADO,REPORTE!AV$2:AW$33,2,0),DIDTRITO_FORM,CADER_FORM,IFERROR(INDEX(BS:BS,MATCH(DAY(F724),BR:BR,0),1),DAY(F724)),IFERROR(INDEX(BS:BS,MATCH(MONTH(F724),BR:BR,0),1),MONTH(F724)),YEAR(F724),G724),""))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7"/>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IF(F725="","",IFERROR(CONCATENATE("PEUA",VLOOKUP(ESTADO,REPORTE!AV$2:AW$33,2,0),DIDTRITO_FORM,CADER_FORM,IFERROR(INDEX(BS:BS,MATCH(DAY(F725),BR:BR,0),1),DAY(F725)),IFERROR(INDEX(BS:BS,MATCH(MONTH(F725),BR:BR,0),1),MONTH(F725)),YEAR(F725),G725),""))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7"/>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IF(F726="","",IFERROR(CONCATENATE("PEUA",VLOOKUP(ESTADO,REPORTE!AV$2:AW$33,2,0),DIDTRITO_FORM,CADER_FORM,IFERROR(INDEX(BS:BS,MATCH(DAY(F726),BR:BR,0),1),DAY(F726)),IFERROR(INDEX(BS:BS,MATCH(MONTH(F726),BR:BR,0),1),MONTH(F726)),YEAR(F726),G726),""))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7"/>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IF(F727="","",IFERROR(CONCATENATE("PEUA",VLOOKUP(ESTADO,REPORTE!AV$2:AW$33,2,0),DIDTRITO_FORM,CADER_FORM,IFERROR(INDEX(BS:BS,MATCH(DAY(F727),BR:BR,0),1),DAY(F727)),IFERROR(INDEX(BS:BS,MATCH(MONTH(F727),BR:BR,0),1),MONTH(F727)),YEAR(F727),G727),""))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7"/>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IF(F728="","",IFERROR(CONCATENATE("PEUA",VLOOKUP(ESTADO,REPORTE!AV$2:AW$33,2,0),DIDTRITO_FORM,CADER_FORM,IFERROR(INDEX(BS:BS,MATCH(DAY(F728),BR:BR,0),1),DAY(F728)),IFERROR(INDEX(BS:BS,MATCH(MONTH(F728),BR:BR,0),1),MONTH(F728)),YEAR(F728),G728),""))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7"/>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IF(F729="","",IFERROR(CONCATENATE("PEUA",VLOOKUP(ESTADO,REPORTE!AV$2:AW$33,2,0),DIDTRITO_FORM,CADER_FORM,IFERROR(INDEX(BS:BS,MATCH(DAY(F729),BR:BR,0),1),DAY(F729)),IFERROR(INDEX(BS:BS,MATCH(MONTH(F729),BR:BR,0),1),MONTH(F729)),YEAR(F729),G729),""))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7"/>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IF(F730="","",IFERROR(CONCATENATE("PEUA",VLOOKUP(ESTADO,REPORTE!AV$2:AW$33,2,0),DIDTRITO_FORM,CADER_FORM,IFERROR(INDEX(BS:BS,MATCH(DAY(F730),BR:BR,0),1),DAY(F730)),IFERROR(INDEX(BS:BS,MATCH(MONTH(F730),BR:BR,0),1),MONTH(F730)),YEAR(F730),G730),""))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7"/>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IF(F731="","",IFERROR(CONCATENATE("PEUA",VLOOKUP(ESTADO,REPORTE!AV$2:AW$33,2,0),DIDTRITO_FORM,CADER_FORM,IFERROR(INDEX(BS:BS,MATCH(DAY(F731),BR:BR,0),1),DAY(F731)),IFERROR(INDEX(BS:BS,MATCH(MONTH(F731),BR:BR,0),1),MONTH(F731)),YEAR(F731),G731),""))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7"/>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IF(F732="","",IFERROR(CONCATENATE("PEUA",VLOOKUP(ESTADO,REPORTE!AV$2:AW$33,2,0),DIDTRITO_FORM,CADER_FORM,IFERROR(INDEX(BS:BS,MATCH(DAY(F732),BR:BR,0),1),DAY(F732)),IFERROR(INDEX(BS:BS,MATCH(MONTH(F732),BR:BR,0),1),MONTH(F732)),YEAR(F732),G732),""))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7"/>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IF(F733="","",IFERROR(CONCATENATE("PEUA",VLOOKUP(ESTADO,REPORTE!AV$2:AW$33,2,0),DIDTRITO_FORM,CADER_FORM,IFERROR(INDEX(BS:BS,MATCH(DAY(F733),BR:BR,0),1),DAY(F733)),IFERROR(INDEX(BS:BS,MATCH(MONTH(F733),BR:BR,0),1),MONTH(F733)),YEAR(F733),G733),""))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7"/>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IF(F734="","",IFERROR(CONCATENATE("PEUA",VLOOKUP(ESTADO,REPORTE!AV$2:AW$33,2,0),DIDTRITO_FORM,CADER_FORM,IFERROR(INDEX(BS:BS,MATCH(DAY(F734),BR:BR,0),1),DAY(F734)),IFERROR(INDEX(BS:BS,MATCH(MONTH(F734),BR:BR,0),1),MONTH(F734)),YEAR(F734),G734),""))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7"/>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IF(F735="","",IFERROR(CONCATENATE("PEUA",VLOOKUP(ESTADO,REPORTE!AV$2:AW$33,2,0),DIDTRITO_FORM,CADER_FORM,IFERROR(INDEX(BS:BS,MATCH(DAY(F735),BR:BR,0),1),DAY(F735)),IFERROR(INDEX(BS:BS,MATCH(MONTH(F735),BR:BR,0),1),MONTH(F735)),YEAR(F735),G735),""))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7"/>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IF(F736="","",IFERROR(CONCATENATE("PEUA",VLOOKUP(ESTADO,REPORTE!AV$2:AW$33,2,0),DIDTRITO_FORM,CADER_FORM,IFERROR(INDEX(BS:BS,MATCH(DAY(F736),BR:BR,0),1),DAY(F736)),IFERROR(INDEX(BS:BS,MATCH(MONTH(F736),BR:BR,0),1),MONTH(F736)),YEAR(F736),G736),""))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7"/>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IF(F737="","",IFERROR(CONCATENATE("PEUA",VLOOKUP(ESTADO,REPORTE!AV$2:AW$33,2,0),DIDTRITO_FORM,CADER_FORM,IFERROR(INDEX(BS:BS,MATCH(DAY(F737),BR:BR,0),1),DAY(F737)),IFERROR(INDEX(BS:BS,MATCH(MONTH(F737),BR:BR,0),1),MONTH(F737)),YEAR(F737),G737),""))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7"/>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IF(F738="","",IFERROR(CONCATENATE("PEUA",VLOOKUP(ESTADO,REPORTE!AV$2:AW$33,2,0),DIDTRITO_FORM,CADER_FORM,IFERROR(INDEX(BS:BS,MATCH(DAY(F738),BR:BR,0),1),DAY(F738)),IFERROR(INDEX(BS:BS,MATCH(MONTH(F738),BR:BR,0),1),MONTH(F738)),YEAR(F738),G738),""))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7"/>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IF(F739="","",IFERROR(CONCATENATE("PEUA",VLOOKUP(ESTADO,REPORTE!AV$2:AW$33,2,0),DIDTRITO_FORM,CADER_FORM,IFERROR(INDEX(BS:BS,MATCH(DAY(F739),BR:BR,0),1),DAY(F739)),IFERROR(INDEX(BS:BS,MATCH(MONTH(F739),BR:BR,0),1),MONTH(F739)),YEAR(F739),G739),""))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7"/>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IF(F740="","",IFERROR(CONCATENATE("PEUA",VLOOKUP(ESTADO,REPORTE!AV$2:AW$33,2,0),DIDTRITO_FORM,CADER_FORM,IFERROR(INDEX(BS:BS,MATCH(DAY(F740),BR:BR,0),1),DAY(F740)),IFERROR(INDEX(BS:BS,MATCH(MONTH(F740),BR:BR,0),1),MONTH(F740)),YEAR(F740),G740),""))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7"/>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IF(F741="","",IFERROR(CONCATENATE("PEUA",VLOOKUP(ESTADO,REPORTE!AV$2:AW$33,2,0),DIDTRITO_FORM,CADER_FORM,IFERROR(INDEX(BS:BS,MATCH(DAY(F741),BR:BR,0),1),DAY(F741)),IFERROR(INDEX(BS:BS,MATCH(MONTH(F741),BR:BR,0),1),MONTH(F741)),YEAR(F741),G741),""))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7"/>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IF(F742="","",IFERROR(CONCATENATE("PEUA",VLOOKUP(ESTADO,REPORTE!AV$2:AW$33,2,0),DIDTRITO_FORM,CADER_FORM,IFERROR(INDEX(BS:BS,MATCH(DAY(F742),BR:BR,0),1),DAY(F742)),IFERROR(INDEX(BS:BS,MATCH(MONTH(F742),BR:BR,0),1),MONTH(F742)),YEAR(F742),G742),""))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7"/>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IF(F743="","",IFERROR(CONCATENATE("PEUA",VLOOKUP(ESTADO,REPORTE!AV$2:AW$33,2,0),DIDTRITO_FORM,CADER_FORM,IFERROR(INDEX(BS:BS,MATCH(DAY(F743),BR:BR,0),1),DAY(F743)),IFERROR(INDEX(BS:BS,MATCH(MONTH(F743),BR:BR,0),1),MONTH(F743)),YEAR(F743),G743),""))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7"/>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IF(F744="","",IFERROR(CONCATENATE("PEUA",VLOOKUP(ESTADO,REPORTE!AV$2:AW$33,2,0),DIDTRITO_FORM,CADER_FORM,IFERROR(INDEX(BS:BS,MATCH(DAY(F744),BR:BR,0),1),DAY(F744)),IFERROR(INDEX(BS:BS,MATCH(MONTH(F744),BR:BR,0),1),MONTH(F744)),YEAR(F744),G744),""))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7"/>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IF(F745="","",IFERROR(CONCATENATE("PEUA",VLOOKUP(ESTADO,REPORTE!AV$2:AW$33,2,0),DIDTRITO_FORM,CADER_FORM,IFERROR(INDEX(BS:BS,MATCH(DAY(F745),BR:BR,0),1),DAY(F745)),IFERROR(INDEX(BS:BS,MATCH(MONTH(F745),BR:BR,0),1),MONTH(F745)),YEAR(F745),G745),""))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7"/>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IF(F746="","",IFERROR(CONCATENATE("PEUA",VLOOKUP(ESTADO,REPORTE!AV$2:AW$33,2,0),DIDTRITO_FORM,CADER_FORM,IFERROR(INDEX(BS:BS,MATCH(DAY(F746),BR:BR,0),1),DAY(F746)),IFERROR(INDEX(BS:BS,MATCH(MONTH(F746),BR:BR,0),1),MONTH(F746)),YEAR(F746),G746),""))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7"/>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IF(F747="","",IFERROR(CONCATENATE("PEUA",VLOOKUP(ESTADO,REPORTE!AV$2:AW$33,2,0),DIDTRITO_FORM,CADER_FORM,IFERROR(INDEX(BS:BS,MATCH(DAY(F747),BR:BR,0),1),DAY(F747)),IFERROR(INDEX(BS:BS,MATCH(MONTH(F747),BR:BR,0),1),MONTH(F747)),YEAR(F747),G747),""))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7"/>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IF(F748="","",IFERROR(CONCATENATE("PEUA",VLOOKUP(ESTADO,REPORTE!AV$2:AW$33,2,0),DIDTRITO_FORM,CADER_FORM,IFERROR(INDEX(BS:BS,MATCH(DAY(F748),BR:BR,0),1),DAY(F748)),IFERROR(INDEX(BS:BS,MATCH(MONTH(F748),BR:BR,0),1),MONTH(F748)),YEAR(F748),G748),""))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7"/>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IF(F749="","",IFERROR(CONCATENATE("PEUA",VLOOKUP(ESTADO,REPORTE!AV$2:AW$33,2,0),DIDTRITO_FORM,CADER_FORM,IFERROR(INDEX(BS:BS,MATCH(DAY(F749),BR:BR,0),1),DAY(F749)),IFERROR(INDEX(BS:BS,MATCH(MONTH(F749),BR:BR,0),1),MONTH(F749)),YEAR(F749),G749),""))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7"/>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IF(F750="","",IFERROR(CONCATENATE("PEUA",VLOOKUP(ESTADO,REPORTE!AV$2:AW$33,2,0),DIDTRITO_FORM,CADER_FORM,IFERROR(INDEX(BS:BS,MATCH(DAY(F750),BR:BR,0),1),DAY(F750)),IFERROR(INDEX(BS:BS,MATCH(MONTH(F750),BR:BR,0),1),MONTH(F750)),YEAR(F750),G750),""))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7"/>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IF(F751="","",IFERROR(CONCATENATE("PEUA",VLOOKUP(ESTADO,REPORTE!AV$2:AW$33,2,0),DIDTRITO_FORM,CADER_FORM,IFERROR(INDEX(BS:BS,MATCH(DAY(F751),BR:BR,0),1),DAY(F751)),IFERROR(INDEX(BS:BS,MATCH(MONTH(F751),BR:BR,0),1),MONTH(F751)),YEAR(F751),G751),""))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7"/>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IF(F752="","",IFERROR(CONCATENATE("PEUA",VLOOKUP(ESTADO,REPORTE!AV$2:AW$33,2,0),DIDTRITO_FORM,CADER_FORM,IFERROR(INDEX(BS:BS,MATCH(DAY(F752),BR:BR,0),1),DAY(F752)),IFERROR(INDEX(BS:BS,MATCH(MONTH(F752),BR:BR,0),1),MONTH(F752)),YEAR(F752),G752),""))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7"/>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IF(F753="","",IFERROR(CONCATENATE("PEUA",VLOOKUP(ESTADO,REPORTE!AV$2:AW$33,2,0),DIDTRITO_FORM,CADER_FORM,IFERROR(INDEX(BS:BS,MATCH(DAY(F753),BR:BR,0),1),DAY(F753)),IFERROR(INDEX(BS:BS,MATCH(MONTH(F753),BR:BR,0),1),MONTH(F753)),YEAR(F753),G753),""))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7"/>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IF(F754="","",IFERROR(CONCATENATE("PEUA",VLOOKUP(ESTADO,REPORTE!AV$2:AW$33,2,0),DIDTRITO_FORM,CADER_FORM,IFERROR(INDEX(BS:BS,MATCH(DAY(F754),BR:BR,0),1),DAY(F754)),IFERROR(INDEX(BS:BS,MATCH(MONTH(F754),BR:BR,0),1),MONTH(F754)),YEAR(F754),G754),""))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7"/>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IF(F755="","",IFERROR(CONCATENATE("PEUA",VLOOKUP(ESTADO,REPORTE!AV$2:AW$33,2,0),DIDTRITO_FORM,CADER_FORM,IFERROR(INDEX(BS:BS,MATCH(DAY(F755),BR:BR,0),1),DAY(F755)),IFERROR(INDEX(BS:BS,MATCH(MONTH(F755),BR:BR,0),1),MONTH(F755)),YEAR(F755),G755),""))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7"/>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IF(F756="","",IFERROR(CONCATENATE("PEUA",VLOOKUP(ESTADO,REPORTE!AV$2:AW$33,2,0),DIDTRITO_FORM,CADER_FORM,IFERROR(INDEX(BS:BS,MATCH(DAY(F756),BR:BR,0),1),DAY(F756)),IFERROR(INDEX(BS:BS,MATCH(MONTH(F756),BR:BR,0),1),MONTH(F756)),YEAR(F756),G756),""))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7"/>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IF(F757="","",IFERROR(CONCATENATE("PEUA",VLOOKUP(ESTADO,REPORTE!AV$2:AW$33,2,0),DIDTRITO_FORM,CADER_FORM,IFERROR(INDEX(BS:BS,MATCH(DAY(F757),BR:BR,0),1),DAY(F757)),IFERROR(INDEX(BS:BS,MATCH(MONTH(F757),BR:BR,0),1),MONTH(F757)),YEAR(F757),G757),""))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7"/>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IF(F758="","",IFERROR(CONCATENATE("PEUA",VLOOKUP(ESTADO,REPORTE!AV$2:AW$33,2,0),DIDTRITO_FORM,CADER_FORM,IFERROR(INDEX(BS:BS,MATCH(DAY(F758),BR:BR,0),1),DAY(F758)),IFERROR(INDEX(BS:BS,MATCH(MONTH(F758),BR:BR,0),1),MONTH(F758)),YEAR(F758),G758),""))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7"/>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IF(F759="","",IFERROR(CONCATENATE("PEUA",VLOOKUP(ESTADO,REPORTE!AV$2:AW$33,2,0),DIDTRITO_FORM,CADER_FORM,IFERROR(INDEX(BS:BS,MATCH(DAY(F759),BR:BR,0),1),DAY(F759)),IFERROR(INDEX(BS:BS,MATCH(MONTH(F759),BR:BR,0),1),MONTH(F759)),YEAR(F759),G759),""))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7"/>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IF(F760="","",IFERROR(CONCATENATE("PEUA",VLOOKUP(ESTADO,REPORTE!AV$2:AW$33,2,0),DIDTRITO_FORM,CADER_FORM,IFERROR(INDEX(BS:BS,MATCH(DAY(F760),BR:BR,0),1),DAY(F760)),IFERROR(INDEX(BS:BS,MATCH(MONTH(F760),BR:BR,0),1),MONTH(F760)),YEAR(F760),G760),""))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7"/>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IF(F761="","",IFERROR(CONCATENATE("PEUA",VLOOKUP(ESTADO,REPORTE!AV$2:AW$33,2,0),DIDTRITO_FORM,CADER_FORM,IFERROR(INDEX(BS:BS,MATCH(DAY(F761),BR:BR,0),1),DAY(F761)),IFERROR(INDEX(BS:BS,MATCH(MONTH(F761),BR:BR,0),1),MONTH(F761)),YEAR(F761),G761),""))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7"/>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IF(F762="","",IFERROR(CONCATENATE("PEUA",VLOOKUP(ESTADO,REPORTE!AV$2:AW$33,2,0),DIDTRITO_FORM,CADER_FORM,IFERROR(INDEX(BS:BS,MATCH(DAY(F762),BR:BR,0),1),DAY(F762)),IFERROR(INDEX(BS:BS,MATCH(MONTH(F762),BR:BR,0),1),MONTH(F762)),YEAR(F762),G762),""))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7"/>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IF(F763="","",IFERROR(CONCATENATE("PEUA",VLOOKUP(ESTADO,REPORTE!AV$2:AW$33,2,0),DIDTRITO_FORM,CADER_FORM,IFERROR(INDEX(BS:BS,MATCH(DAY(F763),BR:BR,0),1),DAY(F763)),IFERROR(INDEX(BS:BS,MATCH(MONTH(F763),BR:BR,0),1),MONTH(F763)),YEAR(F763),G763),""))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7"/>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IF(F764="","",IFERROR(CONCATENATE("PEUA",VLOOKUP(ESTADO,REPORTE!AV$2:AW$33,2,0),DIDTRITO_FORM,CADER_FORM,IFERROR(INDEX(BS:BS,MATCH(DAY(F764),BR:BR,0),1),DAY(F764)),IFERROR(INDEX(BS:BS,MATCH(MONTH(F764),BR:BR,0),1),MONTH(F764)),YEAR(F764),G764),""))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7"/>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IF(F765="","",IFERROR(CONCATENATE("PEUA",VLOOKUP(ESTADO,REPORTE!AV$2:AW$33,2,0),DIDTRITO_FORM,CADER_FORM,IFERROR(INDEX(BS:BS,MATCH(DAY(F765),BR:BR,0),1),DAY(F765)),IFERROR(INDEX(BS:BS,MATCH(MONTH(F765),BR:BR,0),1),MONTH(F765)),YEAR(F765),G765),""))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7"/>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IF(F766="","",IFERROR(CONCATENATE("PEUA",VLOOKUP(ESTADO,REPORTE!AV$2:AW$33,2,0),DIDTRITO_FORM,CADER_FORM,IFERROR(INDEX(BS:BS,MATCH(DAY(F766),BR:BR,0),1),DAY(F766)),IFERROR(INDEX(BS:BS,MATCH(MONTH(F766),BR:BR,0),1),MONTH(F766)),YEAR(F766),G766),""))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7"/>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IF(F767="","",IFERROR(CONCATENATE("PEUA",VLOOKUP(ESTADO,REPORTE!AV$2:AW$33,2,0),DIDTRITO_FORM,CADER_FORM,IFERROR(INDEX(BS:BS,MATCH(DAY(F767),BR:BR,0),1),DAY(F767)),IFERROR(INDEX(BS:BS,MATCH(MONTH(F767),BR:BR,0),1),MONTH(F767)),YEAR(F767),G767),""))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7"/>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IF(F768="","",IFERROR(CONCATENATE("PEUA",VLOOKUP(ESTADO,REPORTE!AV$2:AW$33,2,0),DIDTRITO_FORM,CADER_FORM,IFERROR(INDEX(BS:BS,MATCH(DAY(F768),BR:BR,0),1),DAY(F768)),IFERROR(INDEX(BS:BS,MATCH(MONTH(F768),BR:BR,0),1),MONTH(F768)),YEAR(F768),G768),""))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7"/>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IF(F769="","",IFERROR(CONCATENATE("PEUA",VLOOKUP(ESTADO,REPORTE!AV$2:AW$33,2,0),DIDTRITO_FORM,CADER_FORM,IFERROR(INDEX(BS:BS,MATCH(DAY(F769),BR:BR,0),1),DAY(F769)),IFERROR(INDEX(BS:BS,MATCH(MONTH(F769),BR:BR,0),1),MONTH(F769)),YEAR(F769),G769),""))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7"/>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IF(F770="","",IFERROR(CONCATENATE("PEUA",VLOOKUP(ESTADO,REPORTE!AV$2:AW$33,2,0),DIDTRITO_FORM,CADER_FORM,IFERROR(INDEX(BS:BS,MATCH(DAY(F770),BR:BR,0),1),DAY(F770)),IFERROR(INDEX(BS:BS,MATCH(MONTH(F770),BR:BR,0),1),MONTH(F770)),YEAR(F770),G770),""))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7"/>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IF(F771="","",IFERROR(CONCATENATE("PEUA",VLOOKUP(ESTADO,REPORTE!AV$2:AW$33,2,0),DIDTRITO_FORM,CADER_FORM,IFERROR(INDEX(BS:BS,MATCH(DAY(F771),BR:BR,0),1),DAY(F771)),IFERROR(INDEX(BS:BS,MATCH(MONTH(F771),BR:BR,0),1),MONTH(F771)),YEAR(F771),G771),""))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7"/>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IF(F772="","",IFERROR(CONCATENATE("PEUA",VLOOKUP(ESTADO,REPORTE!AV$2:AW$33,2,0),DIDTRITO_FORM,CADER_FORM,IFERROR(INDEX(BS:BS,MATCH(DAY(F772),BR:BR,0),1),DAY(F772)),IFERROR(INDEX(BS:BS,MATCH(MONTH(F772),BR:BR,0),1),MONTH(F772)),YEAR(F772),G772),""))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7"/>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IF(F773="","",IFERROR(CONCATENATE("PEUA",VLOOKUP(ESTADO,REPORTE!AV$2:AW$33,2,0),DIDTRITO_FORM,CADER_FORM,IFERROR(INDEX(BS:BS,MATCH(DAY(F773),BR:BR,0),1),DAY(F773)),IFERROR(INDEX(BS:BS,MATCH(MONTH(F773),BR:BR,0),1),MONTH(F773)),YEAR(F773),G773),""))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7"/>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IF(F774="","",IFERROR(CONCATENATE("PEUA",VLOOKUP(ESTADO,REPORTE!AV$2:AW$33,2,0),DIDTRITO_FORM,CADER_FORM,IFERROR(INDEX(BS:BS,MATCH(DAY(F774),BR:BR,0),1),DAY(F774)),IFERROR(INDEX(BS:BS,MATCH(MONTH(F774),BR:BR,0),1),MONTH(F774)),YEAR(F774),G774),""))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7"/>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IF(F775="","",IFERROR(CONCATENATE("PEUA",VLOOKUP(ESTADO,REPORTE!AV$2:AW$33,2,0),DIDTRITO_FORM,CADER_FORM,IFERROR(INDEX(BS:BS,MATCH(DAY(F775),BR:BR,0),1),DAY(F775)),IFERROR(INDEX(BS:BS,MATCH(MONTH(F775),BR:BR,0),1),MONTH(F775)),YEAR(F775),G775),""))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7"/>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IF(F776="","",IFERROR(CONCATENATE("PEUA",VLOOKUP(ESTADO,REPORTE!AV$2:AW$33,2,0),DIDTRITO_FORM,CADER_FORM,IFERROR(INDEX(BS:BS,MATCH(DAY(F776),BR:BR,0),1),DAY(F776)),IFERROR(INDEX(BS:BS,MATCH(MONTH(F776),BR:BR,0),1),MONTH(F776)),YEAR(F776),G776),""))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7"/>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IF(F777="","",IFERROR(CONCATENATE("PEUA",VLOOKUP(ESTADO,REPORTE!AV$2:AW$33,2,0),DIDTRITO_FORM,CADER_FORM,IFERROR(INDEX(BS:BS,MATCH(DAY(F777),BR:BR,0),1),DAY(F777)),IFERROR(INDEX(BS:BS,MATCH(MONTH(F777),BR:BR,0),1),MONTH(F777)),YEAR(F777),G777),""))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7"/>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IF(F778="","",IFERROR(CONCATENATE("PEUA",VLOOKUP(ESTADO,REPORTE!AV$2:AW$33,2,0),DIDTRITO_FORM,CADER_FORM,IFERROR(INDEX(BS:BS,MATCH(DAY(F778),BR:BR,0),1),DAY(F778)),IFERROR(INDEX(BS:BS,MATCH(MONTH(F778),BR:BR,0),1),MONTH(F778)),YEAR(F778),G778),""))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7"/>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IF(F779="","",IFERROR(CONCATENATE("PEUA",VLOOKUP(ESTADO,REPORTE!AV$2:AW$33,2,0),DIDTRITO_FORM,CADER_FORM,IFERROR(INDEX(BS:BS,MATCH(DAY(F779),BR:BR,0),1),DAY(F779)),IFERROR(INDEX(BS:BS,MATCH(MONTH(F779),BR:BR,0),1),MONTH(F779)),YEAR(F779),G779),""))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7"/>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IF(F780="","",IFERROR(CONCATENATE("PEUA",VLOOKUP(ESTADO,REPORTE!AV$2:AW$33,2,0),DIDTRITO_FORM,CADER_FORM,IFERROR(INDEX(BS:BS,MATCH(DAY(F780),BR:BR,0),1),DAY(F780)),IFERROR(INDEX(BS:BS,MATCH(MONTH(F780),BR:BR,0),1),MONTH(F780)),YEAR(F780),G780),""))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7"/>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IF(F781="","",IFERROR(CONCATENATE("PEUA",VLOOKUP(ESTADO,REPORTE!AV$2:AW$33,2,0),DIDTRITO_FORM,CADER_FORM,IFERROR(INDEX(BS:BS,MATCH(DAY(F781),BR:BR,0),1),DAY(F781)),IFERROR(INDEX(BS:BS,MATCH(MONTH(F781),BR:BR,0),1),MONTH(F781)),YEAR(F781),G781),""))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7"/>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IF(F782="","",IFERROR(CONCATENATE("PEUA",VLOOKUP(ESTADO,REPORTE!AV$2:AW$33,2,0),DIDTRITO_FORM,CADER_FORM,IFERROR(INDEX(BS:BS,MATCH(DAY(F782),BR:BR,0),1),DAY(F782)),IFERROR(INDEX(BS:BS,MATCH(MONTH(F782),BR:BR,0),1),MONTH(F782)),YEAR(F782),G782),""))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7"/>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IF(F783="","",IFERROR(CONCATENATE("PEUA",VLOOKUP(ESTADO,REPORTE!AV$2:AW$33,2,0),DIDTRITO_FORM,CADER_FORM,IFERROR(INDEX(BS:BS,MATCH(DAY(F783),BR:BR,0),1),DAY(F783)),IFERROR(INDEX(BS:BS,MATCH(MONTH(F783),BR:BR,0),1),MONTH(F783)),YEAR(F783),G783),""))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7"/>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IF(F784="","",IFERROR(CONCATENATE("PEUA",VLOOKUP(ESTADO,REPORTE!AV$2:AW$33,2,0),DIDTRITO_FORM,CADER_FORM,IFERROR(INDEX(BS:BS,MATCH(DAY(F784),BR:BR,0),1),DAY(F784)),IFERROR(INDEX(BS:BS,MATCH(MONTH(F784),BR:BR,0),1),MONTH(F784)),YEAR(F784),G784),""))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7"/>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IF(F785="","",IFERROR(CONCATENATE("PEUA",VLOOKUP(ESTADO,REPORTE!AV$2:AW$33,2,0),DIDTRITO_FORM,CADER_FORM,IFERROR(INDEX(BS:BS,MATCH(DAY(F785),BR:BR,0),1),DAY(F785)),IFERROR(INDEX(BS:BS,MATCH(MONTH(F785),BR:BR,0),1),MONTH(F785)),YEAR(F785),G785),""))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7"/>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IF(F786="","",IFERROR(CONCATENATE("PEUA",VLOOKUP(ESTADO,REPORTE!AV$2:AW$33,2,0),DIDTRITO_FORM,CADER_FORM,IFERROR(INDEX(BS:BS,MATCH(DAY(F786),BR:BR,0),1),DAY(F786)),IFERROR(INDEX(BS:BS,MATCH(MONTH(F786),BR:BR,0),1),MONTH(F786)),YEAR(F786),G786),""))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7"/>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IF(F787="","",IFERROR(CONCATENATE("PEUA",VLOOKUP(ESTADO,REPORTE!AV$2:AW$33,2,0),DIDTRITO_FORM,CADER_FORM,IFERROR(INDEX(BS:BS,MATCH(DAY(F787),BR:BR,0),1),DAY(F787)),IFERROR(INDEX(BS:BS,MATCH(MONTH(F787),BR:BR,0),1),MONTH(F787)),YEAR(F787),G787),""))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7"/>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IF(F788="","",IFERROR(CONCATENATE("PEUA",VLOOKUP(ESTADO,REPORTE!AV$2:AW$33,2,0),DIDTRITO_FORM,CADER_FORM,IFERROR(INDEX(BS:BS,MATCH(DAY(F788),BR:BR,0),1),DAY(F788)),IFERROR(INDEX(BS:BS,MATCH(MONTH(F788),BR:BR,0),1),MONTH(F788)),YEAR(F788),G788),""))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7"/>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IF(F789="","",IFERROR(CONCATENATE("PEUA",VLOOKUP(ESTADO,REPORTE!AV$2:AW$33,2,0),DIDTRITO_FORM,CADER_FORM,IFERROR(INDEX(BS:BS,MATCH(DAY(F789),BR:BR,0),1),DAY(F789)),IFERROR(INDEX(BS:BS,MATCH(MONTH(F789),BR:BR,0),1),MONTH(F789)),YEAR(F789),G789),""))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7"/>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IF(F790="","",IFERROR(CONCATENATE("PEUA",VLOOKUP(ESTADO,REPORTE!AV$2:AW$33,2,0),DIDTRITO_FORM,CADER_FORM,IFERROR(INDEX(BS:BS,MATCH(DAY(F790),BR:BR,0),1),DAY(F790)),IFERROR(INDEX(BS:BS,MATCH(MONTH(F790),BR:BR,0),1),MONTH(F790)),YEAR(F790),G790),""))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7"/>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IF(F791="","",IFERROR(CONCATENATE("PEUA",VLOOKUP(ESTADO,REPORTE!AV$2:AW$33,2,0),DIDTRITO_FORM,CADER_FORM,IFERROR(INDEX(BS:BS,MATCH(DAY(F791),BR:BR,0),1),DAY(F791)),IFERROR(INDEX(BS:BS,MATCH(MONTH(F791),BR:BR,0),1),MONTH(F791)),YEAR(F791),G791),""))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7"/>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IF(F792="","",IFERROR(CONCATENATE("PEUA",VLOOKUP(ESTADO,REPORTE!AV$2:AW$33,2,0),DIDTRITO_FORM,CADER_FORM,IFERROR(INDEX(BS:BS,MATCH(DAY(F792),BR:BR,0),1),DAY(F792)),IFERROR(INDEX(BS:BS,MATCH(MONTH(F792),BR:BR,0),1),MONTH(F792)),YEAR(F792),G792),""))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7"/>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IF(F793="","",IFERROR(CONCATENATE("PEUA",VLOOKUP(ESTADO,REPORTE!AV$2:AW$33,2,0),DIDTRITO_FORM,CADER_FORM,IFERROR(INDEX(BS:BS,MATCH(DAY(F793),BR:BR,0),1),DAY(F793)),IFERROR(INDEX(BS:BS,MATCH(MONTH(F793),BR:BR,0),1),MONTH(F793)),YEAR(F793),G793),""))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7"/>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IF(F794="","",IFERROR(CONCATENATE("PEUA",VLOOKUP(ESTADO,REPORTE!AV$2:AW$33,2,0),DIDTRITO_FORM,CADER_FORM,IFERROR(INDEX(BS:BS,MATCH(DAY(F794),BR:BR,0),1),DAY(F794)),IFERROR(INDEX(BS:BS,MATCH(MONTH(F794),BR:BR,0),1),MONTH(F794)),YEAR(F794),G794),""))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7"/>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IF(F795="","",IFERROR(CONCATENATE("PEUA",VLOOKUP(ESTADO,REPORTE!AV$2:AW$33,2,0),DIDTRITO_FORM,CADER_FORM,IFERROR(INDEX(BS:BS,MATCH(DAY(F795),BR:BR,0),1),DAY(F795)),IFERROR(INDEX(BS:BS,MATCH(MONTH(F795),BR:BR,0),1),MONTH(F795)),YEAR(F795),G795),""))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7"/>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IF(F796="","",IFERROR(CONCATENATE("PEUA",VLOOKUP(ESTADO,REPORTE!AV$2:AW$33,2,0),DIDTRITO_FORM,CADER_FORM,IFERROR(INDEX(BS:BS,MATCH(DAY(F796),BR:BR,0),1),DAY(F796)),IFERROR(INDEX(BS:BS,MATCH(MONTH(F796),BR:BR,0),1),MONTH(F796)),YEAR(F796),G796),""))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7"/>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IF(F797="","",IFERROR(CONCATENATE("PEUA",VLOOKUP(ESTADO,REPORTE!AV$2:AW$33,2,0),DIDTRITO_FORM,CADER_FORM,IFERROR(INDEX(BS:BS,MATCH(DAY(F797),BR:BR,0),1),DAY(F797)),IFERROR(INDEX(BS:BS,MATCH(MONTH(F797),BR:BR,0),1),MONTH(F797)),YEAR(F797),G797),""))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7"/>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IF(F798="","",IFERROR(CONCATENATE("PEUA",VLOOKUP(ESTADO,REPORTE!AV$2:AW$33,2,0),DIDTRITO_FORM,CADER_FORM,IFERROR(INDEX(BS:BS,MATCH(DAY(F798),BR:BR,0),1),DAY(F798)),IFERROR(INDEX(BS:BS,MATCH(MONTH(F798),BR:BR,0),1),MONTH(F798)),YEAR(F798),G798),""))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7"/>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IF(F799="","",IFERROR(CONCATENATE("PEUA",VLOOKUP(ESTADO,REPORTE!AV$2:AW$33,2,0),DIDTRITO_FORM,CADER_FORM,IFERROR(INDEX(BS:BS,MATCH(DAY(F799),BR:BR,0),1),DAY(F799)),IFERROR(INDEX(BS:BS,MATCH(MONTH(F799),BR:BR,0),1),MONTH(F799)),YEAR(F799),G799),""))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7"/>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IF(F800="","",IFERROR(CONCATENATE("PEUA",VLOOKUP(ESTADO,REPORTE!AV$2:AW$33,2,0),DIDTRITO_FORM,CADER_FORM,IFERROR(INDEX(BS:BS,MATCH(DAY(F800),BR:BR,0),1),DAY(F800)),IFERROR(INDEX(BS:BS,MATCH(MONTH(F800),BR:BR,0),1),MONTH(F800)),YEAR(F800),G800),""))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7"/>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IF(F801="","",IFERROR(CONCATENATE("PEUA",VLOOKUP(ESTADO,REPORTE!AV$2:AW$33,2,0),DIDTRITO_FORM,CADER_FORM,IFERROR(INDEX(BS:BS,MATCH(DAY(F801),BR:BR,0),1),DAY(F801)),IFERROR(INDEX(BS:BS,MATCH(MONTH(F801),BR:BR,0),1),MONTH(F801)),YEAR(F801),G801),""))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7"/>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IF(F802="","",IFERROR(CONCATENATE("PEUA",VLOOKUP(ESTADO,REPORTE!AV$2:AW$33,2,0),DIDTRITO_FORM,CADER_FORM,IFERROR(INDEX(BS:BS,MATCH(DAY(F802),BR:BR,0),1),DAY(F802)),IFERROR(INDEX(BS:BS,MATCH(MONTH(F802),BR:BR,0),1),MONTH(F802)),YEAR(F802),G802),""))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7"/>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IF(F803="","",IFERROR(CONCATENATE("PEUA",VLOOKUP(ESTADO,REPORTE!AV$2:AW$33,2,0),DIDTRITO_FORM,CADER_FORM,IFERROR(INDEX(BS:BS,MATCH(DAY(F803),BR:BR,0),1),DAY(F803)),IFERROR(INDEX(BS:BS,MATCH(MONTH(F803),BR:BR,0),1),MONTH(F803)),YEAR(F803),G803),""))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7"/>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IF(F804="","",IFERROR(CONCATENATE("PEUA",VLOOKUP(ESTADO,REPORTE!AV$2:AW$33,2,0),DIDTRITO_FORM,CADER_FORM,IFERROR(INDEX(BS:BS,MATCH(DAY(F804),BR:BR,0),1),DAY(F804)),IFERROR(INDEX(BS:BS,MATCH(MONTH(F804),BR:BR,0),1),MONTH(F804)),YEAR(F804),G804),""))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7"/>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IF(F805="","",IFERROR(CONCATENATE("PEUA",VLOOKUP(ESTADO,REPORTE!AV$2:AW$33,2,0),DIDTRITO_FORM,CADER_FORM,IFERROR(INDEX(BS:BS,MATCH(DAY(F805),BR:BR,0),1),DAY(F805)),IFERROR(INDEX(BS:BS,MATCH(MONTH(F805),BR:BR,0),1),MONTH(F805)),YEAR(F805),G805),""))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7"/>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IF(F806="","",IFERROR(CONCATENATE("PEUA",VLOOKUP(ESTADO,REPORTE!AV$2:AW$33,2,0),DIDTRITO_FORM,CADER_FORM,IFERROR(INDEX(BS:BS,MATCH(DAY(F806),BR:BR,0),1),DAY(F806)),IFERROR(INDEX(BS:BS,MATCH(MONTH(F806),BR:BR,0),1),MONTH(F806)),YEAR(F806),G806),""))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7"/>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IF(F807="","",IFERROR(CONCATENATE("PEUA",VLOOKUP(ESTADO,REPORTE!AV$2:AW$33,2,0),DIDTRITO_FORM,CADER_FORM,IFERROR(INDEX(BS:BS,MATCH(DAY(F807),BR:BR,0),1),DAY(F807)),IFERROR(INDEX(BS:BS,MATCH(MONTH(F807),BR:BR,0),1),MONTH(F807)),YEAR(F807),G807),""))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7"/>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IF(F808="","",IFERROR(CONCATENATE("PEUA",VLOOKUP(ESTADO,REPORTE!AV$2:AW$33,2,0),DIDTRITO_FORM,CADER_FORM,IFERROR(INDEX(BS:BS,MATCH(DAY(F808),BR:BR,0),1),DAY(F808)),IFERROR(INDEX(BS:BS,MATCH(MONTH(F808),BR:BR,0),1),MONTH(F808)),YEAR(F808),G808),""))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7"/>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IF(F809="","",IFERROR(CONCATENATE("PEUA",VLOOKUP(ESTADO,REPORTE!AV$2:AW$33,2,0),DIDTRITO_FORM,CADER_FORM,IFERROR(INDEX(BS:BS,MATCH(DAY(F809),BR:BR,0),1),DAY(F809)),IFERROR(INDEX(BS:BS,MATCH(MONTH(F809),BR:BR,0),1),MONTH(F809)),YEAR(F809),G809),""))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7"/>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IF(F810="","",IFERROR(CONCATENATE("PEUA",VLOOKUP(ESTADO,REPORTE!AV$2:AW$33,2,0),DIDTRITO_FORM,CADER_FORM,IFERROR(INDEX(BS:BS,MATCH(DAY(F810),BR:BR,0),1),DAY(F810)),IFERROR(INDEX(BS:BS,MATCH(MONTH(F810),BR:BR,0),1),MONTH(F810)),YEAR(F810),G810),""))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7"/>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IF(F811="","",IFERROR(CONCATENATE("PEUA",VLOOKUP(ESTADO,REPORTE!AV$2:AW$33,2,0),DIDTRITO_FORM,CADER_FORM,IFERROR(INDEX(BS:BS,MATCH(DAY(F811),BR:BR,0),1),DAY(F811)),IFERROR(INDEX(BS:BS,MATCH(MONTH(F811),BR:BR,0),1),MONTH(F811)),YEAR(F811),G811),""))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7"/>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IF(F812="","",IFERROR(CONCATENATE("PEUA",VLOOKUP(ESTADO,REPORTE!AV$2:AW$33,2,0),DIDTRITO_FORM,CADER_FORM,IFERROR(INDEX(BS:BS,MATCH(DAY(F812),BR:BR,0),1),DAY(F812)),IFERROR(INDEX(BS:BS,MATCH(MONTH(F812),BR:BR,0),1),MONTH(F812)),YEAR(F812),G812),""))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7"/>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IF(F813="","",IFERROR(CONCATENATE("PEUA",VLOOKUP(ESTADO,REPORTE!AV$2:AW$33,2,0),DIDTRITO_FORM,CADER_FORM,IFERROR(INDEX(BS:BS,MATCH(DAY(F813),BR:BR,0),1),DAY(F813)),IFERROR(INDEX(BS:BS,MATCH(MONTH(F813),BR:BR,0),1),MONTH(F813)),YEAR(F813),G813),""))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7"/>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IF(F814="","",IFERROR(CONCATENATE("PEUA",VLOOKUP(ESTADO,REPORTE!AV$2:AW$33,2,0),DIDTRITO_FORM,CADER_FORM,IFERROR(INDEX(BS:BS,MATCH(DAY(F814),BR:BR,0),1),DAY(F814)),IFERROR(INDEX(BS:BS,MATCH(MONTH(F814),BR:BR,0),1),MONTH(F814)),YEAR(F814),G814),""))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7"/>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IF(F815="","",IFERROR(CONCATENATE("PEUA",VLOOKUP(ESTADO,REPORTE!AV$2:AW$33,2,0),DIDTRITO_FORM,CADER_FORM,IFERROR(INDEX(BS:BS,MATCH(DAY(F815),BR:BR,0),1),DAY(F815)),IFERROR(INDEX(BS:BS,MATCH(MONTH(F815),BR:BR,0),1),MONTH(F815)),YEAR(F815),G815),""))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7"/>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IF(F816="","",IFERROR(CONCATENATE("PEUA",VLOOKUP(ESTADO,REPORTE!AV$2:AW$33,2,0),DIDTRITO_FORM,CADER_FORM,IFERROR(INDEX(BS:BS,MATCH(DAY(F816),BR:BR,0),1),DAY(F816)),IFERROR(INDEX(BS:BS,MATCH(MONTH(F816),BR:BR,0),1),MONTH(F816)),YEAR(F816),G816),""))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7"/>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IF(F817="","",IFERROR(CONCATENATE("PEUA",VLOOKUP(ESTADO,REPORTE!AV$2:AW$33,2,0),DIDTRITO_FORM,CADER_FORM,IFERROR(INDEX(BS:BS,MATCH(DAY(F817),BR:BR,0),1),DAY(F817)),IFERROR(INDEX(BS:BS,MATCH(MONTH(F817),BR:BR,0),1),MONTH(F817)),YEAR(F817),G817),""))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7"/>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IF(F818="","",IFERROR(CONCATENATE("PEUA",VLOOKUP(ESTADO,REPORTE!AV$2:AW$33,2,0),DIDTRITO_FORM,CADER_FORM,IFERROR(INDEX(BS:BS,MATCH(DAY(F818),BR:BR,0),1),DAY(F818)),IFERROR(INDEX(BS:BS,MATCH(MONTH(F818),BR:BR,0),1),MONTH(F818)),YEAR(F818),G818),""))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7"/>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IF(F819="","",IFERROR(CONCATENATE("PEUA",VLOOKUP(ESTADO,REPORTE!AV$2:AW$33,2,0),DIDTRITO_FORM,CADER_FORM,IFERROR(INDEX(BS:BS,MATCH(DAY(F819),BR:BR,0),1),DAY(F819)),IFERROR(INDEX(BS:BS,MATCH(MONTH(F819),BR:BR,0),1),MONTH(F819)),YEAR(F819),G819),""))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7"/>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IF(F820="","",IFERROR(CONCATENATE("PEUA",VLOOKUP(ESTADO,REPORTE!AV$2:AW$33,2,0),DIDTRITO_FORM,CADER_FORM,IFERROR(INDEX(BS:BS,MATCH(DAY(F820),BR:BR,0),1),DAY(F820)),IFERROR(INDEX(BS:BS,MATCH(MONTH(F820),BR:BR,0),1),MONTH(F820)),YEAR(F820),G820),""))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7"/>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IF(F821="","",IFERROR(CONCATENATE("PEUA",VLOOKUP(ESTADO,REPORTE!AV$2:AW$33,2,0),DIDTRITO_FORM,CADER_FORM,IFERROR(INDEX(BS:BS,MATCH(DAY(F821),BR:BR,0),1),DAY(F821)),IFERROR(INDEX(BS:BS,MATCH(MONTH(F821),BR:BR,0),1),MONTH(F821)),YEAR(F821),G821),""))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7"/>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IF(F822="","",IFERROR(CONCATENATE("PEUA",VLOOKUP(ESTADO,REPORTE!AV$2:AW$33,2,0),DIDTRITO_FORM,CADER_FORM,IFERROR(INDEX(BS:BS,MATCH(DAY(F822),BR:BR,0),1),DAY(F822)),IFERROR(INDEX(BS:BS,MATCH(MONTH(F822),BR:BR,0),1),MONTH(F822)),YEAR(F822),G822),""))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7"/>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IF(F823="","",IFERROR(CONCATENATE("PEUA",VLOOKUP(ESTADO,REPORTE!AV$2:AW$33,2,0),DIDTRITO_FORM,CADER_FORM,IFERROR(INDEX(BS:BS,MATCH(DAY(F823),BR:BR,0),1),DAY(F823)),IFERROR(INDEX(BS:BS,MATCH(MONTH(F823),BR:BR,0),1),MONTH(F823)),YEAR(F823),G823),""))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7"/>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IF(F824="","",IFERROR(CONCATENATE("PEUA",VLOOKUP(ESTADO,REPORTE!AV$2:AW$33,2,0),DIDTRITO_FORM,CADER_FORM,IFERROR(INDEX(BS:BS,MATCH(DAY(F824),BR:BR,0),1),DAY(F824)),IFERROR(INDEX(BS:BS,MATCH(MONTH(F824),BR:BR,0),1),MONTH(F824)),YEAR(F824),G824),""))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7"/>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IF(F825="","",IFERROR(CONCATENATE("PEUA",VLOOKUP(ESTADO,REPORTE!AV$2:AW$33,2,0),DIDTRITO_FORM,CADER_FORM,IFERROR(INDEX(BS:BS,MATCH(DAY(F825),BR:BR,0),1),DAY(F825)),IFERROR(INDEX(BS:BS,MATCH(MONTH(F825),BR:BR,0),1),MONTH(F825)),YEAR(F825),G825),""))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7"/>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IF(F826="","",IFERROR(CONCATENATE("PEUA",VLOOKUP(ESTADO,REPORTE!AV$2:AW$33,2,0),DIDTRITO_FORM,CADER_FORM,IFERROR(INDEX(BS:BS,MATCH(DAY(F826),BR:BR,0),1),DAY(F826)),IFERROR(INDEX(BS:BS,MATCH(MONTH(F826),BR:BR,0),1),MONTH(F826)),YEAR(F826),G826),""))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7"/>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IF(F827="","",IFERROR(CONCATENATE("PEUA",VLOOKUP(ESTADO,REPORTE!AV$2:AW$33,2,0),DIDTRITO_FORM,CADER_FORM,IFERROR(INDEX(BS:BS,MATCH(DAY(F827),BR:BR,0),1),DAY(F827)),IFERROR(INDEX(BS:BS,MATCH(MONTH(F827),BR:BR,0),1),MONTH(F827)),YEAR(F827),G827),""))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7"/>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IF(F828="","",IFERROR(CONCATENATE("PEUA",VLOOKUP(ESTADO,REPORTE!AV$2:AW$33,2,0),DIDTRITO_FORM,CADER_FORM,IFERROR(INDEX(BS:BS,MATCH(DAY(F828),BR:BR,0),1),DAY(F828)),IFERROR(INDEX(BS:BS,MATCH(MONTH(F828),BR:BR,0),1),MONTH(F828)),YEAR(F828),G828),""))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7"/>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IF(F829="","",IFERROR(CONCATENATE("PEUA",VLOOKUP(ESTADO,REPORTE!AV$2:AW$33,2,0),DIDTRITO_FORM,CADER_FORM,IFERROR(INDEX(BS:BS,MATCH(DAY(F829),BR:BR,0),1),DAY(F829)),IFERROR(INDEX(BS:BS,MATCH(MONTH(F829),BR:BR,0),1),MONTH(F829)),YEAR(F829),G829),""))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7"/>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IF(F830="","",IFERROR(CONCATENATE("PEUA",VLOOKUP(ESTADO,REPORTE!AV$2:AW$33,2,0),DIDTRITO_FORM,CADER_FORM,IFERROR(INDEX(BS:BS,MATCH(DAY(F830),BR:BR,0),1),DAY(F830)),IFERROR(INDEX(BS:BS,MATCH(MONTH(F830),BR:BR,0),1),MONTH(F830)),YEAR(F830),G830),""))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7"/>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IF(F831="","",IFERROR(CONCATENATE("PEUA",VLOOKUP(ESTADO,REPORTE!AV$2:AW$33,2,0),DIDTRITO_FORM,CADER_FORM,IFERROR(INDEX(BS:BS,MATCH(DAY(F831),BR:BR,0),1),DAY(F831)),IFERROR(INDEX(BS:BS,MATCH(MONTH(F831),BR:BR,0),1),MONTH(F831)),YEAR(F831),G831),""))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7"/>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IF(F832="","",IFERROR(CONCATENATE("PEUA",VLOOKUP(ESTADO,REPORTE!AV$2:AW$33,2,0),DIDTRITO_FORM,CADER_FORM,IFERROR(INDEX(BS:BS,MATCH(DAY(F832),BR:BR,0),1),DAY(F832)),IFERROR(INDEX(BS:BS,MATCH(MONTH(F832),BR:BR,0),1),MONTH(F832)),YEAR(F832),G832),""))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7"/>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IF(F833="","",IFERROR(CONCATENATE("PEUA",VLOOKUP(ESTADO,REPORTE!AV$2:AW$33,2,0),DIDTRITO_FORM,CADER_FORM,IFERROR(INDEX(BS:BS,MATCH(DAY(F833),BR:BR,0),1),DAY(F833)),IFERROR(INDEX(BS:BS,MATCH(MONTH(F833),BR:BR,0),1),MONTH(F833)),YEAR(F833),G833),""))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7"/>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IF(F834="","",IFERROR(CONCATENATE("PEUA",VLOOKUP(ESTADO,REPORTE!AV$2:AW$33,2,0),DIDTRITO_FORM,CADER_FORM,IFERROR(INDEX(BS:BS,MATCH(DAY(F834),BR:BR,0),1),DAY(F834)),IFERROR(INDEX(BS:BS,MATCH(MONTH(F834),BR:BR,0),1),MONTH(F834)),YEAR(F834),G834),""))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7"/>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IF(F835="","",IFERROR(CONCATENATE("PEUA",VLOOKUP(ESTADO,REPORTE!AV$2:AW$33,2,0),DIDTRITO_FORM,CADER_FORM,IFERROR(INDEX(BS:BS,MATCH(DAY(F835),BR:BR,0),1),DAY(F835)),IFERROR(INDEX(BS:BS,MATCH(MONTH(F835),BR:BR,0),1),MONTH(F835)),YEAR(F835),G835),""))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7"/>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IF(F836="","",IFERROR(CONCATENATE("PEUA",VLOOKUP(ESTADO,REPORTE!AV$2:AW$33,2,0),DIDTRITO_FORM,CADER_FORM,IFERROR(INDEX(BS:BS,MATCH(DAY(F836),BR:BR,0),1),DAY(F836)),IFERROR(INDEX(BS:BS,MATCH(MONTH(F836),BR:BR,0),1),MONTH(F836)),YEAR(F836),G836),""))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7"/>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IF(F837="","",IFERROR(CONCATENATE("PEUA",VLOOKUP(ESTADO,REPORTE!AV$2:AW$33,2,0),DIDTRITO_FORM,CADER_FORM,IFERROR(INDEX(BS:BS,MATCH(DAY(F837),BR:BR,0),1),DAY(F837)),IFERROR(INDEX(BS:BS,MATCH(MONTH(F837),BR:BR,0),1),MONTH(F837)),YEAR(F837),G837),""))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7"/>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IF(F838="","",IFERROR(CONCATENATE("PEUA",VLOOKUP(ESTADO,REPORTE!AV$2:AW$33,2,0),DIDTRITO_FORM,CADER_FORM,IFERROR(INDEX(BS:BS,MATCH(DAY(F838),BR:BR,0),1),DAY(F838)),IFERROR(INDEX(BS:BS,MATCH(MONTH(F838),BR:BR,0),1),MONTH(F838)),YEAR(F838),G838),""))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7"/>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IF(F839="","",IFERROR(CONCATENATE("PEUA",VLOOKUP(ESTADO,REPORTE!AV$2:AW$33,2,0),DIDTRITO_FORM,CADER_FORM,IFERROR(INDEX(BS:BS,MATCH(DAY(F839),BR:BR,0),1),DAY(F839)),IFERROR(INDEX(BS:BS,MATCH(MONTH(F839),BR:BR,0),1),MONTH(F839)),YEAR(F839),G839),""))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7"/>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IF(F840="","",IFERROR(CONCATENATE("PEUA",VLOOKUP(ESTADO,REPORTE!AV$2:AW$33,2,0),DIDTRITO_FORM,CADER_FORM,IFERROR(INDEX(BS:BS,MATCH(DAY(F840),BR:BR,0),1),DAY(F840)),IFERROR(INDEX(BS:BS,MATCH(MONTH(F840),BR:BR,0),1),MONTH(F840)),YEAR(F840),G840),""))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7"/>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IF(F841="","",IFERROR(CONCATENATE("PEUA",VLOOKUP(ESTADO,REPORTE!AV$2:AW$33,2,0),DIDTRITO_FORM,CADER_FORM,IFERROR(INDEX(BS:BS,MATCH(DAY(F841),BR:BR,0),1),DAY(F841)),IFERROR(INDEX(BS:BS,MATCH(MONTH(F841),BR:BR,0),1),MONTH(F841)),YEAR(F841),G841),""))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7"/>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IF(F842="","",IFERROR(CONCATENATE("PEUA",VLOOKUP(ESTADO,REPORTE!AV$2:AW$33,2,0),DIDTRITO_FORM,CADER_FORM,IFERROR(INDEX(BS:BS,MATCH(DAY(F842),BR:BR,0),1),DAY(F842)),IFERROR(INDEX(BS:BS,MATCH(MONTH(F842),BR:BR,0),1),MONTH(F842)),YEAR(F842),G842),""))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7"/>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IF(F843="","",IFERROR(CONCATENATE("PEUA",VLOOKUP(ESTADO,REPORTE!AV$2:AW$33,2,0),DIDTRITO_FORM,CADER_FORM,IFERROR(INDEX(BS:BS,MATCH(DAY(F843),BR:BR,0),1),DAY(F843)),IFERROR(INDEX(BS:BS,MATCH(MONTH(F843),BR:BR,0),1),MONTH(F843)),YEAR(F843),G843),""))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7"/>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IF(F844="","",IFERROR(CONCATENATE("PEUA",VLOOKUP(ESTADO,REPORTE!AV$2:AW$33,2,0),DIDTRITO_FORM,CADER_FORM,IFERROR(INDEX(BS:BS,MATCH(DAY(F844),BR:BR,0),1),DAY(F844)),IFERROR(INDEX(BS:BS,MATCH(MONTH(F844),BR:BR,0),1),MONTH(F844)),YEAR(F844),G844),""))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7"/>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IF(F845="","",IFERROR(CONCATENATE("PEUA",VLOOKUP(ESTADO,REPORTE!AV$2:AW$33,2,0),DIDTRITO_FORM,CADER_FORM,IFERROR(INDEX(BS:BS,MATCH(DAY(F845),BR:BR,0),1),DAY(F845)),IFERROR(INDEX(BS:BS,MATCH(MONTH(F845),BR:BR,0),1),MONTH(F845)),YEAR(F845),G845),""))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7"/>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IF(F846="","",IFERROR(CONCATENATE("PEUA",VLOOKUP(ESTADO,REPORTE!AV$2:AW$33,2,0),DIDTRITO_FORM,CADER_FORM,IFERROR(INDEX(BS:BS,MATCH(DAY(F846),BR:BR,0),1),DAY(F846)),IFERROR(INDEX(BS:BS,MATCH(MONTH(F846),BR:BR,0),1),MONTH(F846)),YEAR(F846),G846),""))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7"/>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IF(F847="","",IFERROR(CONCATENATE("PEUA",VLOOKUP(ESTADO,REPORTE!AV$2:AW$33,2,0),DIDTRITO_FORM,CADER_FORM,IFERROR(INDEX(BS:BS,MATCH(DAY(F847),BR:BR,0),1),DAY(F847)),IFERROR(INDEX(BS:BS,MATCH(MONTH(F847),BR:BR,0),1),MONTH(F847)),YEAR(F847),G847),""))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7"/>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IF(F848="","",IFERROR(CONCATENATE("PEUA",VLOOKUP(ESTADO,REPORTE!AV$2:AW$33,2,0),DIDTRITO_FORM,CADER_FORM,IFERROR(INDEX(BS:BS,MATCH(DAY(F848),BR:BR,0),1),DAY(F848)),IFERROR(INDEX(BS:BS,MATCH(MONTH(F848),BR:BR,0),1),MONTH(F848)),YEAR(F848),G848),""))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7"/>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IF(F849="","",IFERROR(CONCATENATE("PEUA",VLOOKUP(ESTADO,REPORTE!AV$2:AW$33,2,0),DIDTRITO_FORM,CADER_FORM,IFERROR(INDEX(BS:BS,MATCH(DAY(F849),BR:BR,0),1),DAY(F849)),IFERROR(INDEX(BS:BS,MATCH(MONTH(F849),BR:BR,0),1),MONTH(F849)),YEAR(F849),G849),""))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7"/>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IF(F850="","",IFERROR(CONCATENATE("PEUA",VLOOKUP(ESTADO,REPORTE!AV$2:AW$33,2,0),DIDTRITO_FORM,CADER_FORM,IFERROR(INDEX(BS:BS,MATCH(DAY(F850),BR:BR,0),1),DAY(F850)),IFERROR(INDEX(BS:BS,MATCH(MONTH(F850),BR:BR,0),1),MONTH(F850)),YEAR(F850),G850),""))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7"/>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IF(F851="","",IFERROR(CONCATENATE("PEUA",VLOOKUP(ESTADO,REPORTE!AV$2:AW$33,2,0),DIDTRITO_FORM,CADER_FORM,IFERROR(INDEX(BS:BS,MATCH(DAY(F851),BR:BR,0),1),DAY(F851)),IFERROR(INDEX(BS:BS,MATCH(MONTH(F851),BR:BR,0),1),MONTH(F851)),YEAR(F851),G851),""))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7"/>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IF(F852="","",IFERROR(CONCATENATE("PEUA",VLOOKUP(ESTADO,REPORTE!AV$2:AW$33,2,0),DIDTRITO_FORM,CADER_FORM,IFERROR(INDEX(BS:BS,MATCH(DAY(F852),BR:BR,0),1),DAY(F852)),IFERROR(INDEX(BS:BS,MATCH(MONTH(F852),BR:BR,0),1),MONTH(F852)),YEAR(F852),G852),""))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7"/>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IF(F853="","",IFERROR(CONCATENATE("PEUA",VLOOKUP(ESTADO,REPORTE!AV$2:AW$33,2,0),DIDTRITO_FORM,CADER_FORM,IFERROR(INDEX(BS:BS,MATCH(DAY(F853),BR:BR,0),1),DAY(F853)),IFERROR(INDEX(BS:BS,MATCH(MONTH(F853),BR:BR,0),1),MONTH(F853)),YEAR(F853),G853),""))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7"/>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IF(F854="","",IFERROR(CONCATENATE("PEUA",VLOOKUP(ESTADO,REPORTE!AV$2:AW$33,2,0),DIDTRITO_FORM,CADER_FORM,IFERROR(INDEX(BS:BS,MATCH(DAY(F854),BR:BR,0),1),DAY(F854)),IFERROR(INDEX(BS:BS,MATCH(MONTH(F854),BR:BR,0),1),MONTH(F854)),YEAR(F854),G854),""))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7"/>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IF(F855="","",IFERROR(CONCATENATE("PEUA",VLOOKUP(ESTADO,REPORTE!AV$2:AW$33,2,0),DIDTRITO_FORM,CADER_FORM,IFERROR(INDEX(BS:BS,MATCH(DAY(F855),BR:BR,0),1),DAY(F855)),IFERROR(INDEX(BS:BS,MATCH(MONTH(F855),BR:BR,0),1),MONTH(F855)),YEAR(F855),G855),""))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7"/>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IF(F856="","",IFERROR(CONCATENATE("PEUA",VLOOKUP(ESTADO,REPORTE!AV$2:AW$33,2,0),DIDTRITO_FORM,CADER_FORM,IFERROR(INDEX(BS:BS,MATCH(DAY(F856),BR:BR,0),1),DAY(F856)),IFERROR(INDEX(BS:BS,MATCH(MONTH(F856),BR:BR,0),1),MONTH(F856)),YEAR(F856),G856),""))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7"/>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IF(F857="","",IFERROR(CONCATENATE("PEUA",VLOOKUP(ESTADO,REPORTE!AV$2:AW$33,2,0),DIDTRITO_FORM,CADER_FORM,IFERROR(INDEX(BS:BS,MATCH(DAY(F857),BR:BR,0),1),DAY(F857)),IFERROR(INDEX(BS:BS,MATCH(MONTH(F857),BR:BR,0),1),MONTH(F857)),YEAR(F857),G857),""))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7"/>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IF(F858="","",IFERROR(CONCATENATE("PEUA",VLOOKUP(ESTADO,REPORTE!AV$2:AW$33,2,0),DIDTRITO_FORM,CADER_FORM,IFERROR(INDEX(BS:BS,MATCH(DAY(F858),BR:BR,0),1),DAY(F858)),IFERROR(INDEX(BS:BS,MATCH(MONTH(F858),BR:BR,0),1),MONTH(F858)),YEAR(F858),G858),""))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7"/>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IF(F859="","",IFERROR(CONCATENATE("PEUA",VLOOKUP(ESTADO,REPORTE!AV$2:AW$33,2,0),DIDTRITO_FORM,CADER_FORM,IFERROR(INDEX(BS:BS,MATCH(DAY(F859),BR:BR,0),1),DAY(F859)),IFERROR(INDEX(BS:BS,MATCH(MONTH(F859),BR:BR,0),1),MONTH(F859)),YEAR(F859),G859),""))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7"/>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IF(F860="","",IFERROR(CONCATENATE("PEUA",VLOOKUP(ESTADO,REPORTE!AV$2:AW$33,2,0),DIDTRITO_FORM,CADER_FORM,IFERROR(INDEX(BS:BS,MATCH(DAY(F860),BR:BR,0),1),DAY(F860)),IFERROR(INDEX(BS:BS,MATCH(MONTH(F860),BR:BR,0),1),MONTH(F860)),YEAR(F860),G860),""))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7"/>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IF(F861="","",IFERROR(CONCATENATE("PEUA",VLOOKUP(ESTADO,REPORTE!AV$2:AW$33,2,0),DIDTRITO_FORM,CADER_FORM,IFERROR(INDEX(BS:BS,MATCH(DAY(F861),BR:BR,0),1),DAY(F861)),IFERROR(INDEX(BS:BS,MATCH(MONTH(F861),BR:BR,0),1),MONTH(F861)),YEAR(F861),G861),""))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7"/>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IF(F862="","",IFERROR(CONCATENATE("PEUA",VLOOKUP(ESTADO,REPORTE!AV$2:AW$33,2,0),DIDTRITO_FORM,CADER_FORM,IFERROR(INDEX(BS:BS,MATCH(DAY(F862),BR:BR,0),1),DAY(F862)),IFERROR(INDEX(BS:BS,MATCH(MONTH(F862),BR:BR,0),1),MONTH(F862)),YEAR(F862),G862),""))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7"/>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IF(F863="","",IFERROR(CONCATENATE("PEUA",VLOOKUP(ESTADO,REPORTE!AV$2:AW$33,2,0),DIDTRITO_FORM,CADER_FORM,IFERROR(INDEX(BS:BS,MATCH(DAY(F863),BR:BR,0),1),DAY(F863)),IFERROR(INDEX(BS:BS,MATCH(MONTH(F863),BR:BR,0),1),MONTH(F863)),YEAR(F863),G863),""))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7"/>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IF(F864="","",IFERROR(CONCATENATE("PEUA",VLOOKUP(ESTADO,REPORTE!AV$2:AW$33,2,0),DIDTRITO_FORM,CADER_FORM,IFERROR(INDEX(BS:BS,MATCH(DAY(F864),BR:BR,0),1),DAY(F864)),IFERROR(INDEX(BS:BS,MATCH(MONTH(F864),BR:BR,0),1),MONTH(F864)),YEAR(F864),G864),""))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7"/>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IF(F865="","",IFERROR(CONCATENATE("PEUA",VLOOKUP(ESTADO,REPORTE!AV$2:AW$33,2,0),DIDTRITO_FORM,CADER_FORM,IFERROR(INDEX(BS:BS,MATCH(DAY(F865),BR:BR,0),1),DAY(F865)),IFERROR(INDEX(BS:BS,MATCH(MONTH(F865),BR:BR,0),1),MONTH(F865)),YEAR(F865),G865),""))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7"/>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IF(F866="","",IFERROR(CONCATENATE("PEUA",VLOOKUP(ESTADO,REPORTE!AV$2:AW$33,2,0),DIDTRITO_FORM,CADER_FORM,IFERROR(INDEX(BS:BS,MATCH(DAY(F866),BR:BR,0),1),DAY(F866)),IFERROR(INDEX(BS:BS,MATCH(MONTH(F866),BR:BR,0),1),MONTH(F866)),YEAR(F866),G866),""))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7"/>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IF(F867="","",IFERROR(CONCATENATE("PEUA",VLOOKUP(ESTADO,REPORTE!AV$2:AW$33,2,0),DIDTRITO_FORM,CADER_FORM,IFERROR(INDEX(BS:BS,MATCH(DAY(F867),BR:BR,0),1),DAY(F867)),IFERROR(INDEX(BS:BS,MATCH(MONTH(F867),BR:BR,0),1),MONTH(F867)),YEAR(F867),G867),""))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7"/>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IF(F868="","",IFERROR(CONCATENATE("PEUA",VLOOKUP(ESTADO,REPORTE!AV$2:AW$33,2,0),DIDTRITO_FORM,CADER_FORM,IFERROR(INDEX(BS:BS,MATCH(DAY(F868),BR:BR,0),1),DAY(F868)),IFERROR(INDEX(BS:BS,MATCH(MONTH(F868),BR:BR,0),1),MONTH(F868)),YEAR(F868),G868),""))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7"/>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IF(F869="","",IFERROR(CONCATENATE("PEUA",VLOOKUP(ESTADO,REPORTE!AV$2:AW$33,2,0),DIDTRITO_FORM,CADER_FORM,IFERROR(INDEX(BS:BS,MATCH(DAY(F869),BR:BR,0),1),DAY(F869)),IFERROR(INDEX(BS:BS,MATCH(MONTH(F869),BR:BR,0),1),MONTH(F869)),YEAR(F869),G869),""))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7"/>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IF(F870="","",IFERROR(CONCATENATE("PEUA",VLOOKUP(ESTADO,REPORTE!AV$2:AW$33,2,0),DIDTRITO_FORM,CADER_FORM,IFERROR(INDEX(BS:BS,MATCH(DAY(F870),BR:BR,0),1),DAY(F870)),IFERROR(INDEX(BS:BS,MATCH(MONTH(F870),BR:BR,0),1),MONTH(F870)),YEAR(F870),G870),""))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7"/>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IF(F871="","",IFERROR(CONCATENATE("PEUA",VLOOKUP(ESTADO,REPORTE!AV$2:AW$33,2,0),DIDTRITO_FORM,CADER_FORM,IFERROR(INDEX(BS:BS,MATCH(DAY(F871),BR:BR,0),1),DAY(F871)),IFERROR(INDEX(BS:BS,MATCH(MONTH(F871),BR:BR,0),1),MONTH(F871)),YEAR(F871),G871),""))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7"/>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IF(F872="","",IFERROR(CONCATENATE("PEUA",VLOOKUP(ESTADO,REPORTE!AV$2:AW$33,2,0),DIDTRITO_FORM,CADER_FORM,IFERROR(INDEX(BS:BS,MATCH(DAY(F872),BR:BR,0),1),DAY(F872)),IFERROR(INDEX(BS:BS,MATCH(MONTH(F872),BR:BR,0),1),MONTH(F872)),YEAR(F872),G872),""))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7"/>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IF(F873="","",IFERROR(CONCATENATE("PEUA",VLOOKUP(ESTADO,REPORTE!AV$2:AW$33,2,0),DIDTRITO_FORM,CADER_FORM,IFERROR(INDEX(BS:BS,MATCH(DAY(F873),BR:BR,0),1),DAY(F873)),IFERROR(INDEX(BS:BS,MATCH(MONTH(F873),BR:BR,0),1),MONTH(F873)),YEAR(F873),G873),""))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7"/>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IF(F874="","",IFERROR(CONCATENATE("PEUA",VLOOKUP(ESTADO,REPORTE!AV$2:AW$33,2,0),DIDTRITO_FORM,CADER_FORM,IFERROR(INDEX(BS:BS,MATCH(DAY(F874),BR:BR,0),1),DAY(F874)),IFERROR(INDEX(BS:BS,MATCH(MONTH(F874),BR:BR,0),1),MONTH(F874)),YEAR(F874),G874),""))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7"/>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IF(F875="","",IFERROR(CONCATENATE("PEUA",VLOOKUP(ESTADO,REPORTE!AV$2:AW$33,2,0),DIDTRITO_FORM,CADER_FORM,IFERROR(INDEX(BS:BS,MATCH(DAY(F875),BR:BR,0),1),DAY(F875)),IFERROR(INDEX(BS:BS,MATCH(MONTH(F875),BR:BR,0),1),MONTH(F875)),YEAR(F875),G875),""))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7"/>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IF(F876="","",IFERROR(CONCATENATE("PEUA",VLOOKUP(ESTADO,REPORTE!AV$2:AW$33,2,0),DIDTRITO_FORM,CADER_FORM,IFERROR(INDEX(BS:BS,MATCH(DAY(F876),BR:BR,0),1),DAY(F876)),IFERROR(INDEX(BS:BS,MATCH(MONTH(F876),BR:BR,0),1),MONTH(F876)),YEAR(F876),G876),""))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7"/>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IF(F877="","",IFERROR(CONCATENATE("PEUA",VLOOKUP(ESTADO,REPORTE!AV$2:AW$33,2,0),DIDTRITO_FORM,CADER_FORM,IFERROR(INDEX(BS:BS,MATCH(DAY(F877),BR:BR,0),1),DAY(F877)),IFERROR(INDEX(BS:BS,MATCH(MONTH(F877),BR:BR,0),1),MONTH(F877)),YEAR(F877),G877),""))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7"/>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IF(F878="","",IFERROR(CONCATENATE("PEUA",VLOOKUP(ESTADO,REPORTE!AV$2:AW$33,2,0),DIDTRITO_FORM,CADER_FORM,IFERROR(INDEX(BS:BS,MATCH(DAY(F878),BR:BR,0),1),DAY(F878)),IFERROR(INDEX(BS:BS,MATCH(MONTH(F878),BR:BR,0),1),MONTH(F878)),YEAR(F878),G878),""))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7"/>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IF(F879="","",IFERROR(CONCATENATE("PEUA",VLOOKUP(ESTADO,REPORTE!AV$2:AW$33,2,0),DIDTRITO_FORM,CADER_FORM,IFERROR(INDEX(BS:BS,MATCH(DAY(F879),BR:BR,0),1),DAY(F879)),IFERROR(INDEX(BS:BS,MATCH(MONTH(F879),BR:BR,0),1),MONTH(F879)),YEAR(F879),G879),""))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7"/>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IF(F880="","",IFERROR(CONCATENATE("PEUA",VLOOKUP(ESTADO,REPORTE!AV$2:AW$33,2,0),DIDTRITO_FORM,CADER_FORM,IFERROR(INDEX(BS:BS,MATCH(DAY(F880),BR:BR,0),1),DAY(F880)),IFERROR(INDEX(BS:BS,MATCH(MONTH(F880),BR:BR,0),1),MONTH(F880)),YEAR(F880),G880),""))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7"/>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IF(F881="","",IFERROR(CONCATENATE("PEUA",VLOOKUP(ESTADO,REPORTE!AV$2:AW$33,2,0),DIDTRITO_FORM,CADER_FORM,IFERROR(INDEX(BS:BS,MATCH(DAY(F881),BR:BR,0),1),DAY(F881)),IFERROR(INDEX(BS:BS,MATCH(MONTH(F881),BR:BR,0),1),MONTH(F881)),YEAR(F881),G881),""))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7"/>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IF(F882="","",IFERROR(CONCATENATE("PEUA",VLOOKUP(ESTADO,REPORTE!AV$2:AW$33,2,0),DIDTRITO_FORM,CADER_FORM,IFERROR(INDEX(BS:BS,MATCH(DAY(F882),BR:BR,0),1),DAY(F882)),IFERROR(INDEX(BS:BS,MATCH(MONTH(F882),BR:BR,0),1),MONTH(F882)),YEAR(F882),G882),""))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7"/>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IF(F883="","",IFERROR(CONCATENATE("PEUA",VLOOKUP(ESTADO,REPORTE!AV$2:AW$33,2,0),DIDTRITO_FORM,CADER_FORM,IFERROR(INDEX(BS:BS,MATCH(DAY(F883),BR:BR,0),1),DAY(F883)),IFERROR(INDEX(BS:BS,MATCH(MONTH(F883),BR:BR,0),1),MONTH(F883)),YEAR(F883),G883),""))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7"/>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IF(F884="","",IFERROR(CONCATENATE("PEUA",VLOOKUP(ESTADO,REPORTE!AV$2:AW$33,2,0),DIDTRITO_FORM,CADER_FORM,IFERROR(INDEX(BS:BS,MATCH(DAY(F884),BR:BR,0),1),DAY(F884)),IFERROR(INDEX(BS:BS,MATCH(MONTH(F884),BR:BR,0),1),MONTH(F884)),YEAR(F884),G884),""))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7"/>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IF(F885="","",IFERROR(CONCATENATE("PEUA",VLOOKUP(ESTADO,REPORTE!AV$2:AW$33,2,0),DIDTRITO_FORM,CADER_FORM,IFERROR(INDEX(BS:BS,MATCH(DAY(F885),BR:BR,0),1),DAY(F885)),IFERROR(INDEX(BS:BS,MATCH(MONTH(F885),BR:BR,0),1),MONTH(F885)),YEAR(F885),G885),""))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7"/>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IF(F886="","",IFERROR(CONCATENATE("PEUA",VLOOKUP(ESTADO,REPORTE!AV$2:AW$33,2,0),DIDTRITO_FORM,CADER_FORM,IFERROR(INDEX(BS:BS,MATCH(DAY(F886),BR:BR,0),1),DAY(F886)),IFERROR(INDEX(BS:BS,MATCH(MONTH(F886),BR:BR,0),1),MONTH(F886)),YEAR(F886),G886),""))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7"/>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IF(F887="","",IFERROR(CONCATENATE("PEUA",VLOOKUP(ESTADO,REPORTE!AV$2:AW$33,2,0),DIDTRITO_FORM,CADER_FORM,IFERROR(INDEX(BS:BS,MATCH(DAY(F887),BR:BR,0),1),DAY(F887)),IFERROR(INDEX(BS:BS,MATCH(MONTH(F887),BR:BR,0),1),MONTH(F887)),YEAR(F887),G887),""))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7"/>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IF(F888="","",IFERROR(CONCATENATE("PEUA",VLOOKUP(ESTADO,REPORTE!AV$2:AW$33,2,0),DIDTRITO_FORM,CADER_FORM,IFERROR(INDEX(BS:BS,MATCH(DAY(F888),BR:BR,0),1),DAY(F888)),IFERROR(INDEX(BS:BS,MATCH(MONTH(F888),BR:BR,0),1),MONTH(F888)),YEAR(F888),G888),""))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7"/>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IF(F889="","",IFERROR(CONCATENATE("PEUA",VLOOKUP(ESTADO,REPORTE!AV$2:AW$33,2,0),DIDTRITO_FORM,CADER_FORM,IFERROR(INDEX(BS:BS,MATCH(DAY(F889),BR:BR,0),1),DAY(F889)),IFERROR(INDEX(BS:BS,MATCH(MONTH(F889),BR:BR,0),1),MONTH(F889)),YEAR(F889),G889),""))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7"/>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IF(F890="","",IFERROR(CONCATENATE("PEUA",VLOOKUP(ESTADO,REPORTE!AV$2:AW$33,2,0),DIDTRITO_FORM,CADER_FORM,IFERROR(INDEX(BS:BS,MATCH(DAY(F890),BR:BR,0),1),DAY(F890)),IFERROR(INDEX(BS:BS,MATCH(MONTH(F890),BR:BR,0),1),MONTH(F890)),YEAR(F890),G890),""))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7"/>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IF(F891="","",IFERROR(CONCATENATE("PEUA",VLOOKUP(ESTADO,REPORTE!AV$2:AW$33,2,0),DIDTRITO_FORM,CADER_FORM,IFERROR(INDEX(BS:BS,MATCH(DAY(F891),BR:BR,0),1),DAY(F891)),IFERROR(INDEX(BS:BS,MATCH(MONTH(F891),BR:BR,0),1),MONTH(F891)),YEAR(F891),G891),""))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7"/>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IF(F892="","",IFERROR(CONCATENATE("PEUA",VLOOKUP(ESTADO,REPORTE!AV$2:AW$33,2,0),DIDTRITO_FORM,CADER_FORM,IFERROR(INDEX(BS:BS,MATCH(DAY(F892),BR:BR,0),1),DAY(F892)),IFERROR(INDEX(BS:BS,MATCH(MONTH(F892),BR:BR,0),1),MONTH(F892)),YEAR(F892),G892),""))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7"/>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IF(F893="","",IFERROR(CONCATENATE("PEUA",VLOOKUP(ESTADO,REPORTE!AV$2:AW$33,2,0),DIDTRITO_FORM,CADER_FORM,IFERROR(INDEX(BS:BS,MATCH(DAY(F893),BR:BR,0),1),DAY(F893)),IFERROR(INDEX(BS:BS,MATCH(MONTH(F893),BR:BR,0),1),MONTH(F893)),YEAR(F893),G893),""))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7"/>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IF(F894="","",IFERROR(CONCATENATE("PEUA",VLOOKUP(ESTADO,REPORTE!AV$2:AW$33,2,0),DIDTRITO_FORM,CADER_FORM,IFERROR(INDEX(BS:BS,MATCH(DAY(F894),BR:BR,0),1),DAY(F894)),IFERROR(INDEX(BS:BS,MATCH(MONTH(F894),BR:BR,0),1),MONTH(F894)),YEAR(F894),G894),""))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7"/>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IF(F895="","",IFERROR(CONCATENATE("PEUA",VLOOKUP(ESTADO,REPORTE!AV$2:AW$33,2,0),DIDTRITO_FORM,CADER_FORM,IFERROR(INDEX(BS:BS,MATCH(DAY(F895),BR:BR,0),1),DAY(F895)),IFERROR(INDEX(BS:BS,MATCH(MONTH(F895),BR:BR,0),1),MONTH(F895)),YEAR(F895),G895),""))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7"/>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IF(F896="","",IFERROR(CONCATENATE("PEUA",VLOOKUP(ESTADO,REPORTE!AV$2:AW$33,2,0),DIDTRITO_FORM,CADER_FORM,IFERROR(INDEX(BS:BS,MATCH(DAY(F896),BR:BR,0),1),DAY(F896)),IFERROR(INDEX(BS:BS,MATCH(MONTH(F896),BR:BR,0),1),MONTH(F896)),YEAR(F896),G896),""))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7"/>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IF(F897="","",IFERROR(CONCATENATE("PEUA",VLOOKUP(ESTADO,REPORTE!AV$2:AW$33,2,0),DIDTRITO_FORM,CADER_FORM,IFERROR(INDEX(BS:BS,MATCH(DAY(F897),BR:BR,0),1),DAY(F897)),IFERROR(INDEX(BS:BS,MATCH(MONTH(F897),BR:BR,0),1),MONTH(F897)),YEAR(F897),G897),""))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7"/>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IF(F898="","",IFERROR(CONCATENATE("PEUA",VLOOKUP(ESTADO,REPORTE!AV$2:AW$33,2,0),DIDTRITO_FORM,CADER_FORM,IFERROR(INDEX(BS:BS,MATCH(DAY(F898),BR:BR,0),1),DAY(F898)),IFERROR(INDEX(BS:BS,MATCH(MONTH(F898),BR:BR,0),1),MONTH(F898)),YEAR(F898),G898),""))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7"/>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IF(F899="","",IFERROR(CONCATENATE("PEUA",VLOOKUP(ESTADO,REPORTE!AV$2:AW$33,2,0),DIDTRITO_FORM,CADER_FORM,IFERROR(INDEX(BS:BS,MATCH(DAY(F899),BR:BR,0),1),DAY(F899)),IFERROR(INDEX(BS:BS,MATCH(MONTH(F899),BR:BR,0),1),MONTH(F899)),YEAR(F899),G899),""))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7"/>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IF(F900="","",IFERROR(CONCATENATE("PEUA",VLOOKUP(ESTADO,REPORTE!AV$2:AW$33,2,0),DIDTRITO_FORM,CADER_FORM,IFERROR(INDEX(BS:BS,MATCH(DAY(F900),BR:BR,0),1),DAY(F900)),IFERROR(INDEX(BS:BS,MATCH(MONTH(F900),BR:BR,0),1),MONTH(F900)),YEAR(F900),G900),""))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7"/>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IF(F901="","",IFERROR(CONCATENATE("PEUA",VLOOKUP(ESTADO,REPORTE!AV$2:AW$33,2,0),DIDTRITO_FORM,CADER_FORM,IFERROR(INDEX(BS:BS,MATCH(DAY(F901),BR:BR,0),1),DAY(F901)),IFERROR(INDEX(BS:BS,MATCH(MONTH(F901),BR:BR,0),1),MONTH(F901)),YEAR(F901),G901),""))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7"/>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IF(F902="","",IFERROR(CONCATENATE("PEUA",VLOOKUP(ESTADO,REPORTE!AV$2:AW$33,2,0),DIDTRITO_FORM,CADER_FORM,IFERROR(INDEX(BS:BS,MATCH(DAY(F902),BR:BR,0),1),DAY(F902)),IFERROR(INDEX(BS:BS,MATCH(MONTH(F902),BR:BR,0),1),MONTH(F902)),YEAR(F902),G902),""))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7"/>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IF(F903="","",IFERROR(CONCATENATE("PEUA",VLOOKUP(ESTADO,REPORTE!AV$2:AW$33,2,0),DIDTRITO_FORM,CADER_FORM,IFERROR(INDEX(BS:BS,MATCH(DAY(F903),BR:BR,0),1),DAY(F903)),IFERROR(INDEX(BS:BS,MATCH(MONTH(F903),BR:BR,0),1),MONTH(F903)),YEAR(F903),G903),""))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7"/>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IF(F904="","",IFERROR(CONCATENATE("PEUA",VLOOKUP(ESTADO,REPORTE!AV$2:AW$33,2,0),DIDTRITO_FORM,CADER_FORM,IFERROR(INDEX(BS:BS,MATCH(DAY(F904),BR:BR,0),1),DAY(F904)),IFERROR(INDEX(BS:BS,MATCH(MONTH(F904),BR:BR,0),1),MONTH(F904)),YEAR(F904),G904),""))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7"/>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IF(F905="","",IFERROR(CONCATENATE("PEUA",VLOOKUP(ESTADO,REPORTE!AV$2:AW$33,2,0),DIDTRITO_FORM,CADER_FORM,IFERROR(INDEX(BS:BS,MATCH(DAY(F905),BR:BR,0),1),DAY(F905)),IFERROR(INDEX(BS:BS,MATCH(MONTH(F905),BR:BR,0),1),MONTH(F905)),YEAR(F905),G905),""))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7"/>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IF(F906="","",IFERROR(CONCATENATE("PEUA",VLOOKUP(ESTADO,REPORTE!AV$2:AW$33,2,0),DIDTRITO_FORM,CADER_FORM,IFERROR(INDEX(BS:BS,MATCH(DAY(F906),BR:BR,0),1),DAY(F906)),IFERROR(INDEX(BS:BS,MATCH(MONTH(F906),BR:BR,0),1),MONTH(F906)),YEAR(F906),G906),""))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7"/>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IF(F907="","",IFERROR(CONCATENATE("PEUA",VLOOKUP(ESTADO,REPORTE!AV$2:AW$33,2,0),DIDTRITO_FORM,CADER_FORM,IFERROR(INDEX(BS:BS,MATCH(DAY(F907),BR:BR,0),1),DAY(F907)),IFERROR(INDEX(BS:BS,MATCH(MONTH(F907),BR:BR,0),1),MONTH(F907)),YEAR(F907),G907),""))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7"/>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IF(F908="","",IFERROR(CONCATENATE("PEUA",VLOOKUP(ESTADO,REPORTE!AV$2:AW$33,2,0),DIDTRITO_FORM,CADER_FORM,IFERROR(INDEX(BS:BS,MATCH(DAY(F908),BR:BR,0),1),DAY(F908)),IFERROR(INDEX(BS:BS,MATCH(MONTH(F908),BR:BR,0),1),MONTH(F908)),YEAR(F908),G908),""))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7"/>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IF(F909="","",IFERROR(CONCATENATE("PEUA",VLOOKUP(ESTADO,REPORTE!AV$2:AW$33,2,0),DIDTRITO_FORM,CADER_FORM,IFERROR(INDEX(BS:BS,MATCH(DAY(F909),BR:BR,0),1),DAY(F909)),IFERROR(INDEX(BS:BS,MATCH(MONTH(F909),BR:BR,0),1),MONTH(F909)),YEAR(F909),G909),""))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7"/>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IF(F910="","",IFERROR(CONCATENATE("PEUA",VLOOKUP(ESTADO,REPORTE!AV$2:AW$33,2,0),DIDTRITO_FORM,CADER_FORM,IFERROR(INDEX(BS:BS,MATCH(DAY(F910),BR:BR,0),1),DAY(F910)),IFERROR(INDEX(BS:BS,MATCH(MONTH(F910),BR:BR,0),1),MONTH(F910)),YEAR(F910),G910),""))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7"/>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IF(F911="","",IFERROR(CONCATENATE("PEUA",VLOOKUP(ESTADO,REPORTE!AV$2:AW$33,2,0),DIDTRITO_FORM,CADER_FORM,IFERROR(INDEX(BS:BS,MATCH(DAY(F911),BR:BR,0),1),DAY(F911)),IFERROR(INDEX(BS:BS,MATCH(MONTH(F911),BR:BR,0),1),MONTH(F911)),YEAR(F911),G911),""))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7"/>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IF(F912="","",IFERROR(CONCATENATE("PEUA",VLOOKUP(ESTADO,REPORTE!AV$2:AW$33,2,0),DIDTRITO_FORM,CADER_FORM,IFERROR(INDEX(BS:BS,MATCH(DAY(F912),BR:BR,0),1),DAY(F912)),IFERROR(INDEX(BS:BS,MATCH(MONTH(F912),BR:BR,0),1),MONTH(F912)),YEAR(F912),G912),""))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7"/>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IF(F913="","",IFERROR(CONCATENATE("PEUA",VLOOKUP(ESTADO,REPORTE!AV$2:AW$33,2,0),DIDTRITO_FORM,CADER_FORM,IFERROR(INDEX(BS:BS,MATCH(DAY(F913),BR:BR,0),1),DAY(F913)),IFERROR(INDEX(BS:BS,MATCH(MONTH(F913),BR:BR,0),1),MONTH(F913)),YEAR(F913),G913),""))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7"/>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IF(F914="","",IFERROR(CONCATENATE("PEUA",VLOOKUP(ESTADO,REPORTE!AV$2:AW$33,2,0),DIDTRITO_FORM,CADER_FORM,IFERROR(INDEX(BS:BS,MATCH(DAY(F914),BR:BR,0),1),DAY(F914)),IFERROR(INDEX(BS:BS,MATCH(MONTH(F914),BR:BR,0),1),MONTH(F914)),YEAR(F914),G914),""))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7"/>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IF(F915="","",IFERROR(CONCATENATE("PEUA",VLOOKUP(ESTADO,REPORTE!AV$2:AW$33,2,0),DIDTRITO_FORM,CADER_FORM,IFERROR(INDEX(BS:BS,MATCH(DAY(F915),BR:BR,0),1),DAY(F915)),IFERROR(INDEX(BS:BS,MATCH(MONTH(F915),BR:BR,0),1),MONTH(F915)),YEAR(F915),G915),""))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7"/>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IF(F916="","",IFERROR(CONCATENATE("PEUA",VLOOKUP(ESTADO,REPORTE!AV$2:AW$33,2,0),DIDTRITO_FORM,CADER_FORM,IFERROR(INDEX(BS:BS,MATCH(DAY(F916),BR:BR,0),1),DAY(F916)),IFERROR(INDEX(BS:BS,MATCH(MONTH(F916),BR:BR,0),1),MONTH(F916)),YEAR(F916),G916),""))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7"/>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IF(F917="","",IFERROR(CONCATENATE("PEUA",VLOOKUP(ESTADO,REPORTE!AV$2:AW$33,2,0),DIDTRITO_FORM,CADER_FORM,IFERROR(INDEX(BS:BS,MATCH(DAY(F917),BR:BR,0),1),DAY(F917)),IFERROR(INDEX(BS:BS,MATCH(MONTH(F917),BR:BR,0),1),MONTH(F917)),YEAR(F917),G917),""))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7"/>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IF(F918="","",IFERROR(CONCATENATE("PEUA",VLOOKUP(ESTADO,REPORTE!AV$2:AW$33,2,0),DIDTRITO_FORM,CADER_FORM,IFERROR(INDEX(BS:BS,MATCH(DAY(F918),BR:BR,0),1),DAY(F918)),IFERROR(INDEX(BS:BS,MATCH(MONTH(F918),BR:BR,0),1),MONTH(F918)),YEAR(F918),G918),""))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7"/>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IF(F919="","",IFERROR(CONCATENATE("PEUA",VLOOKUP(ESTADO,REPORTE!AV$2:AW$33,2,0),DIDTRITO_FORM,CADER_FORM,IFERROR(INDEX(BS:BS,MATCH(DAY(F919),BR:BR,0),1),DAY(F919)),IFERROR(INDEX(BS:BS,MATCH(MONTH(F919),BR:BR,0),1),MONTH(F919)),YEAR(F919),G919),""))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7"/>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IF(F920="","",IFERROR(CONCATENATE("PEUA",VLOOKUP(ESTADO,REPORTE!AV$2:AW$33,2,0),DIDTRITO_FORM,CADER_FORM,IFERROR(INDEX(BS:BS,MATCH(DAY(F920),BR:BR,0),1),DAY(F920)),IFERROR(INDEX(BS:BS,MATCH(MONTH(F920),BR:BR,0),1),MONTH(F920)),YEAR(F920),G920),""))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7"/>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IF(F921="","",IFERROR(CONCATENATE("PEUA",VLOOKUP(ESTADO,REPORTE!AV$2:AW$33,2,0),DIDTRITO_FORM,CADER_FORM,IFERROR(INDEX(BS:BS,MATCH(DAY(F921),BR:BR,0),1),DAY(F921)),IFERROR(INDEX(BS:BS,MATCH(MONTH(F921),BR:BR,0),1),MONTH(F921)),YEAR(F921),G921),""))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7"/>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IF(F922="","",IFERROR(CONCATENATE("PEUA",VLOOKUP(ESTADO,REPORTE!AV$2:AW$33,2,0),DIDTRITO_FORM,CADER_FORM,IFERROR(INDEX(BS:BS,MATCH(DAY(F922),BR:BR,0),1),DAY(F922)),IFERROR(INDEX(BS:BS,MATCH(MONTH(F922),BR:BR,0),1),MONTH(F922)),YEAR(F922),G922),""))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7"/>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IF(F923="","",IFERROR(CONCATENATE("PEUA",VLOOKUP(ESTADO,REPORTE!AV$2:AW$33,2,0),DIDTRITO_FORM,CADER_FORM,IFERROR(INDEX(BS:BS,MATCH(DAY(F923),BR:BR,0),1),DAY(F923)),IFERROR(INDEX(BS:BS,MATCH(MONTH(F923),BR:BR,0),1),MONTH(F923)),YEAR(F923),G923),""))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7"/>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IF(F924="","",IFERROR(CONCATENATE("PEUA",VLOOKUP(ESTADO,REPORTE!AV$2:AW$33,2,0),DIDTRITO_FORM,CADER_FORM,IFERROR(INDEX(BS:BS,MATCH(DAY(F924),BR:BR,0),1),DAY(F924)),IFERROR(INDEX(BS:BS,MATCH(MONTH(F924),BR:BR,0),1),MONTH(F924)),YEAR(F924),G924),""))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7"/>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IF(F925="","",IFERROR(CONCATENATE("PEUA",VLOOKUP(ESTADO,REPORTE!AV$2:AW$33,2,0),DIDTRITO_FORM,CADER_FORM,IFERROR(INDEX(BS:BS,MATCH(DAY(F925),BR:BR,0),1),DAY(F925)),IFERROR(INDEX(BS:BS,MATCH(MONTH(F925),BR:BR,0),1),MONTH(F925)),YEAR(F925),G925),""))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7"/>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IF(F926="","",IFERROR(CONCATENATE("PEUA",VLOOKUP(ESTADO,REPORTE!AV$2:AW$33,2,0),DIDTRITO_FORM,CADER_FORM,IFERROR(INDEX(BS:BS,MATCH(DAY(F926),BR:BR,0),1),DAY(F926)),IFERROR(INDEX(BS:BS,MATCH(MONTH(F926),BR:BR,0),1),MONTH(F926)),YEAR(F926),G926),""))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7"/>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IF(F927="","",IFERROR(CONCATENATE("PEUA",VLOOKUP(ESTADO,REPORTE!AV$2:AW$33,2,0),DIDTRITO_FORM,CADER_FORM,IFERROR(INDEX(BS:BS,MATCH(DAY(F927),BR:BR,0),1),DAY(F927)),IFERROR(INDEX(BS:BS,MATCH(MONTH(F927),BR:BR,0),1),MONTH(F927)),YEAR(F927),G927),""))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7"/>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IF(F928="","",IFERROR(CONCATENATE("PEUA",VLOOKUP(ESTADO,REPORTE!AV$2:AW$33,2,0),DIDTRITO_FORM,CADER_FORM,IFERROR(INDEX(BS:BS,MATCH(DAY(F928),BR:BR,0),1),DAY(F928)),IFERROR(INDEX(BS:BS,MATCH(MONTH(F928),BR:BR,0),1),MONTH(F928)),YEAR(F928),G928),""))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7"/>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IF(F929="","",IFERROR(CONCATENATE("PEUA",VLOOKUP(ESTADO,REPORTE!AV$2:AW$33,2,0),DIDTRITO_FORM,CADER_FORM,IFERROR(INDEX(BS:BS,MATCH(DAY(F929),BR:BR,0),1),DAY(F929)),IFERROR(INDEX(BS:BS,MATCH(MONTH(F929),BR:BR,0),1),MONTH(F929)),YEAR(F929),G929),""))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7"/>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IF(F930="","",IFERROR(CONCATENATE("PEUA",VLOOKUP(ESTADO,REPORTE!AV$2:AW$33,2,0),DIDTRITO_FORM,CADER_FORM,IFERROR(INDEX(BS:BS,MATCH(DAY(F930),BR:BR,0),1),DAY(F930)),IFERROR(INDEX(BS:BS,MATCH(MONTH(F930),BR:BR,0),1),MONTH(F930)),YEAR(F930),G930),""))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7"/>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IF(F931="","",IFERROR(CONCATENATE("PEUA",VLOOKUP(ESTADO,REPORTE!AV$2:AW$33,2,0),DIDTRITO_FORM,CADER_FORM,IFERROR(INDEX(BS:BS,MATCH(DAY(F931),BR:BR,0),1),DAY(F931)),IFERROR(INDEX(BS:BS,MATCH(MONTH(F931),BR:BR,0),1),MONTH(F931)),YEAR(F931),G931),""))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7"/>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IF(F932="","",IFERROR(CONCATENATE("PEUA",VLOOKUP(ESTADO,REPORTE!AV$2:AW$33,2,0),DIDTRITO_FORM,CADER_FORM,IFERROR(INDEX(BS:BS,MATCH(DAY(F932),BR:BR,0),1),DAY(F932)),IFERROR(INDEX(BS:BS,MATCH(MONTH(F932),BR:BR,0),1),MONTH(F932)),YEAR(F932),G932),""))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7"/>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IF(F933="","",IFERROR(CONCATENATE("PEUA",VLOOKUP(ESTADO,REPORTE!AV$2:AW$33,2,0),DIDTRITO_FORM,CADER_FORM,IFERROR(INDEX(BS:BS,MATCH(DAY(F933),BR:BR,0),1),DAY(F933)),IFERROR(INDEX(BS:BS,MATCH(MONTH(F933),BR:BR,0),1),MONTH(F933)),YEAR(F933),G933),""))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7"/>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IF(F934="","",IFERROR(CONCATENATE("PEUA",VLOOKUP(ESTADO,REPORTE!AV$2:AW$33,2,0),DIDTRITO_FORM,CADER_FORM,IFERROR(INDEX(BS:BS,MATCH(DAY(F934),BR:BR,0),1),DAY(F934)),IFERROR(INDEX(BS:BS,MATCH(MONTH(F934),BR:BR,0),1),MONTH(F934)),YEAR(F934),G934),""))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7"/>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IF(F935="","",IFERROR(CONCATENATE("PEUA",VLOOKUP(ESTADO,REPORTE!AV$2:AW$33,2,0),DIDTRITO_FORM,CADER_FORM,IFERROR(INDEX(BS:BS,MATCH(DAY(F935),BR:BR,0),1),DAY(F935)),IFERROR(INDEX(BS:BS,MATCH(MONTH(F935),BR:BR,0),1),MONTH(F935)),YEAR(F935),G935),""))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7"/>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IF(F936="","",IFERROR(CONCATENATE("PEUA",VLOOKUP(ESTADO,REPORTE!AV$2:AW$33,2,0),DIDTRITO_FORM,CADER_FORM,IFERROR(INDEX(BS:BS,MATCH(DAY(F936),BR:BR,0),1),DAY(F936)),IFERROR(INDEX(BS:BS,MATCH(MONTH(F936),BR:BR,0),1),MONTH(F936)),YEAR(F936),G936),""))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7"/>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IF(F937="","",IFERROR(CONCATENATE("PEUA",VLOOKUP(ESTADO,REPORTE!AV$2:AW$33,2,0),DIDTRITO_FORM,CADER_FORM,IFERROR(INDEX(BS:BS,MATCH(DAY(F937),BR:BR,0),1),DAY(F937)),IFERROR(INDEX(BS:BS,MATCH(MONTH(F937),BR:BR,0),1),MONTH(F937)),YEAR(F937),G937),""))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7"/>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IF(F938="","",IFERROR(CONCATENATE("PEUA",VLOOKUP(ESTADO,REPORTE!AV$2:AW$33,2,0),DIDTRITO_FORM,CADER_FORM,IFERROR(INDEX(BS:BS,MATCH(DAY(F938),BR:BR,0),1),DAY(F938)),IFERROR(INDEX(BS:BS,MATCH(MONTH(F938),BR:BR,0),1),MONTH(F938)),YEAR(F938),G938),""))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7"/>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IF(F939="","",IFERROR(CONCATENATE("PEUA",VLOOKUP(ESTADO,REPORTE!AV$2:AW$33,2,0),DIDTRITO_FORM,CADER_FORM,IFERROR(INDEX(BS:BS,MATCH(DAY(F939),BR:BR,0),1),DAY(F939)),IFERROR(INDEX(BS:BS,MATCH(MONTH(F939),BR:BR,0),1),MONTH(F939)),YEAR(F939),G939),""))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7"/>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IF(F940="","",IFERROR(CONCATENATE("PEUA",VLOOKUP(ESTADO,REPORTE!AV$2:AW$33,2,0),DIDTRITO_FORM,CADER_FORM,IFERROR(INDEX(BS:BS,MATCH(DAY(F940),BR:BR,0),1),DAY(F940)),IFERROR(INDEX(BS:BS,MATCH(MONTH(F940),BR:BR,0),1),MONTH(F940)),YEAR(F940),G940),""))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7"/>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IF(F941="","",IFERROR(CONCATENATE("PEUA",VLOOKUP(ESTADO,REPORTE!AV$2:AW$33,2,0),DIDTRITO_FORM,CADER_FORM,IFERROR(INDEX(BS:BS,MATCH(DAY(F941),BR:BR,0),1),DAY(F941)),IFERROR(INDEX(BS:BS,MATCH(MONTH(F941),BR:BR,0),1),MONTH(F941)),YEAR(F941),G941),""))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7"/>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IF(F942="","",IFERROR(CONCATENATE("PEUA",VLOOKUP(ESTADO,REPORTE!AV$2:AW$33,2,0),DIDTRITO_FORM,CADER_FORM,IFERROR(INDEX(BS:BS,MATCH(DAY(F942),BR:BR,0),1),DAY(F942)),IFERROR(INDEX(BS:BS,MATCH(MONTH(F942),BR:BR,0),1),MONTH(F942)),YEAR(F942),G942),""))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7"/>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IF(F943="","",IFERROR(CONCATENATE("PEUA",VLOOKUP(ESTADO,REPORTE!AV$2:AW$33,2,0),DIDTRITO_FORM,CADER_FORM,IFERROR(INDEX(BS:BS,MATCH(DAY(F943),BR:BR,0),1),DAY(F943)),IFERROR(INDEX(BS:BS,MATCH(MONTH(F943),BR:BR,0),1),MONTH(F943)),YEAR(F943),G943),""))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7"/>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IF(F944="","",IFERROR(CONCATENATE("PEUA",VLOOKUP(ESTADO,REPORTE!AV$2:AW$33,2,0),DIDTRITO_FORM,CADER_FORM,IFERROR(INDEX(BS:BS,MATCH(DAY(F944),BR:BR,0),1),DAY(F944)),IFERROR(INDEX(BS:BS,MATCH(MONTH(F944),BR:BR,0),1),MONTH(F944)),YEAR(F944),G944),""))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7"/>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IF(F945="","",IFERROR(CONCATENATE("PEUA",VLOOKUP(ESTADO,REPORTE!AV$2:AW$33,2,0),DIDTRITO_FORM,CADER_FORM,IFERROR(INDEX(BS:BS,MATCH(DAY(F945),BR:BR,0),1),DAY(F945)),IFERROR(INDEX(BS:BS,MATCH(MONTH(F945),BR:BR,0),1),MONTH(F945)),YEAR(F945),G945),""))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7"/>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IF(F946="","",IFERROR(CONCATENATE("PEUA",VLOOKUP(ESTADO,REPORTE!AV$2:AW$33,2,0),DIDTRITO_FORM,CADER_FORM,IFERROR(INDEX(BS:BS,MATCH(DAY(F946),BR:BR,0),1),DAY(F946)),IFERROR(INDEX(BS:BS,MATCH(MONTH(F946),BR:BR,0),1),MONTH(F946)),YEAR(F946),G946),""))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7"/>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IF(F947="","",IFERROR(CONCATENATE("PEUA",VLOOKUP(ESTADO,REPORTE!AV$2:AW$33,2,0),DIDTRITO_FORM,CADER_FORM,IFERROR(INDEX(BS:BS,MATCH(DAY(F947),BR:BR,0),1),DAY(F947)),IFERROR(INDEX(BS:BS,MATCH(MONTH(F947),BR:BR,0),1),MONTH(F947)),YEAR(F947),G947),""))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7"/>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IF(F948="","",IFERROR(CONCATENATE("PEUA",VLOOKUP(ESTADO,REPORTE!AV$2:AW$33,2,0),DIDTRITO_FORM,CADER_FORM,IFERROR(INDEX(BS:BS,MATCH(DAY(F948),BR:BR,0),1),DAY(F948)),IFERROR(INDEX(BS:BS,MATCH(MONTH(F948),BR:BR,0),1),MONTH(F948)),YEAR(F948),G948),""))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7"/>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IF(F949="","",IFERROR(CONCATENATE("PEUA",VLOOKUP(ESTADO,REPORTE!AV$2:AW$33,2,0),DIDTRITO_FORM,CADER_FORM,IFERROR(INDEX(BS:BS,MATCH(DAY(F949),BR:BR,0),1),DAY(F949)),IFERROR(INDEX(BS:BS,MATCH(MONTH(F949),BR:BR,0),1),MONTH(F949)),YEAR(F949),G949),""))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7"/>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IF(F950="","",IFERROR(CONCATENATE("PEUA",VLOOKUP(ESTADO,REPORTE!AV$2:AW$33,2,0),DIDTRITO_FORM,CADER_FORM,IFERROR(INDEX(BS:BS,MATCH(DAY(F950),BR:BR,0),1),DAY(F950)),IFERROR(INDEX(BS:BS,MATCH(MONTH(F950),BR:BR,0),1),MONTH(F950)),YEAR(F950),G950),""))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7"/>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IF(F951="","",IFERROR(CONCATENATE("PEUA",VLOOKUP(ESTADO,REPORTE!AV$2:AW$33,2,0),DIDTRITO_FORM,CADER_FORM,IFERROR(INDEX(BS:BS,MATCH(DAY(F951),BR:BR,0),1),DAY(F951)),IFERROR(INDEX(BS:BS,MATCH(MONTH(F951),BR:BR,0),1),MONTH(F951)),YEAR(F951),G951),""))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7"/>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IF(F952="","",IFERROR(CONCATENATE("PEUA",VLOOKUP(ESTADO,REPORTE!AV$2:AW$33,2,0),DIDTRITO_FORM,CADER_FORM,IFERROR(INDEX(BS:BS,MATCH(DAY(F952),BR:BR,0),1),DAY(F952)),IFERROR(INDEX(BS:BS,MATCH(MONTH(F952),BR:BR,0),1),MONTH(F952)),YEAR(F952),G952),""))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7"/>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IF(F953="","",IFERROR(CONCATENATE("PEUA",VLOOKUP(ESTADO,REPORTE!AV$2:AW$33,2,0),DIDTRITO_FORM,CADER_FORM,IFERROR(INDEX(BS:BS,MATCH(DAY(F953),BR:BR,0),1),DAY(F953)),IFERROR(INDEX(BS:BS,MATCH(MONTH(F953),BR:BR,0),1),MONTH(F953)),YEAR(F953),G953),""))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7"/>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IF(F954="","",IFERROR(CONCATENATE("PEUA",VLOOKUP(ESTADO,REPORTE!AV$2:AW$33,2,0),DIDTRITO_FORM,CADER_FORM,IFERROR(INDEX(BS:BS,MATCH(DAY(F954),BR:BR,0),1),DAY(F954)),IFERROR(INDEX(BS:BS,MATCH(MONTH(F954),BR:BR,0),1),MONTH(F954)),YEAR(F954),G954),""))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7"/>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IF(F955="","",IFERROR(CONCATENATE("PEUA",VLOOKUP(ESTADO,REPORTE!AV$2:AW$33,2,0),DIDTRITO_FORM,CADER_FORM,IFERROR(INDEX(BS:BS,MATCH(DAY(F955),BR:BR,0),1),DAY(F955)),IFERROR(INDEX(BS:BS,MATCH(MONTH(F955),BR:BR,0),1),MONTH(F955)),YEAR(F955),G955),""))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7"/>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IF(F956="","",IFERROR(CONCATENATE("PEUA",VLOOKUP(ESTADO,REPORTE!AV$2:AW$33,2,0),DIDTRITO_FORM,CADER_FORM,IFERROR(INDEX(BS:BS,MATCH(DAY(F956),BR:BR,0),1),DAY(F956)),IFERROR(INDEX(BS:BS,MATCH(MONTH(F956),BR:BR,0),1),MONTH(F956)),YEAR(F956),G956),""))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7"/>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IF(F957="","",IFERROR(CONCATENATE("PEUA",VLOOKUP(ESTADO,REPORTE!AV$2:AW$33,2,0),DIDTRITO_FORM,CADER_FORM,IFERROR(INDEX(BS:BS,MATCH(DAY(F957),BR:BR,0),1),DAY(F957)),IFERROR(INDEX(BS:BS,MATCH(MONTH(F957),BR:BR,0),1),MONTH(F957)),YEAR(F957),G957),""))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7"/>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IF(F958="","",IFERROR(CONCATENATE("PEUA",VLOOKUP(ESTADO,REPORTE!AV$2:AW$33,2,0),DIDTRITO_FORM,CADER_FORM,IFERROR(INDEX(BS:BS,MATCH(DAY(F958),BR:BR,0),1),DAY(F958)),IFERROR(INDEX(BS:BS,MATCH(MONTH(F958),BR:BR,0),1),MONTH(F958)),YEAR(F958),G958),""))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7"/>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IF(F959="","",IFERROR(CONCATENATE("PEUA",VLOOKUP(ESTADO,REPORTE!AV$2:AW$33,2,0),DIDTRITO_FORM,CADER_FORM,IFERROR(INDEX(BS:BS,MATCH(DAY(F959),BR:BR,0),1),DAY(F959)),IFERROR(INDEX(BS:BS,MATCH(MONTH(F959),BR:BR,0),1),MONTH(F959)),YEAR(F959),G959),""))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7"/>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IF(F960="","",IFERROR(CONCATENATE("PEUA",VLOOKUP(ESTADO,REPORTE!AV$2:AW$33,2,0),DIDTRITO_FORM,CADER_FORM,IFERROR(INDEX(BS:BS,MATCH(DAY(F960),BR:BR,0),1),DAY(F960)),IFERROR(INDEX(BS:BS,MATCH(MONTH(F960),BR:BR,0),1),MONTH(F960)),YEAR(F960),G960),""))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7"/>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IF(F961="","",IFERROR(CONCATENATE("PEUA",VLOOKUP(ESTADO,REPORTE!AV$2:AW$33,2,0),DIDTRITO_FORM,CADER_FORM,IFERROR(INDEX(BS:BS,MATCH(DAY(F961),BR:BR,0),1),DAY(F961)),IFERROR(INDEX(BS:BS,MATCH(MONTH(F961),BR:BR,0),1),MONTH(F961)),YEAR(F961),G961),""))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7"/>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IF(F962="","",IFERROR(CONCATENATE("PEUA",VLOOKUP(ESTADO,REPORTE!AV$2:AW$33,2,0),DIDTRITO_FORM,CADER_FORM,IFERROR(INDEX(BS:BS,MATCH(DAY(F962),BR:BR,0),1),DAY(F962)),IFERROR(INDEX(BS:BS,MATCH(MONTH(F962),BR:BR,0),1),MONTH(F962)),YEAR(F962),G962),""))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7"/>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IF(F963="","",IFERROR(CONCATENATE("PEUA",VLOOKUP(ESTADO,REPORTE!AV$2:AW$33,2,0),DIDTRITO_FORM,CADER_FORM,IFERROR(INDEX(BS:BS,MATCH(DAY(F963),BR:BR,0),1),DAY(F963)),IFERROR(INDEX(BS:BS,MATCH(MONTH(F963),BR:BR,0),1),MONTH(F963)),YEAR(F963),G963),""))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7"/>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IF(F964="","",IFERROR(CONCATENATE("PEUA",VLOOKUP(ESTADO,REPORTE!AV$2:AW$33,2,0),DIDTRITO_FORM,CADER_FORM,IFERROR(INDEX(BS:BS,MATCH(DAY(F964),BR:BR,0),1),DAY(F964)),IFERROR(INDEX(BS:BS,MATCH(MONTH(F964),BR:BR,0),1),MONTH(F964)),YEAR(F964),G964),""))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7"/>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IF(F965="","",IFERROR(CONCATENATE("PEUA",VLOOKUP(ESTADO,REPORTE!AV$2:AW$33,2,0),DIDTRITO_FORM,CADER_FORM,IFERROR(INDEX(BS:BS,MATCH(DAY(F965),BR:BR,0),1),DAY(F965)),IFERROR(INDEX(BS:BS,MATCH(MONTH(F965),BR:BR,0),1),MONTH(F965)),YEAR(F965),G965),""))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7"/>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IF(F966="","",IFERROR(CONCATENATE("PEUA",VLOOKUP(ESTADO,REPORTE!AV$2:AW$33,2,0),DIDTRITO_FORM,CADER_FORM,IFERROR(INDEX(BS:BS,MATCH(DAY(F966),BR:BR,0),1),DAY(F966)),IFERROR(INDEX(BS:BS,MATCH(MONTH(F966),BR:BR,0),1),MONTH(F966)),YEAR(F966),G966),""))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7"/>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IF(F967="","",IFERROR(CONCATENATE("PEUA",VLOOKUP(ESTADO,REPORTE!AV$2:AW$33,2,0),DIDTRITO_FORM,CADER_FORM,IFERROR(INDEX(BS:BS,MATCH(DAY(F967),BR:BR,0),1),DAY(F967)),IFERROR(INDEX(BS:BS,MATCH(MONTH(F967),BR:BR,0),1),MONTH(F967)),YEAR(F967),G967),""))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7"/>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IF(F968="","",IFERROR(CONCATENATE("PEUA",VLOOKUP(ESTADO,REPORTE!AV$2:AW$33,2,0),DIDTRITO_FORM,CADER_FORM,IFERROR(INDEX(BS:BS,MATCH(DAY(F968),BR:BR,0),1),DAY(F968)),IFERROR(INDEX(BS:BS,MATCH(MONTH(F968),BR:BR,0),1),MONTH(F968)),YEAR(F968),G968),""))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7"/>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IF(F969="","",IFERROR(CONCATENATE("PEUA",VLOOKUP(ESTADO,REPORTE!AV$2:AW$33,2,0),DIDTRITO_FORM,CADER_FORM,IFERROR(INDEX(BS:BS,MATCH(DAY(F969),BR:BR,0),1),DAY(F969)),IFERROR(INDEX(BS:BS,MATCH(MONTH(F969),BR:BR,0),1),MONTH(F969)),YEAR(F969),G969),""))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7"/>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IF(F970="","",IFERROR(CONCATENATE("PEUA",VLOOKUP(ESTADO,REPORTE!AV$2:AW$33,2,0),DIDTRITO_FORM,CADER_FORM,IFERROR(INDEX(BS:BS,MATCH(DAY(F970),BR:BR,0),1),DAY(F970)),IFERROR(INDEX(BS:BS,MATCH(MONTH(F970),BR:BR,0),1),MONTH(F970)),YEAR(F970),G970),""))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7"/>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IF(F971="","",IFERROR(CONCATENATE("PEUA",VLOOKUP(ESTADO,REPORTE!AV$2:AW$33,2,0),DIDTRITO_FORM,CADER_FORM,IFERROR(INDEX(BS:BS,MATCH(DAY(F971),BR:BR,0),1),DAY(F971)),IFERROR(INDEX(BS:BS,MATCH(MONTH(F971),BR:BR,0),1),MONTH(F971)),YEAR(F971),G971),""))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7"/>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IF(F972="","",IFERROR(CONCATENATE("PEUA",VLOOKUP(ESTADO,REPORTE!AV$2:AW$33,2,0),DIDTRITO_FORM,CADER_FORM,IFERROR(INDEX(BS:BS,MATCH(DAY(F972),BR:BR,0),1),DAY(F972)),IFERROR(INDEX(BS:BS,MATCH(MONTH(F972),BR:BR,0),1),MONTH(F972)),YEAR(F972),G972),""))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7"/>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IF(F973="","",IFERROR(CONCATENATE("PEUA",VLOOKUP(ESTADO,REPORTE!AV$2:AW$33,2,0),DIDTRITO_FORM,CADER_FORM,IFERROR(INDEX(BS:BS,MATCH(DAY(F973),BR:BR,0),1),DAY(F973)),IFERROR(INDEX(BS:BS,MATCH(MONTH(F973),BR:BR,0),1),MONTH(F973)),YEAR(F973),G973),""))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7"/>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IF(F974="","",IFERROR(CONCATENATE("PEUA",VLOOKUP(ESTADO,REPORTE!AV$2:AW$33,2,0),DIDTRITO_FORM,CADER_FORM,IFERROR(INDEX(BS:BS,MATCH(DAY(F974),BR:BR,0),1),DAY(F974)),IFERROR(INDEX(BS:BS,MATCH(MONTH(F974),BR:BR,0),1),MONTH(F974)),YEAR(F974),G974),""))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7"/>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IF(F975="","",IFERROR(CONCATENATE("PEUA",VLOOKUP(ESTADO,REPORTE!AV$2:AW$33,2,0),DIDTRITO_FORM,CADER_FORM,IFERROR(INDEX(BS:BS,MATCH(DAY(F975),BR:BR,0),1),DAY(F975)),IFERROR(INDEX(BS:BS,MATCH(MONTH(F975),BR:BR,0),1),MONTH(F975)),YEAR(F975),G975),""))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7"/>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IF(F976="","",IFERROR(CONCATENATE("PEUA",VLOOKUP(ESTADO,REPORTE!AV$2:AW$33,2,0),DIDTRITO_FORM,CADER_FORM,IFERROR(INDEX(BS:BS,MATCH(DAY(F976),BR:BR,0),1),DAY(F976)),IFERROR(INDEX(BS:BS,MATCH(MONTH(F976),BR:BR,0),1),MONTH(F976)),YEAR(F976),G976),""))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7"/>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IF(F977="","",IFERROR(CONCATENATE("PEUA",VLOOKUP(ESTADO,REPORTE!AV$2:AW$33,2,0),DIDTRITO_FORM,CADER_FORM,IFERROR(INDEX(BS:BS,MATCH(DAY(F977),BR:BR,0),1),DAY(F977)),IFERROR(INDEX(BS:BS,MATCH(MONTH(F977),BR:BR,0),1),MONTH(F977)),YEAR(F977),G977),""))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7"/>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IF(F978="","",IFERROR(CONCATENATE("PEUA",VLOOKUP(ESTADO,REPORTE!AV$2:AW$33,2,0),DIDTRITO_FORM,CADER_FORM,IFERROR(INDEX(BS:BS,MATCH(DAY(F978),BR:BR,0),1),DAY(F978)),IFERROR(INDEX(BS:BS,MATCH(MONTH(F978),BR:BR,0),1),MONTH(F978)),YEAR(F978),G978),""))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7"/>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IF(F979="","",IFERROR(CONCATENATE("PEUA",VLOOKUP(ESTADO,REPORTE!AV$2:AW$33,2,0),DIDTRITO_FORM,CADER_FORM,IFERROR(INDEX(BS:BS,MATCH(DAY(F979),BR:BR,0),1),DAY(F979)),IFERROR(INDEX(BS:BS,MATCH(MONTH(F979),BR:BR,0),1),MONTH(F979)),YEAR(F979),G979),""))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7"/>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IF(F980="","",IFERROR(CONCATENATE("PEUA",VLOOKUP(ESTADO,REPORTE!AV$2:AW$33,2,0),DIDTRITO_FORM,CADER_FORM,IFERROR(INDEX(BS:BS,MATCH(DAY(F980),BR:BR,0),1),DAY(F980)),IFERROR(INDEX(BS:BS,MATCH(MONTH(F980),BR:BR,0),1),MONTH(F980)),YEAR(F980),G980),""))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7"/>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IF(F981="","",IFERROR(CONCATENATE("PEUA",VLOOKUP(ESTADO,REPORTE!AV$2:AW$33,2,0),DIDTRITO_FORM,CADER_FORM,IFERROR(INDEX(BS:BS,MATCH(DAY(F981),BR:BR,0),1),DAY(F981)),IFERROR(INDEX(BS:BS,MATCH(MONTH(F981),BR:BR,0),1),MONTH(F981)),YEAR(F981),G981),""))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7"/>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IF(F982="","",IFERROR(CONCATENATE("PEUA",VLOOKUP(ESTADO,REPORTE!AV$2:AW$33,2,0),DIDTRITO_FORM,CADER_FORM,IFERROR(INDEX(BS:BS,MATCH(DAY(F982),BR:BR,0),1),DAY(F982)),IFERROR(INDEX(BS:BS,MATCH(MONTH(F982),BR:BR,0),1),MONTH(F982)),YEAR(F982),G982),""))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7"/>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IF(F983="","",IFERROR(CONCATENATE("PEUA",VLOOKUP(ESTADO,REPORTE!AV$2:AW$33,2,0),DIDTRITO_FORM,CADER_FORM,IFERROR(INDEX(BS:BS,MATCH(DAY(F983),BR:BR,0),1),DAY(F983)),IFERROR(INDEX(BS:BS,MATCH(MONTH(F983),BR:BR,0),1),MONTH(F983)),YEAR(F983),G983),""))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7"/>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IF(F984="","",IFERROR(CONCATENATE("PEUA",VLOOKUP(ESTADO,REPORTE!AV$2:AW$33,2,0),DIDTRITO_FORM,CADER_FORM,IFERROR(INDEX(BS:BS,MATCH(DAY(F984),BR:BR,0),1),DAY(F984)),IFERROR(INDEX(BS:BS,MATCH(MONTH(F984),BR:BR,0),1),MONTH(F984)),YEAR(F984),G984),""))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7"/>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IF(F985="","",IFERROR(CONCATENATE("PEUA",VLOOKUP(ESTADO,REPORTE!AV$2:AW$33,2,0),DIDTRITO_FORM,CADER_FORM,IFERROR(INDEX(BS:BS,MATCH(DAY(F985),BR:BR,0),1),DAY(F985)),IFERROR(INDEX(BS:BS,MATCH(MONTH(F985),BR:BR,0),1),MONTH(F985)),YEAR(F985),G985),""))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7"/>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IF(F986="","",IFERROR(CONCATENATE("PEUA",VLOOKUP(ESTADO,REPORTE!AV$2:AW$33,2,0),DIDTRITO_FORM,CADER_FORM,IFERROR(INDEX(BS:BS,MATCH(DAY(F986),BR:BR,0),1),DAY(F986)),IFERROR(INDEX(BS:BS,MATCH(MONTH(F986),BR:BR,0),1),MONTH(F986)),YEAR(F986),G986),""))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7"/>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IF(F987="","",IFERROR(CONCATENATE("PEUA",VLOOKUP(ESTADO,REPORTE!AV$2:AW$33,2,0),DIDTRITO_FORM,CADER_FORM,IFERROR(INDEX(BS:BS,MATCH(DAY(F987),BR:BR,0),1),DAY(F987)),IFERROR(INDEX(BS:BS,MATCH(MONTH(F987),BR:BR,0),1),MONTH(F987)),YEAR(F987),G987),""))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7"/>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IF(F988="","",IFERROR(CONCATENATE("PEUA",VLOOKUP(ESTADO,REPORTE!AV$2:AW$33,2,0),DIDTRITO_FORM,CADER_FORM,IFERROR(INDEX(BS:BS,MATCH(DAY(F988),BR:BR,0),1),DAY(F988)),IFERROR(INDEX(BS:BS,MATCH(MONTH(F988),BR:BR,0),1),MONTH(F988)),YEAR(F988),G988),""))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7"/>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IF(F989="","",IFERROR(CONCATENATE("PEUA",VLOOKUP(ESTADO,REPORTE!AV$2:AW$33,2,0),DIDTRITO_FORM,CADER_FORM,IFERROR(INDEX(BS:BS,MATCH(DAY(F989),BR:BR,0),1),DAY(F989)),IFERROR(INDEX(BS:BS,MATCH(MONTH(F989),BR:BR,0),1),MONTH(F989)),YEAR(F989),G989),""))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7"/>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IF(F990="","",IFERROR(CONCATENATE("PEUA",VLOOKUP(ESTADO,REPORTE!AV$2:AW$33,2,0),DIDTRITO_FORM,CADER_FORM,IFERROR(INDEX(BS:BS,MATCH(DAY(F990),BR:BR,0),1),DAY(F990)),IFERROR(INDEX(BS:BS,MATCH(MONTH(F990),BR:BR,0),1),MONTH(F990)),YEAR(F990),G990),""))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7"/>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IF(F991="","",IFERROR(CONCATENATE("PEUA",VLOOKUP(ESTADO,REPORTE!AV$2:AW$33,2,0),DIDTRITO_FORM,CADER_FORM,IFERROR(INDEX(BS:BS,MATCH(DAY(F991),BR:BR,0),1),DAY(F991)),IFERROR(INDEX(BS:BS,MATCH(MONTH(F991),BR:BR,0),1),MONTH(F991)),YEAR(F991),G991),""))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7"/>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IF(F992="","",IFERROR(CONCATENATE("PEUA",VLOOKUP(ESTADO,REPORTE!AV$2:AW$33,2,0),DIDTRITO_FORM,CADER_FORM,IFERROR(INDEX(BS:BS,MATCH(DAY(F992),BR:BR,0),1),DAY(F992)),IFERROR(INDEX(BS:BS,MATCH(MONTH(F992),BR:BR,0),1),MONTH(F992)),YEAR(F992),G992),""))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7"/>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IF(F993="","",IFERROR(CONCATENATE("PEUA",VLOOKUP(ESTADO,REPORTE!AV$2:AW$33,2,0),DIDTRITO_FORM,CADER_FORM,IFERROR(INDEX(BS:BS,MATCH(DAY(F993),BR:BR,0),1),DAY(F993)),IFERROR(INDEX(BS:BS,MATCH(MONTH(F993),BR:BR,0),1),MONTH(F993)),YEAR(F993),G993),""))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7"/>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IF(F994="","",IFERROR(CONCATENATE("PEUA",VLOOKUP(ESTADO,REPORTE!AV$2:AW$33,2,0),DIDTRITO_FORM,CADER_FORM,IFERROR(INDEX(BS:BS,MATCH(DAY(F994),BR:BR,0),1),DAY(F994)),IFERROR(INDEX(BS:BS,MATCH(MONTH(F994),BR:BR,0),1),MONTH(F994)),YEAR(F994),G994),""))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7"/>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IF(F995="","",IFERROR(CONCATENATE("PEUA",VLOOKUP(ESTADO,REPORTE!AV$2:AW$33,2,0),DIDTRITO_FORM,CADER_FORM,IFERROR(INDEX(BS:BS,MATCH(DAY(F995),BR:BR,0),1),DAY(F995)),IFERROR(INDEX(BS:BS,MATCH(MONTH(F995),BR:BR,0),1),MONTH(F995)),YEAR(F995),G995),""))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7"/>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IF(F996="","",IFERROR(CONCATENATE("PEUA",VLOOKUP(ESTADO,REPORTE!AV$2:AW$33,2,0),DIDTRITO_FORM,CADER_FORM,IFERROR(INDEX(BS:BS,MATCH(DAY(F996),BR:BR,0),1),DAY(F996)),IFERROR(INDEX(BS:BS,MATCH(MONTH(F996),BR:BR,0),1),MONTH(F996)),YEAR(F996),G996),""))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7"/>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IF(F997="","",IFERROR(CONCATENATE("PEUA",VLOOKUP(ESTADO,REPORTE!AV$2:AW$33,2,0),DIDTRITO_FORM,CADER_FORM,IFERROR(INDEX(BS:BS,MATCH(DAY(F997),BR:BR,0),1),DAY(F997)),IFERROR(INDEX(BS:BS,MATCH(MONTH(F997),BR:BR,0),1),MONTH(F997)),YEAR(F997),G997),""))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7"/>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IF(F998="","",IFERROR(CONCATENATE("PEUA",VLOOKUP(ESTADO,REPORTE!AV$2:AW$33,2,0),DIDTRITO_FORM,CADER_FORM,IFERROR(INDEX(BS:BS,MATCH(DAY(F998),BR:BR,0),1),DAY(F998)),IFERROR(INDEX(BS:BS,MATCH(MONTH(F998),BR:BR,0),1),MONTH(F998)),YEAR(F998),G998),""))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7"/>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IF(F999="","",IFERROR(CONCATENATE("PEUA",VLOOKUP(ESTADO,REPORTE!AV$2:AW$33,2,0),DIDTRITO_FORM,CADER_FORM,IFERROR(INDEX(BS:BS,MATCH(DAY(F999),BR:BR,0),1),DAY(F999)),IFERROR(INDEX(BS:BS,MATCH(MONTH(F999),BR:BR,0),1),MONTH(F999)),YEAR(F999),G999),""))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7"/>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IF(F1000="","",IFERROR(CONCATENATE("PEUA",VLOOKUP(ESTADO,REPORTE!AV$2:AW$33,2,0),DIDTRITO_FORM,CADER_FORM,IFERROR(INDEX(BS:BS,MATCH(DAY(F1000),BR:BR,0),1),DAY(F1000)),IFERROR(INDEX(BS:BS,MATCH(MONTH(F1000),BR:BR,0),1),MONTH(F1000)),YEAR(F1000),G1000),""))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7"/>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IF(F1001="","",IFERROR(CONCATENATE("PEUA",VLOOKUP(ESTADO,REPORTE!AV$2:AW$33,2,0),DIDTRITO_FORM,CADER_FORM,IFERROR(INDEX(BS:BS,MATCH(DAY(F1001),BR:BR,0),1),DAY(F1001)),IFERROR(INDEX(BS:BS,MATCH(MONTH(F1001),BR:BR,0),1),MONTH(F1001)),YEAR(F1001),G1001),""))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7"/>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IF(F1002="","",IFERROR(CONCATENATE("PEUA",VLOOKUP(ESTADO,REPORTE!AV$2:AW$33,2,0),DIDTRITO_FORM,CADER_FORM,IFERROR(INDEX(BS:BS,MATCH(DAY(F1002),BR:BR,0),1),DAY(F1002)),IFERROR(INDEX(BS:BS,MATCH(MONTH(F1002),BR:BR,0),1),MONTH(F1002)),YEAR(F1002),G1002),""))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7"/>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IF(F1003="","",IFERROR(CONCATENATE("PEUA",VLOOKUP(ESTADO,REPORTE!AV$2:AW$33,2,0),DIDTRITO_FORM,CADER_FORM,IFERROR(INDEX(BS:BS,MATCH(DAY(F1003),BR:BR,0),1),DAY(F1003)),IFERROR(INDEX(BS:BS,MATCH(MONTH(F1003),BR:BR,0),1),MONTH(F1003)),YEAR(F1003),G1003),""))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7"/>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IF(F1004="","",IFERROR(CONCATENATE("PEUA",VLOOKUP(ESTADO,REPORTE!AV$2:AW$33,2,0),DIDTRITO_FORM,CADER_FORM,IFERROR(INDEX(BS:BS,MATCH(DAY(F1004),BR:BR,0),1),DAY(F1004)),IFERROR(INDEX(BS:BS,MATCH(MONTH(F1004),BR:BR,0),1),MONTH(F1004)),YEAR(F1004),G1004),""))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7"/>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IF(F1005="","",IFERROR(CONCATENATE("PEUA",VLOOKUP(ESTADO,REPORTE!AV$2:AW$33,2,0),DIDTRITO_FORM,CADER_FORM,IFERROR(INDEX(BS:BS,MATCH(DAY(F1005),BR:BR,0),1),DAY(F1005)),IFERROR(INDEX(BS:BS,MATCH(MONTH(F1005),BR:BR,0),1),MONTH(F1005)),YEAR(F1005),G1005),""))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7"/>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IF(F1006="","",IFERROR(CONCATENATE("PEUA",VLOOKUP(ESTADO,REPORTE!AV$2:AW$33,2,0),DIDTRITO_FORM,CADER_FORM,IFERROR(INDEX(BS:BS,MATCH(DAY(F1006),BR:BR,0),1),DAY(F1006)),IFERROR(INDEX(BS:BS,MATCH(MONTH(F1006),BR:BR,0),1),MONTH(F1006)),YEAR(F1006),G1006),""))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7"/>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IF(F1007="","",IFERROR(CONCATENATE("PEUA",VLOOKUP(ESTADO,REPORTE!AV$2:AW$33,2,0),DIDTRITO_FORM,CADER_FORM,IFERROR(INDEX(BS:BS,MATCH(DAY(F1007),BR:BR,0),1),DAY(F1007)),IFERROR(INDEX(BS:BS,MATCH(MONTH(F1007),BR:BR,0),1),MONTH(F1007)),YEAR(F1007),G1007),""))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7"/>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IF(F1008="","",IFERROR(CONCATENATE("PEUA",VLOOKUP(ESTADO,REPORTE!AV$2:AW$33,2,0),DIDTRITO_FORM,CADER_FORM,IFERROR(INDEX(BS:BS,MATCH(DAY(F1008),BR:BR,0),1),DAY(F1008)),IFERROR(INDEX(BS:BS,MATCH(MONTH(F1008),BR:BR,0),1),MONTH(F1008)),YEAR(F1008),G1008),""))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7"/>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IF(F1009="","",IFERROR(CONCATENATE("PEUA",VLOOKUP(ESTADO,REPORTE!AV$2:AW$33,2,0),DIDTRITO_FORM,CADER_FORM,IFERROR(INDEX(BS:BS,MATCH(DAY(F1009),BR:BR,0),1),DAY(F1009)),IFERROR(INDEX(BS:BS,MATCH(MONTH(F1009),BR:BR,0),1),MONTH(F1009)),YEAR(F1009),G1009),""))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7"/>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IF(F1010="","",IFERROR(CONCATENATE("PEUA",VLOOKUP(ESTADO,REPORTE!AV$2:AW$33,2,0),DIDTRITO_FORM,CADER_FORM,IFERROR(INDEX(BS:BS,MATCH(DAY(F1010),BR:BR,0),1),DAY(F1010)),IFERROR(INDEX(BS:BS,MATCH(MONTH(F1010),BR:BR,0),1),MONTH(F1010)),YEAR(F1010),G1010),""))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7"/>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IF(F1011="","",IFERROR(CONCATENATE("PEUA",VLOOKUP(ESTADO,REPORTE!AV$2:AW$33,2,0),DIDTRITO_FORM,CADER_FORM,IFERROR(INDEX(BS:BS,MATCH(DAY(F1011),BR:BR,0),1),DAY(F1011)),IFERROR(INDEX(BS:BS,MATCH(MONTH(F1011),BR:BR,0),1),MONTH(F1011)),YEAR(F1011),G1011),""))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7"/>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IF(F1012="","",IFERROR(CONCATENATE("PEUA",VLOOKUP(ESTADO,REPORTE!AV$2:AW$33,2,0),DIDTRITO_FORM,CADER_FORM,IFERROR(INDEX(BS:BS,MATCH(DAY(F1012),BR:BR,0),1),DAY(F1012)),IFERROR(INDEX(BS:BS,MATCH(MONTH(F1012),BR:BR,0),1),MONTH(F1012)),YEAR(F1012),G1012),""))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7"/>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IF(F1013="","",IFERROR(CONCATENATE("PEUA",VLOOKUP(ESTADO,REPORTE!AV$2:AW$33,2,0),DIDTRITO_FORM,CADER_FORM,IFERROR(INDEX(BS:BS,MATCH(DAY(F1013),BR:BR,0),1),DAY(F1013)),IFERROR(INDEX(BS:BS,MATCH(MONTH(F1013),BR:BR,0),1),MONTH(F1013)),YEAR(F1013),G1013),""))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7"/>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IF(F1014="","",IFERROR(CONCATENATE("PEUA",VLOOKUP(ESTADO,REPORTE!AV$2:AW$33,2,0),DIDTRITO_FORM,CADER_FORM,IFERROR(INDEX(BS:BS,MATCH(DAY(F1014),BR:BR,0),1),DAY(F1014)),IFERROR(INDEX(BS:BS,MATCH(MONTH(F1014),BR:BR,0),1),MONTH(F1014)),YEAR(F1014),G1014),""))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7"/>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IF(F1015="","",IFERROR(CONCATENATE("PEUA",VLOOKUP(ESTADO,REPORTE!AV$2:AW$33,2,0),DIDTRITO_FORM,CADER_FORM,IFERROR(INDEX(BS:BS,MATCH(DAY(F1015),BR:BR,0),1),DAY(F1015)),IFERROR(INDEX(BS:BS,MATCH(MONTH(F1015),BR:BR,0),1),MONTH(F1015)),YEAR(F1015),G1015),""))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7"/>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IF(F1016="","",IFERROR(CONCATENATE("PEUA",VLOOKUP(ESTADO,REPORTE!AV$2:AW$33,2,0),DIDTRITO_FORM,CADER_FORM,IFERROR(INDEX(BS:BS,MATCH(DAY(F1016),BR:BR,0),1),DAY(F1016)),IFERROR(INDEX(BS:BS,MATCH(MONTH(F1016),BR:BR,0),1),MONTH(F1016)),YEAR(F1016),G1016),""))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7"/>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IF(F1017="","",IFERROR(CONCATENATE("PEUA",VLOOKUP(ESTADO,REPORTE!AV$2:AW$33,2,0),DIDTRITO_FORM,CADER_FORM,IFERROR(INDEX(BS:BS,MATCH(DAY(F1017),BR:BR,0),1),DAY(F1017)),IFERROR(INDEX(BS:BS,MATCH(MONTH(F1017),BR:BR,0),1),MONTH(F1017)),YEAR(F1017),G1017),""))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7"/>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IF(F1018="","",IFERROR(CONCATENATE("PEUA",VLOOKUP(ESTADO,REPORTE!AV$2:AW$33,2,0),DIDTRITO_FORM,CADER_FORM,IFERROR(INDEX(BS:BS,MATCH(DAY(F1018),BR:BR,0),1),DAY(F1018)),IFERROR(INDEX(BS:BS,MATCH(MONTH(F1018),BR:BR,0),1),MONTH(F1018)),YEAR(F1018),G1018),""))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7"/>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IF(F1019="","",IFERROR(CONCATENATE("PEUA",VLOOKUP(ESTADO,REPORTE!AV$2:AW$33,2,0),DIDTRITO_FORM,CADER_FORM,IFERROR(INDEX(BS:BS,MATCH(DAY(F1019),BR:BR,0),1),DAY(F1019)),IFERROR(INDEX(BS:BS,MATCH(MONTH(F1019),BR:BR,0),1),MONTH(F1019)),YEAR(F1019),G1019),""))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7"/>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IF(F1020="","",IFERROR(CONCATENATE("PEUA",VLOOKUP(ESTADO,REPORTE!AV$2:AW$33,2,0),DIDTRITO_FORM,CADER_FORM,IFERROR(INDEX(BS:BS,MATCH(DAY(F1020),BR:BR,0),1),DAY(F1020)),IFERROR(INDEX(BS:BS,MATCH(MONTH(F1020),BR:BR,0),1),MONTH(F1020)),YEAR(F1020),G1020),""))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7"/>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IF(F1021="","",IFERROR(CONCATENATE("PEUA",VLOOKUP(ESTADO,REPORTE!AV$2:AW$33,2,0),DIDTRITO_FORM,CADER_FORM,IFERROR(INDEX(BS:BS,MATCH(DAY(F1021),BR:BR,0),1),DAY(F1021)),IFERROR(INDEX(BS:BS,MATCH(MONTH(F1021),BR:BR,0),1),MONTH(F1021)),YEAR(F1021),G1021),""))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7"/>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IF(F1022="","",IFERROR(CONCATENATE("PEUA",VLOOKUP(ESTADO,REPORTE!AV$2:AW$33,2,0),DIDTRITO_FORM,CADER_FORM,IFERROR(INDEX(BS:BS,MATCH(DAY(F1022),BR:BR,0),1),DAY(F1022)),IFERROR(INDEX(BS:BS,MATCH(MONTH(F1022),BR:BR,0),1),MONTH(F1022)),YEAR(F1022),G1022),""))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7"/>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IF(F1023="","",IFERROR(CONCATENATE("PEUA",VLOOKUP(ESTADO,REPORTE!AV$2:AW$33,2,0),DIDTRITO_FORM,CADER_FORM,IFERROR(INDEX(BS:BS,MATCH(DAY(F1023),BR:BR,0),1),DAY(F1023)),IFERROR(INDEX(BS:BS,MATCH(MONTH(F1023),BR:BR,0),1),MONTH(F1023)),YEAR(F1023),G1023),""))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7"/>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IF(F1024="","",IFERROR(CONCATENATE("PEUA",VLOOKUP(ESTADO,REPORTE!AV$2:AW$33,2,0),DIDTRITO_FORM,CADER_FORM,IFERROR(INDEX(BS:BS,MATCH(DAY(F1024),BR:BR,0),1),DAY(F1024)),IFERROR(INDEX(BS:BS,MATCH(MONTH(F1024),BR:BR,0),1),MONTH(F1024)),YEAR(F1024),G1024),""))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7"/>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IF(F1025="","",IFERROR(CONCATENATE("PEUA",VLOOKUP(ESTADO,REPORTE!AV$2:AW$33,2,0),DIDTRITO_FORM,CADER_FORM,IFERROR(INDEX(BS:BS,MATCH(DAY(F1025),BR:BR,0),1),DAY(F1025)),IFERROR(INDEX(BS:BS,MATCH(MONTH(F1025),BR:BR,0),1),MONTH(F1025)),YEAR(F1025),G1025),""))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7"/>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IF(F1026="","",IFERROR(CONCATENATE("PEUA",VLOOKUP(ESTADO,REPORTE!AV$2:AW$33,2,0),DIDTRITO_FORM,CADER_FORM,IFERROR(INDEX(BS:BS,MATCH(DAY(F1026),BR:BR,0),1),DAY(F1026)),IFERROR(INDEX(BS:BS,MATCH(MONTH(F1026),BR:BR,0),1),MONTH(F1026)),YEAR(F1026),G1026),""))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7"/>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IF(F1027="","",IFERROR(CONCATENATE("PEUA",VLOOKUP(ESTADO,REPORTE!AV$2:AW$33,2,0),DIDTRITO_FORM,CADER_FORM,IFERROR(INDEX(BS:BS,MATCH(DAY(F1027),BR:BR,0),1),DAY(F1027)),IFERROR(INDEX(BS:BS,MATCH(MONTH(F1027),BR:BR,0),1),MONTH(F1027)),YEAR(F1027),G1027),""))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7"/>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IF(F1028="","",IFERROR(CONCATENATE("PEUA",VLOOKUP(ESTADO,REPORTE!AV$2:AW$33,2,0),DIDTRITO_FORM,CADER_FORM,IFERROR(INDEX(BS:BS,MATCH(DAY(F1028),BR:BR,0),1),DAY(F1028)),IFERROR(INDEX(BS:BS,MATCH(MONTH(F1028),BR:BR,0),1),MONTH(F1028)),YEAR(F1028),G1028),""))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7"/>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IF(F1029="","",IFERROR(CONCATENATE("PEUA",VLOOKUP(ESTADO,REPORTE!AV$2:AW$33,2,0),DIDTRITO_FORM,CADER_FORM,IFERROR(INDEX(BS:BS,MATCH(DAY(F1029),BR:BR,0),1),DAY(F1029)),IFERROR(INDEX(BS:BS,MATCH(MONTH(F1029),BR:BR,0),1),MONTH(F1029)),YEAR(F1029),G1029),""))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7"/>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IF(F1030="","",IFERROR(CONCATENATE("PEUA",VLOOKUP(ESTADO,REPORTE!AV$2:AW$33,2,0),DIDTRITO_FORM,CADER_FORM,IFERROR(INDEX(BS:BS,MATCH(DAY(F1030),BR:BR,0),1),DAY(F1030)),IFERROR(INDEX(BS:BS,MATCH(MONTH(F1030),BR:BR,0),1),MONTH(F1030)),YEAR(F1030),G1030),""))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7"/>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IF(F1031="","",IFERROR(CONCATENATE("PEUA",VLOOKUP(ESTADO,REPORTE!AV$2:AW$33,2,0),DIDTRITO_FORM,CADER_FORM,IFERROR(INDEX(BS:BS,MATCH(DAY(F1031),BR:BR,0),1),DAY(F1031)),IFERROR(INDEX(BS:BS,MATCH(MONTH(F1031),BR:BR,0),1),MONTH(F1031)),YEAR(F1031),G1031),""))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7"/>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IF(F1032="","",IFERROR(CONCATENATE("PEUA",VLOOKUP(ESTADO,REPORTE!AV$2:AW$33,2,0),DIDTRITO_FORM,CADER_FORM,IFERROR(INDEX(BS:BS,MATCH(DAY(F1032),BR:BR,0),1),DAY(F1032)),IFERROR(INDEX(BS:BS,MATCH(MONTH(F1032),BR:BR,0),1),MONTH(F1032)),YEAR(F1032),G1032),""))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7"/>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IF(F1033="","",IFERROR(CONCATENATE("PEUA",VLOOKUP(ESTADO,REPORTE!AV$2:AW$33,2,0),DIDTRITO_FORM,CADER_FORM,IFERROR(INDEX(BS:BS,MATCH(DAY(F1033),BR:BR,0),1),DAY(F1033)),IFERROR(INDEX(BS:BS,MATCH(MONTH(F1033),BR:BR,0),1),MONTH(F1033)),YEAR(F1033),G1033),""))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7"/>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IF(F1034="","",IFERROR(CONCATENATE("PEUA",VLOOKUP(ESTADO,REPORTE!AV$2:AW$33,2,0),DIDTRITO_FORM,CADER_FORM,IFERROR(INDEX(BS:BS,MATCH(DAY(F1034),BR:BR,0),1),DAY(F1034)),IFERROR(INDEX(BS:BS,MATCH(MONTH(F1034),BR:BR,0),1),MONTH(F1034)),YEAR(F1034),G1034),""))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7"/>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IF(F1035="","",IFERROR(CONCATENATE("PEUA",VLOOKUP(ESTADO,REPORTE!AV$2:AW$33,2,0),DIDTRITO_FORM,CADER_FORM,IFERROR(INDEX(BS:BS,MATCH(DAY(F1035),BR:BR,0),1),DAY(F1035)),IFERROR(INDEX(BS:BS,MATCH(MONTH(F1035),BR:BR,0),1),MONTH(F1035)),YEAR(F1035),G1035),""))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7"/>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IF(F1036="","",IFERROR(CONCATENATE("PEUA",VLOOKUP(ESTADO,REPORTE!AV$2:AW$33,2,0),DIDTRITO_FORM,CADER_FORM,IFERROR(INDEX(BS:BS,MATCH(DAY(F1036),BR:BR,0),1),DAY(F1036)),IFERROR(INDEX(BS:BS,MATCH(MONTH(F1036),BR:BR,0),1),MONTH(F1036)),YEAR(F1036),G1036),""))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7"/>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IF(F1037="","",IFERROR(CONCATENATE("PEUA",VLOOKUP(ESTADO,REPORTE!AV$2:AW$33,2,0),DIDTRITO_FORM,CADER_FORM,IFERROR(INDEX(BS:BS,MATCH(DAY(F1037),BR:BR,0),1),DAY(F1037)),IFERROR(INDEX(BS:BS,MATCH(MONTH(F1037),BR:BR,0),1),MONTH(F1037)),YEAR(F1037),G1037),""))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7"/>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IF(F1038="","",IFERROR(CONCATENATE("PEUA",VLOOKUP(ESTADO,REPORTE!AV$2:AW$33,2,0),DIDTRITO_FORM,CADER_FORM,IFERROR(INDEX(BS:BS,MATCH(DAY(F1038),BR:BR,0),1),DAY(F1038)),IFERROR(INDEX(BS:BS,MATCH(MONTH(F1038),BR:BR,0),1),MONTH(F1038)),YEAR(F1038),G1038),""))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7"/>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IF(F1039="","",IFERROR(CONCATENATE("PEUA",VLOOKUP(ESTADO,REPORTE!AV$2:AW$33,2,0),DIDTRITO_FORM,CADER_FORM,IFERROR(INDEX(BS:BS,MATCH(DAY(F1039),BR:BR,0),1),DAY(F1039)),IFERROR(INDEX(BS:BS,MATCH(MONTH(F1039),BR:BR,0),1),MONTH(F1039)),YEAR(F1039),G1039),""))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7"/>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IF(F1040="","",IFERROR(CONCATENATE("PEUA",VLOOKUP(ESTADO,REPORTE!AV$2:AW$33,2,0),DIDTRITO_FORM,CADER_FORM,IFERROR(INDEX(BS:BS,MATCH(DAY(F1040),BR:BR,0),1),DAY(F1040)),IFERROR(INDEX(BS:BS,MATCH(MONTH(F1040),BR:BR,0),1),MONTH(F1040)),YEAR(F1040),G1040),""))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7"/>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IF(F1041="","",IFERROR(CONCATENATE("PEUA",VLOOKUP(ESTADO,REPORTE!AV$2:AW$33,2,0),DIDTRITO_FORM,CADER_FORM,IFERROR(INDEX(BS:BS,MATCH(DAY(F1041),BR:BR,0),1),DAY(F1041)),IFERROR(INDEX(BS:BS,MATCH(MONTH(F1041),BR:BR,0),1),MONTH(F1041)),YEAR(F1041),G1041),""))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7"/>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IF(F1042="","",IFERROR(CONCATENATE("PEUA",VLOOKUP(ESTADO,REPORTE!AV$2:AW$33,2,0),DIDTRITO_FORM,CADER_FORM,IFERROR(INDEX(BS:BS,MATCH(DAY(F1042),BR:BR,0),1),DAY(F1042)),IFERROR(INDEX(BS:BS,MATCH(MONTH(F1042),BR:BR,0),1),MONTH(F1042)),YEAR(F1042),G1042),""))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7"/>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IF(F1043="","",IFERROR(CONCATENATE("PEUA",VLOOKUP(ESTADO,REPORTE!AV$2:AW$33,2,0),DIDTRITO_FORM,CADER_FORM,IFERROR(INDEX(BS:BS,MATCH(DAY(F1043),BR:BR,0),1),DAY(F1043)),IFERROR(INDEX(BS:BS,MATCH(MONTH(F1043),BR:BR,0),1),MONTH(F1043)),YEAR(F1043),G1043),""))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7"/>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IF(F1044="","",IFERROR(CONCATENATE("PEUA",VLOOKUP(ESTADO,REPORTE!AV$2:AW$33,2,0),DIDTRITO_FORM,CADER_FORM,IFERROR(INDEX(BS:BS,MATCH(DAY(F1044),BR:BR,0),1),DAY(F1044)),IFERROR(INDEX(BS:BS,MATCH(MONTH(F1044),BR:BR,0),1),MONTH(F1044)),YEAR(F1044),G1044),""))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7"/>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IF(F1045="","",IFERROR(CONCATENATE("PEUA",VLOOKUP(ESTADO,REPORTE!AV$2:AW$33,2,0),DIDTRITO_FORM,CADER_FORM,IFERROR(INDEX(BS:BS,MATCH(DAY(F1045),BR:BR,0),1),DAY(F1045)),IFERROR(INDEX(BS:BS,MATCH(MONTH(F1045),BR:BR,0),1),MONTH(F1045)),YEAR(F1045),G1045),""))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7"/>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IF(F1046="","",IFERROR(CONCATENATE("PEUA",VLOOKUP(ESTADO,REPORTE!AV$2:AW$33,2,0),DIDTRITO_FORM,CADER_FORM,IFERROR(INDEX(BS:BS,MATCH(DAY(F1046),BR:BR,0),1),DAY(F1046)),IFERROR(INDEX(BS:BS,MATCH(MONTH(F1046),BR:BR,0),1),MONTH(F1046)),YEAR(F1046),G1046),""))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7"/>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IF(F1047="","",IFERROR(CONCATENATE("PEUA",VLOOKUP(ESTADO,REPORTE!AV$2:AW$33,2,0),DIDTRITO_FORM,CADER_FORM,IFERROR(INDEX(BS:BS,MATCH(DAY(F1047),BR:BR,0),1),DAY(F1047)),IFERROR(INDEX(BS:BS,MATCH(MONTH(F1047),BR:BR,0),1),MONTH(F1047)),YEAR(F1047),G1047),""))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7"/>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IF(F1048="","",IFERROR(CONCATENATE("PEUA",VLOOKUP(ESTADO,REPORTE!AV$2:AW$33,2,0),DIDTRITO_FORM,CADER_FORM,IFERROR(INDEX(BS:BS,MATCH(DAY(F1048),BR:BR,0),1),DAY(F1048)),IFERROR(INDEX(BS:BS,MATCH(MONTH(F1048),BR:BR,0),1),MONTH(F1048)),YEAR(F1048),G1048),""))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7"/>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IF(F1049="","",IFERROR(CONCATENATE("PEUA",VLOOKUP(ESTADO,REPORTE!AV$2:AW$33,2,0),DIDTRITO_FORM,CADER_FORM,IFERROR(INDEX(BS:BS,MATCH(DAY(F1049),BR:BR,0),1),DAY(F1049)),IFERROR(INDEX(BS:BS,MATCH(MONTH(F1049),BR:BR,0),1),MONTH(F1049)),YEAR(F1049),G1049),""))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7"/>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IF(F1050="","",IFERROR(CONCATENATE("PEUA",VLOOKUP(ESTADO,REPORTE!AV$2:AW$33,2,0),DIDTRITO_FORM,CADER_FORM,IFERROR(INDEX(BS:BS,MATCH(DAY(F1050),BR:BR,0),1),DAY(F1050)),IFERROR(INDEX(BS:BS,MATCH(MONTH(F1050),BR:BR,0),1),MONTH(F1050)),YEAR(F1050),G1050),""))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7"/>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IF(F1051="","",IFERROR(CONCATENATE("PEUA",VLOOKUP(ESTADO,REPORTE!AV$2:AW$33,2,0),DIDTRITO_FORM,CADER_FORM,IFERROR(INDEX(BS:BS,MATCH(DAY(F1051),BR:BR,0),1),DAY(F1051)),IFERROR(INDEX(BS:BS,MATCH(MONTH(F1051),BR:BR,0),1),MONTH(F1051)),YEAR(F1051),G1051),""))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7"/>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IF(F1052="","",IFERROR(CONCATENATE("PEUA",VLOOKUP(ESTADO,REPORTE!AV$2:AW$33,2,0),DIDTRITO_FORM,CADER_FORM,IFERROR(INDEX(BS:BS,MATCH(DAY(F1052),BR:BR,0),1),DAY(F1052)),IFERROR(INDEX(BS:BS,MATCH(MONTH(F1052),BR:BR,0),1),MONTH(F1052)),YEAR(F1052),G1052),""))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7"/>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IF(F1053="","",IFERROR(CONCATENATE("PEUA",VLOOKUP(ESTADO,REPORTE!AV$2:AW$33,2,0),DIDTRITO_FORM,CADER_FORM,IFERROR(INDEX(BS:BS,MATCH(DAY(F1053),BR:BR,0),1),DAY(F1053)),IFERROR(INDEX(BS:BS,MATCH(MONTH(F1053),BR:BR,0),1),MONTH(F1053)),YEAR(F1053),G1053),""))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7"/>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IF(F1054="","",IFERROR(CONCATENATE("PEUA",VLOOKUP(ESTADO,REPORTE!AV$2:AW$33,2,0),DIDTRITO_FORM,CADER_FORM,IFERROR(INDEX(BS:BS,MATCH(DAY(F1054),BR:BR,0),1),DAY(F1054)),IFERROR(INDEX(BS:BS,MATCH(MONTH(F1054),BR:BR,0),1),MONTH(F1054)),YEAR(F1054),G1054),""))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7"/>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IF(F1055="","",IFERROR(CONCATENATE("PEUA",VLOOKUP(ESTADO,REPORTE!AV$2:AW$33,2,0),DIDTRITO_FORM,CADER_FORM,IFERROR(INDEX(BS:BS,MATCH(DAY(F1055),BR:BR,0),1),DAY(F1055)),IFERROR(INDEX(BS:BS,MATCH(MONTH(F1055),BR:BR,0),1),MONTH(F1055)),YEAR(F1055),G1055),""))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7"/>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IF(F1056="","",IFERROR(CONCATENATE("PEUA",VLOOKUP(ESTADO,REPORTE!AV$2:AW$33,2,0),DIDTRITO_FORM,CADER_FORM,IFERROR(INDEX(BS:BS,MATCH(DAY(F1056),BR:BR,0),1),DAY(F1056)),IFERROR(INDEX(BS:BS,MATCH(MONTH(F1056),BR:BR,0),1),MONTH(F1056)),YEAR(F1056),G1056),""))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7"/>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IF(F1057="","",IFERROR(CONCATENATE("PEUA",VLOOKUP(ESTADO,REPORTE!AV$2:AW$33,2,0),DIDTRITO_FORM,CADER_FORM,IFERROR(INDEX(BS:BS,MATCH(DAY(F1057),BR:BR,0),1),DAY(F1057)),IFERROR(INDEX(BS:BS,MATCH(MONTH(F1057),BR:BR,0),1),MONTH(F1057)),YEAR(F1057),G1057),""))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7"/>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IF(F1058="","",IFERROR(CONCATENATE("PEUA",VLOOKUP(ESTADO,REPORTE!AV$2:AW$33,2,0),DIDTRITO_FORM,CADER_FORM,IFERROR(INDEX(BS:BS,MATCH(DAY(F1058),BR:BR,0),1),DAY(F1058)),IFERROR(INDEX(BS:BS,MATCH(MONTH(F1058),BR:BR,0),1),MONTH(F1058)),YEAR(F1058),G1058),""))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7"/>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IF(F1059="","",IFERROR(CONCATENATE("PEUA",VLOOKUP(ESTADO,REPORTE!AV$2:AW$33,2,0),DIDTRITO_FORM,CADER_FORM,IFERROR(INDEX(BS:BS,MATCH(DAY(F1059),BR:BR,0),1),DAY(F1059)),IFERROR(INDEX(BS:BS,MATCH(MONTH(F1059),BR:BR,0),1),MONTH(F1059)),YEAR(F1059),G1059),""))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7"/>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IF(F1060="","",IFERROR(CONCATENATE("PEUA",VLOOKUP(ESTADO,REPORTE!AV$2:AW$33,2,0),DIDTRITO_FORM,CADER_FORM,IFERROR(INDEX(BS:BS,MATCH(DAY(F1060),BR:BR,0),1),DAY(F1060)),IFERROR(INDEX(BS:BS,MATCH(MONTH(F1060),BR:BR,0),1),MONTH(F1060)),YEAR(F1060),G1060),""))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7"/>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IF(F1061="","",IFERROR(CONCATENATE("PEUA",VLOOKUP(ESTADO,REPORTE!AV$2:AW$33,2,0),DIDTRITO_FORM,CADER_FORM,IFERROR(INDEX(BS:BS,MATCH(DAY(F1061),BR:BR,0),1),DAY(F1061)),IFERROR(INDEX(BS:BS,MATCH(MONTH(F1061),BR:BR,0),1),MONTH(F1061)),YEAR(F1061),G1061),""))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7"/>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IF(F1062="","",IFERROR(CONCATENATE("PEUA",VLOOKUP(ESTADO,REPORTE!AV$2:AW$33,2,0),DIDTRITO_FORM,CADER_FORM,IFERROR(INDEX(BS:BS,MATCH(DAY(F1062),BR:BR,0),1),DAY(F1062)),IFERROR(INDEX(BS:BS,MATCH(MONTH(F1062),BR:BR,0),1),MONTH(F1062)),YEAR(F1062),G1062),""))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7"/>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IF(F1063="","",IFERROR(CONCATENATE("PEUA",VLOOKUP(ESTADO,REPORTE!AV$2:AW$33,2,0),DIDTRITO_FORM,CADER_FORM,IFERROR(INDEX(BS:BS,MATCH(DAY(F1063),BR:BR,0),1),DAY(F1063)),IFERROR(INDEX(BS:BS,MATCH(MONTH(F1063),BR:BR,0),1),MONTH(F1063)),YEAR(F1063),G1063),""))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7"/>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IF(F1064="","",IFERROR(CONCATENATE("PEUA",VLOOKUP(ESTADO,REPORTE!AV$2:AW$33,2,0),DIDTRITO_FORM,CADER_FORM,IFERROR(INDEX(BS:BS,MATCH(DAY(F1064),BR:BR,0),1),DAY(F1064)),IFERROR(INDEX(BS:BS,MATCH(MONTH(F1064),BR:BR,0),1),MONTH(F1064)),YEAR(F1064),G1064),""))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7"/>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IF(F1065="","",IFERROR(CONCATENATE("PEUA",VLOOKUP(ESTADO,REPORTE!AV$2:AW$33,2,0),DIDTRITO_FORM,CADER_FORM,IFERROR(INDEX(BS:BS,MATCH(DAY(F1065),BR:BR,0),1),DAY(F1065)),IFERROR(INDEX(BS:BS,MATCH(MONTH(F1065),BR:BR,0),1),MONTH(F1065)),YEAR(F1065),G1065),""))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7"/>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IF(F1066="","",IFERROR(CONCATENATE("PEUA",VLOOKUP(ESTADO,REPORTE!AV$2:AW$33,2,0),DIDTRITO_FORM,CADER_FORM,IFERROR(INDEX(BS:BS,MATCH(DAY(F1066),BR:BR,0),1),DAY(F1066)),IFERROR(INDEX(BS:BS,MATCH(MONTH(F1066),BR:BR,0),1),MONTH(F1066)),YEAR(F1066),G1066),""))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7"/>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IF(F1067="","",IFERROR(CONCATENATE("PEUA",VLOOKUP(ESTADO,REPORTE!AV$2:AW$33,2,0),DIDTRITO_FORM,CADER_FORM,IFERROR(INDEX(BS:BS,MATCH(DAY(F1067),BR:BR,0),1),DAY(F1067)),IFERROR(INDEX(BS:BS,MATCH(MONTH(F1067),BR:BR,0),1),MONTH(F1067)),YEAR(F1067),G1067),""))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7"/>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IF(F1068="","",IFERROR(CONCATENATE("PEUA",VLOOKUP(ESTADO,REPORTE!AV$2:AW$33,2,0),DIDTRITO_FORM,CADER_FORM,IFERROR(INDEX(BS:BS,MATCH(DAY(F1068),BR:BR,0),1),DAY(F1068)),IFERROR(INDEX(BS:BS,MATCH(MONTH(F1068),BR:BR,0),1),MONTH(F1068)),YEAR(F1068),G1068),""))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7"/>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IF(F1069="","",IFERROR(CONCATENATE("PEUA",VLOOKUP(ESTADO,REPORTE!AV$2:AW$33,2,0),DIDTRITO_FORM,CADER_FORM,IFERROR(INDEX(BS:BS,MATCH(DAY(F1069),BR:BR,0),1),DAY(F1069)),IFERROR(INDEX(BS:BS,MATCH(MONTH(F1069),BR:BR,0),1),MONTH(F1069)),YEAR(F1069),G1069),""))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7"/>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IF(F1070="","",IFERROR(CONCATENATE("PEUA",VLOOKUP(ESTADO,REPORTE!AV$2:AW$33,2,0),DIDTRITO_FORM,CADER_FORM,IFERROR(INDEX(BS:BS,MATCH(DAY(F1070),BR:BR,0),1),DAY(F1070)),IFERROR(INDEX(BS:BS,MATCH(MONTH(F1070),BR:BR,0),1),MONTH(F1070)),YEAR(F1070),G1070),""))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7"/>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IF(F1071="","",IFERROR(CONCATENATE("PEUA",VLOOKUP(ESTADO,REPORTE!AV$2:AW$33,2,0),DIDTRITO_FORM,CADER_FORM,IFERROR(INDEX(BS:BS,MATCH(DAY(F1071),BR:BR,0),1),DAY(F1071)),IFERROR(INDEX(BS:BS,MATCH(MONTH(F1071),BR:BR,0),1),MONTH(F1071)),YEAR(F1071),G1071),""))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7"/>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IF(F1072="","",IFERROR(CONCATENATE("PEUA",VLOOKUP(ESTADO,REPORTE!AV$2:AW$33,2,0),DIDTRITO_FORM,CADER_FORM,IFERROR(INDEX(BS:BS,MATCH(DAY(F1072),BR:BR,0),1),DAY(F1072)),IFERROR(INDEX(BS:BS,MATCH(MONTH(F1072),BR:BR,0),1),MONTH(F1072)),YEAR(F1072),G1072),""))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7"/>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IF(F1073="","",IFERROR(CONCATENATE("PEUA",VLOOKUP(ESTADO,REPORTE!AV$2:AW$33,2,0),DIDTRITO_FORM,CADER_FORM,IFERROR(INDEX(BS:BS,MATCH(DAY(F1073),BR:BR,0),1),DAY(F1073)),IFERROR(INDEX(BS:BS,MATCH(MONTH(F1073),BR:BR,0),1),MONTH(F1073)),YEAR(F1073),G1073),""))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7"/>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IF(F1074="","",IFERROR(CONCATENATE("PEUA",VLOOKUP(ESTADO,REPORTE!AV$2:AW$33,2,0),DIDTRITO_FORM,CADER_FORM,IFERROR(INDEX(BS:BS,MATCH(DAY(F1074),BR:BR,0),1),DAY(F1074)),IFERROR(INDEX(BS:BS,MATCH(MONTH(F1074),BR:BR,0),1),MONTH(F1074)),YEAR(F1074),G1074),""))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7"/>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IF(F1075="","",IFERROR(CONCATENATE("PEUA",VLOOKUP(ESTADO,REPORTE!AV$2:AW$33,2,0),DIDTRITO_FORM,CADER_FORM,IFERROR(INDEX(BS:BS,MATCH(DAY(F1075),BR:BR,0),1),DAY(F1075)),IFERROR(INDEX(BS:BS,MATCH(MONTH(F1075),BR:BR,0),1),MONTH(F1075)),YEAR(F1075),G1075),""))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7"/>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IF(F1076="","",IFERROR(CONCATENATE("PEUA",VLOOKUP(ESTADO,REPORTE!AV$2:AW$33,2,0),DIDTRITO_FORM,CADER_FORM,IFERROR(INDEX(BS:BS,MATCH(DAY(F1076),BR:BR,0),1),DAY(F1076)),IFERROR(INDEX(BS:BS,MATCH(MONTH(F1076),BR:BR,0),1),MONTH(F1076)),YEAR(F1076),G1076),""))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7"/>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IF(F1077="","",IFERROR(CONCATENATE("PEUA",VLOOKUP(ESTADO,REPORTE!AV$2:AW$33,2,0),DIDTRITO_FORM,CADER_FORM,IFERROR(INDEX(BS:BS,MATCH(DAY(F1077),BR:BR,0),1),DAY(F1077)),IFERROR(INDEX(BS:BS,MATCH(MONTH(F1077),BR:BR,0),1),MONTH(F1077)),YEAR(F1077),G1077),""))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7"/>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IF(F1078="","",IFERROR(CONCATENATE("PEUA",VLOOKUP(ESTADO,REPORTE!AV$2:AW$33,2,0),DIDTRITO_FORM,CADER_FORM,IFERROR(INDEX(BS:BS,MATCH(DAY(F1078),BR:BR,0),1),DAY(F1078)),IFERROR(INDEX(BS:BS,MATCH(MONTH(F1078),BR:BR,0),1),MONTH(F1078)),YEAR(F1078),G1078),""))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7"/>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t="str">
        <f>IF(F1079="","",IFERROR(CONCATENATE("PEUA",VLOOKUP(ESTADO,REPORTE!AV$2:AW$33,2,0),DIDTRITO_FORM,CADER_FORM,IFERROR(INDEX(BS:BS,MATCH(DAY(F1079),BR:BR,0),1),DAY(F1079)),IFERROR(INDEX(BS:BS,MATCH(MONTH(F1079),BR:BR,0),1),MONTH(F1079)),YEAR(F1079),G1079),""))</f>
        <v/>
      </c>
      <c r="L1079" s="4"/>
      <c r="M1079" s="4"/>
      <c r="Q1079" s="5"/>
      <c r="S1079"/>
      <c r="Y1079" s="3"/>
      <c r="AA1079" s="4"/>
      <c r="AU1079" s="7"/>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t="str">
        <f>IF(F1080="","",IFERROR(CONCATENATE("PEUA",VLOOKUP(ESTADO,REPORTE!AV$2:AW$33,2,0),DIDTRITO_FORM,CADER_FORM,IFERROR(INDEX(BS:BS,MATCH(DAY(F1080),BR:BR,0),1),DAY(F1080)),IFERROR(INDEX(BS:BS,MATCH(MONTH(F1080),BR:BR,0),1),MONTH(F1080)),YEAR(F1080),G1080),""))</f>
        <v/>
      </c>
      <c r="L1080" s="4"/>
      <c r="M1080" s="4"/>
      <c r="Q1080" s="5"/>
      <c r="S1080"/>
      <c r="Y1080" s="3"/>
      <c r="AA1080" s="4"/>
      <c r="AU1080" s="7"/>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t="str">
        <f>IF(F1081="","",IFERROR(CONCATENATE("PEUA",VLOOKUP(ESTADO,REPORTE!AV$2:AW$33,2,0),DIDTRITO_FORM,CADER_FORM,IFERROR(INDEX(BS:BS,MATCH(DAY(F1081),BR:BR,0),1),DAY(F1081)),IFERROR(INDEX(BS:BS,MATCH(MONTH(F1081),BR:BR,0),1),MONTH(F1081)),YEAR(F1081),G1081),""))</f>
        <v/>
      </c>
      <c r="L1081" s="4"/>
      <c r="M1081" s="4"/>
      <c r="Q1081" s="5"/>
      <c r="S1081"/>
      <c r="Y1081" s="3"/>
      <c r="AA1081" s="4"/>
      <c r="AU1081" s="7"/>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t="str">
        <f>IF(F1082="","",IFERROR(CONCATENATE("PEUA",VLOOKUP(ESTADO,REPORTE!AV$2:AW$33,2,0),DIDTRITO_FORM,CADER_FORM,IFERROR(INDEX(BS:BS,MATCH(DAY(F1082),BR:BR,0),1),DAY(F1082)),IFERROR(INDEX(BS:BS,MATCH(MONTH(F1082),BR:BR,0),1),MONTH(F1082)),YEAR(F1082),G1082),""))</f>
        <v/>
      </c>
      <c r="L1082" s="4"/>
      <c r="M1082" s="4"/>
      <c r="Q1082" s="5"/>
      <c r="S1082"/>
      <c r="Y1082" s="3"/>
      <c r="AA1082" s="4"/>
      <c r="AU1082" s="7"/>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t="str">
        <f>IF(F1083="","",IFERROR(CONCATENATE("PEUA",VLOOKUP(ESTADO,REPORTE!AV$2:AW$33,2,0),DIDTRITO_FORM,CADER_FORM,IFERROR(INDEX(BS:BS,MATCH(DAY(F1083),BR:BR,0),1),DAY(F1083)),IFERROR(INDEX(BS:BS,MATCH(MONTH(F1083),BR:BR,0),1),MONTH(F1083)),YEAR(F1083),G1083),""))</f>
        <v/>
      </c>
      <c r="L1083" s="4"/>
      <c r="M1083" s="4"/>
      <c r="Q1083" s="5"/>
      <c r="S1083"/>
      <c r="Y1083" s="3"/>
      <c r="AA1083" s="4"/>
      <c r="AU1083" s="7"/>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t="str">
        <f>IF(F1084="","",IFERROR(CONCATENATE("PEUA",VLOOKUP(ESTADO,REPORTE!AV$2:AW$33,2,0),DIDTRITO_FORM,CADER_FORM,IFERROR(INDEX(BS:BS,MATCH(DAY(F1084),BR:BR,0),1),DAY(F1084)),IFERROR(INDEX(BS:BS,MATCH(MONTH(F1084),BR:BR,0),1),MONTH(F1084)),YEAR(F1084),G1084),""))</f>
        <v/>
      </c>
      <c r="L1084" s="4"/>
      <c r="M1084" s="4"/>
      <c r="Q1084" s="5"/>
      <c r="S1084"/>
      <c r="Y1084" s="3"/>
      <c r="AA1084" s="4"/>
      <c r="AU1084" s="7"/>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t="str">
        <f>IF(F1085="","",IFERROR(CONCATENATE("PEUA",VLOOKUP(ESTADO,REPORTE!AV$2:AW$33,2,0),DIDTRITO_FORM,CADER_FORM,IFERROR(INDEX(BS:BS,MATCH(DAY(F1085),BR:BR,0),1),DAY(F1085)),IFERROR(INDEX(BS:BS,MATCH(MONTH(F1085),BR:BR,0),1),MONTH(F1085)),YEAR(F1085),G1085),""))</f>
        <v/>
      </c>
      <c r="L1085" s="4"/>
      <c r="M1085" s="4"/>
      <c r="Q1085" s="5"/>
      <c r="S1085"/>
      <c r="Y1085" s="3"/>
      <c r="AA1085" s="4"/>
      <c r="AU1085" s="7"/>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t="str">
        <f>IF(F1086="","",IFERROR(CONCATENATE("PEUA",VLOOKUP(ESTADO,REPORTE!AV$2:AW$33,2,0),DIDTRITO_FORM,CADER_FORM,IFERROR(INDEX(BS:BS,MATCH(DAY(F1086),BR:BR,0),1),DAY(F1086)),IFERROR(INDEX(BS:BS,MATCH(MONTH(F1086),BR:BR,0),1),MONTH(F1086)),YEAR(F1086),G1086),""))</f>
        <v/>
      </c>
      <c r="L1086" s="4"/>
      <c r="M1086" s="4"/>
      <c r="Q1086" s="5"/>
      <c r="S1086"/>
      <c r="Y1086" s="3"/>
      <c r="AA1086" s="4"/>
      <c r="AU1086" s="7"/>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t="str">
        <f>IF(F1087="","",IFERROR(CONCATENATE("PEUA",VLOOKUP(ESTADO,REPORTE!AV$2:AW$33,2,0),DIDTRITO_FORM,CADER_FORM,IFERROR(INDEX(BS:BS,MATCH(DAY(F1087),BR:BR,0),1),DAY(F1087)),IFERROR(INDEX(BS:BS,MATCH(MONTH(F1087),BR:BR,0),1),MONTH(F1087)),YEAR(F1087),G1087),""))</f>
        <v/>
      </c>
      <c r="L1087" s="4"/>
      <c r="M1087" s="4"/>
      <c r="Q1087" s="5"/>
      <c r="S1087"/>
      <c r="Y1087" s="3"/>
      <c r="AA1087" s="4"/>
      <c r="AU1087" s="7"/>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t="str">
        <f>IF(F1088="","",IFERROR(CONCATENATE("PEUA",VLOOKUP(ESTADO,REPORTE!AV$2:AW$33,2,0),DIDTRITO_FORM,CADER_FORM,IFERROR(INDEX(BS:BS,MATCH(DAY(F1088),BR:BR,0),1),DAY(F1088)),IFERROR(INDEX(BS:BS,MATCH(MONTH(F1088),BR:BR,0),1),MONTH(F1088)),YEAR(F1088),G1088),""))</f>
        <v/>
      </c>
      <c r="L1088" s="4"/>
      <c r="M1088" s="4"/>
      <c r="Q1088" s="5"/>
      <c r="S1088"/>
      <c r="Y1088" s="3"/>
      <c r="AA1088" s="4"/>
      <c r="AU1088" s="7"/>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t="str">
        <f>IF(F1089="","",IFERROR(CONCATENATE("PEUA",VLOOKUP(ESTADO,REPORTE!AV$2:AW$33,2,0),DIDTRITO_FORM,CADER_FORM,IFERROR(INDEX(BS:BS,MATCH(DAY(F1089),BR:BR,0),1),DAY(F1089)),IFERROR(INDEX(BS:BS,MATCH(MONTH(F1089),BR:BR,0),1),MONTH(F1089)),YEAR(F1089),G1089),""))</f>
        <v/>
      </c>
      <c r="L1089" s="4"/>
      <c r="M1089" s="4"/>
      <c r="Q1089" s="5"/>
      <c r="S1089"/>
      <c r="Y1089" s="3"/>
      <c r="AA1089" s="4"/>
      <c r="AU1089" s="7"/>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t="str">
        <f>IF(F1090="","",IFERROR(CONCATENATE("PEUA",VLOOKUP(ESTADO,REPORTE!AV$2:AW$33,2,0),DIDTRITO_FORM,CADER_FORM,IFERROR(INDEX(BS:BS,MATCH(DAY(F1090),BR:BR,0),1),DAY(F1090)),IFERROR(INDEX(BS:BS,MATCH(MONTH(F1090),BR:BR,0),1),MONTH(F1090)),YEAR(F1090),G1090),""))</f>
        <v/>
      </c>
      <c r="L1090" s="4"/>
      <c r="M1090" s="4"/>
      <c r="Q1090" s="5"/>
      <c r="S1090"/>
      <c r="Y1090" s="3"/>
      <c r="AA1090" s="4"/>
      <c r="AU1090" s="7"/>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t="str">
        <f>IF(F1091="","",IFERROR(CONCATENATE("PEUA",VLOOKUP(ESTADO,REPORTE!AV$2:AW$33,2,0),DIDTRITO_FORM,CADER_FORM,IFERROR(INDEX(BS:BS,MATCH(DAY(F1091),BR:BR,0),1),DAY(F1091)),IFERROR(INDEX(BS:BS,MATCH(MONTH(F1091),BR:BR,0),1),MONTH(F1091)),YEAR(F1091),G1091),""))</f>
        <v/>
      </c>
      <c r="L1091" s="4"/>
      <c r="M1091" s="4"/>
      <c r="Q1091" s="5"/>
      <c r="S1091"/>
      <c r="Y1091" s="3"/>
      <c r="AA1091" s="4"/>
      <c r="AU1091" s="7"/>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t="str">
        <f>IF(F1092="","",IFERROR(CONCATENATE("PEUA",VLOOKUP(ESTADO,REPORTE!AV$2:AW$33,2,0),DIDTRITO_FORM,CADER_FORM,IFERROR(INDEX(BS:BS,MATCH(DAY(F1092),BR:BR,0),1),DAY(F1092)),IFERROR(INDEX(BS:BS,MATCH(MONTH(F1092),BR:BR,0),1),MONTH(F1092)),YEAR(F1092),G1092),""))</f>
        <v/>
      </c>
      <c r="L1092" s="4"/>
      <c r="M1092" s="4"/>
      <c r="Q1092" s="5"/>
      <c r="S1092"/>
      <c r="Y1092" s="3"/>
      <c r="AA1092" s="4"/>
      <c r="AU1092" s="7"/>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t="str">
        <f>IF(F1093="","",IFERROR(CONCATENATE("PEUA",VLOOKUP(ESTADO,REPORTE!AV$2:AW$33,2,0),DIDTRITO_FORM,CADER_FORM,IFERROR(INDEX(BS:BS,MATCH(DAY(F1093),BR:BR,0),1),DAY(F1093)),IFERROR(INDEX(BS:BS,MATCH(MONTH(F1093),BR:BR,0),1),MONTH(F1093)),YEAR(F1093),G1093),""))</f>
        <v/>
      </c>
      <c r="L1093" s="4"/>
      <c r="M1093" s="4"/>
      <c r="Q1093" s="5"/>
      <c r="S1093"/>
      <c r="Y1093" s="3"/>
      <c r="AA1093" s="4"/>
      <c r="AU1093" s="7"/>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t="str">
        <f>IF(F1094="","",IFERROR(CONCATENATE("PEUA",VLOOKUP(ESTADO,REPORTE!AV$2:AW$33,2,0),DIDTRITO_FORM,CADER_FORM,IFERROR(INDEX(BS:BS,MATCH(DAY(F1094),BR:BR,0),1),DAY(F1094)),IFERROR(INDEX(BS:BS,MATCH(MONTH(F1094),BR:BR,0),1),MONTH(F1094)),YEAR(F1094),G1094),""))</f>
        <v/>
      </c>
      <c r="L1094" s="4"/>
      <c r="M1094" s="4"/>
      <c r="Q1094" s="5"/>
      <c r="S1094"/>
      <c r="Y1094" s="3"/>
      <c r="AA1094" s="4"/>
      <c r="AU1094" s="7"/>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t="str">
        <f>IF(F1095="","",IFERROR(CONCATENATE("PEUA",VLOOKUP(ESTADO,REPORTE!AV$2:AW$33,2,0),DIDTRITO_FORM,CADER_FORM,IFERROR(INDEX(BS:BS,MATCH(DAY(F1095),BR:BR,0),1),DAY(F1095)),IFERROR(INDEX(BS:BS,MATCH(MONTH(F1095),BR:BR,0),1),MONTH(F1095)),YEAR(F1095),G1095),""))</f>
        <v/>
      </c>
      <c r="L1095" s="4"/>
      <c r="M1095" s="4"/>
      <c r="Q1095" s="5"/>
      <c r="S1095"/>
      <c r="Y1095" s="3"/>
      <c r="AA1095" s="4"/>
      <c r="AU1095" s="7"/>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t="str">
        <f>IF(F1096="","",IFERROR(CONCATENATE("PEUA",VLOOKUP(ESTADO,REPORTE!AV$2:AW$33,2,0),DIDTRITO_FORM,CADER_FORM,IFERROR(INDEX(BS:BS,MATCH(DAY(F1096),BR:BR,0),1),DAY(F1096)),IFERROR(INDEX(BS:BS,MATCH(MONTH(F1096),BR:BR,0),1),MONTH(F1096)),YEAR(F1096),G1096),""))</f>
        <v/>
      </c>
      <c r="L1096" s="4"/>
      <c r="M1096" s="4"/>
      <c r="Q1096" s="5"/>
      <c r="S1096"/>
      <c r="Y1096" s="3"/>
      <c r="AA1096" s="4"/>
      <c r="AU1096" s="7"/>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t="str">
        <f>IF(F1097="","",IFERROR(CONCATENATE("PEUA",VLOOKUP(ESTADO,REPORTE!AV$2:AW$33,2,0),DIDTRITO_FORM,CADER_FORM,IFERROR(INDEX(BS:BS,MATCH(DAY(F1097),BR:BR,0),1),DAY(F1097)),IFERROR(INDEX(BS:BS,MATCH(MONTH(F1097),BR:BR,0),1),MONTH(F1097)),YEAR(F1097),G1097),""))</f>
        <v/>
      </c>
      <c r="L1097" s="4"/>
      <c r="M1097" s="4"/>
      <c r="Q1097" s="5"/>
      <c r="S1097"/>
      <c r="Y1097" s="3"/>
      <c r="AA1097" s="4"/>
      <c r="AU1097" s="7"/>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t="str">
        <f>IF(F1098="","",IFERROR(CONCATENATE("PEUA",VLOOKUP(ESTADO,REPORTE!AV$2:AW$33,2,0),DIDTRITO_FORM,CADER_FORM,IFERROR(INDEX(BS:BS,MATCH(DAY(F1098),BR:BR,0),1),DAY(F1098)),IFERROR(INDEX(BS:BS,MATCH(MONTH(F1098),BR:BR,0),1),MONTH(F1098)),YEAR(F1098),G1098),""))</f>
        <v/>
      </c>
      <c r="L1098" s="4"/>
      <c r="M1098" s="4"/>
      <c r="Q1098" s="5"/>
      <c r="S1098"/>
      <c r="Y1098" s="3"/>
      <c r="AA1098" s="4"/>
      <c r="AU1098" s="7"/>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t="str">
        <f>IF(F1099="","",IFERROR(CONCATENATE("PEUA",VLOOKUP(ESTADO,REPORTE!AV$2:AW$33,2,0),DIDTRITO_FORM,CADER_FORM,IFERROR(INDEX(BS:BS,MATCH(DAY(F1099),BR:BR,0),1),DAY(F1099)),IFERROR(INDEX(BS:BS,MATCH(MONTH(F1099),BR:BR,0),1),MONTH(F1099)),YEAR(F1099),G1099),""))</f>
        <v/>
      </c>
      <c r="L1099" s="4"/>
      <c r="M1099" s="4"/>
      <c r="Q1099" s="5"/>
      <c r="S1099"/>
      <c r="Y1099" s="3"/>
      <c r="AA1099" s="4"/>
      <c r="AU1099" s="7"/>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t="str">
        <f>IF(F1100="","",IFERROR(CONCATENATE("PEUA",VLOOKUP(ESTADO,REPORTE!AV$2:AW$33,2,0),DIDTRITO_FORM,CADER_FORM,IFERROR(INDEX(BS:BS,MATCH(DAY(F1100),BR:BR,0),1),DAY(F1100)),IFERROR(INDEX(BS:BS,MATCH(MONTH(F1100),BR:BR,0),1),MONTH(F1100)),YEAR(F1100),G1100),""))</f>
        <v/>
      </c>
      <c r="L1100" s="4"/>
      <c r="M1100" s="4"/>
      <c r="Q1100" s="5"/>
      <c r="S1100"/>
      <c r="Y1100" s="3"/>
      <c r="AA1100" s="4"/>
      <c r="AU1100" s="7"/>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t="str">
        <f>IF(F1101="","",IFERROR(CONCATENATE("PEUA",VLOOKUP(ESTADO,REPORTE!AV$2:AW$33,2,0),DIDTRITO_FORM,CADER_FORM,IFERROR(INDEX(BS:BS,MATCH(DAY(F1101),BR:BR,0),1),DAY(F1101)),IFERROR(INDEX(BS:BS,MATCH(MONTH(F1101),BR:BR,0),1),MONTH(F1101)),YEAR(F1101),G1101),""))</f>
        <v/>
      </c>
      <c r="L1101" s="4"/>
      <c r="M1101" s="4"/>
      <c r="Q1101" s="5"/>
      <c r="S1101"/>
      <c r="Y1101" s="3"/>
      <c r="AA1101" s="4"/>
      <c r="AU1101" s="7"/>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t="str">
        <f>IF(F1102="","",IFERROR(CONCATENATE("PEUA",VLOOKUP(ESTADO,REPORTE!AV$2:AW$33,2,0),DIDTRITO_FORM,CADER_FORM,IFERROR(INDEX(BS:BS,MATCH(DAY(F1102),BR:BR,0),1),DAY(F1102)),IFERROR(INDEX(BS:BS,MATCH(MONTH(F1102),BR:BR,0),1),MONTH(F1102)),YEAR(F1102),G1102),""))</f>
        <v/>
      </c>
      <c r="L1102" s="4"/>
      <c r="M1102" s="4"/>
      <c r="Q1102" s="5"/>
      <c r="S1102"/>
      <c r="Y1102" s="3"/>
      <c r="AA1102" s="4"/>
      <c r="AU1102" s="7"/>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t="str">
        <f>IF(F1103="","",IFERROR(CONCATENATE("PEUA",VLOOKUP(ESTADO,REPORTE!AV$2:AW$33,2,0),DIDTRITO_FORM,CADER_FORM,IFERROR(INDEX(BS:BS,MATCH(DAY(F1103),BR:BR,0),1),DAY(F1103)),IFERROR(INDEX(BS:BS,MATCH(MONTH(F1103),BR:BR,0),1),MONTH(F1103)),YEAR(F1103),G1103),""))</f>
        <v/>
      </c>
      <c r="L1103" s="4"/>
      <c r="M1103" s="4"/>
      <c r="Q1103" s="5"/>
      <c r="S1103"/>
      <c r="Y1103" s="3"/>
      <c r="AA1103" s="4"/>
      <c r="AU1103" s="7"/>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t="str">
        <f>IF(F1104="","",IFERROR(CONCATENATE("PEUA",VLOOKUP(ESTADO,REPORTE!AV$2:AW$33,2,0),DIDTRITO_FORM,CADER_FORM,IFERROR(INDEX(BS:BS,MATCH(DAY(F1104),BR:BR,0),1),DAY(F1104)),IFERROR(INDEX(BS:BS,MATCH(MONTH(F1104),BR:BR,0),1),MONTH(F1104)),YEAR(F1104),G1104),""))</f>
        <v/>
      </c>
      <c r="L1104" s="4"/>
      <c r="M1104" s="4"/>
      <c r="Q1104" s="5"/>
      <c r="S1104"/>
      <c r="Y1104" s="3"/>
      <c r="AA1104" s="4"/>
      <c r="AU1104" s="7"/>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t="str">
        <f>IF(F1105="","",IFERROR(CONCATENATE("PEUA",VLOOKUP(ESTADO,REPORTE!AV$2:AW$33,2,0),DIDTRITO_FORM,CADER_FORM,IFERROR(INDEX(BS:BS,MATCH(DAY(F1105),BR:BR,0),1),DAY(F1105)),IFERROR(INDEX(BS:BS,MATCH(MONTH(F1105),BR:BR,0),1),MONTH(F1105)),YEAR(F1105),G1105),""))</f>
        <v/>
      </c>
      <c r="L1105" s="4"/>
      <c r="M1105" s="4"/>
      <c r="Q1105" s="5"/>
      <c r="S1105"/>
      <c r="Y1105" s="3"/>
      <c r="AA1105" s="4"/>
      <c r="AU1105" s="7"/>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t="str">
        <f>IF(F1106="","",IFERROR(CONCATENATE("PEUA",VLOOKUP(ESTADO,REPORTE!AV$2:AW$33,2,0),DIDTRITO_FORM,CADER_FORM,IFERROR(INDEX(BS:BS,MATCH(DAY(F1106),BR:BR,0),1),DAY(F1106)),IFERROR(INDEX(BS:BS,MATCH(MONTH(F1106),BR:BR,0),1),MONTH(F1106)),YEAR(F1106),G1106),""))</f>
        <v/>
      </c>
      <c r="L1106" s="4"/>
      <c r="M1106" s="4"/>
      <c r="Q1106" s="5"/>
      <c r="S1106"/>
      <c r="Y1106" s="3"/>
      <c r="AA1106" s="4"/>
      <c r="AU1106" s="7"/>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t="str">
        <f>IF(F1107="","",IFERROR(CONCATENATE("PEUA",VLOOKUP(ESTADO,REPORTE!AV$2:AW$33,2,0),DIDTRITO_FORM,CADER_FORM,IFERROR(INDEX(BS:BS,MATCH(DAY(F1107),BR:BR,0),1),DAY(F1107)),IFERROR(INDEX(BS:BS,MATCH(MONTH(F1107),BR:BR,0),1),MONTH(F1107)),YEAR(F1107),G1107),""))</f>
        <v/>
      </c>
      <c r="L1107" s="4"/>
      <c r="M1107" s="4"/>
      <c r="Q1107" s="5"/>
      <c r="S1107"/>
      <c r="Y1107" s="3"/>
      <c r="AA1107" s="4"/>
      <c r="AU1107" s="7"/>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t="str">
        <f>IF(F1108="","",IFERROR(CONCATENATE("PEUA",VLOOKUP(ESTADO,REPORTE!AV$2:AW$33,2,0),DIDTRITO_FORM,CADER_FORM,IFERROR(INDEX(BS:BS,MATCH(DAY(F1108),BR:BR,0),1),DAY(F1108)),IFERROR(INDEX(BS:BS,MATCH(MONTH(F1108),BR:BR,0),1),MONTH(F1108)),YEAR(F1108),G1108),""))</f>
        <v/>
      </c>
      <c r="L1108" s="4"/>
      <c r="M1108" s="4"/>
      <c r="Q1108" s="5"/>
      <c r="S1108"/>
      <c r="Y1108" s="3"/>
      <c r="AA1108" s="4"/>
      <c r="AU1108" s="7"/>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t="str">
        <f>IF(F1109="","",IFERROR(CONCATENATE("PEUA",VLOOKUP(ESTADO,REPORTE!AV$2:AW$33,2,0),DIDTRITO_FORM,CADER_FORM,IFERROR(INDEX(BS:BS,MATCH(DAY(F1109),BR:BR,0),1),DAY(F1109)),IFERROR(INDEX(BS:BS,MATCH(MONTH(F1109),BR:BR,0),1),MONTH(F1109)),YEAR(F1109),G1109),""))</f>
        <v/>
      </c>
      <c r="L1109" s="4"/>
      <c r="M1109" s="4"/>
      <c r="Q1109" s="5"/>
      <c r="S1109"/>
      <c r="Y1109" s="3"/>
      <c r="AA1109" s="4"/>
      <c r="AU1109" s="7"/>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t="str">
        <f>IF(F1110="","",IFERROR(CONCATENATE("PEUA",VLOOKUP(ESTADO,REPORTE!AV$2:AW$33,2,0),DIDTRITO_FORM,CADER_FORM,IFERROR(INDEX(BS:BS,MATCH(DAY(F1110),BR:BR,0),1),DAY(F1110)),IFERROR(INDEX(BS:BS,MATCH(MONTH(F1110),BR:BR,0),1),MONTH(F1110)),YEAR(F1110),G1110),""))</f>
        <v/>
      </c>
      <c r="L1110" s="4"/>
      <c r="M1110" s="4"/>
      <c r="Q1110" s="5"/>
      <c r="S1110"/>
      <c r="Y1110" s="3"/>
      <c r="AA1110" s="4"/>
      <c r="AU1110" s="7"/>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t="str">
        <f>IF(F1111="","",IFERROR(CONCATENATE("PEUA",VLOOKUP(ESTADO,REPORTE!AV$2:AW$33,2,0),DIDTRITO_FORM,CADER_FORM,IFERROR(INDEX(BS:BS,MATCH(DAY(F1111),BR:BR,0),1),DAY(F1111)),IFERROR(INDEX(BS:BS,MATCH(MONTH(F1111),BR:BR,0),1),MONTH(F1111)),YEAR(F1111),G1111),""))</f>
        <v/>
      </c>
      <c r="L1111" s="4"/>
      <c r="M1111" s="4"/>
      <c r="Q1111" s="5"/>
      <c r="S1111"/>
      <c r="Y1111" s="3"/>
      <c r="AA1111" s="4"/>
      <c r="AU1111" s="7"/>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t="str">
        <f>IF(F1112="","",IFERROR(CONCATENATE("PEUA",VLOOKUP(ESTADO,REPORTE!AV$2:AW$33,2,0),DIDTRITO_FORM,CADER_FORM,IFERROR(INDEX(BS:BS,MATCH(DAY(F1112),BR:BR,0),1),DAY(F1112)),IFERROR(INDEX(BS:BS,MATCH(MONTH(F1112),BR:BR,0),1),MONTH(F1112)),YEAR(F1112),G1112),""))</f>
        <v/>
      </c>
      <c r="L1112" s="4"/>
      <c r="M1112" s="4"/>
      <c r="Q1112" s="5"/>
      <c r="S1112"/>
      <c r="Y1112" s="3"/>
      <c r="AA1112" s="4"/>
      <c r="AU1112" s="7"/>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t="str">
        <f>IF(F1113="","",IFERROR(CONCATENATE("PEUA",VLOOKUP(ESTADO,REPORTE!AV$2:AW$33,2,0),DIDTRITO_FORM,CADER_FORM,IFERROR(INDEX(BS:BS,MATCH(DAY(F1113),BR:BR,0),1),DAY(F1113)),IFERROR(INDEX(BS:BS,MATCH(MONTH(F1113),BR:BR,0),1),MONTH(F1113)),YEAR(F1113),G1113),""))</f>
        <v/>
      </c>
      <c r="L1113" s="4"/>
      <c r="M1113" s="4"/>
      <c r="Q1113" s="5"/>
      <c r="S1113"/>
      <c r="Y1113" s="3"/>
      <c r="AA1113" s="4"/>
      <c r="AU1113" s="7"/>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t="str">
        <f>IF(F1114="","",IFERROR(CONCATENATE("PEUA",VLOOKUP(ESTADO,REPORTE!AV$2:AW$33,2,0),DIDTRITO_FORM,CADER_FORM,IFERROR(INDEX(BS:BS,MATCH(DAY(F1114),BR:BR,0),1),DAY(F1114)),IFERROR(INDEX(BS:BS,MATCH(MONTH(F1114),BR:BR,0),1),MONTH(F1114)),YEAR(F1114),G1114),""))</f>
        <v/>
      </c>
      <c r="L1114" s="4"/>
      <c r="M1114" s="4"/>
      <c r="Q1114" s="5"/>
      <c r="S1114"/>
      <c r="Y1114" s="3"/>
      <c r="AA1114" s="4"/>
      <c r="AU1114" s="7"/>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t="str">
        <f>IF(F1115="","",IFERROR(CONCATENATE("PEUA",VLOOKUP(ESTADO,REPORTE!AV$2:AW$33,2,0),DIDTRITO_FORM,CADER_FORM,IFERROR(INDEX(BS:BS,MATCH(DAY(F1115),BR:BR,0),1),DAY(F1115)),IFERROR(INDEX(BS:BS,MATCH(MONTH(F1115),BR:BR,0),1),MONTH(F1115)),YEAR(F1115),G1115),""))</f>
        <v/>
      </c>
      <c r="L1115" s="4"/>
      <c r="M1115" s="4"/>
      <c r="Q1115" s="5"/>
      <c r="S1115"/>
      <c r="Y1115" s="3"/>
      <c r="AA1115" s="4"/>
      <c r="AU1115" s="7"/>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t="str">
        <f>IF(F1116="","",IFERROR(CONCATENATE("PEUA",VLOOKUP(ESTADO,REPORTE!AV$2:AW$33,2,0),DIDTRITO_FORM,CADER_FORM,IFERROR(INDEX(BS:BS,MATCH(DAY(F1116),BR:BR,0),1),DAY(F1116)),IFERROR(INDEX(BS:BS,MATCH(MONTH(F1116),BR:BR,0),1),MONTH(F1116)),YEAR(F1116),G1116),""))</f>
        <v/>
      </c>
      <c r="L1116" s="4"/>
      <c r="M1116" s="4"/>
      <c r="Q1116" s="5"/>
      <c r="S1116"/>
      <c r="Y1116" s="3"/>
      <c r="AA1116" s="4"/>
      <c r="AU1116" s="7"/>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t="str">
        <f>IF(F1117="","",IFERROR(CONCATENATE("PEUA",VLOOKUP(ESTADO,REPORTE!AV$2:AW$33,2,0),DIDTRITO_FORM,CADER_FORM,IFERROR(INDEX(BS:BS,MATCH(DAY(F1117),BR:BR,0),1),DAY(F1117)),IFERROR(INDEX(BS:BS,MATCH(MONTH(F1117),BR:BR,0),1),MONTH(F1117)),YEAR(F1117),G1117),""))</f>
        <v/>
      </c>
      <c r="L1117" s="4"/>
      <c r="M1117" s="4"/>
      <c r="Q1117" s="5"/>
      <c r="S1117"/>
      <c r="Y1117" s="3"/>
      <c r="AA1117" s="4"/>
      <c r="AU1117" s="7"/>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t="str">
        <f>IF(F1118="","",IFERROR(CONCATENATE("PEUA",VLOOKUP(ESTADO,REPORTE!AV$2:AW$33,2,0),DIDTRITO_FORM,CADER_FORM,IFERROR(INDEX(BS:BS,MATCH(DAY(F1118),BR:BR,0),1),DAY(F1118)),IFERROR(INDEX(BS:BS,MATCH(MONTH(F1118),BR:BR,0),1),MONTH(F1118)),YEAR(F1118),G1118),""))</f>
        <v/>
      </c>
      <c r="L1118" s="4"/>
      <c r="M1118" s="4"/>
      <c r="Q1118" s="5"/>
      <c r="S1118"/>
      <c r="Y1118" s="3"/>
      <c r="AA1118" s="4"/>
      <c r="AU1118" s="7"/>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t="str">
        <f>IF(F1119="","",IFERROR(CONCATENATE("PEUA",VLOOKUP(ESTADO,REPORTE!AV$2:AW$33,2,0),DIDTRITO_FORM,CADER_FORM,IFERROR(INDEX(BS:BS,MATCH(DAY(F1119),BR:BR,0),1),DAY(F1119)),IFERROR(INDEX(BS:BS,MATCH(MONTH(F1119),BR:BR,0),1),MONTH(F1119)),YEAR(F1119),G1119),""))</f>
        <v/>
      </c>
      <c r="L1119" s="4"/>
      <c r="M1119" s="4"/>
      <c r="Q1119" s="5"/>
      <c r="S1119"/>
      <c r="Y1119" s="3"/>
      <c r="AA1119" s="4"/>
      <c r="AU1119" s="7"/>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t="str">
        <f>IF(F1120="","",IFERROR(CONCATENATE("PEUA",VLOOKUP(ESTADO,REPORTE!AV$2:AW$33,2,0),DIDTRITO_FORM,CADER_FORM,IFERROR(INDEX(BS:BS,MATCH(DAY(F1120),BR:BR,0),1),DAY(F1120)),IFERROR(INDEX(BS:BS,MATCH(MONTH(F1120),BR:BR,0),1),MONTH(F1120)),YEAR(F1120),G1120),""))</f>
        <v/>
      </c>
      <c r="L1120" s="4"/>
      <c r="M1120" s="4"/>
      <c r="Q1120" s="5"/>
      <c r="S1120"/>
      <c r="Y1120" s="3"/>
      <c r="AA1120" s="4"/>
      <c r="AU1120" s="7"/>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t="str">
        <f>IF(F1121="","",IFERROR(CONCATENATE("PEUA",VLOOKUP(ESTADO,REPORTE!AV$2:AW$33,2,0),DIDTRITO_FORM,CADER_FORM,IFERROR(INDEX(BS:BS,MATCH(DAY(F1121),BR:BR,0),1),DAY(F1121)),IFERROR(INDEX(BS:BS,MATCH(MONTH(F1121),BR:BR,0),1),MONTH(F1121)),YEAR(F1121),G1121),""))</f>
        <v/>
      </c>
      <c r="L1121" s="4"/>
      <c r="M1121" s="4"/>
      <c r="Q1121" s="5"/>
      <c r="S1121"/>
      <c r="Y1121" s="3"/>
      <c r="AA1121" s="4"/>
      <c r="AU1121" s="7"/>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t="str">
        <f>IF(F1122="","",IFERROR(CONCATENATE("PEUA",VLOOKUP(ESTADO,REPORTE!AV$2:AW$33,2,0),DIDTRITO_FORM,CADER_FORM,IFERROR(INDEX(BS:BS,MATCH(DAY(F1122),BR:BR,0),1),DAY(F1122)),IFERROR(INDEX(BS:BS,MATCH(MONTH(F1122),BR:BR,0),1),MONTH(F1122)),YEAR(F1122),G1122),""))</f>
        <v/>
      </c>
      <c r="L1122" s="4"/>
      <c r="M1122" s="4"/>
      <c r="Q1122" s="5"/>
      <c r="S1122"/>
      <c r="Y1122" s="3"/>
      <c r="AA1122" s="4"/>
      <c r="AU1122" s="7"/>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t="str">
        <f>IF(F1123="","",IFERROR(CONCATENATE("PEUA",VLOOKUP(ESTADO,REPORTE!AV$2:AW$33,2,0),DIDTRITO_FORM,CADER_FORM,IFERROR(INDEX(BS:BS,MATCH(DAY(F1123),BR:BR,0),1),DAY(F1123)),IFERROR(INDEX(BS:BS,MATCH(MONTH(F1123),BR:BR,0),1),MONTH(F1123)),YEAR(F1123),G1123),""))</f>
        <v/>
      </c>
      <c r="L1123" s="4"/>
      <c r="M1123" s="4"/>
      <c r="Q1123" s="5"/>
      <c r="S1123"/>
      <c r="Y1123" s="3"/>
      <c r="AA1123" s="4"/>
      <c r="AU1123" s="7"/>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t="str">
        <f>IF(F1124="","",IFERROR(CONCATENATE("PEUA",VLOOKUP(ESTADO,REPORTE!AV$2:AW$33,2,0),DIDTRITO_FORM,CADER_FORM,IFERROR(INDEX(BS:BS,MATCH(DAY(F1124),BR:BR,0),1),DAY(F1124)),IFERROR(INDEX(BS:BS,MATCH(MONTH(F1124),BR:BR,0),1),MONTH(F1124)),YEAR(F1124),G1124),""))</f>
        <v/>
      </c>
      <c r="L1124" s="4"/>
      <c r="M1124" s="4"/>
      <c r="Q1124" s="5"/>
      <c r="S1124"/>
      <c r="Y1124" s="3"/>
      <c r="AA1124" s="4"/>
      <c r="AU1124" s="7"/>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t="str">
        <f>IF(F1125="","",IFERROR(CONCATENATE("PEUA",VLOOKUP(ESTADO,REPORTE!AV$2:AW$33,2,0),DIDTRITO_FORM,CADER_FORM,IFERROR(INDEX(BS:BS,MATCH(DAY(F1125),BR:BR,0),1),DAY(F1125)),IFERROR(INDEX(BS:BS,MATCH(MONTH(F1125),BR:BR,0),1),MONTH(F1125)),YEAR(F1125),G1125),""))</f>
        <v/>
      </c>
      <c r="L1125" s="4"/>
      <c r="M1125" s="4"/>
      <c r="Q1125" s="5"/>
      <c r="S1125"/>
      <c r="Y1125" s="3"/>
      <c r="AA1125" s="4"/>
      <c r="AU1125" s="7"/>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t="str">
        <f>IF(F1126="","",IFERROR(CONCATENATE("PEUA",VLOOKUP(ESTADO,REPORTE!AV$2:AW$33,2,0),DIDTRITO_FORM,CADER_FORM,IFERROR(INDEX(BS:BS,MATCH(DAY(F1126),BR:BR,0),1),DAY(F1126)),IFERROR(INDEX(BS:BS,MATCH(MONTH(F1126),BR:BR,0),1),MONTH(F1126)),YEAR(F1126),G1126),""))</f>
        <v/>
      </c>
      <c r="L1126" s="4"/>
      <c r="M1126" s="4"/>
      <c r="Q1126" s="5"/>
      <c r="S1126"/>
      <c r="Y1126" s="3"/>
      <c r="AA1126" s="4"/>
      <c r="AU1126" s="7"/>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t="str">
        <f>IF(F1127="","",IFERROR(CONCATENATE("PEUA",VLOOKUP(ESTADO,REPORTE!AV$2:AW$33,2,0),DIDTRITO_FORM,CADER_FORM,IFERROR(INDEX(BS:BS,MATCH(DAY(F1127),BR:BR,0),1),DAY(F1127)),IFERROR(INDEX(BS:BS,MATCH(MONTH(F1127),BR:BR,0),1),MONTH(F1127)),YEAR(F1127),G1127),""))</f>
        <v/>
      </c>
      <c r="L1127" s="4"/>
      <c r="M1127" s="4"/>
      <c r="Q1127" s="5"/>
      <c r="S1127"/>
      <c r="Y1127" s="3"/>
      <c r="AA1127" s="4"/>
      <c r="AU1127" s="7"/>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t="str">
        <f>IF(F1128="","",IFERROR(CONCATENATE("PEUA",VLOOKUP(ESTADO,REPORTE!AV$2:AW$33,2,0),DIDTRITO_FORM,CADER_FORM,IFERROR(INDEX(BS:BS,MATCH(DAY(F1128),BR:BR,0),1),DAY(F1128)),IFERROR(INDEX(BS:BS,MATCH(MONTH(F1128),BR:BR,0),1),MONTH(F1128)),YEAR(F1128),G1128),""))</f>
        <v/>
      </c>
      <c r="L1128" s="4"/>
      <c r="M1128" s="4"/>
      <c r="Q1128" s="5"/>
      <c r="S1128"/>
      <c r="Y1128" s="3"/>
      <c r="AA1128" s="4"/>
      <c r="AU1128" s="7"/>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t="str">
        <f>IF(F1129="","",IFERROR(CONCATENATE("PEUA",VLOOKUP(ESTADO,REPORTE!AV$2:AW$33,2,0),DIDTRITO_FORM,CADER_FORM,IFERROR(INDEX(BS:BS,MATCH(DAY(F1129),BR:BR,0),1),DAY(F1129)),IFERROR(INDEX(BS:BS,MATCH(MONTH(F1129),BR:BR,0),1),MONTH(F1129)),YEAR(F1129),G1129),""))</f>
        <v/>
      </c>
      <c r="L1129" s="4"/>
      <c r="M1129" s="4"/>
      <c r="Q1129" s="5"/>
      <c r="S1129"/>
      <c r="Y1129" s="3"/>
      <c r="AA1129" s="4"/>
      <c r="AU1129" s="7"/>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t="str">
        <f>IF(F1130="","",IFERROR(CONCATENATE("PEUA",VLOOKUP(ESTADO,REPORTE!AV$2:AW$33,2,0),DIDTRITO_FORM,CADER_FORM,IFERROR(INDEX(BS:BS,MATCH(DAY(F1130),BR:BR,0),1),DAY(F1130)),IFERROR(INDEX(BS:BS,MATCH(MONTH(F1130),BR:BR,0),1),MONTH(F1130)),YEAR(F1130),G1130),""))</f>
        <v/>
      </c>
      <c r="L1130" s="4"/>
      <c r="M1130" s="4"/>
      <c r="Q1130" s="5"/>
      <c r="S1130"/>
      <c r="Y1130" s="3"/>
      <c r="AA1130" s="4"/>
      <c r="AU1130" s="7"/>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t="str">
        <f>IF(F1131="","",IFERROR(CONCATENATE("PEUA",VLOOKUP(ESTADO,REPORTE!AV$2:AW$33,2,0),DIDTRITO_FORM,CADER_FORM,IFERROR(INDEX(BS:BS,MATCH(DAY(F1131),BR:BR,0),1),DAY(F1131)),IFERROR(INDEX(BS:BS,MATCH(MONTH(F1131),BR:BR,0),1),MONTH(F1131)),YEAR(F1131),G1131),""))</f>
        <v/>
      </c>
      <c r="L1131" s="4"/>
      <c r="M1131" s="4"/>
      <c r="Q1131" s="5"/>
      <c r="S1131"/>
      <c r="Y1131" s="3"/>
      <c r="AA1131" s="4"/>
      <c r="AU1131" s="7"/>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t="str">
        <f>IF(F1132="","",IFERROR(CONCATENATE("PEUA",VLOOKUP(ESTADO,REPORTE!AV$2:AW$33,2,0),DIDTRITO_FORM,CADER_FORM,IFERROR(INDEX(BS:BS,MATCH(DAY(F1132),BR:BR,0),1),DAY(F1132)),IFERROR(INDEX(BS:BS,MATCH(MONTH(F1132),BR:BR,0),1),MONTH(F1132)),YEAR(F1132),G1132),""))</f>
        <v/>
      </c>
      <c r="L1132" s="4"/>
      <c r="M1132" s="4"/>
      <c r="Q1132" s="5"/>
      <c r="S1132"/>
      <c r="Y1132" s="3"/>
      <c r="AA1132" s="4"/>
      <c r="AU1132" s="7"/>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t="str">
        <f>IF(F1133="","",IFERROR(CONCATENATE("PEUA",VLOOKUP(ESTADO,REPORTE!AV$2:AW$33,2,0),DIDTRITO_FORM,CADER_FORM,IFERROR(INDEX(BS:BS,MATCH(DAY(F1133),BR:BR,0),1),DAY(F1133)),IFERROR(INDEX(BS:BS,MATCH(MONTH(F1133),BR:BR,0),1),MONTH(F1133)),YEAR(F1133),G1133),""))</f>
        <v/>
      </c>
      <c r="L1133" s="4"/>
      <c r="M1133" s="4"/>
      <c r="Q1133" s="5"/>
      <c r="S1133"/>
      <c r="Y1133" s="3"/>
      <c r="AA1133" s="4"/>
      <c r="AU1133" s="7"/>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t="str">
        <f>IF(F1134="","",IFERROR(CONCATENATE("PEUA",VLOOKUP(ESTADO,REPORTE!AV$2:AW$33,2,0),DIDTRITO_FORM,CADER_FORM,IFERROR(INDEX(BS:BS,MATCH(DAY(F1134),BR:BR,0),1),DAY(F1134)),IFERROR(INDEX(BS:BS,MATCH(MONTH(F1134),BR:BR,0),1),MONTH(F1134)),YEAR(F1134),G1134),""))</f>
        <v/>
      </c>
      <c r="L1134" s="4"/>
      <c r="M1134" s="4"/>
      <c r="Q1134" s="5"/>
      <c r="S1134"/>
      <c r="Y1134" s="3"/>
      <c r="AA1134" s="4"/>
      <c r="AU1134" s="7"/>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t="str">
        <f>IF(F1135="","",IFERROR(CONCATENATE("PEUA",VLOOKUP(ESTADO,REPORTE!AV$2:AW$33,2,0),DIDTRITO_FORM,CADER_FORM,IFERROR(INDEX(BS:BS,MATCH(DAY(F1135),BR:BR,0),1),DAY(F1135)),IFERROR(INDEX(BS:BS,MATCH(MONTH(F1135),BR:BR,0),1),MONTH(F1135)),YEAR(F1135),G1135),""))</f>
        <v/>
      </c>
      <c r="L1135" s="4"/>
      <c r="M1135" s="4"/>
      <c r="Q1135" s="5"/>
      <c r="S1135"/>
      <c r="Y1135" s="3"/>
      <c r="AA1135" s="4"/>
      <c r="AU1135" s="7"/>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t="str">
        <f>IF(F1136="","",IFERROR(CONCATENATE("PEUA",VLOOKUP(ESTADO,REPORTE!AV$2:AW$33,2,0),DIDTRITO_FORM,CADER_FORM,IFERROR(INDEX(BS:BS,MATCH(DAY(F1136),BR:BR,0),1),DAY(F1136)),IFERROR(INDEX(BS:BS,MATCH(MONTH(F1136),BR:BR,0),1),MONTH(F1136)),YEAR(F1136),G1136),""))</f>
        <v/>
      </c>
      <c r="L1136" s="4"/>
      <c r="M1136" s="4"/>
      <c r="Q1136" s="5"/>
      <c r="S1136"/>
      <c r="Y1136" s="3"/>
      <c r="AA1136" s="4"/>
      <c r="AU1136" s="7"/>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t="str">
        <f>IF(F1137="","",IFERROR(CONCATENATE("PEUA",VLOOKUP(ESTADO,REPORTE!AV$2:AW$33,2,0),DIDTRITO_FORM,CADER_FORM,IFERROR(INDEX(BS:BS,MATCH(DAY(F1137),BR:BR,0),1),DAY(F1137)),IFERROR(INDEX(BS:BS,MATCH(MONTH(F1137),BR:BR,0),1),MONTH(F1137)),YEAR(F1137),G1137),""))</f>
        <v/>
      </c>
      <c r="L1137" s="4"/>
      <c r="M1137" s="4"/>
      <c r="Q1137" s="5"/>
      <c r="S1137"/>
      <c r="Y1137" s="3"/>
      <c r="AA1137" s="4"/>
      <c r="AU1137" s="7"/>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t="str">
        <f>IF(F1138="","",IFERROR(CONCATENATE("PEUA",VLOOKUP(ESTADO,REPORTE!AV$2:AW$33,2,0),DIDTRITO_FORM,CADER_FORM,IFERROR(INDEX(BS:BS,MATCH(DAY(F1138),BR:BR,0),1),DAY(F1138)),IFERROR(INDEX(BS:BS,MATCH(MONTH(F1138),BR:BR,0),1),MONTH(F1138)),YEAR(F1138),G1138),""))</f>
        <v/>
      </c>
      <c r="L1138" s="4"/>
      <c r="M1138" s="4"/>
      <c r="Q1138" s="5"/>
      <c r="S1138"/>
      <c r="Y1138" s="3"/>
      <c r="AA1138" s="4"/>
      <c r="AU1138" s="7"/>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t="str">
        <f>IF(F1139="","",IFERROR(CONCATENATE("PEUA",VLOOKUP(ESTADO,REPORTE!AV$2:AW$33,2,0),DIDTRITO_FORM,CADER_FORM,IFERROR(INDEX(BS:BS,MATCH(DAY(F1139),BR:BR,0),1),DAY(F1139)),IFERROR(INDEX(BS:BS,MATCH(MONTH(F1139),BR:BR,0),1),MONTH(F1139)),YEAR(F1139),G1139),""))</f>
        <v/>
      </c>
      <c r="L1139" s="4"/>
      <c r="M1139" s="4"/>
      <c r="Q1139" s="5"/>
      <c r="S1139"/>
      <c r="Y1139" s="3"/>
      <c r="AA1139" s="4"/>
      <c r="AU1139" s="7"/>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t="str">
        <f>IF(F1140="","",IFERROR(CONCATENATE("PEUA",VLOOKUP(ESTADO,REPORTE!AV$2:AW$33,2,0),DIDTRITO_FORM,CADER_FORM,IFERROR(INDEX(BS:BS,MATCH(DAY(F1140),BR:BR,0),1),DAY(F1140)),IFERROR(INDEX(BS:BS,MATCH(MONTH(F1140),BR:BR,0),1),MONTH(F1140)),YEAR(F1140),G1140),""))</f>
        <v/>
      </c>
      <c r="L1140" s="4"/>
      <c r="M1140" s="4"/>
      <c r="Q1140" s="5"/>
      <c r="S1140"/>
      <c r="Y1140" s="3"/>
      <c r="AA1140" s="4"/>
      <c r="AU1140" s="7"/>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t="str">
        <f>IF(F1141="","",IFERROR(CONCATENATE("PEUA",VLOOKUP(ESTADO,REPORTE!AV$2:AW$33,2,0),DIDTRITO_FORM,CADER_FORM,IFERROR(INDEX(BS:BS,MATCH(DAY(F1141),BR:BR,0),1),DAY(F1141)),IFERROR(INDEX(BS:BS,MATCH(MONTH(F1141),BR:BR,0),1),MONTH(F1141)),YEAR(F1141),G1141),""))</f>
        <v/>
      </c>
      <c r="L1141" s="4"/>
      <c r="M1141" s="4"/>
      <c r="Q1141" s="5"/>
      <c r="S1141"/>
      <c r="Y1141" s="3"/>
      <c r="AA1141" s="4"/>
      <c r="AU1141" s="7"/>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t="str">
        <f>IF(F1142="","",IFERROR(CONCATENATE("PEUA",VLOOKUP(ESTADO,REPORTE!AV$2:AW$33,2,0),DIDTRITO_FORM,CADER_FORM,IFERROR(INDEX(BS:BS,MATCH(DAY(F1142),BR:BR,0),1),DAY(F1142)),IFERROR(INDEX(BS:BS,MATCH(MONTH(F1142),BR:BR,0),1),MONTH(F1142)),YEAR(F1142),G1142),""))</f>
        <v/>
      </c>
      <c r="L1142" s="4"/>
      <c r="M1142" s="4"/>
      <c r="Q1142" s="5"/>
      <c r="S1142"/>
      <c r="Y1142" s="3"/>
      <c r="AA1142" s="4"/>
      <c r="AU1142" s="7"/>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t="str">
        <f>IF(F1143="","",IFERROR(CONCATENATE("PEUA",VLOOKUP(ESTADO,REPORTE!AV$2:AW$33,2,0),DIDTRITO_FORM,CADER_FORM,IFERROR(INDEX(BS:BS,MATCH(DAY(F1143),BR:BR,0),1),DAY(F1143)),IFERROR(INDEX(BS:BS,MATCH(MONTH(F1143),BR:BR,0),1),MONTH(F1143)),YEAR(F1143),G1143),""))</f>
        <v/>
      </c>
      <c r="L1143" s="4"/>
      <c r="M1143" s="4"/>
      <c r="Q1143" s="5"/>
      <c r="S1143"/>
      <c r="Y1143" s="3"/>
      <c r="AA1143" s="4"/>
      <c r="AU1143" s="7"/>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t="str">
        <f>IF(F1144="","",IFERROR(CONCATENATE("PEUA",VLOOKUP(ESTADO,REPORTE!AV$2:AW$33,2,0),DIDTRITO_FORM,CADER_FORM,IFERROR(INDEX(BS:BS,MATCH(DAY(F1144),BR:BR,0),1),DAY(F1144)),IFERROR(INDEX(BS:BS,MATCH(MONTH(F1144),BR:BR,0),1),MONTH(F1144)),YEAR(F1144),G1144),""))</f>
        <v/>
      </c>
      <c r="L1144" s="4"/>
      <c r="M1144" s="4"/>
      <c r="Q1144" s="5"/>
      <c r="S1144"/>
      <c r="Y1144" s="3"/>
      <c r="AA1144" s="4"/>
      <c r="AU1144" s="7"/>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t="str">
        <f>IF(F1145="","",IFERROR(CONCATENATE("PEUA",VLOOKUP(ESTADO,REPORTE!AV$2:AW$33,2,0),DIDTRITO_FORM,CADER_FORM,IFERROR(INDEX(BS:BS,MATCH(DAY(F1145),BR:BR,0),1),DAY(F1145)),IFERROR(INDEX(BS:BS,MATCH(MONTH(F1145),BR:BR,0),1),MONTH(F1145)),YEAR(F1145),G1145),""))</f>
        <v/>
      </c>
      <c r="L1145" s="4"/>
      <c r="M1145" s="4"/>
      <c r="Q1145" s="5"/>
      <c r="S1145"/>
      <c r="Y1145" s="3"/>
      <c r="AA1145" s="4"/>
      <c r="AU1145" s="7"/>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t="str">
        <f>IF(F1146="","",IFERROR(CONCATENATE("PEUA",VLOOKUP(ESTADO,REPORTE!AV$2:AW$33,2,0),DIDTRITO_FORM,CADER_FORM,IFERROR(INDEX(BS:BS,MATCH(DAY(F1146),BR:BR,0),1),DAY(F1146)),IFERROR(INDEX(BS:BS,MATCH(MONTH(F1146),BR:BR,0),1),MONTH(F1146)),YEAR(F1146),G1146),""))</f>
        <v/>
      </c>
      <c r="L1146" s="4"/>
      <c r="M1146" s="4"/>
      <c r="Q1146" s="5"/>
      <c r="S1146"/>
      <c r="Y1146" s="3"/>
      <c r="AA1146" s="4"/>
      <c r="AU1146" s="7"/>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t="str">
        <f>IF(F1147="","",IFERROR(CONCATENATE("PEUA",VLOOKUP(ESTADO,REPORTE!AV$2:AW$33,2,0),DIDTRITO_FORM,CADER_FORM,IFERROR(INDEX(BS:BS,MATCH(DAY(F1147),BR:BR,0),1),DAY(F1147)),IFERROR(INDEX(BS:BS,MATCH(MONTH(F1147),BR:BR,0),1),MONTH(F1147)),YEAR(F1147),G1147),""))</f>
        <v/>
      </c>
      <c r="L1147" s="4"/>
      <c r="M1147" s="4"/>
      <c r="Q1147" s="5"/>
      <c r="S1147"/>
      <c r="Y1147" s="3"/>
      <c r="AA1147" s="4"/>
      <c r="AU1147" s="7"/>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t="str">
        <f>IF(F1148="","",IFERROR(CONCATENATE("PEUA",VLOOKUP(ESTADO,REPORTE!AV$2:AW$33,2,0),DIDTRITO_FORM,CADER_FORM,IFERROR(INDEX(BS:BS,MATCH(DAY(F1148),BR:BR,0),1),DAY(F1148)),IFERROR(INDEX(BS:BS,MATCH(MONTH(F1148),BR:BR,0),1),MONTH(F1148)),YEAR(F1148),G1148),""))</f>
        <v/>
      </c>
      <c r="L1148" s="4"/>
      <c r="M1148" s="4"/>
      <c r="Q1148" s="5"/>
      <c r="S1148"/>
      <c r="Y1148" s="3"/>
      <c r="AA1148" s="4"/>
      <c r="AU1148" s="7"/>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t="str">
        <f>IF(F1149="","",IFERROR(CONCATENATE("PEUA",VLOOKUP(ESTADO,REPORTE!AV$2:AW$33,2,0),DIDTRITO_FORM,CADER_FORM,IFERROR(INDEX(BS:BS,MATCH(DAY(F1149),BR:BR,0),1),DAY(F1149)),IFERROR(INDEX(BS:BS,MATCH(MONTH(F1149),BR:BR,0),1),MONTH(F1149)),YEAR(F1149),G1149),""))</f>
        <v/>
      </c>
      <c r="L1149" s="4"/>
      <c r="M1149" s="4"/>
      <c r="Q1149" s="5"/>
      <c r="S1149"/>
      <c r="Y1149" s="3"/>
      <c r="AA1149" s="4"/>
      <c r="AU1149" s="7"/>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t="str">
        <f>IF(F1150="","",IFERROR(CONCATENATE("PEUA",VLOOKUP(ESTADO,REPORTE!AV$2:AW$33,2,0),DIDTRITO_FORM,CADER_FORM,IFERROR(INDEX(BS:BS,MATCH(DAY(F1150),BR:BR,0),1),DAY(F1150)),IFERROR(INDEX(BS:BS,MATCH(MONTH(F1150),BR:BR,0),1),MONTH(F1150)),YEAR(F1150),G1150),""))</f>
        <v/>
      </c>
      <c r="L1150" s="4"/>
      <c r="M1150" s="4"/>
      <c r="Q1150" s="5"/>
      <c r="S1150"/>
      <c r="Y1150" s="3"/>
      <c r="AA1150" s="4"/>
      <c r="AU1150" s="7"/>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t="str">
        <f>IF(F1151="","",IFERROR(CONCATENATE("PEUA",VLOOKUP(ESTADO,REPORTE!AV$2:AW$33,2,0),DIDTRITO_FORM,CADER_FORM,IFERROR(INDEX(BS:BS,MATCH(DAY(F1151),BR:BR,0),1),DAY(F1151)),IFERROR(INDEX(BS:BS,MATCH(MONTH(F1151),BR:BR,0),1),MONTH(F1151)),YEAR(F1151),G1151),""))</f>
        <v/>
      </c>
      <c r="L1151" s="4"/>
      <c r="M1151" s="4"/>
      <c r="Q1151" s="5"/>
      <c r="S1151"/>
      <c r="Y1151" s="3"/>
      <c r="AA1151" s="4"/>
      <c r="AU1151" s="7"/>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t="str">
        <f>IF(F1152="","",IFERROR(CONCATENATE("PEUA",VLOOKUP(ESTADO,REPORTE!AV$2:AW$33,2,0),DIDTRITO_FORM,CADER_FORM,IFERROR(INDEX(BS:BS,MATCH(DAY(F1152),BR:BR,0),1),DAY(F1152)),IFERROR(INDEX(BS:BS,MATCH(MONTH(F1152),BR:BR,0),1),MONTH(F1152)),YEAR(F1152),G1152),""))</f>
        <v/>
      </c>
      <c r="L1152" s="4"/>
      <c r="M1152" s="4"/>
      <c r="Q1152" s="5"/>
      <c r="S1152"/>
      <c r="Y1152" s="3"/>
      <c r="AA1152" s="4"/>
      <c r="AU1152" s="7"/>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t="str">
        <f>IF(F1153="","",IFERROR(CONCATENATE("PEUA",VLOOKUP(ESTADO,REPORTE!AV$2:AW$33,2,0),DIDTRITO_FORM,CADER_FORM,IFERROR(INDEX(BS:BS,MATCH(DAY(F1153),BR:BR,0),1),DAY(F1153)),IFERROR(INDEX(BS:BS,MATCH(MONTH(F1153),BR:BR,0),1),MONTH(F1153)),YEAR(F1153),G1153),""))</f>
        <v/>
      </c>
      <c r="L1153" s="4"/>
      <c r="M1153" s="4"/>
      <c r="Q1153" s="5"/>
      <c r="S1153"/>
      <c r="Y1153" s="3"/>
      <c r="AA1153" s="4"/>
      <c r="AU1153" s="7"/>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t="str">
        <f>IF(F1154="","",IFERROR(CONCATENATE("PEUA",VLOOKUP(ESTADO,REPORTE!AV$2:AW$33,2,0),DIDTRITO_FORM,CADER_FORM,IFERROR(INDEX(BS:BS,MATCH(DAY(F1154),BR:BR,0),1),DAY(F1154)),IFERROR(INDEX(BS:BS,MATCH(MONTH(F1154),BR:BR,0),1),MONTH(F1154)),YEAR(F1154),G1154),""))</f>
        <v/>
      </c>
      <c r="L1154" s="4"/>
      <c r="M1154" s="4"/>
      <c r="Q1154" s="5"/>
      <c r="S1154"/>
      <c r="Y1154" s="3"/>
      <c r="AA1154" s="4"/>
      <c r="AU1154" s="7"/>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t="str">
        <f>IF(F1155="","",IFERROR(CONCATENATE("PEUA",VLOOKUP(ESTADO,REPORTE!AV$2:AW$33,2,0),DIDTRITO_FORM,CADER_FORM,IFERROR(INDEX(BS:BS,MATCH(DAY(F1155),BR:BR,0),1),DAY(F1155)),IFERROR(INDEX(BS:BS,MATCH(MONTH(F1155),BR:BR,0),1),MONTH(F1155)),YEAR(F1155),G1155),""))</f>
        <v/>
      </c>
      <c r="L1155" s="4"/>
      <c r="M1155" s="4"/>
      <c r="Q1155" s="5"/>
      <c r="S1155"/>
      <c r="Y1155" s="3"/>
      <c r="AA1155" s="4"/>
      <c r="AU1155" s="7"/>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t="str">
        <f>IF(F1156="","",IFERROR(CONCATENATE("PEUA",VLOOKUP(ESTADO,REPORTE!AV$2:AW$33,2,0),DIDTRITO_FORM,CADER_FORM,IFERROR(INDEX(BS:BS,MATCH(DAY(F1156),BR:BR,0),1),DAY(F1156)),IFERROR(INDEX(BS:BS,MATCH(MONTH(F1156),BR:BR,0),1),MONTH(F1156)),YEAR(F1156),G1156),""))</f>
        <v/>
      </c>
      <c r="L1156" s="4"/>
      <c r="M1156" s="4"/>
      <c r="Q1156" s="5"/>
      <c r="S1156"/>
      <c r="Y1156" s="3"/>
      <c r="AA1156" s="4"/>
      <c r="AU1156" s="7"/>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t="str">
        <f>IF(F1157="","",IFERROR(CONCATENATE("PEUA",VLOOKUP(ESTADO,REPORTE!AV$2:AW$33,2,0),DIDTRITO_FORM,CADER_FORM,IFERROR(INDEX(BS:BS,MATCH(DAY(F1157),BR:BR,0),1),DAY(F1157)),IFERROR(INDEX(BS:BS,MATCH(MONTH(F1157),BR:BR,0),1),MONTH(F1157)),YEAR(F1157),G1157),""))</f>
        <v/>
      </c>
      <c r="L1157" s="4"/>
      <c r="M1157" s="4"/>
      <c r="Q1157" s="5"/>
      <c r="S1157"/>
      <c r="Y1157" s="3"/>
      <c r="AA1157" s="4"/>
      <c r="AU1157" s="7"/>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t="str">
        <f>IF(F1158="","",IFERROR(CONCATENATE("PEUA",VLOOKUP(ESTADO,REPORTE!AV$2:AW$33,2,0),DIDTRITO_FORM,CADER_FORM,IFERROR(INDEX(BS:BS,MATCH(DAY(F1158),BR:BR,0),1),DAY(F1158)),IFERROR(INDEX(BS:BS,MATCH(MONTH(F1158),BR:BR,0),1),MONTH(F1158)),YEAR(F1158),G1158),""))</f>
        <v/>
      </c>
      <c r="L1158" s="4"/>
      <c r="M1158" s="4"/>
      <c r="Q1158" s="5"/>
      <c r="S1158"/>
      <c r="Y1158" s="3"/>
      <c r="AA1158" s="4"/>
      <c r="AU1158" s="7"/>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t="str">
        <f>IF(F1159="","",IFERROR(CONCATENATE("PEUA",VLOOKUP(ESTADO,REPORTE!AV$2:AW$33,2,0),DIDTRITO_FORM,CADER_FORM,IFERROR(INDEX(BS:BS,MATCH(DAY(F1159),BR:BR,0),1),DAY(F1159)),IFERROR(INDEX(BS:BS,MATCH(MONTH(F1159),BR:BR,0),1),MONTH(F1159)),YEAR(F1159),G1159),""))</f>
        <v/>
      </c>
      <c r="L1159" s="4"/>
      <c r="M1159" s="4"/>
      <c r="Q1159" s="5"/>
      <c r="S1159"/>
      <c r="Y1159" s="3"/>
      <c r="AA1159" s="4"/>
      <c r="AU1159" s="7"/>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t="str">
        <f>IF(F1160="","",IFERROR(CONCATENATE("PEUA",VLOOKUP(ESTADO,REPORTE!AV$2:AW$33,2,0),DIDTRITO_FORM,CADER_FORM,IFERROR(INDEX(BS:BS,MATCH(DAY(F1160),BR:BR,0),1),DAY(F1160)),IFERROR(INDEX(BS:BS,MATCH(MONTH(F1160),BR:BR,0),1),MONTH(F1160)),YEAR(F1160),G1160),""))</f>
        <v/>
      </c>
      <c r="L1160" s="4"/>
      <c r="M1160" s="4"/>
      <c r="Q1160" s="5"/>
      <c r="S1160"/>
      <c r="Y1160" s="3"/>
      <c r="AA1160" s="4"/>
      <c r="AU1160" s="7"/>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t="str">
        <f>IF(F1161="","",IFERROR(CONCATENATE("PEUA",VLOOKUP(ESTADO,REPORTE!AV$2:AW$33,2,0),DIDTRITO_FORM,CADER_FORM,IFERROR(INDEX(BS:BS,MATCH(DAY(F1161),BR:BR,0),1),DAY(F1161)),IFERROR(INDEX(BS:BS,MATCH(MONTH(F1161),BR:BR,0),1),MONTH(F1161)),YEAR(F1161),G1161),""))</f>
        <v/>
      </c>
      <c r="L1161" s="4"/>
      <c r="M1161" s="4"/>
      <c r="Q1161" s="5"/>
      <c r="S1161"/>
      <c r="Y1161" s="3"/>
      <c r="AA1161" s="4"/>
      <c r="AU1161" s="7"/>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t="str">
        <f>IF(F1162="","",IFERROR(CONCATENATE("PEUA",VLOOKUP(ESTADO,REPORTE!AV$2:AW$33,2,0),DIDTRITO_FORM,CADER_FORM,IFERROR(INDEX(BS:BS,MATCH(DAY(F1162),BR:BR,0),1),DAY(F1162)),IFERROR(INDEX(BS:BS,MATCH(MONTH(F1162),BR:BR,0),1),MONTH(F1162)),YEAR(F1162),G1162),""))</f>
        <v/>
      </c>
      <c r="L1162" s="4"/>
      <c r="M1162" s="4"/>
      <c r="Q1162" s="5"/>
      <c r="S1162"/>
      <c r="Y1162" s="3"/>
      <c r="AA1162" s="4"/>
      <c r="AU1162" s="7"/>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t="str">
        <f>IF(F1163="","",IFERROR(CONCATENATE("PEUA",VLOOKUP(ESTADO,REPORTE!AV$2:AW$33,2,0),DIDTRITO_FORM,CADER_FORM,IFERROR(INDEX(BS:BS,MATCH(DAY(F1163),BR:BR,0),1),DAY(F1163)),IFERROR(INDEX(BS:BS,MATCH(MONTH(F1163),BR:BR,0),1),MONTH(F1163)),YEAR(F1163),G1163),""))</f>
        <v/>
      </c>
      <c r="L1163" s="4"/>
      <c r="M1163" s="4"/>
      <c r="Q1163" s="5"/>
      <c r="S1163"/>
      <c r="Y1163" s="3"/>
      <c r="AA1163" s="4"/>
      <c r="AU1163" s="7"/>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t="str">
        <f>IF(F1164="","",IFERROR(CONCATENATE("PEUA",VLOOKUP(ESTADO,REPORTE!AV$2:AW$33,2,0),DIDTRITO_FORM,CADER_FORM,IFERROR(INDEX(BS:BS,MATCH(DAY(F1164),BR:BR,0),1),DAY(F1164)),IFERROR(INDEX(BS:BS,MATCH(MONTH(F1164),BR:BR,0),1),MONTH(F1164)),YEAR(F1164),G1164),""))</f>
        <v/>
      </c>
      <c r="L1164" s="4"/>
      <c r="M1164" s="4"/>
      <c r="Q1164" s="5"/>
      <c r="S1164"/>
      <c r="Y1164" s="3"/>
      <c r="AA1164" s="4"/>
      <c r="AU1164" s="7"/>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t="str">
        <f>IF(F1165="","",IFERROR(CONCATENATE("PEUA",VLOOKUP(ESTADO,REPORTE!AV$2:AW$33,2,0),DIDTRITO_FORM,CADER_FORM,IFERROR(INDEX(BS:BS,MATCH(DAY(F1165),BR:BR,0),1),DAY(F1165)),IFERROR(INDEX(BS:BS,MATCH(MONTH(F1165),BR:BR,0),1),MONTH(F1165)),YEAR(F1165),G1165),""))</f>
        <v/>
      </c>
      <c r="L1165" s="4"/>
      <c r="M1165" s="4"/>
      <c r="Q1165" s="5"/>
      <c r="S1165"/>
      <c r="Y1165" s="3"/>
      <c r="AA1165" s="4"/>
      <c r="AU1165" s="7"/>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t="str">
        <f>IF(F1166="","",IFERROR(CONCATENATE("PEUA",VLOOKUP(ESTADO,REPORTE!AV$2:AW$33,2,0),DIDTRITO_FORM,CADER_FORM,IFERROR(INDEX(BS:BS,MATCH(DAY(F1166),BR:BR,0),1),DAY(F1166)),IFERROR(INDEX(BS:BS,MATCH(MONTH(F1166),BR:BR,0),1),MONTH(F1166)),YEAR(F1166),G1166),""))</f>
        <v/>
      </c>
      <c r="L1166" s="4"/>
      <c r="M1166" s="4"/>
      <c r="Q1166" s="5"/>
      <c r="S1166"/>
      <c r="Y1166" s="3"/>
      <c r="AA1166" s="4"/>
      <c r="AU1166" s="7"/>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t="str">
        <f>IF(F1167="","",IFERROR(CONCATENATE("PEUA",VLOOKUP(ESTADO,REPORTE!AV$2:AW$33,2,0),DIDTRITO_FORM,CADER_FORM,IFERROR(INDEX(BS:BS,MATCH(DAY(F1167),BR:BR,0),1),DAY(F1167)),IFERROR(INDEX(BS:BS,MATCH(MONTH(F1167),BR:BR,0),1),MONTH(F1167)),YEAR(F1167),G1167),""))</f>
        <v/>
      </c>
      <c r="L1167" s="4"/>
      <c r="M1167" s="4"/>
      <c r="Q1167" s="5"/>
      <c r="S1167"/>
      <c r="Y1167" s="3"/>
      <c r="AA1167" s="4"/>
      <c r="AU1167" s="7"/>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t="str">
        <f>IF(F1168="","",IFERROR(CONCATENATE("PEUA",VLOOKUP(ESTADO,REPORTE!AV$2:AW$33,2,0),DIDTRITO_FORM,CADER_FORM,IFERROR(INDEX(BS:BS,MATCH(DAY(F1168),BR:BR,0),1),DAY(F1168)),IFERROR(INDEX(BS:BS,MATCH(MONTH(F1168),BR:BR,0),1),MONTH(F1168)),YEAR(F1168),G1168),""))</f>
        <v/>
      </c>
      <c r="L1168" s="4"/>
      <c r="M1168" s="4"/>
      <c r="Q1168" s="5"/>
      <c r="S1168"/>
      <c r="Y1168" s="3"/>
      <c r="AA1168" s="4"/>
      <c r="AU1168" s="7"/>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t="str">
        <f>IF(F1169="","",IFERROR(CONCATENATE("PEUA",VLOOKUP(ESTADO,REPORTE!AV$2:AW$33,2,0),DIDTRITO_FORM,CADER_FORM,IFERROR(INDEX(BS:BS,MATCH(DAY(F1169),BR:BR,0),1),DAY(F1169)),IFERROR(INDEX(BS:BS,MATCH(MONTH(F1169),BR:BR,0),1),MONTH(F1169)),YEAR(F1169),G1169),""))</f>
        <v/>
      </c>
      <c r="L1169" s="4"/>
      <c r="M1169" s="4"/>
      <c r="Q1169" s="5"/>
      <c r="S1169"/>
      <c r="Y1169" s="3"/>
      <c r="AA1169" s="4"/>
      <c r="AU1169" s="7"/>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t="str">
        <f>IF(F1170="","",IFERROR(CONCATENATE("PEUA",VLOOKUP(ESTADO,REPORTE!AV$2:AW$33,2,0),DIDTRITO_FORM,CADER_FORM,IFERROR(INDEX(BS:BS,MATCH(DAY(F1170),BR:BR,0),1),DAY(F1170)),IFERROR(INDEX(BS:BS,MATCH(MONTH(F1170),BR:BR,0),1),MONTH(F1170)),YEAR(F1170),G1170),""))</f>
        <v/>
      </c>
      <c r="L1170" s="4"/>
      <c r="M1170" s="4"/>
      <c r="Q1170" s="5"/>
      <c r="S1170"/>
      <c r="Y1170" s="3"/>
      <c r="AA1170" s="4"/>
      <c r="AU1170" s="7"/>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t="str">
        <f>IF(F1171="","",IFERROR(CONCATENATE("PEUA",VLOOKUP(ESTADO,REPORTE!AV$2:AW$33,2,0),DIDTRITO_FORM,CADER_FORM,IFERROR(INDEX(BS:BS,MATCH(DAY(F1171),BR:BR,0),1),DAY(F1171)),IFERROR(INDEX(BS:BS,MATCH(MONTH(F1171),BR:BR,0),1),MONTH(F1171)),YEAR(F1171),G1171),""))</f>
        <v/>
      </c>
      <c r="L1171" s="4"/>
      <c r="M1171" s="4"/>
      <c r="Q1171" s="5"/>
      <c r="S1171"/>
      <c r="Y1171" s="3"/>
      <c r="AA1171" s="4"/>
      <c r="AU1171" s="7"/>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t="str">
        <f>IF(F1172="","",IFERROR(CONCATENATE("PEUA",VLOOKUP(ESTADO,REPORTE!AV$2:AW$33,2,0),DIDTRITO_FORM,CADER_FORM,IFERROR(INDEX(BS:BS,MATCH(DAY(F1172),BR:BR,0),1),DAY(F1172)),IFERROR(INDEX(BS:BS,MATCH(MONTH(F1172),BR:BR,0),1),MONTH(F1172)),YEAR(F1172),G1172),""))</f>
        <v/>
      </c>
      <c r="L1172" s="4"/>
      <c r="M1172" s="4"/>
      <c r="Q1172" s="5"/>
      <c r="S1172"/>
      <c r="Y1172" s="3"/>
      <c r="AA1172" s="4"/>
      <c r="AU1172" s="7"/>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t="str">
        <f>IF(F1173="","",IFERROR(CONCATENATE("PEUA",VLOOKUP(ESTADO,REPORTE!AV$2:AW$33,2,0),DIDTRITO_FORM,CADER_FORM,IFERROR(INDEX(BS:BS,MATCH(DAY(F1173),BR:BR,0),1),DAY(F1173)),IFERROR(INDEX(BS:BS,MATCH(MONTH(F1173),BR:BR,0),1),MONTH(F1173)),YEAR(F1173),G1173),""))</f>
        <v/>
      </c>
      <c r="L1173" s="4"/>
      <c r="M1173" s="4"/>
      <c r="Q1173" s="5"/>
      <c r="S1173"/>
      <c r="Y1173" s="3"/>
      <c r="AA1173" s="4"/>
      <c r="AU1173" s="7"/>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t="str">
        <f>IF(F1174="","",IFERROR(CONCATENATE("PEUA",VLOOKUP(ESTADO,REPORTE!AV$2:AW$33,2,0),DIDTRITO_FORM,CADER_FORM,IFERROR(INDEX(BS:BS,MATCH(DAY(F1174),BR:BR,0),1),DAY(F1174)),IFERROR(INDEX(BS:BS,MATCH(MONTH(F1174),BR:BR,0),1),MONTH(F1174)),YEAR(F1174),G1174),""))</f>
        <v/>
      </c>
      <c r="L1174" s="4"/>
      <c r="M1174" s="4"/>
      <c r="Q1174" s="5"/>
      <c r="S1174"/>
      <c r="Y1174" s="3"/>
      <c r="AA1174" s="4"/>
      <c r="AU1174" s="7"/>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t="str">
        <f>IF(F1175="","",IFERROR(CONCATENATE("PEUA",VLOOKUP(ESTADO,REPORTE!AV$2:AW$33,2,0),DIDTRITO_FORM,CADER_FORM,IFERROR(INDEX(BS:BS,MATCH(DAY(F1175),BR:BR,0),1),DAY(F1175)),IFERROR(INDEX(BS:BS,MATCH(MONTH(F1175),BR:BR,0),1),MONTH(F1175)),YEAR(F1175),G1175),""))</f>
        <v/>
      </c>
      <c r="L1175" s="4"/>
      <c r="M1175" s="4"/>
      <c r="Q1175" s="5"/>
      <c r="S1175"/>
      <c r="Y1175" s="3"/>
      <c r="AA1175" s="4"/>
      <c r="AU1175" s="7"/>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t="str">
        <f>IF(F1176="","",IFERROR(CONCATENATE("PEUA",VLOOKUP(ESTADO,REPORTE!AV$2:AW$33,2,0),DIDTRITO_FORM,CADER_FORM,IFERROR(INDEX(BS:BS,MATCH(DAY(F1176),BR:BR,0),1),DAY(F1176)),IFERROR(INDEX(BS:BS,MATCH(MONTH(F1176),BR:BR,0),1),MONTH(F1176)),YEAR(F1176),G1176),""))</f>
        <v/>
      </c>
      <c r="L1176" s="4"/>
      <c r="M1176" s="4"/>
      <c r="Q1176" s="5"/>
      <c r="S1176"/>
      <c r="Y1176" s="3"/>
      <c r="AA1176" s="4"/>
      <c r="AU1176" s="7"/>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t="str">
        <f>IF(F1177="","",IFERROR(CONCATENATE("PEUA",VLOOKUP(ESTADO,REPORTE!AV$2:AW$33,2,0),DIDTRITO_FORM,CADER_FORM,IFERROR(INDEX(BS:BS,MATCH(DAY(F1177),BR:BR,0),1),DAY(F1177)),IFERROR(INDEX(BS:BS,MATCH(MONTH(F1177),BR:BR,0),1),MONTH(F1177)),YEAR(F1177),G1177),""))</f>
        <v/>
      </c>
      <c r="L1177" s="4"/>
      <c r="M1177" s="4"/>
      <c r="Q1177" s="5"/>
      <c r="S1177"/>
      <c r="Y1177" s="3"/>
      <c r="AA1177" s="4"/>
      <c r="AU1177" s="7"/>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t="str">
        <f>IF(F1178="","",IFERROR(CONCATENATE("PEUA",VLOOKUP(ESTADO,REPORTE!AV$2:AW$33,2,0),DIDTRITO_FORM,CADER_FORM,IFERROR(INDEX(BS:BS,MATCH(DAY(F1178),BR:BR,0),1),DAY(F1178)),IFERROR(INDEX(BS:BS,MATCH(MONTH(F1178),BR:BR,0),1),MONTH(F1178)),YEAR(F1178),G1178),""))</f>
        <v/>
      </c>
      <c r="L1178" s="4"/>
      <c r="M1178" s="4"/>
      <c r="Q1178" s="5"/>
      <c r="S1178"/>
      <c r="Y1178" s="3"/>
      <c r="AA1178" s="4"/>
      <c r="AU1178" s="7"/>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t="str">
        <f>IF(F1179="","",IFERROR(CONCATENATE("PEUA",VLOOKUP(ESTADO,REPORTE!AV$2:AW$33,2,0),DIDTRITO_FORM,CADER_FORM,IFERROR(INDEX(BS:BS,MATCH(DAY(F1179),BR:BR,0),1),DAY(F1179)),IFERROR(INDEX(BS:BS,MATCH(MONTH(F1179),BR:BR,0),1),MONTH(F1179)),YEAR(F1179),G1179),""))</f>
        <v/>
      </c>
      <c r="L1179" s="4"/>
      <c r="M1179" s="4"/>
      <c r="Q1179" s="5"/>
      <c r="S1179"/>
      <c r="Y1179" s="3"/>
      <c r="AA1179" s="4"/>
      <c r="AU1179" s="7"/>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t="str">
        <f>IF(F1180="","",IFERROR(CONCATENATE("PEUA",VLOOKUP(ESTADO,REPORTE!AV$2:AW$33,2,0),DIDTRITO_FORM,CADER_FORM,IFERROR(INDEX(BS:BS,MATCH(DAY(F1180),BR:BR,0),1),DAY(F1180)),IFERROR(INDEX(BS:BS,MATCH(MONTH(F1180),BR:BR,0),1),MONTH(F1180)),YEAR(F1180),G1180),""))</f>
        <v/>
      </c>
      <c r="L1180" s="4"/>
      <c r="M1180" s="4"/>
      <c r="Q1180" s="5"/>
      <c r="S1180"/>
      <c r="Y1180" s="3"/>
      <c r="AA1180" s="4"/>
      <c r="AU1180" s="7"/>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t="str">
        <f>IF(F1181="","",IFERROR(CONCATENATE("PEUA",VLOOKUP(ESTADO,REPORTE!AV$2:AW$33,2,0),DIDTRITO_FORM,CADER_FORM,IFERROR(INDEX(BS:BS,MATCH(DAY(F1181),BR:BR,0),1),DAY(F1181)),IFERROR(INDEX(BS:BS,MATCH(MONTH(F1181),BR:BR,0),1),MONTH(F1181)),YEAR(F1181),G1181),""))</f>
        <v/>
      </c>
      <c r="L1181" s="4"/>
      <c r="M1181" s="4"/>
      <c r="Q1181" s="5"/>
      <c r="S1181"/>
      <c r="Y1181" s="3"/>
      <c r="AA1181" s="4"/>
      <c r="AU1181" s="7"/>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t="str">
        <f>IF(F1182="","",IFERROR(CONCATENATE("PEUA",VLOOKUP(ESTADO,REPORTE!AV$2:AW$33,2,0),DIDTRITO_FORM,CADER_FORM,IFERROR(INDEX(BS:BS,MATCH(DAY(F1182),BR:BR,0),1),DAY(F1182)),IFERROR(INDEX(BS:BS,MATCH(MONTH(F1182),BR:BR,0),1),MONTH(F1182)),YEAR(F1182),G1182),""))</f>
        <v/>
      </c>
      <c r="L1182" s="4"/>
      <c r="M1182" s="4"/>
      <c r="Q1182" s="5"/>
      <c r="S1182"/>
      <c r="Y1182" s="3"/>
      <c r="AA1182" s="4"/>
      <c r="AU1182" s="7"/>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t="str">
        <f>IF(F1183="","",IFERROR(CONCATENATE("PEUA",VLOOKUP(ESTADO,REPORTE!AV$2:AW$33,2,0),DIDTRITO_FORM,CADER_FORM,IFERROR(INDEX(BS:BS,MATCH(DAY(F1183),BR:BR,0),1),DAY(F1183)),IFERROR(INDEX(BS:BS,MATCH(MONTH(F1183),BR:BR,0),1),MONTH(F1183)),YEAR(F1183),G1183),""))</f>
        <v/>
      </c>
      <c r="L1183" s="4"/>
      <c r="M1183" s="4"/>
      <c r="Q1183" s="5"/>
      <c r="S1183"/>
      <c r="Y1183" s="3"/>
      <c r="AA1183" s="4"/>
      <c r="AU1183" s="7"/>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t="str">
        <f>IF(F1184="","",IFERROR(CONCATENATE("PEUA",VLOOKUP(ESTADO,REPORTE!AV$2:AW$33,2,0),DIDTRITO_FORM,CADER_FORM,IFERROR(INDEX(BS:BS,MATCH(DAY(F1184),BR:BR,0),1),DAY(F1184)),IFERROR(INDEX(BS:BS,MATCH(MONTH(F1184),BR:BR,0),1),MONTH(F1184)),YEAR(F1184),G1184),""))</f>
        <v/>
      </c>
      <c r="L1184" s="4"/>
      <c r="M1184" s="4"/>
      <c r="Q1184" s="5"/>
      <c r="S1184"/>
      <c r="Y1184" s="3"/>
      <c r="AA1184" s="4"/>
      <c r="AU1184" s="7"/>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t="str">
        <f>IF(F1185="","",IFERROR(CONCATENATE("PEUA",VLOOKUP(ESTADO,REPORTE!AV$2:AW$33,2,0),DIDTRITO_FORM,CADER_FORM,IFERROR(INDEX(BS:BS,MATCH(DAY(F1185),BR:BR,0),1),DAY(F1185)),IFERROR(INDEX(BS:BS,MATCH(MONTH(F1185),BR:BR,0),1),MONTH(F1185)),YEAR(F1185),G1185),""))</f>
        <v/>
      </c>
      <c r="L1185" s="4"/>
      <c r="M1185" s="4"/>
      <c r="Q1185" s="5"/>
      <c r="S1185"/>
      <c r="Y1185" s="3"/>
      <c r="AA1185" s="4"/>
      <c r="AU1185" s="7"/>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t="str">
        <f>IF(F1186="","",IFERROR(CONCATENATE("PEUA",VLOOKUP(ESTADO,REPORTE!AV$2:AW$33,2,0),DIDTRITO_FORM,CADER_FORM,IFERROR(INDEX(BS:BS,MATCH(DAY(F1186),BR:BR,0),1),DAY(F1186)),IFERROR(INDEX(BS:BS,MATCH(MONTH(F1186),BR:BR,0),1),MONTH(F1186)),YEAR(F1186),G1186),""))</f>
        <v/>
      </c>
      <c r="L1186" s="4"/>
      <c r="M1186" s="4"/>
      <c r="Q1186" s="5"/>
      <c r="S1186"/>
      <c r="Y1186" s="3"/>
      <c r="AA1186" s="4"/>
      <c r="AU1186" s="7"/>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t="str">
        <f>IF(F1187="","",IFERROR(CONCATENATE("PEUA",VLOOKUP(ESTADO,REPORTE!AV$2:AW$33,2,0),DIDTRITO_FORM,CADER_FORM,IFERROR(INDEX(BS:BS,MATCH(DAY(F1187),BR:BR,0),1),DAY(F1187)),IFERROR(INDEX(BS:BS,MATCH(MONTH(F1187),BR:BR,0),1),MONTH(F1187)),YEAR(F1187),G1187),""))</f>
        <v/>
      </c>
      <c r="L1187" s="4"/>
      <c r="M1187" s="4"/>
      <c r="Q1187" s="5"/>
      <c r="S1187"/>
      <c r="Y1187" s="3"/>
      <c r="AA1187" s="4"/>
      <c r="AU1187" s="7"/>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t="str">
        <f>IF(F1188="","",IFERROR(CONCATENATE("PEUA",VLOOKUP(ESTADO,REPORTE!AV$2:AW$33,2,0),DIDTRITO_FORM,CADER_FORM,IFERROR(INDEX(BS:BS,MATCH(DAY(F1188),BR:BR,0),1),DAY(F1188)),IFERROR(INDEX(BS:BS,MATCH(MONTH(F1188),BR:BR,0),1),MONTH(F1188)),YEAR(F1188),G1188),""))</f>
        <v/>
      </c>
      <c r="L1188" s="4"/>
      <c r="M1188" s="4"/>
      <c r="Q1188" s="5"/>
      <c r="S1188"/>
      <c r="Y1188" s="3"/>
      <c r="AA1188" s="4"/>
      <c r="AU1188" s="7"/>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t="str">
        <f>IF(F1189="","",IFERROR(CONCATENATE("PEUA",VLOOKUP(ESTADO,REPORTE!AV$2:AW$33,2,0),DIDTRITO_FORM,CADER_FORM,IFERROR(INDEX(BS:BS,MATCH(DAY(F1189),BR:BR,0),1),DAY(F1189)),IFERROR(INDEX(BS:BS,MATCH(MONTH(F1189),BR:BR,0),1),MONTH(F1189)),YEAR(F1189),G1189),""))</f>
        <v/>
      </c>
      <c r="L1189" s="4"/>
      <c r="M1189" s="4"/>
      <c r="Q1189" s="5"/>
      <c r="S1189"/>
      <c r="Y1189" s="3"/>
      <c r="AA1189" s="4"/>
      <c r="AU1189" s="7"/>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t="str">
        <f>IF(F1190="","",IFERROR(CONCATENATE("PEUA",VLOOKUP(ESTADO,REPORTE!AV$2:AW$33,2,0),DIDTRITO_FORM,CADER_FORM,IFERROR(INDEX(BS:BS,MATCH(DAY(F1190),BR:BR,0),1),DAY(F1190)),IFERROR(INDEX(BS:BS,MATCH(MONTH(F1190),BR:BR,0),1),MONTH(F1190)),YEAR(F1190),G1190),""))</f>
        <v/>
      </c>
      <c r="L1190" s="4"/>
      <c r="M1190" s="4"/>
      <c r="Q1190" s="5"/>
      <c r="S1190"/>
      <c r="Y1190" s="3"/>
      <c r="AA1190" s="4"/>
      <c r="AU1190" s="7"/>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t="str">
        <f>IF(F1191="","",IFERROR(CONCATENATE("PEUA",VLOOKUP(ESTADO,REPORTE!AV$2:AW$33,2,0),DIDTRITO_FORM,CADER_FORM,IFERROR(INDEX(BS:BS,MATCH(DAY(F1191),BR:BR,0),1),DAY(F1191)),IFERROR(INDEX(BS:BS,MATCH(MONTH(F1191),BR:BR,0),1),MONTH(F1191)),YEAR(F1191),G1191),""))</f>
        <v/>
      </c>
      <c r="L1191" s="4"/>
      <c r="M1191" s="4"/>
      <c r="Q1191" s="5"/>
      <c r="S1191"/>
      <c r="Y1191" s="3"/>
      <c r="AA1191" s="4"/>
      <c r="AU1191" s="7"/>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t="str">
        <f>IF(F1192="","",IFERROR(CONCATENATE("PEUA",VLOOKUP(ESTADO,REPORTE!AV$2:AW$33,2,0),DIDTRITO_FORM,CADER_FORM,IFERROR(INDEX(BS:BS,MATCH(DAY(F1192),BR:BR,0),1),DAY(F1192)),IFERROR(INDEX(BS:BS,MATCH(MONTH(F1192),BR:BR,0),1),MONTH(F1192)),YEAR(F1192),G1192),""))</f>
        <v/>
      </c>
      <c r="L1192" s="4"/>
      <c r="M1192" s="4"/>
      <c r="Q1192" s="5"/>
      <c r="S1192"/>
      <c r="Y1192" s="3"/>
      <c r="AA1192" s="4"/>
      <c r="AU1192" s="7"/>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t="str">
        <f>IF(F1193="","",IFERROR(CONCATENATE("PEUA",VLOOKUP(ESTADO,REPORTE!AV$2:AW$33,2,0),DIDTRITO_FORM,CADER_FORM,IFERROR(INDEX(BS:BS,MATCH(DAY(F1193),BR:BR,0),1),DAY(F1193)),IFERROR(INDEX(BS:BS,MATCH(MONTH(F1193),BR:BR,0),1),MONTH(F1193)),YEAR(F1193),G1193),""))</f>
        <v/>
      </c>
      <c r="L1193" s="4"/>
      <c r="M1193" s="4"/>
      <c r="Q1193" s="5"/>
      <c r="S1193"/>
      <c r="Y1193" s="3"/>
      <c r="AA1193" s="4"/>
      <c r="AU1193" s="7"/>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t="str">
        <f>IF(F1194="","",IFERROR(CONCATENATE("PEUA",VLOOKUP(ESTADO,REPORTE!AV$2:AW$33,2,0),DIDTRITO_FORM,CADER_FORM,IFERROR(INDEX(BS:BS,MATCH(DAY(F1194),BR:BR,0),1),DAY(F1194)),IFERROR(INDEX(BS:BS,MATCH(MONTH(F1194),BR:BR,0),1),MONTH(F1194)),YEAR(F1194),G1194),""))</f>
        <v/>
      </c>
      <c r="L1194" s="4"/>
      <c r="M1194" s="4"/>
      <c r="Q1194" s="5"/>
      <c r="S1194"/>
      <c r="Y1194" s="3"/>
      <c r="AA1194" s="4"/>
      <c r="AU1194" s="7"/>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t="str">
        <f>IF(F1195="","",IFERROR(CONCATENATE("PEUA",VLOOKUP(ESTADO,REPORTE!AV$2:AW$33,2,0),DIDTRITO_FORM,CADER_FORM,IFERROR(INDEX(BS:BS,MATCH(DAY(F1195),BR:BR,0),1),DAY(F1195)),IFERROR(INDEX(BS:BS,MATCH(MONTH(F1195),BR:BR,0),1),MONTH(F1195)),YEAR(F1195),G1195),""))</f>
        <v/>
      </c>
      <c r="L1195" s="4"/>
      <c r="M1195" s="4"/>
      <c r="Q1195" s="5"/>
      <c r="S1195"/>
      <c r="Y1195" s="3"/>
      <c r="AA1195" s="4"/>
      <c r="AU1195" s="7"/>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t="str">
        <f>IF(F1196="","",IFERROR(CONCATENATE("PEUA",VLOOKUP(ESTADO,REPORTE!AV$2:AW$33,2,0),DIDTRITO_FORM,CADER_FORM,IFERROR(INDEX(BS:BS,MATCH(DAY(F1196),BR:BR,0),1),DAY(F1196)),IFERROR(INDEX(BS:BS,MATCH(MONTH(F1196),BR:BR,0),1),MONTH(F1196)),YEAR(F1196),G1196),""))</f>
        <v/>
      </c>
      <c r="L1196" s="4"/>
      <c r="M1196" s="4"/>
      <c r="Q1196" s="5"/>
      <c r="S1196"/>
      <c r="Y1196" s="3"/>
      <c r="AA1196" s="4"/>
      <c r="AU1196" s="7"/>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t="str">
        <f>IF(F1197="","",IFERROR(CONCATENATE("PEUA",VLOOKUP(ESTADO,REPORTE!AV$2:AW$33,2,0),DIDTRITO_FORM,CADER_FORM,IFERROR(INDEX(BS:BS,MATCH(DAY(F1197),BR:BR,0),1),DAY(F1197)),IFERROR(INDEX(BS:BS,MATCH(MONTH(F1197),BR:BR,0),1),MONTH(F1197)),YEAR(F1197),G1197),""))</f>
        <v/>
      </c>
      <c r="L1197" s="4"/>
      <c r="M1197" s="4"/>
      <c r="Q1197" s="5"/>
      <c r="S1197"/>
      <c r="Y1197" s="3"/>
      <c r="AA1197" s="4"/>
      <c r="AU1197" s="7"/>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t="str">
        <f>IF(F1198="","",IFERROR(CONCATENATE("PEUA",VLOOKUP(ESTADO,REPORTE!AV$2:AW$33,2,0),DIDTRITO_FORM,CADER_FORM,IFERROR(INDEX(BS:BS,MATCH(DAY(F1198),BR:BR,0),1),DAY(F1198)),IFERROR(INDEX(BS:BS,MATCH(MONTH(F1198),BR:BR,0),1),MONTH(F1198)),YEAR(F1198),G1198),""))</f>
        <v/>
      </c>
      <c r="L1198" s="4"/>
      <c r="M1198" s="4"/>
      <c r="Q1198" s="5"/>
      <c r="S1198"/>
      <c r="Y1198" s="3"/>
      <c r="AA1198" s="4"/>
      <c r="AU1198" s="7"/>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t="str">
        <f>IF(F1199="","",IFERROR(CONCATENATE("PEUA",VLOOKUP(ESTADO,REPORTE!AV$2:AW$33,2,0),DIDTRITO_FORM,CADER_FORM,IFERROR(INDEX(BS:BS,MATCH(DAY(F1199),BR:BR,0),1),DAY(F1199)),IFERROR(INDEX(BS:BS,MATCH(MONTH(F1199),BR:BR,0),1),MONTH(F1199)),YEAR(F1199),G1199),""))</f>
        <v/>
      </c>
      <c r="L1199" s="4"/>
      <c r="M1199" s="4"/>
      <c r="Q1199" s="5"/>
      <c r="S1199"/>
      <c r="Y1199" s="3"/>
      <c r="AA1199" s="4"/>
      <c r="AU1199" s="7"/>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t="str">
        <f>IF(F1200="","",IFERROR(CONCATENATE("PEUA",VLOOKUP(ESTADO,REPORTE!AV$2:AW$33,2,0),DIDTRITO_FORM,CADER_FORM,IFERROR(INDEX(BS:BS,MATCH(DAY(F1200),BR:BR,0),1),DAY(F1200)),IFERROR(INDEX(BS:BS,MATCH(MONTH(F1200),BR:BR,0),1),MONTH(F1200)),YEAR(F1200),G1200),""))</f>
        <v/>
      </c>
      <c r="L1200" s="4"/>
      <c r="M1200" s="4"/>
      <c r="Q1200" s="5"/>
      <c r="S1200"/>
      <c r="Y1200" s="3"/>
      <c r="AA1200" s="4"/>
      <c r="AU1200" s="7"/>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t="str">
        <f>IF(F1201="","",IFERROR(CONCATENATE("PEUA",VLOOKUP(ESTADO,REPORTE!AV$2:AW$33,2,0),DIDTRITO_FORM,CADER_FORM,IFERROR(INDEX(BS:BS,MATCH(DAY(F1201),BR:BR,0),1),DAY(F1201)),IFERROR(INDEX(BS:BS,MATCH(MONTH(F1201),BR:BR,0),1),MONTH(F1201)),YEAR(F1201),G1201),""))</f>
        <v/>
      </c>
      <c r="L1201" s="4"/>
      <c r="M1201" s="4"/>
      <c r="Q1201" s="5"/>
      <c r="S1201"/>
      <c r="Y1201" s="3"/>
      <c r="AA1201" s="4"/>
      <c r="AU1201" s="7"/>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t="str">
        <f>IF(F1202="","",IFERROR(CONCATENATE("PEUA",VLOOKUP(ESTADO,REPORTE!AV$2:AW$33,2,0),DIDTRITO_FORM,CADER_FORM,IFERROR(INDEX(BS:BS,MATCH(DAY(F1202),BR:BR,0),1),DAY(F1202)),IFERROR(INDEX(BS:BS,MATCH(MONTH(F1202),BR:BR,0),1),MONTH(F1202)),YEAR(F1202),G1202),""))</f>
        <v/>
      </c>
      <c r="L1202" s="4"/>
      <c r="M1202" s="4"/>
      <c r="Q1202" s="5"/>
      <c r="S1202"/>
      <c r="Y1202" s="3"/>
      <c r="AA1202" s="4"/>
      <c r="AU1202" s="7"/>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t="str">
        <f>IF(F1203="","",IFERROR(CONCATENATE("PEUA",VLOOKUP(ESTADO,REPORTE!AV$2:AW$33,2,0),DIDTRITO_FORM,CADER_FORM,IFERROR(INDEX(BS:BS,MATCH(DAY(F1203),BR:BR,0),1),DAY(F1203)),IFERROR(INDEX(BS:BS,MATCH(MONTH(F1203),BR:BR,0),1),MONTH(F1203)),YEAR(F1203),G1203),""))</f>
        <v/>
      </c>
      <c r="L1203" s="4"/>
      <c r="M1203" s="4"/>
      <c r="Q1203" s="5"/>
      <c r="S1203"/>
      <c r="Y1203" s="3"/>
      <c r="AA1203" s="4"/>
      <c r="AU1203" s="7"/>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t="str">
        <f>IF(F1204="","",IFERROR(CONCATENATE("PEUA",VLOOKUP(ESTADO,REPORTE!AV$2:AW$33,2,0),DIDTRITO_FORM,CADER_FORM,IFERROR(INDEX(BS:BS,MATCH(DAY(F1204),BR:BR,0),1),DAY(F1204)),IFERROR(INDEX(BS:BS,MATCH(MONTH(F1204),BR:BR,0),1),MONTH(F1204)),YEAR(F1204),G1204),""))</f>
        <v/>
      </c>
      <c r="L1204" s="4"/>
      <c r="M1204" s="4"/>
      <c r="Q1204" s="5"/>
      <c r="S1204"/>
      <c r="Y1204" s="3"/>
      <c r="AA1204" s="4"/>
      <c r="AU1204" s="7"/>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t="str">
        <f>IF(F1205="","",IFERROR(CONCATENATE("PEUA",VLOOKUP(ESTADO,REPORTE!AV$2:AW$33,2,0),DIDTRITO_FORM,CADER_FORM,IFERROR(INDEX(BS:BS,MATCH(DAY(F1205),BR:BR,0),1),DAY(F1205)),IFERROR(INDEX(BS:BS,MATCH(MONTH(F1205),BR:BR,0),1),MONTH(F1205)),YEAR(F1205),G1205),""))</f>
        <v/>
      </c>
      <c r="L1205" s="4"/>
      <c r="M1205" s="4"/>
      <c r="Q1205" s="5"/>
      <c r="S1205"/>
      <c r="Y1205" s="3"/>
      <c r="AA1205" s="4"/>
      <c r="AU1205" s="7"/>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t="str">
        <f>IF(F1206="","",IFERROR(CONCATENATE("PEUA",VLOOKUP(ESTADO,REPORTE!AV$2:AW$33,2,0),DIDTRITO_FORM,CADER_FORM,IFERROR(INDEX(BS:BS,MATCH(DAY(F1206),BR:BR,0),1),DAY(F1206)),IFERROR(INDEX(BS:BS,MATCH(MONTH(F1206),BR:BR,0),1),MONTH(F1206)),YEAR(F1206),G1206),""))</f>
        <v/>
      </c>
      <c r="L1206" s="4"/>
      <c r="M1206" s="4"/>
      <c r="Q1206" s="5"/>
      <c r="S1206"/>
      <c r="Y1206" s="3"/>
      <c r="AA1206" s="4"/>
      <c r="AU1206" s="7"/>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t="str">
        <f>IF(F1207="","",IFERROR(CONCATENATE("PEUA",VLOOKUP(ESTADO,REPORTE!AV$2:AW$33,2,0),DIDTRITO_FORM,CADER_FORM,IFERROR(INDEX(BS:BS,MATCH(DAY(F1207),BR:BR,0),1),DAY(F1207)),IFERROR(INDEX(BS:BS,MATCH(MONTH(F1207),BR:BR,0),1),MONTH(F1207)),YEAR(F1207),G1207),""))</f>
        <v/>
      </c>
      <c r="L1207" s="4"/>
      <c r="M1207" s="4"/>
      <c r="Q1207" s="5"/>
      <c r="S1207"/>
      <c r="Y1207" s="3"/>
      <c r="AA1207" s="4"/>
      <c r="AU1207" s="7"/>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t="str">
        <f>IF(F1208="","",IFERROR(CONCATENATE("PEUA",VLOOKUP(ESTADO,REPORTE!AV$2:AW$33,2,0),DIDTRITO_FORM,CADER_FORM,IFERROR(INDEX(BS:BS,MATCH(DAY(F1208),BR:BR,0),1),DAY(F1208)),IFERROR(INDEX(BS:BS,MATCH(MONTH(F1208),BR:BR,0),1),MONTH(F1208)),YEAR(F1208),G1208),""))</f>
        <v/>
      </c>
      <c r="L1208" s="4"/>
      <c r="M1208" s="4"/>
      <c r="Q1208" s="5"/>
      <c r="S1208"/>
      <c r="Y1208" s="3"/>
      <c r="AA1208" s="4"/>
      <c r="AU1208" s="7"/>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t="str">
        <f>IF(F1209="","",IFERROR(CONCATENATE("PEUA",VLOOKUP(ESTADO,REPORTE!AV$2:AW$33,2,0),DIDTRITO_FORM,CADER_FORM,IFERROR(INDEX(BS:BS,MATCH(DAY(F1209),BR:BR,0),1),DAY(F1209)),IFERROR(INDEX(BS:BS,MATCH(MONTH(F1209),BR:BR,0),1),MONTH(F1209)),YEAR(F1209),G1209),""))</f>
        <v/>
      </c>
      <c r="L1209" s="4"/>
      <c r="M1209" s="4"/>
      <c r="Q1209" s="5"/>
      <c r="S1209"/>
      <c r="Y1209" s="3"/>
      <c r="AA1209" s="4"/>
      <c r="AU1209" s="7"/>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t="str">
        <f>IF(F1210="","",IFERROR(CONCATENATE("PEUA",VLOOKUP(ESTADO,REPORTE!AV$2:AW$33,2,0),DIDTRITO_FORM,CADER_FORM,IFERROR(INDEX(BS:BS,MATCH(DAY(F1210),BR:BR,0),1),DAY(F1210)),IFERROR(INDEX(BS:BS,MATCH(MONTH(F1210),BR:BR,0),1),MONTH(F1210)),YEAR(F1210),G1210),""))</f>
        <v/>
      </c>
      <c r="L1210" s="4"/>
      <c r="M1210" s="4"/>
      <c r="Q1210" s="5"/>
      <c r="S1210"/>
      <c r="Y1210" s="3"/>
      <c r="AA1210" s="4"/>
      <c r="AU1210" s="7"/>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t="str">
        <f>IF(F1211="","",IFERROR(CONCATENATE("PEUA",VLOOKUP(ESTADO,REPORTE!AV$2:AW$33,2,0),DIDTRITO_FORM,CADER_FORM,IFERROR(INDEX(BS:BS,MATCH(DAY(F1211),BR:BR,0),1),DAY(F1211)),IFERROR(INDEX(BS:BS,MATCH(MONTH(F1211),BR:BR,0),1),MONTH(F1211)),YEAR(F1211),G1211),""))</f>
        <v/>
      </c>
      <c r="L1211" s="4"/>
      <c r="M1211" s="4"/>
      <c r="Q1211" s="5"/>
      <c r="S1211"/>
      <c r="Y1211" s="3"/>
      <c r="AA1211" s="4"/>
      <c r="AU1211" s="7"/>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t="str">
        <f>IF(F1212="","",IFERROR(CONCATENATE("PEUA",VLOOKUP(ESTADO,REPORTE!AV$2:AW$33,2,0),DIDTRITO_FORM,CADER_FORM,IFERROR(INDEX(BS:BS,MATCH(DAY(F1212),BR:BR,0),1),DAY(F1212)),IFERROR(INDEX(BS:BS,MATCH(MONTH(F1212),BR:BR,0),1),MONTH(F1212)),YEAR(F1212),G1212),""))</f>
        <v/>
      </c>
      <c r="L1212" s="4"/>
      <c r="M1212" s="4"/>
      <c r="Q1212" s="5"/>
      <c r="S1212"/>
      <c r="Y1212" s="3"/>
      <c r="AA1212" s="4"/>
      <c r="AU1212" s="7"/>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t="str">
        <f>IF(F1213="","",IFERROR(CONCATENATE("PEUA",VLOOKUP(ESTADO,REPORTE!AV$2:AW$33,2,0),DIDTRITO_FORM,CADER_FORM,IFERROR(INDEX(BS:BS,MATCH(DAY(F1213),BR:BR,0),1),DAY(F1213)),IFERROR(INDEX(BS:BS,MATCH(MONTH(F1213),BR:BR,0),1),MONTH(F1213)),YEAR(F1213),G1213),""))</f>
        <v/>
      </c>
      <c r="L1213" s="4"/>
      <c r="M1213" s="4"/>
      <c r="Q1213" s="5"/>
      <c r="S1213"/>
      <c r="Y1213" s="3"/>
      <c r="AA1213" s="4"/>
      <c r="AU1213" s="7"/>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t="str">
        <f>IF(F1214="","",IFERROR(CONCATENATE("PEUA",VLOOKUP(ESTADO,REPORTE!AV$2:AW$33,2,0),DIDTRITO_FORM,CADER_FORM,IFERROR(INDEX(BS:BS,MATCH(DAY(F1214),BR:BR,0),1),DAY(F1214)),IFERROR(INDEX(BS:BS,MATCH(MONTH(F1214),BR:BR,0),1),MONTH(F1214)),YEAR(F1214),G1214),""))</f>
        <v/>
      </c>
      <c r="L1214" s="4"/>
      <c r="M1214" s="4"/>
      <c r="Q1214" s="5"/>
      <c r="S1214"/>
      <c r="Y1214" s="3"/>
      <c r="AA1214" s="4"/>
      <c r="AU1214" s="7"/>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t="str">
        <f>IF(F1215="","",IFERROR(CONCATENATE("PEUA",VLOOKUP(ESTADO,REPORTE!AV$2:AW$33,2,0),DIDTRITO_FORM,CADER_FORM,IFERROR(INDEX(BS:BS,MATCH(DAY(F1215),BR:BR,0),1),DAY(F1215)),IFERROR(INDEX(BS:BS,MATCH(MONTH(F1215),BR:BR,0),1),MONTH(F1215)),YEAR(F1215),G1215),""))</f>
        <v/>
      </c>
      <c r="L1215" s="4"/>
      <c r="M1215" s="4"/>
      <c r="Q1215" s="5"/>
      <c r="S1215"/>
      <c r="Y1215" s="3"/>
      <c r="AA1215" s="4"/>
      <c r="AU1215" s="7"/>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t="str">
        <f>IF(F1216="","",IFERROR(CONCATENATE("PEUA",VLOOKUP(ESTADO,REPORTE!AV$2:AW$33,2,0),DIDTRITO_FORM,CADER_FORM,IFERROR(INDEX(BS:BS,MATCH(DAY(F1216),BR:BR,0),1),DAY(F1216)),IFERROR(INDEX(BS:BS,MATCH(MONTH(F1216),BR:BR,0),1),MONTH(F1216)),YEAR(F1216),G1216),""))</f>
        <v/>
      </c>
      <c r="L1216" s="4"/>
      <c r="M1216" s="4"/>
      <c r="Q1216" s="5"/>
      <c r="S1216"/>
      <c r="Y1216" s="3"/>
      <c r="AA1216" s="4"/>
      <c r="AU1216" s="7"/>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t="str">
        <f>IF(F1217="","",IFERROR(CONCATENATE("PEUA",VLOOKUP(ESTADO,REPORTE!AV$2:AW$33,2,0),DIDTRITO_FORM,CADER_FORM,IFERROR(INDEX(BS:BS,MATCH(DAY(F1217),BR:BR,0),1),DAY(F1217)),IFERROR(INDEX(BS:BS,MATCH(MONTH(F1217),BR:BR,0),1),MONTH(F1217)),YEAR(F1217),G1217),""))</f>
        <v/>
      </c>
      <c r="L1217" s="4"/>
      <c r="M1217" s="4"/>
      <c r="Q1217" s="5"/>
      <c r="S1217"/>
      <c r="Y1217" s="3"/>
      <c r="AA1217" s="4"/>
      <c r="AU1217" s="7"/>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t="str">
        <f>IF(F1218="","",IFERROR(CONCATENATE("PEUA",VLOOKUP(ESTADO,REPORTE!AV$2:AW$33,2,0),DIDTRITO_FORM,CADER_FORM,IFERROR(INDEX(BS:BS,MATCH(DAY(F1218),BR:BR,0),1),DAY(F1218)),IFERROR(INDEX(BS:BS,MATCH(MONTH(F1218),BR:BR,0),1),MONTH(F1218)),YEAR(F1218),G1218),""))</f>
        <v/>
      </c>
      <c r="L1218" s="4"/>
      <c r="M1218" s="4"/>
      <c r="Q1218" s="5"/>
      <c r="S1218"/>
      <c r="Y1218" s="3"/>
      <c r="AA1218" s="4"/>
      <c r="AU1218" s="7"/>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t="str">
        <f>IF(F1219="","",IFERROR(CONCATENATE("PEUA",VLOOKUP(ESTADO,REPORTE!AV$2:AW$33,2,0),DIDTRITO_FORM,CADER_FORM,IFERROR(INDEX(BS:BS,MATCH(DAY(F1219),BR:BR,0),1),DAY(F1219)),IFERROR(INDEX(BS:BS,MATCH(MONTH(F1219),BR:BR,0),1),MONTH(F1219)),YEAR(F1219),G1219),""))</f>
        <v/>
      </c>
      <c r="L1219" s="4"/>
      <c r="M1219" s="4"/>
      <c r="Q1219" s="5"/>
      <c r="S1219"/>
      <c r="Y1219" s="3"/>
      <c r="AA1219" s="4"/>
      <c r="AU1219" s="7"/>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t="str">
        <f>IF(F1220="","",IFERROR(CONCATENATE("PEUA",VLOOKUP(ESTADO,REPORTE!AV$2:AW$33,2,0),DIDTRITO_FORM,CADER_FORM,IFERROR(INDEX(BS:BS,MATCH(DAY(F1220),BR:BR,0),1),DAY(F1220)),IFERROR(INDEX(BS:BS,MATCH(MONTH(F1220),BR:BR,0),1),MONTH(F1220)),YEAR(F1220),G1220),""))</f>
        <v/>
      </c>
      <c r="L1220" s="4"/>
      <c r="M1220" s="4"/>
      <c r="Q1220" s="5"/>
      <c r="S1220"/>
      <c r="AA1220" s="4"/>
      <c r="AU1220" s="7"/>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t="str">
        <f>IF(F1221="","",IFERROR(CONCATENATE("PEUA",VLOOKUP(ESTADO,REPORTE!AV$2:AW$33,2,0),DIDTRITO_FORM,CADER_FORM,IFERROR(INDEX(BS:BS,MATCH(DAY(F1221),BR:BR,0),1),DAY(F1221)),IFERROR(INDEX(BS:BS,MATCH(MONTH(F1221),BR:BR,0),1),MONTH(F1221)),YEAR(F1221),G1221),""))</f>
        <v/>
      </c>
      <c r="L1221" s="4"/>
      <c r="M1221" s="4"/>
      <c r="Q1221" s="5"/>
      <c r="S1221"/>
      <c r="AA1221" s="4"/>
      <c r="AU1221" s="7"/>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t="str">
        <f>IF(F1222="","",IFERROR(CONCATENATE("PEUA",VLOOKUP(ESTADO,REPORTE!AV$2:AW$33,2,0),DIDTRITO_FORM,CADER_FORM,IFERROR(INDEX(BS:BS,MATCH(DAY(F1222),BR:BR,0),1),DAY(F1222)),IFERROR(INDEX(BS:BS,MATCH(MONTH(F1222),BR:BR,0),1),MONTH(F1222)),YEAR(F1222),G1222),""))</f>
        <v/>
      </c>
      <c r="L1222" s="4"/>
      <c r="M1222" s="4"/>
      <c r="Q1222" s="5"/>
      <c r="S1222"/>
      <c r="AA1222" s="4"/>
      <c r="AU1222" s="7"/>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t="str">
        <f>IF(F1223="","",IFERROR(CONCATENATE("PEUA",VLOOKUP(ESTADO,REPORTE!AV$2:AW$33,2,0),DIDTRITO_FORM,CADER_FORM,IFERROR(INDEX(BS:BS,MATCH(DAY(F1223),BR:BR,0),1),DAY(F1223)),IFERROR(INDEX(BS:BS,MATCH(MONTH(F1223),BR:BR,0),1),MONTH(F1223)),YEAR(F1223),G1223),""))</f>
        <v/>
      </c>
      <c r="L1223" s="4"/>
      <c r="M1223" s="4"/>
      <c r="Q1223" s="5"/>
      <c r="S1223"/>
      <c r="AA1223" s="4"/>
      <c r="AU1223" s="7"/>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t="str">
        <f>IF(F1224="","",IFERROR(CONCATENATE("PEUA",VLOOKUP(ESTADO,REPORTE!AV$2:AW$33,2,0),DIDTRITO_FORM,CADER_FORM,IFERROR(INDEX(BS:BS,MATCH(DAY(F1224),BR:BR,0),1),DAY(F1224)),IFERROR(INDEX(BS:BS,MATCH(MONTH(F1224),BR:BR,0),1),MONTH(F1224)),YEAR(F1224),G1224),""))</f>
        <v/>
      </c>
      <c r="L1224" s="4"/>
      <c r="M1224" s="4"/>
      <c r="Q1224" s="5"/>
      <c r="S1224"/>
      <c r="AA1224" s="4"/>
      <c r="AU1224" s="7"/>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t="str">
        <f>IF(F1225="","",IFERROR(CONCATENATE("PEUA",VLOOKUP(ESTADO,REPORTE!AV$2:AW$33,2,0),DIDTRITO_FORM,CADER_FORM,IFERROR(INDEX(BS:BS,MATCH(DAY(F1225),BR:BR,0),1),DAY(F1225)),IFERROR(INDEX(BS:BS,MATCH(MONTH(F1225),BR:BR,0),1),MONTH(F1225)),YEAR(F1225),G1225),""))</f>
        <v/>
      </c>
      <c r="L1225" s="4"/>
      <c r="M1225" s="4"/>
      <c r="Q1225" s="5"/>
      <c r="S1225"/>
      <c r="AA1225" s="4"/>
      <c r="AU1225" s="7"/>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t="str">
        <f>IF(F1226="","",IFERROR(CONCATENATE("PEUA",VLOOKUP(ESTADO,REPORTE!AV$2:AW$33,2,0),DIDTRITO_FORM,CADER_FORM,IFERROR(INDEX(BS:BS,MATCH(DAY(F1226),BR:BR,0),1),DAY(F1226)),IFERROR(INDEX(BS:BS,MATCH(MONTH(F1226),BR:BR,0),1),MONTH(F1226)),YEAR(F1226),G1226),""))</f>
        <v/>
      </c>
      <c r="L1226" s="4"/>
      <c r="M1226" s="4"/>
      <c r="Q1226" s="5"/>
      <c r="S1226"/>
      <c r="AA1226" s="4"/>
      <c r="AU1226" s="7"/>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t="str">
        <f>IF(F1227="","",IFERROR(CONCATENATE("PEUA",VLOOKUP(ESTADO,REPORTE!AV$2:AW$33,2,0),DIDTRITO_FORM,CADER_FORM,IFERROR(INDEX(BS:BS,MATCH(DAY(F1227),BR:BR,0),1),DAY(F1227)),IFERROR(INDEX(BS:BS,MATCH(MONTH(F1227),BR:BR,0),1),MONTH(F1227)),YEAR(F1227),G1227),""))</f>
        <v/>
      </c>
      <c r="L1227" s="4"/>
      <c r="M1227" s="4"/>
      <c r="Q1227" s="5"/>
      <c r="S1227"/>
      <c r="AA1227" s="4"/>
      <c r="AU1227" s="7"/>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t="str">
        <f>IF(F1228="","",IFERROR(CONCATENATE("PEUA",VLOOKUP(ESTADO,REPORTE!AV$2:AW$33,2,0),DIDTRITO_FORM,CADER_FORM,IFERROR(INDEX(BS:BS,MATCH(DAY(F1228),BR:BR,0),1),DAY(F1228)),IFERROR(INDEX(BS:BS,MATCH(MONTH(F1228),BR:BR,0),1),MONTH(F1228)),YEAR(F1228),G1228),""))</f>
        <v/>
      </c>
      <c r="L1228" s="4"/>
      <c r="M1228" s="4"/>
      <c r="Q1228" s="5"/>
      <c r="S1228"/>
      <c r="AA1228" s="4"/>
      <c r="AU1228" s="7"/>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t="str">
        <f>IF(F1229="","",IFERROR(CONCATENATE("PEUA",VLOOKUP(ESTADO,REPORTE!AV$2:AW$33,2,0),DIDTRITO_FORM,CADER_FORM,IFERROR(INDEX(BS:BS,MATCH(DAY(F1229),BR:BR,0),1),DAY(F1229)),IFERROR(INDEX(BS:BS,MATCH(MONTH(F1229),BR:BR,0),1),MONTH(F1229)),YEAR(F1229),G1229),""))</f>
        <v/>
      </c>
      <c r="L1229" s="4"/>
      <c r="M1229" s="4"/>
      <c r="Q1229" s="5"/>
      <c r="S1229"/>
      <c r="AA1229" s="4"/>
      <c r="AU1229" s="7"/>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t="str">
        <f>IF(F1230="","",IFERROR(CONCATENATE("PEUA",VLOOKUP(ESTADO,REPORTE!AV$2:AW$33,2,0),DIDTRITO_FORM,CADER_FORM,IFERROR(INDEX(BS:BS,MATCH(DAY(F1230),BR:BR,0),1),DAY(F1230)),IFERROR(INDEX(BS:BS,MATCH(MONTH(F1230),BR:BR,0),1),MONTH(F1230)),YEAR(F1230),G1230),""))</f>
        <v/>
      </c>
      <c r="L1230" s="4"/>
      <c r="M1230" s="4"/>
      <c r="Q1230" s="5"/>
      <c r="S1230"/>
      <c r="AA1230" s="4"/>
      <c r="AU1230" s="7"/>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t="str">
        <f>IF(F1231="","",IFERROR(CONCATENATE("PEUA",VLOOKUP(ESTADO,REPORTE!AV$2:AW$33,2,0),DIDTRITO_FORM,CADER_FORM,IFERROR(INDEX(BS:BS,MATCH(DAY(F1231),BR:BR,0),1),DAY(F1231)),IFERROR(INDEX(BS:BS,MATCH(MONTH(F1231),BR:BR,0),1),MONTH(F1231)),YEAR(F1231),G1231),""))</f>
        <v/>
      </c>
      <c r="L1231" s="4"/>
      <c r="M1231" s="4"/>
      <c r="Q1231" s="5"/>
      <c r="S1231"/>
      <c r="AA1231" s="4"/>
      <c r="AU1231" s="7"/>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t="str">
        <f>IF(F1232="","",IFERROR(CONCATENATE("PEUA",VLOOKUP(ESTADO,REPORTE!AV$2:AW$33,2,0),DIDTRITO_FORM,CADER_FORM,IFERROR(INDEX(BS:BS,MATCH(DAY(F1232),BR:BR,0),1),DAY(F1232)),IFERROR(INDEX(BS:BS,MATCH(MONTH(F1232),BR:BR,0),1),MONTH(F1232)),YEAR(F1232),G1232),""))</f>
        <v/>
      </c>
      <c r="L1232" s="4"/>
      <c r="M1232" s="4"/>
      <c r="Q1232" s="5"/>
      <c r="S1232"/>
      <c r="AA1232" s="4"/>
      <c r="AU1232" s="7"/>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t="str">
        <f>IF(F1233="","",IFERROR(CONCATENATE("PEUA",VLOOKUP(ESTADO,REPORTE!AV$2:AW$33,2,0),DIDTRITO_FORM,CADER_FORM,IFERROR(INDEX(BS:BS,MATCH(DAY(F1233),BR:BR,0),1),DAY(F1233)),IFERROR(INDEX(BS:BS,MATCH(MONTH(F1233),BR:BR,0),1),MONTH(F1233)),YEAR(F1233),G1233),""))</f>
        <v/>
      </c>
      <c r="L1233" s="4"/>
      <c r="M1233" s="4"/>
      <c r="Q1233" s="5"/>
      <c r="S1233"/>
      <c r="AA1233" s="4"/>
      <c r="AU1233" s="7"/>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t="str">
        <f>IF(F1234="","",IFERROR(CONCATENATE("PEUA",VLOOKUP(ESTADO,REPORTE!AV$2:AW$33,2,0),DIDTRITO_FORM,CADER_FORM,IFERROR(INDEX(BS:BS,MATCH(DAY(F1234),BR:BR,0),1),DAY(F1234)),IFERROR(INDEX(BS:BS,MATCH(MONTH(F1234),BR:BR,0),1),MONTH(F1234)),YEAR(F1234),G1234),""))</f>
        <v/>
      </c>
      <c r="L1234" s="4"/>
      <c r="M1234" s="4"/>
      <c r="Q1234" s="5"/>
      <c r="S1234"/>
      <c r="AA1234" s="4"/>
      <c r="AU1234" s="7"/>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t="str">
        <f>IF(F1235="","",IFERROR(CONCATENATE("PEUA",VLOOKUP(ESTADO,REPORTE!AV$2:AW$33,2,0),DIDTRITO_FORM,CADER_FORM,IFERROR(INDEX(BS:BS,MATCH(DAY(F1235),BR:BR,0),1),DAY(F1235)),IFERROR(INDEX(BS:BS,MATCH(MONTH(F1235),BR:BR,0),1),MONTH(F1235)),YEAR(F1235),G1235),""))</f>
        <v/>
      </c>
      <c r="L1235" s="4"/>
      <c r="M1235" s="4"/>
      <c r="Q1235" s="5"/>
      <c r="S1235"/>
      <c r="AA1235" s="4"/>
      <c r="AU1235" s="7"/>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t="str">
        <f>IF(F1236="","",IFERROR(CONCATENATE("PEUA",VLOOKUP(ESTADO,REPORTE!AV$2:AW$33,2,0),DIDTRITO_FORM,CADER_FORM,IFERROR(INDEX(BS:BS,MATCH(DAY(F1236),BR:BR,0),1),DAY(F1236)),IFERROR(INDEX(BS:BS,MATCH(MONTH(F1236),BR:BR,0),1),MONTH(F1236)),YEAR(F1236),G1236),""))</f>
        <v/>
      </c>
      <c r="L1236" s="4"/>
      <c r="M1236" s="4"/>
      <c r="Q1236" s="5"/>
      <c r="S1236"/>
      <c r="AA1236" s="4"/>
      <c r="AU1236" s="7"/>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t="str">
        <f>IF(F1237="","",IFERROR(CONCATENATE("PEUA",VLOOKUP(ESTADO,REPORTE!AV$2:AW$33,2,0),DIDTRITO_FORM,CADER_FORM,IFERROR(INDEX(BS:BS,MATCH(DAY(F1237),BR:BR,0),1),DAY(F1237)),IFERROR(INDEX(BS:BS,MATCH(MONTH(F1237),BR:BR,0),1),MONTH(F1237)),YEAR(F1237),G1237),""))</f>
        <v/>
      </c>
      <c r="L1237" s="4"/>
      <c r="M1237" s="4"/>
      <c r="Q1237" s="5"/>
      <c r="S1237"/>
      <c r="AA1237" s="4"/>
      <c r="AU1237" s="7"/>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t="str">
        <f>IF(F1238="","",IFERROR(CONCATENATE("PEUA",VLOOKUP(ESTADO,REPORTE!AV$2:AW$33,2,0),DIDTRITO_FORM,CADER_FORM,IFERROR(INDEX(BS:BS,MATCH(DAY(F1238),BR:BR,0),1),DAY(F1238)),IFERROR(INDEX(BS:BS,MATCH(MONTH(F1238),BR:BR,0),1),MONTH(F1238)),YEAR(F1238),G1238),""))</f>
        <v/>
      </c>
      <c r="L1238" s="4"/>
      <c r="M1238" s="4"/>
      <c r="Q1238" s="5"/>
      <c r="S1238"/>
      <c r="AA1238" s="4"/>
      <c r="AU1238" s="7"/>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t="str">
        <f>IF(F1239="","",IFERROR(CONCATENATE("PEUA",VLOOKUP(ESTADO,REPORTE!AV$2:AW$33,2,0),DIDTRITO_FORM,CADER_FORM,IFERROR(INDEX(BS:BS,MATCH(DAY(F1239),BR:BR,0),1),DAY(F1239)),IFERROR(INDEX(BS:BS,MATCH(MONTH(F1239),BR:BR,0),1),MONTH(F1239)),YEAR(F1239),G1239),""))</f>
        <v/>
      </c>
      <c r="L1239" s="4"/>
      <c r="M1239" s="4"/>
      <c r="Q1239" s="5"/>
      <c r="S1239"/>
      <c r="AA1239" s="4"/>
      <c r="AU1239" s="7"/>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t="str">
        <f>IF(F1240="","",IFERROR(CONCATENATE("PEUA",VLOOKUP(ESTADO,REPORTE!AV$2:AW$33,2,0),DIDTRITO_FORM,CADER_FORM,IFERROR(INDEX(BS:BS,MATCH(DAY(F1240),BR:BR,0),1),DAY(F1240)),IFERROR(INDEX(BS:BS,MATCH(MONTH(F1240),BR:BR,0),1),MONTH(F1240)),YEAR(F1240),G1240),""))</f>
        <v/>
      </c>
      <c r="L1240" s="4"/>
      <c r="M1240" s="4"/>
      <c r="Q1240" s="5"/>
      <c r="S1240"/>
      <c r="AA1240" s="4"/>
      <c r="AU1240" s="7"/>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t="str">
        <f>IF(F1241="","",IFERROR(CONCATENATE("PEUA",VLOOKUP(ESTADO,REPORTE!AV$2:AW$33,2,0),DIDTRITO_FORM,CADER_FORM,IFERROR(INDEX(BS:BS,MATCH(DAY(F1241),BR:BR,0),1),DAY(F1241)),IFERROR(INDEX(BS:BS,MATCH(MONTH(F1241),BR:BR,0),1),MONTH(F1241)),YEAR(F1241),G1241),""))</f>
        <v/>
      </c>
      <c r="L1241" s="4"/>
      <c r="M1241" s="4"/>
      <c r="Q1241" s="5"/>
      <c r="S1241"/>
      <c r="AA1241" s="4"/>
      <c r="AU1241" s="7"/>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t="str">
        <f>IF(F1242="","",IFERROR(CONCATENATE("PEUA",VLOOKUP(ESTADO,REPORTE!AV$2:AW$33,2,0),DIDTRITO_FORM,CADER_FORM,IFERROR(INDEX(BS:BS,MATCH(DAY(F1242),BR:BR,0),1),DAY(F1242)),IFERROR(INDEX(BS:BS,MATCH(MONTH(F1242),BR:BR,0),1),MONTH(F1242)),YEAR(F1242),G1242),""))</f>
        <v/>
      </c>
      <c r="L1242" s="4"/>
      <c r="M1242" s="4"/>
      <c r="Q1242" s="5"/>
      <c r="S1242"/>
      <c r="AA1242" s="4"/>
      <c r="AU1242" s="7"/>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t="str">
        <f>IF(F1243="","",IFERROR(CONCATENATE("PEUA",VLOOKUP(ESTADO,REPORTE!AV$2:AW$33,2,0),DIDTRITO_FORM,CADER_FORM,IFERROR(INDEX(BS:BS,MATCH(DAY(F1243),BR:BR,0),1),DAY(F1243)),IFERROR(INDEX(BS:BS,MATCH(MONTH(F1243),BR:BR,0),1),MONTH(F1243)),YEAR(F1243),G1243),""))</f>
        <v/>
      </c>
      <c r="L1243" s="4"/>
      <c r="M1243" s="4"/>
      <c r="Q1243" s="5"/>
      <c r="S1243"/>
      <c r="AA1243" s="4"/>
      <c r="AU1243" s="7"/>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t="str">
        <f>IF(F1244="","",IFERROR(CONCATENATE("PEUA",VLOOKUP(ESTADO,REPORTE!AV$2:AW$33,2,0),DIDTRITO_FORM,CADER_FORM,IFERROR(INDEX(BS:BS,MATCH(DAY(F1244),BR:BR,0),1),DAY(F1244)),IFERROR(INDEX(BS:BS,MATCH(MONTH(F1244),BR:BR,0),1),MONTH(F1244)),YEAR(F1244),G1244),""))</f>
        <v/>
      </c>
      <c r="L1244" s="4"/>
      <c r="M1244" s="4"/>
      <c r="Q1244" s="5"/>
      <c r="S1244"/>
      <c r="AA1244" s="4"/>
      <c r="AU1244" s="7"/>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t="str">
        <f>IF(F1245="","",IFERROR(CONCATENATE("PEUA",VLOOKUP(ESTADO,REPORTE!AV$2:AW$33,2,0),DIDTRITO_FORM,CADER_FORM,IFERROR(INDEX(BS:BS,MATCH(DAY(F1245),BR:BR,0),1),DAY(F1245)),IFERROR(INDEX(BS:BS,MATCH(MONTH(F1245),BR:BR,0),1),MONTH(F1245)),YEAR(F1245),G1245),""))</f>
        <v/>
      </c>
      <c r="L1245" s="4"/>
      <c r="M1245" s="4"/>
      <c r="Q1245" s="5"/>
      <c r="S1245"/>
      <c r="AA1245" s="4"/>
      <c r="AU1245" s="7"/>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t="str">
        <f>IF(F1246="","",IFERROR(CONCATENATE("PEUA",VLOOKUP(ESTADO,REPORTE!AV$2:AW$33,2,0),DIDTRITO_FORM,CADER_FORM,IFERROR(INDEX(BS:BS,MATCH(DAY(F1246),BR:BR,0),1),DAY(F1246)),IFERROR(INDEX(BS:BS,MATCH(MONTH(F1246),BR:BR,0),1),MONTH(F1246)),YEAR(F1246),G1246),""))</f>
        <v/>
      </c>
      <c r="L1246" s="4"/>
      <c r="M1246" s="4"/>
      <c r="Q1246" s="5"/>
      <c r="S1246"/>
      <c r="AA1246" s="4"/>
      <c r="AU1246" s="7"/>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t="str">
        <f>IF(F1247="","",IFERROR(CONCATENATE("PEUA",VLOOKUP(ESTADO,REPORTE!AV$2:AW$33,2,0),DIDTRITO_FORM,CADER_FORM,IFERROR(INDEX(BS:BS,MATCH(DAY(F1247),BR:BR,0),1),DAY(F1247)),IFERROR(INDEX(BS:BS,MATCH(MONTH(F1247),BR:BR,0),1),MONTH(F1247)),YEAR(F1247),G1247),""))</f>
        <v/>
      </c>
      <c r="L1247" s="4"/>
      <c r="M1247" s="4"/>
      <c r="Q1247" s="5"/>
      <c r="S1247"/>
      <c r="AA1247" s="4"/>
      <c r="AU1247" s="7"/>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t="str">
        <f>IF(F1248="","",IFERROR(CONCATENATE("PEUA",VLOOKUP(ESTADO,REPORTE!AV$2:AW$33,2,0),DIDTRITO_FORM,CADER_FORM,IFERROR(INDEX(BS:BS,MATCH(DAY(F1248),BR:BR,0),1),DAY(F1248)),IFERROR(INDEX(BS:BS,MATCH(MONTH(F1248),BR:BR,0),1),MONTH(F1248)),YEAR(F1248),G1248),""))</f>
        <v/>
      </c>
      <c r="L1248" s="4"/>
      <c r="M1248" s="4"/>
      <c r="Q1248" s="5"/>
      <c r="S1248"/>
      <c r="AA1248" s="4"/>
      <c r="AU1248" s="7"/>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t="str">
        <f>IF(F1249="","",IFERROR(CONCATENATE("PEUA",VLOOKUP(ESTADO,REPORTE!AV$2:AW$33,2,0),DIDTRITO_FORM,CADER_FORM,IFERROR(INDEX(BS:BS,MATCH(DAY(F1249),BR:BR,0),1),DAY(F1249)),IFERROR(INDEX(BS:BS,MATCH(MONTH(F1249),BR:BR,0),1),MONTH(F1249)),YEAR(F1249),G1249),""))</f>
        <v/>
      </c>
      <c r="L1249" s="4"/>
      <c r="M1249" s="4"/>
      <c r="Q1249" s="5"/>
      <c r="S1249"/>
      <c r="AA1249" s="4"/>
      <c r="AU1249" s="7"/>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t="str">
        <f>IF(F1250="","",IFERROR(CONCATENATE("PEUA",VLOOKUP(ESTADO,REPORTE!AV$2:AW$33,2,0),DIDTRITO_FORM,CADER_FORM,IFERROR(INDEX(BS:BS,MATCH(DAY(F1250),BR:BR,0),1),DAY(F1250)),IFERROR(INDEX(BS:BS,MATCH(MONTH(F1250),BR:BR,0),1),MONTH(F1250)),YEAR(F1250),G1250),""))</f>
        <v/>
      </c>
      <c r="L1250" s="4"/>
      <c r="M1250" s="4"/>
      <c r="Q1250" s="5"/>
      <c r="S1250"/>
      <c r="AA1250" s="4"/>
      <c r="AU1250" s="7"/>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t="str">
        <f>IF(F1251="","",IFERROR(CONCATENATE("PEUA",VLOOKUP(ESTADO,REPORTE!AV$2:AW$33,2,0),DIDTRITO_FORM,CADER_FORM,IFERROR(INDEX(BS:BS,MATCH(DAY(F1251),BR:BR,0),1),DAY(F1251)),IFERROR(INDEX(BS:BS,MATCH(MONTH(F1251),BR:BR,0),1),MONTH(F1251)),YEAR(F1251),G1251),""))</f>
        <v/>
      </c>
      <c r="L1251" s="4"/>
      <c r="M1251" s="4"/>
      <c r="Q1251" s="5"/>
      <c r="S1251"/>
      <c r="AA1251" s="4"/>
      <c r="AU1251" s="7"/>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t="str">
        <f>IF(F1252="","",IFERROR(CONCATENATE("PEUA",VLOOKUP(ESTADO,REPORTE!AV$2:AW$33,2,0),DIDTRITO_FORM,CADER_FORM,IFERROR(INDEX(BS:BS,MATCH(DAY(F1252),BR:BR,0),1),DAY(F1252)),IFERROR(INDEX(BS:BS,MATCH(MONTH(F1252),BR:BR,0),1),MONTH(F1252)),YEAR(F1252),G1252),""))</f>
        <v/>
      </c>
      <c r="L1252" s="4"/>
      <c r="M1252" s="4"/>
      <c r="Q1252" s="5"/>
      <c r="S1252"/>
      <c r="AA1252" s="4"/>
      <c r="AU1252" s="7"/>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t="str">
        <f>IF(F1253="","",IFERROR(CONCATENATE("PEUA",VLOOKUP(ESTADO,REPORTE!AV$2:AW$33,2,0),DIDTRITO_FORM,CADER_FORM,IFERROR(INDEX(BS:BS,MATCH(DAY(F1253),BR:BR,0),1),DAY(F1253)),IFERROR(INDEX(BS:BS,MATCH(MONTH(F1253),BR:BR,0),1),MONTH(F1253)),YEAR(F1253),G1253),""))</f>
        <v/>
      </c>
      <c r="L1253" s="4"/>
      <c r="M1253" s="4"/>
      <c r="Q1253" s="5"/>
      <c r="S1253"/>
      <c r="AA1253" s="4"/>
      <c r="AU1253" s="7"/>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t="str">
        <f>IF(F1254="","",IFERROR(CONCATENATE("PEUA",VLOOKUP(ESTADO,REPORTE!AV$2:AW$33,2,0),DIDTRITO_FORM,CADER_FORM,IFERROR(INDEX(BS:BS,MATCH(DAY(F1254),BR:BR,0),1),DAY(F1254)),IFERROR(INDEX(BS:BS,MATCH(MONTH(F1254),BR:BR,0),1),MONTH(F1254)),YEAR(F1254),G1254),""))</f>
        <v/>
      </c>
      <c r="L1254" s="4"/>
      <c r="M1254" s="4"/>
      <c r="Q1254" s="5"/>
      <c r="S1254"/>
      <c r="AA1254" s="4"/>
      <c r="AU1254" s="7"/>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t="str">
        <f>IF(F1255="","",IFERROR(CONCATENATE("PEUA",VLOOKUP(ESTADO,REPORTE!AV$2:AW$33,2,0),DIDTRITO_FORM,CADER_FORM,IFERROR(INDEX(BS:BS,MATCH(DAY(F1255),BR:BR,0),1),DAY(F1255)),IFERROR(INDEX(BS:BS,MATCH(MONTH(F1255),BR:BR,0),1),MONTH(F1255)),YEAR(F1255),G1255),""))</f>
        <v/>
      </c>
      <c r="L1255" s="4"/>
      <c r="M1255" s="4"/>
      <c r="Q1255" s="5"/>
      <c r="S1255"/>
      <c r="AA1255" s="4"/>
      <c r="AU1255" s="7"/>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t="str">
        <f>IF(F1256="","",IFERROR(CONCATENATE("PEUA",VLOOKUP(ESTADO,REPORTE!AV$2:AW$33,2,0),DIDTRITO_FORM,CADER_FORM,IFERROR(INDEX(BS:BS,MATCH(DAY(F1256),BR:BR,0),1),DAY(F1256)),IFERROR(INDEX(BS:BS,MATCH(MONTH(F1256),BR:BR,0),1),MONTH(F1256)),YEAR(F1256),G1256),""))</f>
        <v/>
      </c>
      <c r="L1256" s="4"/>
      <c r="M1256" s="4"/>
      <c r="Q1256" s="5"/>
      <c r="S1256"/>
      <c r="AA1256" s="4"/>
      <c r="AU1256" s="7"/>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t="str">
        <f>IF(F1257="","",IFERROR(CONCATENATE("PEUA",VLOOKUP(ESTADO,REPORTE!AV$2:AW$33,2,0),DIDTRITO_FORM,CADER_FORM,IFERROR(INDEX(BS:BS,MATCH(DAY(F1257),BR:BR,0),1),DAY(F1257)),IFERROR(INDEX(BS:BS,MATCH(MONTH(F1257),BR:BR,0),1),MONTH(F1257)),YEAR(F1257),G1257),""))</f>
        <v/>
      </c>
      <c r="L1257" s="4"/>
      <c r="M1257" s="4"/>
      <c r="Q1257" s="5"/>
      <c r="S1257"/>
      <c r="AA1257" s="4"/>
      <c r="AU1257" s="7"/>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t="str">
        <f>IF(F1258="","",IFERROR(CONCATENATE("PEUA",VLOOKUP(ESTADO,REPORTE!AV$2:AW$33,2,0),DIDTRITO_FORM,CADER_FORM,IFERROR(INDEX(BS:BS,MATCH(DAY(F1258),BR:BR,0),1),DAY(F1258)),IFERROR(INDEX(BS:BS,MATCH(MONTH(F1258),BR:BR,0),1),MONTH(F1258)),YEAR(F1258),G1258),""))</f>
        <v/>
      </c>
      <c r="L1258" s="4"/>
      <c r="M1258" s="4"/>
      <c r="Q1258" s="5"/>
      <c r="S1258"/>
      <c r="AA1258" s="4"/>
      <c r="AU1258" s="7"/>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t="str">
        <f>IF(F1259="","",IFERROR(CONCATENATE("PEUA",VLOOKUP(ESTADO,REPORTE!AV$2:AW$33,2,0),DIDTRITO_FORM,CADER_FORM,IFERROR(INDEX(BS:BS,MATCH(DAY(F1259),BR:BR,0),1),DAY(F1259)),IFERROR(INDEX(BS:BS,MATCH(MONTH(F1259),BR:BR,0),1),MONTH(F1259)),YEAR(F1259),G1259),""))</f>
        <v/>
      </c>
      <c r="L1259" s="4"/>
      <c r="M1259" s="4"/>
      <c r="Q1259" s="5"/>
      <c r="S1259"/>
      <c r="AA1259" s="4"/>
      <c r="AU1259" s="7"/>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t="str">
        <f>IF(F1260="","",IFERROR(CONCATENATE("PEUA",VLOOKUP(ESTADO,REPORTE!AV$2:AW$33,2,0),DIDTRITO_FORM,CADER_FORM,IFERROR(INDEX(BS:BS,MATCH(DAY(F1260),BR:BR,0),1),DAY(F1260)),IFERROR(INDEX(BS:BS,MATCH(MONTH(F1260),BR:BR,0),1),MONTH(F1260)),YEAR(F1260),G1260),""))</f>
        <v/>
      </c>
      <c r="L1260" s="4"/>
      <c r="M1260" s="4"/>
      <c r="Q1260" s="5"/>
      <c r="S1260"/>
      <c r="AA1260" s="4"/>
      <c r="AU1260" s="7"/>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t="str">
        <f>IF(F1261="","",IFERROR(CONCATENATE("PEUA",VLOOKUP(ESTADO,REPORTE!AV$2:AW$33,2,0),DIDTRITO_FORM,CADER_FORM,IFERROR(INDEX(BS:BS,MATCH(DAY(F1261),BR:BR,0),1),DAY(F1261)),IFERROR(INDEX(BS:BS,MATCH(MONTH(F1261),BR:BR,0),1),MONTH(F1261)),YEAR(F1261),G1261),""))</f>
        <v/>
      </c>
      <c r="L1261" s="4"/>
      <c r="M1261" s="4"/>
      <c r="Q1261" s="5"/>
      <c r="S1261"/>
      <c r="AA1261" s="4"/>
      <c r="AU1261" s="7"/>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t="str">
        <f>IF(F1262="","",IFERROR(CONCATENATE("PEUA",VLOOKUP(ESTADO,REPORTE!AV$2:AW$33,2,0),DIDTRITO_FORM,CADER_FORM,IFERROR(INDEX(BS:BS,MATCH(DAY(F1262),BR:BR,0),1),DAY(F1262)),IFERROR(INDEX(BS:BS,MATCH(MONTH(F1262),BR:BR,0),1),MONTH(F1262)),YEAR(F1262),G1262),""))</f>
        <v/>
      </c>
      <c r="L1262" s="4"/>
      <c r="M1262" s="4"/>
      <c r="Q1262" s="5"/>
      <c r="S1262"/>
      <c r="AA1262" s="4"/>
      <c r="AU1262" s="7"/>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t="str">
        <f>IF(F1263="","",IFERROR(CONCATENATE("PEUA",VLOOKUP(ESTADO,REPORTE!AV$2:AW$33,2,0),DIDTRITO_FORM,CADER_FORM,IFERROR(INDEX(BS:BS,MATCH(DAY(F1263),BR:BR,0),1),DAY(F1263)),IFERROR(INDEX(BS:BS,MATCH(MONTH(F1263),BR:BR,0),1),MONTH(F1263)),YEAR(F1263),G1263),""))</f>
        <v/>
      </c>
      <c r="L1263" s="4"/>
      <c r="M1263" s="4"/>
      <c r="Q1263" s="5"/>
      <c r="S1263"/>
      <c r="AA1263" s="4"/>
      <c r="AU1263" s="7"/>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t="str">
        <f>IF(F1264="","",IFERROR(CONCATENATE("PEUA",VLOOKUP(ESTADO,REPORTE!AV$2:AW$33,2,0),DIDTRITO_FORM,CADER_FORM,IFERROR(INDEX(BS:BS,MATCH(DAY(F1264),BR:BR,0),1),DAY(F1264)),IFERROR(INDEX(BS:BS,MATCH(MONTH(F1264),BR:BR,0),1),MONTH(F1264)),YEAR(F1264),G1264),""))</f>
        <v/>
      </c>
      <c r="L1264" s="4"/>
      <c r="M1264" s="4"/>
      <c r="Q1264" s="5"/>
      <c r="S1264"/>
      <c r="AA1264" s="4"/>
      <c r="AU1264" s="7"/>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t="str">
        <f>IF(F1265="","",IFERROR(CONCATENATE("PEUA",VLOOKUP(ESTADO,REPORTE!AV$2:AW$33,2,0),DIDTRITO_FORM,CADER_FORM,IFERROR(INDEX(BS:BS,MATCH(DAY(F1265),BR:BR,0),1),DAY(F1265)),IFERROR(INDEX(BS:BS,MATCH(MONTH(F1265),BR:BR,0),1),MONTH(F1265)),YEAR(F1265),G1265),""))</f>
        <v/>
      </c>
      <c r="L1265" s="4"/>
      <c r="M1265" s="4"/>
      <c r="Q1265" s="5"/>
      <c r="S1265"/>
      <c r="AA1265" s="4"/>
      <c r="AU1265" s="7"/>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t="str">
        <f>IF(F1266="","",IFERROR(CONCATENATE("PEUA",VLOOKUP(ESTADO,REPORTE!AV$2:AW$33,2,0),DIDTRITO_FORM,CADER_FORM,IFERROR(INDEX(BS:BS,MATCH(DAY(F1266),BR:BR,0),1),DAY(F1266)),IFERROR(INDEX(BS:BS,MATCH(MONTH(F1266),BR:BR,0),1),MONTH(F1266)),YEAR(F1266),G1266),""))</f>
        <v/>
      </c>
      <c r="L1266" s="4"/>
      <c r="M1266" s="4"/>
      <c r="Q1266" s="5"/>
      <c r="S1266"/>
      <c r="AA1266" s="4"/>
      <c r="AU1266" s="7"/>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t="str">
        <f>IF(F1267="","",IFERROR(CONCATENATE("PEUA",VLOOKUP(ESTADO,REPORTE!AV$2:AW$33,2,0),DIDTRITO_FORM,CADER_FORM,IFERROR(INDEX(BS:BS,MATCH(DAY(F1267),BR:BR,0),1),DAY(F1267)),IFERROR(INDEX(BS:BS,MATCH(MONTH(F1267),BR:BR,0),1),MONTH(F1267)),YEAR(F1267),G1267),""))</f>
        <v/>
      </c>
      <c r="L1267" s="4"/>
      <c r="M1267" s="4"/>
      <c r="Q1267" s="5"/>
      <c r="S1267"/>
      <c r="AA1267" s="4"/>
      <c r="AU1267" s="7"/>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t="str">
        <f>IF(F1268="","",IFERROR(CONCATENATE("PEUA",VLOOKUP(ESTADO,REPORTE!AV$2:AW$33,2,0),DIDTRITO_FORM,CADER_FORM,IFERROR(INDEX(BS:BS,MATCH(DAY(F1268),BR:BR,0),1),DAY(F1268)),IFERROR(INDEX(BS:BS,MATCH(MONTH(F1268),BR:BR,0),1),MONTH(F1268)),YEAR(F1268),G1268),""))</f>
        <v/>
      </c>
      <c r="L1268" s="4"/>
      <c r="M1268" s="4"/>
      <c r="Q1268" s="5"/>
      <c r="S1268"/>
      <c r="AA1268" s="4"/>
      <c r="AU1268" s="7"/>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t="str">
        <f>IF(F1269="","",IFERROR(CONCATENATE("PEUA",VLOOKUP(ESTADO,REPORTE!AV$2:AW$33,2,0),DIDTRITO_FORM,CADER_FORM,IFERROR(INDEX(BS:BS,MATCH(DAY(F1269),BR:BR,0),1),DAY(F1269)),IFERROR(INDEX(BS:BS,MATCH(MONTH(F1269),BR:BR,0),1),MONTH(F1269)),YEAR(F1269),G1269),""))</f>
        <v/>
      </c>
      <c r="L1269" s="4"/>
      <c r="M1269" s="4"/>
      <c r="Q1269" s="5"/>
      <c r="S1269"/>
      <c r="AA1269" s="4"/>
      <c r="AU1269" s="7"/>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t="str">
        <f>IF(F1270="","",IFERROR(CONCATENATE("PEUA",VLOOKUP(ESTADO,REPORTE!AV$2:AW$33,2,0),DIDTRITO_FORM,CADER_FORM,IFERROR(INDEX(BS:BS,MATCH(DAY(F1270),BR:BR,0),1),DAY(F1270)),IFERROR(INDEX(BS:BS,MATCH(MONTH(F1270),BR:BR,0),1),MONTH(F1270)),YEAR(F1270),G1270),""))</f>
        <v/>
      </c>
      <c r="L1270" s="4"/>
      <c r="M1270" s="4"/>
      <c r="Q1270" s="5"/>
      <c r="S1270"/>
      <c r="AA1270" s="4"/>
      <c r="AU1270" s="7"/>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t="str">
        <f>IF(F1271="","",IFERROR(CONCATENATE("PEUA",VLOOKUP(ESTADO,REPORTE!AV$2:AW$33,2,0),DIDTRITO_FORM,CADER_FORM,IFERROR(INDEX(BS:BS,MATCH(DAY(F1271),BR:BR,0),1),DAY(F1271)),IFERROR(INDEX(BS:BS,MATCH(MONTH(F1271),BR:BR,0),1),MONTH(F1271)),YEAR(F1271),G1271),""))</f>
        <v/>
      </c>
      <c r="L1271" s="4"/>
      <c r="M1271" s="4"/>
      <c r="Q1271" s="5"/>
      <c r="S1271"/>
      <c r="AA1271" s="4"/>
      <c r="AU1271" s="7"/>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t="str">
        <f>IF(F1272="","",IFERROR(CONCATENATE("PEUA",VLOOKUP(ESTADO,REPORTE!AV$2:AW$33,2,0),DIDTRITO_FORM,CADER_FORM,IFERROR(INDEX(BS:BS,MATCH(DAY(F1272),BR:BR,0),1),DAY(F1272)),IFERROR(INDEX(BS:BS,MATCH(MONTH(F1272),BR:BR,0),1),MONTH(F1272)),YEAR(F1272),G1272),""))</f>
        <v/>
      </c>
      <c r="L1272" s="4"/>
      <c r="M1272" s="4"/>
      <c r="Q1272" s="5"/>
      <c r="S1272"/>
      <c r="AA1272" s="4"/>
      <c r="AU1272" s="7"/>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t="str">
        <f>IF(F1273="","",IFERROR(CONCATENATE("PEUA",VLOOKUP(ESTADO,REPORTE!AV$2:AW$33,2,0),DIDTRITO_FORM,CADER_FORM,IFERROR(INDEX(BS:BS,MATCH(DAY(F1273),BR:BR,0),1),DAY(F1273)),IFERROR(INDEX(BS:BS,MATCH(MONTH(F1273),BR:BR,0),1),MONTH(F1273)),YEAR(F1273),G1273),""))</f>
        <v/>
      </c>
      <c r="L1273" s="4"/>
      <c r="M1273" s="4"/>
      <c r="Q1273" s="5"/>
      <c r="S1273"/>
      <c r="AA1273" s="4"/>
      <c r="AU1273" s="7"/>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t="str">
        <f>IF(F1274="","",IFERROR(CONCATENATE("PEUA",VLOOKUP(ESTADO,REPORTE!AV$2:AW$33,2,0),DIDTRITO_FORM,CADER_FORM,IFERROR(INDEX(BS:BS,MATCH(DAY(F1274),BR:BR,0),1),DAY(F1274)),IFERROR(INDEX(BS:BS,MATCH(MONTH(F1274),BR:BR,0),1),MONTH(F1274)),YEAR(F1274),G1274),""))</f>
        <v/>
      </c>
      <c r="L1274" s="4"/>
      <c r="M1274" s="4"/>
      <c r="Q1274" s="5"/>
      <c r="S1274"/>
      <c r="AA1274" s="4"/>
      <c r="AU1274" s="7"/>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t="str">
        <f>IF(F1275="","",IFERROR(CONCATENATE("PEUA",VLOOKUP(ESTADO,REPORTE!AV$2:AW$33,2,0),DIDTRITO_FORM,CADER_FORM,IFERROR(INDEX(BS:BS,MATCH(DAY(F1275),BR:BR,0),1),DAY(F1275)),IFERROR(INDEX(BS:BS,MATCH(MONTH(F1275),BR:BR,0),1),MONTH(F1275)),YEAR(F1275),G1275),""))</f>
        <v/>
      </c>
      <c r="L1275" s="4"/>
      <c r="M1275" s="4"/>
      <c r="Q1275" s="5"/>
      <c r="S1275"/>
      <c r="AA1275" s="4"/>
      <c r="AU1275" s="7"/>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t="str">
        <f>IF(F1276="","",IFERROR(CONCATENATE("PEUA",VLOOKUP(ESTADO,REPORTE!AV$2:AW$33,2,0),DIDTRITO_FORM,CADER_FORM,IFERROR(INDEX(BS:BS,MATCH(DAY(F1276),BR:BR,0),1),DAY(F1276)),IFERROR(INDEX(BS:BS,MATCH(MONTH(F1276),BR:BR,0),1),MONTH(F1276)),YEAR(F1276),G1276),""))</f>
        <v/>
      </c>
      <c r="L1276" s="4"/>
      <c r="M1276" s="4"/>
      <c r="Q1276" s="5"/>
      <c r="S1276"/>
      <c r="AA1276" s="4"/>
      <c r="AU1276" s="7"/>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t="str">
        <f>IF(F1277="","",IFERROR(CONCATENATE("PEUA",VLOOKUP(ESTADO,REPORTE!AV$2:AW$33,2,0),DIDTRITO_FORM,CADER_FORM,IFERROR(INDEX(BS:BS,MATCH(DAY(F1277),BR:BR,0),1),DAY(F1277)),IFERROR(INDEX(BS:BS,MATCH(MONTH(F1277),BR:BR,0),1),MONTH(F1277)),YEAR(F1277),G1277),""))</f>
        <v/>
      </c>
      <c r="L1277" s="4"/>
      <c r="M1277" s="4"/>
      <c r="Q1277" s="5"/>
      <c r="S1277"/>
      <c r="AA1277" s="4"/>
      <c r="AU1277" s="7"/>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t="str">
        <f>IF(F1278="","",IFERROR(CONCATENATE("PEUA",VLOOKUP(ESTADO,REPORTE!AV$2:AW$33,2,0),DIDTRITO_FORM,CADER_FORM,IFERROR(INDEX(BS:BS,MATCH(DAY(F1278),BR:BR,0),1),DAY(F1278)),IFERROR(INDEX(BS:BS,MATCH(MONTH(F1278),BR:BR,0),1),MONTH(F1278)),YEAR(F1278),G1278),""))</f>
        <v/>
      </c>
      <c r="L1278" s="4"/>
      <c r="M1278" s="4"/>
      <c r="Q1278" s="5"/>
      <c r="S1278"/>
      <c r="AA1278" s="4"/>
      <c r="AU1278" s="7"/>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t="str">
        <f>IF(F1279="","",IFERROR(CONCATENATE("PEUA",VLOOKUP(ESTADO,REPORTE!AV$2:AW$33,2,0),DIDTRITO_FORM,CADER_FORM,IFERROR(INDEX(BS:BS,MATCH(DAY(F1279),BR:BR,0),1),DAY(F1279)),IFERROR(INDEX(BS:BS,MATCH(MONTH(F1279),BR:BR,0),1),MONTH(F1279)),YEAR(F1279),G1279),""))</f>
        <v/>
      </c>
      <c r="L1279" s="4"/>
      <c r="M1279" s="4"/>
      <c r="Q1279" s="5"/>
      <c r="S1279"/>
      <c r="AA1279" s="4"/>
      <c r="AU1279" s="7"/>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t="str">
        <f>IF(F1280="","",IFERROR(CONCATENATE("PEUA",VLOOKUP(ESTADO,REPORTE!AV$2:AW$33,2,0),DIDTRITO_FORM,CADER_FORM,IFERROR(INDEX(BS:BS,MATCH(DAY(F1280),BR:BR,0),1),DAY(F1280)),IFERROR(INDEX(BS:BS,MATCH(MONTH(F1280),BR:BR,0),1),MONTH(F1280)),YEAR(F1280),G1280),""))</f>
        <v/>
      </c>
      <c r="L1280" s="4"/>
      <c r="M1280" s="4"/>
      <c r="Q1280" s="5"/>
      <c r="S1280"/>
      <c r="AA1280" s="4"/>
      <c r="AU1280" s="7"/>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t="str">
        <f>IF(F1281="","",IFERROR(CONCATENATE("PEUA",VLOOKUP(ESTADO,REPORTE!AV$2:AW$33,2,0),DIDTRITO_FORM,CADER_FORM,IFERROR(INDEX(BS:BS,MATCH(DAY(F1281),BR:BR,0),1),DAY(F1281)),IFERROR(INDEX(BS:BS,MATCH(MONTH(F1281),BR:BR,0),1),MONTH(F1281)),YEAR(F1281),G1281),""))</f>
        <v/>
      </c>
      <c r="L1281" s="4"/>
      <c r="M1281" s="4"/>
      <c r="Q1281" s="5"/>
      <c r="S1281"/>
      <c r="AA1281" s="4"/>
      <c r="AU1281" s="7"/>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t="str">
        <f>IF(F1282="","",IFERROR(CONCATENATE("PEUA",VLOOKUP(ESTADO,REPORTE!AV$2:AW$33,2,0),DIDTRITO_FORM,CADER_FORM,IFERROR(INDEX(BS:BS,MATCH(DAY(F1282),BR:BR,0),1),DAY(F1282)),IFERROR(INDEX(BS:BS,MATCH(MONTH(F1282),BR:BR,0),1),MONTH(F1282)),YEAR(F1282),G1282),""))</f>
        <v/>
      </c>
      <c r="L1282" s="4"/>
      <c r="M1282" s="4"/>
      <c r="Q1282" s="5"/>
      <c r="S1282"/>
      <c r="AA1282" s="4"/>
      <c r="AU1282" s="7"/>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t="str">
        <f>IF(F1283="","",IFERROR(CONCATENATE("PEUA",VLOOKUP(ESTADO,REPORTE!AV$2:AW$33,2,0),DIDTRITO_FORM,CADER_FORM,IFERROR(INDEX(BS:BS,MATCH(DAY(F1283),BR:BR,0),1),DAY(F1283)),IFERROR(INDEX(BS:BS,MATCH(MONTH(F1283),BR:BR,0),1),MONTH(F1283)),YEAR(F1283),G1283),""))</f>
        <v/>
      </c>
      <c r="L1283" s="4"/>
      <c r="M1283" s="4"/>
      <c r="Q1283" s="5"/>
      <c r="S1283"/>
      <c r="AA1283" s="4"/>
      <c r="AU1283" s="7"/>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t="str">
        <f>IF(F1284="","",IFERROR(CONCATENATE("PEUA",VLOOKUP(ESTADO,REPORTE!AV$2:AW$33,2,0),DIDTRITO_FORM,CADER_FORM,IFERROR(INDEX(BS:BS,MATCH(DAY(F1284),BR:BR,0),1),DAY(F1284)),IFERROR(INDEX(BS:BS,MATCH(MONTH(F1284),BR:BR,0),1),MONTH(F1284)),YEAR(F1284),G1284),""))</f>
        <v/>
      </c>
      <c r="L1284" s="4"/>
      <c r="M1284" s="4"/>
      <c r="Q1284" s="5"/>
      <c r="S1284"/>
      <c r="AA1284" s="4"/>
      <c r="AU1284" s="7"/>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t="str">
        <f>IF(F1285="","",IFERROR(CONCATENATE("PEUA",VLOOKUP(ESTADO,REPORTE!AV$2:AW$33,2,0),DIDTRITO_FORM,CADER_FORM,IFERROR(INDEX(BS:BS,MATCH(DAY(F1285),BR:BR,0),1),DAY(F1285)),IFERROR(INDEX(BS:BS,MATCH(MONTH(F1285),BR:BR,0),1),MONTH(F1285)),YEAR(F1285),G1285),""))</f>
        <v/>
      </c>
      <c r="L1285" s="4"/>
      <c r="M1285" s="4"/>
      <c r="Q1285" s="5"/>
      <c r="S1285"/>
      <c r="AA1285" s="4"/>
      <c r="AU1285" s="7"/>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t="str">
        <f>IF(F1286="","",IFERROR(CONCATENATE("PEUA",VLOOKUP(ESTADO,REPORTE!AV$2:AW$33,2,0),DIDTRITO_FORM,CADER_FORM,IFERROR(INDEX(BS:BS,MATCH(DAY(F1286),BR:BR,0),1),DAY(F1286)),IFERROR(INDEX(BS:BS,MATCH(MONTH(F1286),BR:BR,0),1),MONTH(F1286)),YEAR(F1286),G1286),""))</f>
        <v/>
      </c>
      <c r="L1286" s="4"/>
      <c r="M1286" s="4"/>
      <c r="Q1286" s="5"/>
      <c r="S1286"/>
      <c r="AA1286" s="4"/>
      <c r="AU1286" s="7"/>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t="str">
        <f>IF(F1287="","",IFERROR(CONCATENATE("PEUA",VLOOKUP(ESTADO,REPORTE!AV$2:AW$33,2,0),DIDTRITO_FORM,CADER_FORM,IFERROR(INDEX(BS:BS,MATCH(DAY(F1287),BR:BR,0),1),DAY(F1287)),IFERROR(INDEX(BS:BS,MATCH(MONTH(F1287),BR:BR,0),1),MONTH(F1287)),YEAR(F1287),G1287),""))</f>
        <v/>
      </c>
      <c r="L1287" s="4"/>
      <c r="M1287" s="4"/>
      <c r="Q1287" s="5"/>
      <c r="S1287"/>
      <c r="AA1287" s="4"/>
      <c r="AU1287" s="7"/>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t="str">
        <f>IF(F1288="","",IFERROR(CONCATENATE("PEUA",VLOOKUP(ESTADO,REPORTE!AV$2:AW$33,2,0),DIDTRITO_FORM,CADER_FORM,IFERROR(INDEX(BS:BS,MATCH(DAY(F1288),BR:BR,0),1),DAY(F1288)),IFERROR(INDEX(BS:BS,MATCH(MONTH(F1288),BR:BR,0),1),MONTH(F1288)),YEAR(F1288),G1288),""))</f>
        <v/>
      </c>
      <c r="L1288" s="4"/>
      <c r="M1288" s="4"/>
      <c r="Q1288" s="5"/>
      <c r="S1288"/>
      <c r="AA1288" s="4"/>
      <c r="AU1288" s="7"/>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t="str">
        <f>IF(F1289="","",IFERROR(CONCATENATE("PEUA",VLOOKUP(ESTADO,REPORTE!AV$2:AW$33,2,0),DIDTRITO_FORM,CADER_FORM,IFERROR(INDEX(BS:BS,MATCH(DAY(F1289),BR:BR,0),1),DAY(F1289)),IFERROR(INDEX(BS:BS,MATCH(MONTH(F1289),BR:BR,0),1),MONTH(F1289)),YEAR(F1289),G1289),""))</f>
        <v/>
      </c>
      <c r="L1289" s="4"/>
      <c r="M1289" s="4"/>
      <c r="Q1289" s="5"/>
      <c r="S1289"/>
      <c r="AA1289" s="4"/>
      <c r="AU1289" s="7"/>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t="str">
        <f>IF(F1290="","",IFERROR(CONCATENATE("PEUA",VLOOKUP(ESTADO,REPORTE!AV$2:AW$33,2,0),DIDTRITO_FORM,CADER_FORM,IFERROR(INDEX(BS:BS,MATCH(DAY(F1290),BR:BR,0),1),DAY(F1290)),IFERROR(INDEX(BS:BS,MATCH(MONTH(F1290),BR:BR,0),1),MONTH(F1290)),YEAR(F1290),G1290),""))</f>
        <v/>
      </c>
      <c r="L1290" s="4"/>
      <c r="M1290" s="4"/>
      <c r="Q1290" s="5"/>
      <c r="S1290"/>
      <c r="AA1290" s="4"/>
      <c r="AU1290" s="7"/>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t="str">
        <f>IF(F1291="","",IFERROR(CONCATENATE("PEUA",VLOOKUP(ESTADO,REPORTE!AV$2:AW$33,2,0),DIDTRITO_FORM,CADER_FORM,IFERROR(INDEX(BS:BS,MATCH(DAY(F1291),BR:BR,0),1),DAY(F1291)),IFERROR(INDEX(BS:BS,MATCH(MONTH(F1291),BR:BR,0),1),MONTH(F1291)),YEAR(F1291),G1291),""))</f>
        <v/>
      </c>
      <c r="L1291" s="4"/>
      <c r="M1291" s="4"/>
      <c r="Q1291" s="5"/>
      <c r="S1291"/>
      <c r="AA1291" s="4"/>
      <c r="AU1291" s="7"/>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t="str">
        <f>IF(F1292="","",IFERROR(CONCATENATE("PEUA",VLOOKUP(ESTADO,REPORTE!AV$2:AW$33,2,0),DIDTRITO_FORM,CADER_FORM,IFERROR(INDEX(BS:BS,MATCH(DAY(F1292),BR:BR,0),1),DAY(F1292)),IFERROR(INDEX(BS:BS,MATCH(MONTH(F1292),BR:BR,0),1),MONTH(F1292)),YEAR(F1292),G1292),""))</f>
        <v/>
      </c>
      <c r="L1292" s="4"/>
      <c r="M1292" s="4"/>
      <c r="Q1292" s="5"/>
      <c r="S1292"/>
      <c r="AA1292" s="4"/>
      <c r="AU1292" s="7"/>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t="str">
        <f>IF(F1293="","",IFERROR(CONCATENATE("PEUA",VLOOKUP(ESTADO,REPORTE!AV$2:AW$33,2,0),DIDTRITO_FORM,CADER_FORM,IFERROR(INDEX(BS:BS,MATCH(DAY(F1293),BR:BR,0),1),DAY(F1293)),IFERROR(INDEX(BS:BS,MATCH(MONTH(F1293),BR:BR,0),1),MONTH(F1293)),YEAR(F1293),G1293),""))</f>
        <v/>
      </c>
      <c r="L1293" s="4"/>
      <c r="M1293" s="4"/>
      <c r="Q1293" s="5"/>
      <c r="S1293"/>
      <c r="AA1293" s="4"/>
      <c r="AU1293" s="7"/>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t="str">
        <f>IF(F1294="","",IFERROR(CONCATENATE("PEUA",VLOOKUP(ESTADO,REPORTE!AV$2:AW$33,2,0),DIDTRITO_FORM,CADER_FORM,IFERROR(INDEX(BS:BS,MATCH(DAY(F1294),BR:BR,0),1),DAY(F1294)),IFERROR(INDEX(BS:BS,MATCH(MONTH(F1294),BR:BR,0),1),MONTH(F1294)),YEAR(F1294),G1294),""))</f>
        <v/>
      </c>
      <c r="L1294" s="4"/>
      <c r="M1294" s="4"/>
      <c r="Q1294" s="5"/>
      <c r="S1294"/>
      <c r="AA1294" s="4"/>
      <c r="AU1294" s="7"/>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t="str">
        <f>IF(F1295="","",IFERROR(CONCATENATE("PEUA",VLOOKUP(ESTADO,REPORTE!AV$2:AW$33,2,0),DIDTRITO_FORM,CADER_FORM,IFERROR(INDEX(BS:BS,MATCH(DAY(F1295),BR:BR,0),1),DAY(F1295)),IFERROR(INDEX(BS:BS,MATCH(MONTH(F1295),BR:BR,0),1),MONTH(F1295)),YEAR(F1295),G1295),""))</f>
        <v/>
      </c>
      <c r="L1295" s="4"/>
      <c r="M1295" s="4"/>
      <c r="Q1295" s="5"/>
      <c r="S1295"/>
      <c r="AA1295" s="4"/>
      <c r="AU1295" s="7"/>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t="str">
        <f>IF(F1296="","",IFERROR(CONCATENATE("PEUA",VLOOKUP(ESTADO,REPORTE!AV$2:AW$33,2,0),DIDTRITO_FORM,CADER_FORM,IFERROR(INDEX(BS:BS,MATCH(DAY(F1296),BR:BR,0),1),DAY(F1296)),IFERROR(INDEX(BS:BS,MATCH(MONTH(F1296),BR:BR,0),1),MONTH(F1296)),YEAR(F1296),G1296),""))</f>
        <v/>
      </c>
      <c r="L1296" s="4"/>
      <c r="M1296" s="4"/>
      <c r="Q1296" s="5"/>
      <c r="S1296"/>
      <c r="AA1296" s="4"/>
      <c r="AU1296" s="7"/>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t="str">
        <f>IF(F1297="","",IFERROR(CONCATENATE("PEUA",VLOOKUP(ESTADO,REPORTE!AV$2:AW$33,2,0),DIDTRITO_FORM,CADER_FORM,IFERROR(INDEX(BS:BS,MATCH(DAY(F1297),BR:BR,0),1),DAY(F1297)),IFERROR(INDEX(BS:BS,MATCH(MONTH(F1297),BR:BR,0),1),MONTH(F1297)),YEAR(F1297),G1297),""))</f>
        <v/>
      </c>
      <c r="L1297" s="4"/>
      <c r="M1297" s="4"/>
      <c r="Q1297" s="5"/>
      <c r="S1297"/>
      <c r="AA1297" s="4"/>
      <c r="AU1297" s="7"/>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t="str">
        <f>IF(F1298="","",IFERROR(CONCATENATE("PEUA",VLOOKUP(ESTADO,REPORTE!AV$2:AW$33,2,0),DIDTRITO_FORM,CADER_FORM,IFERROR(INDEX(BS:BS,MATCH(DAY(F1298),BR:BR,0),1),DAY(F1298)),IFERROR(INDEX(BS:BS,MATCH(MONTH(F1298),BR:BR,0),1),MONTH(F1298)),YEAR(F1298),G1298),""))</f>
        <v/>
      </c>
      <c r="L1298" s="4"/>
      <c r="M1298" s="4"/>
      <c r="Q1298" s="5"/>
      <c r="S1298"/>
      <c r="AA1298" s="4"/>
      <c r="AU1298" s="7"/>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t="str">
        <f>IF(F1299="","",IFERROR(CONCATENATE("PEUA",VLOOKUP(ESTADO,REPORTE!AV$2:AW$33,2,0),DIDTRITO_FORM,CADER_FORM,IFERROR(INDEX(BS:BS,MATCH(DAY(F1299),BR:BR,0),1),DAY(F1299)),IFERROR(INDEX(BS:BS,MATCH(MONTH(F1299),BR:BR,0),1),MONTH(F1299)),YEAR(F1299),G1299),""))</f>
        <v/>
      </c>
      <c r="L1299" s="4"/>
      <c r="M1299" s="4"/>
      <c r="Q1299" s="5"/>
      <c r="S1299"/>
      <c r="AA1299" s="4"/>
      <c r="AU1299" s="7"/>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t="str">
        <f>IF(F1300="","",IFERROR(CONCATENATE("PEUA",VLOOKUP(ESTADO,REPORTE!AV$2:AW$33,2,0),DIDTRITO_FORM,CADER_FORM,IFERROR(INDEX(BS:BS,MATCH(DAY(F1300),BR:BR,0),1),DAY(F1300)),IFERROR(INDEX(BS:BS,MATCH(MONTH(F1300),BR:BR,0),1),MONTH(F1300)),YEAR(F1300),G1300),""))</f>
        <v/>
      </c>
      <c r="L1300" s="4"/>
      <c r="M1300" s="4"/>
      <c r="Q1300" s="5"/>
      <c r="S1300"/>
      <c r="AA1300" s="4"/>
      <c r="AU1300" s="7"/>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t="str">
        <f>IF(F1301="","",IFERROR(CONCATENATE("PEUA",VLOOKUP(ESTADO,REPORTE!AV$2:AW$33,2,0),DIDTRITO_FORM,CADER_FORM,IFERROR(INDEX(BS:BS,MATCH(DAY(F1301),BR:BR,0),1),DAY(F1301)),IFERROR(INDEX(BS:BS,MATCH(MONTH(F1301),BR:BR,0),1),MONTH(F1301)),YEAR(F1301),G1301),""))</f>
        <v/>
      </c>
      <c r="L1301" s="4"/>
      <c r="M1301" s="4"/>
      <c r="Q1301" s="5"/>
      <c r="S1301"/>
      <c r="AA1301" s="4"/>
      <c r="AU1301" s="7"/>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t="str">
        <f>IF(F1302="","",IFERROR(CONCATENATE("PEUA",VLOOKUP(ESTADO,REPORTE!AV$2:AW$33,2,0),DIDTRITO_FORM,CADER_FORM,IFERROR(INDEX(BS:BS,MATCH(DAY(F1302),BR:BR,0),1),DAY(F1302)),IFERROR(INDEX(BS:BS,MATCH(MONTH(F1302),BR:BR,0),1),MONTH(F1302)),YEAR(F1302),G1302),""))</f>
        <v/>
      </c>
      <c r="L1302" s="4"/>
      <c r="M1302" s="4"/>
      <c r="Q1302" s="5"/>
      <c r="S1302"/>
      <c r="AA1302" s="4"/>
      <c r="AU1302" s="7"/>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t="str">
        <f>IF(F1303="","",IFERROR(CONCATENATE("PEUA",VLOOKUP(ESTADO,REPORTE!AV$2:AW$33,2,0),DIDTRITO_FORM,CADER_FORM,IFERROR(INDEX(BS:BS,MATCH(DAY(F1303),BR:BR,0),1),DAY(F1303)),IFERROR(INDEX(BS:BS,MATCH(MONTH(F1303),BR:BR,0),1),MONTH(F1303)),YEAR(F1303),G1303),""))</f>
        <v/>
      </c>
      <c r="L1303" s="4"/>
      <c r="M1303" s="4"/>
      <c r="Q1303" s="5"/>
      <c r="S1303"/>
      <c r="AA1303" s="4"/>
      <c r="AU1303" s="7"/>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t="str">
        <f>IF(F1304="","",IFERROR(CONCATENATE("PEUA",VLOOKUP(ESTADO,REPORTE!AV$2:AW$33,2,0),DIDTRITO_FORM,CADER_FORM,IFERROR(INDEX(BS:BS,MATCH(DAY(F1304),BR:BR,0),1),DAY(F1304)),IFERROR(INDEX(BS:BS,MATCH(MONTH(F1304),BR:BR,0),1),MONTH(F1304)),YEAR(F1304),G1304),""))</f>
        <v/>
      </c>
      <c r="L1304" s="4"/>
      <c r="M1304" s="4"/>
      <c r="Q1304" s="5"/>
      <c r="S1304"/>
      <c r="AA1304" s="4"/>
      <c r="AU1304" s="7"/>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t="str">
        <f>IF(F1305="","",IFERROR(CONCATENATE("PEUA",VLOOKUP(ESTADO,REPORTE!AV$2:AW$33,2,0),DIDTRITO_FORM,CADER_FORM,IFERROR(INDEX(BS:BS,MATCH(DAY(F1305),BR:BR,0),1),DAY(F1305)),IFERROR(INDEX(BS:BS,MATCH(MONTH(F1305),BR:BR,0),1),MONTH(F1305)),YEAR(F1305),G1305),""))</f>
        <v/>
      </c>
      <c r="L1305" s="4"/>
      <c r="M1305" s="4"/>
      <c r="Q1305" s="5"/>
      <c r="S1305"/>
      <c r="AA1305" s="4"/>
      <c r="AU1305" s="7"/>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t="str">
        <f>IF(F1306="","",IFERROR(CONCATENATE("PEUA",VLOOKUP(ESTADO,REPORTE!AV$2:AW$33,2,0),DIDTRITO_FORM,CADER_FORM,IFERROR(INDEX(BS:BS,MATCH(DAY(F1306),BR:BR,0),1),DAY(F1306)),IFERROR(INDEX(BS:BS,MATCH(MONTH(F1306),BR:BR,0),1),MONTH(F1306)),YEAR(F1306),G1306),""))</f>
        <v/>
      </c>
      <c r="L1306" s="4"/>
      <c r="M1306" s="4"/>
      <c r="Q1306" s="5"/>
      <c r="S1306"/>
      <c r="AA1306" s="4"/>
      <c r="AU1306" s="7"/>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t="str">
        <f>IF(F1307="","",IFERROR(CONCATENATE("PEUA",VLOOKUP(ESTADO,REPORTE!AV$2:AW$33,2,0),DIDTRITO_FORM,CADER_FORM,IFERROR(INDEX(BS:BS,MATCH(DAY(F1307),BR:BR,0),1),DAY(F1307)),IFERROR(INDEX(BS:BS,MATCH(MONTH(F1307),BR:BR,0),1),MONTH(F1307)),YEAR(F1307),G1307),""))</f>
        <v/>
      </c>
      <c r="L1307" s="4"/>
      <c r="M1307" s="4"/>
      <c r="Q1307" s="5"/>
      <c r="S1307"/>
      <c r="AA1307" s="4"/>
      <c r="AU1307" s="7"/>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t="str">
        <f>IF(F1308="","",IFERROR(CONCATENATE("PEUA",VLOOKUP(ESTADO,REPORTE!AV$2:AW$33,2,0),DIDTRITO_FORM,CADER_FORM,IFERROR(INDEX(BS:BS,MATCH(DAY(F1308),BR:BR,0),1),DAY(F1308)),IFERROR(INDEX(BS:BS,MATCH(MONTH(F1308),BR:BR,0),1),MONTH(F1308)),YEAR(F1308),G1308),""))</f>
        <v/>
      </c>
      <c r="L1308" s="4"/>
      <c r="M1308" s="4"/>
      <c r="Q1308" s="5"/>
      <c r="S1308"/>
      <c r="AA1308" s="4"/>
      <c r="AU1308" s="7"/>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t="str">
        <f>IF(F1309="","",IFERROR(CONCATENATE("PEUA",VLOOKUP(ESTADO,REPORTE!AV$2:AW$33,2,0),DIDTRITO_FORM,CADER_FORM,IFERROR(INDEX(BS:BS,MATCH(DAY(F1309),BR:BR,0),1),DAY(F1309)),IFERROR(INDEX(BS:BS,MATCH(MONTH(F1309),BR:BR,0),1),MONTH(F1309)),YEAR(F1309),G1309),""))</f>
        <v/>
      </c>
      <c r="L1309" s="4"/>
      <c r="M1309" s="4"/>
      <c r="Q1309" s="5"/>
      <c r="S1309"/>
      <c r="AA1309" s="4"/>
      <c r="AU1309" s="7"/>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t="str">
        <f>IF(F1310="","",IFERROR(CONCATENATE("PEUA",VLOOKUP(ESTADO,REPORTE!AV$2:AW$33,2,0),DIDTRITO_FORM,CADER_FORM,IFERROR(INDEX(BS:BS,MATCH(DAY(F1310),BR:BR,0),1),DAY(F1310)),IFERROR(INDEX(BS:BS,MATCH(MONTH(F1310),BR:BR,0),1),MONTH(F1310)),YEAR(F1310),G1310),""))</f>
        <v/>
      </c>
      <c r="L1310" s="4"/>
      <c r="M1310" s="4"/>
      <c r="Q1310" s="5"/>
      <c r="S1310"/>
      <c r="AA1310" s="4"/>
      <c r="AU1310" s="7"/>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t="str">
        <f>IF(F1311="","",IFERROR(CONCATENATE("PEUA",VLOOKUP(ESTADO,REPORTE!AV$2:AW$33,2,0),DIDTRITO_FORM,CADER_FORM,IFERROR(INDEX(BS:BS,MATCH(DAY(F1311),BR:BR,0),1),DAY(F1311)),IFERROR(INDEX(BS:BS,MATCH(MONTH(F1311),BR:BR,0),1),MONTH(F1311)),YEAR(F1311),G1311),""))</f>
        <v/>
      </c>
      <c r="L1311" s="4"/>
      <c r="M1311" s="4"/>
      <c r="Q1311" s="5"/>
      <c r="S1311"/>
      <c r="AA1311" s="4"/>
      <c r="AU1311" s="7"/>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t="str">
        <f>IF(F1312="","",IFERROR(CONCATENATE("PEUA",VLOOKUP(ESTADO,REPORTE!AV$2:AW$33,2,0),DIDTRITO_FORM,CADER_FORM,IFERROR(INDEX(BS:BS,MATCH(DAY(F1312),BR:BR,0),1),DAY(F1312)),IFERROR(INDEX(BS:BS,MATCH(MONTH(F1312),BR:BR,0),1),MONTH(F1312)),YEAR(F1312),G1312),""))</f>
        <v/>
      </c>
      <c r="L1312" s="4"/>
      <c r="M1312" s="4"/>
      <c r="Q1312" s="5"/>
      <c r="S1312"/>
      <c r="AA1312" s="4"/>
      <c r="AU1312" s="7"/>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t="str">
        <f>IF(F1313="","",IFERROR(CONCATENATE("PEUA",VLOOKUP(ESTADO,REPORTE!AV$2:AW$33,2,0),DIDTRITO_FORM,CADER_FORM,IFERROR(INDEX(BS:BS,MATCH(DAY(F1313),BR:BR,0),1),DAY(F1313)),IFERROR(INDEX(BS:BS,MATCH(MONTH(F1313),BR:BR,0),1),MONTH(F1313)),YEAR(F1313),G1313),""))</f>
        <v/>
      </c>
      <c r="L1313" s="4"/>
      <c r="M1313" s="4"/>
      <c r="Q1313" s="5"/>
      <c r="S1313"/>
      <c r="AA1313" s="4"/>
      <c r="AU1313" s="7"/>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t="str">
        <f>IF(F1314="","",IFERROR(CONCATENATE("PEUA",VLOOKUP(ESTADO,REPORTE!AV$2:AW$33,2,0),DIDTRITO_FORM,CADER_FORM,IFERROR(INDEX(BS:BS,MATCH(DAY(F1314),BR:BR,0),1),DAY(F1314)),IFERROR(INDEX(BS:BS,MATCH(MONTH(F1314),BR:BR,0),1),MONTH(F1314)),YEAR(F1314),G1314),""))</f>
        <v/>
      </c>
      <c r="L1314" s="4"/>
      <c r="M1314" s="4"/>
      <c r="Q1314" s="5"/>
      <c r="S1314"/>
      <c r="AA1314" s="4"/>
      <c r="AU1314" s="7"/>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t="str">
        <f>IF(F1315="","",IFERROR(CONCATENATE("PEUA",VLOOKUP(ESTADO,REPORTE!AV$2:AW$33,2,0),DIDTRITO_FORM,CADER_FORM,IFERROR(INDEX(BS:BS,MATCH(DAY(F1315),BR:BR,0),1),DAY(F1315)),IFERROR(INDEX(BS:BS,MATCH(MONTH(F1315),BR:BR,0),1),MONTH(F1315)),YEAR(F1315),G1315),""))</f>
        <v/>
      </c>
      <c r="L1315" s="4"/>
      <c r="M1315" s="4"/>
      <c r="Q1315" s="5"/>
      <c r="S1315"/>
      <c r="AA1315" s="4"/>
      <c r="AU1315" s="7"/>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t="str">
        <f>IF(F1316="","",IFERROR(CONCATENATE("PEUA",VLOOKUP(ESTADO,REPORTE!AV$2:AW$33,2,0),DIDTRITO_FORM,CADER_FORM,IFERROR(INDEX(BS:BS,MATCH(DAY(F1316),BR:BR,0),1),DAY(F1316)),IFERROR(INDEX(BS:BS,MATCH(MONTH(F1316),BR:BR,0),1),MONTH(F1316)),YEAR(F1316),G1316),""))</f>
        <v/>
      </c>
      <c r="L1316" s="4"/>
      <c r="M1316" s="4"/>
      <c r="Q1316" s="5"/>
      <c r="S1316"/>
      <c r="AA1316" s="4"/>
      <c r="AU1316" s="7"/>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t="str">
        <f>IF(F1317="","",IFERROR(CONCATENATE("PEUA",VLOOKUP(ESTADO,REPORTE!AV$2:AW$33,2,0),DIDTRITO_FORM,CADER_FORM,IFERROR(INDEX(BS:BS,MATCH(DAY(F1317),BR:BR,0),1),DAY(F1317)),IFERROR(INDEX(BS:BS,MATCH(MONTH(F1317),BR:BR,0),1),MONTH(F1317)),YEAR(F1317),G1317),""))</f>
        <v/>
      </c>
      <c r="L1317" s="4"/>
      <c r="M1317" s="4"/>
      <c r="Q1317" s="5"/>
      <c r="S1317"/>
      <c r="AA1317" s="4"/>
      <c r="AU1317" s="7"/>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t="str">
        <f>IF(F1318="","",IFERROR(CONCATENATE("PEUA",VLOOKUP(ESTADO,REPORTE!AV$2:AW$33,2,0),DIDTRITO_FORM,CADER_FORM,IFERROR(INDEX(BS:BS,MATCH(DAY(F1318),BR:BR,0),1),DAY(F1318)),IFERROR(INDEX(BS:BS,MATCH(MONTH(F1318),BR:BR,0),1),MONTH(F1318)),YEAR(F1318),G1318),""))</f>
        <v/>
      </c>
      <c r="L1318" s="4"/>
      <c r="M1318" s="4"/>
      <c r="Q1318" s="5"/>
      <c r="S1318"/>
      <c r="AA1318" s="4"/>
      <c r="AU1318" s="7"/>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t="str">
        <f>IF(F1319="","",IFERROR(CONCATENATE("PEUA",VLOOKUP(ESTADO,REPORTE!AV$2:AW$33,2,0),DIDTRITO_FORM,CADER_FORM,IFERROR(INDEX(BS:BS,MATCH(DAY(F1319),BR:BR,0),1),DAY(F1319)),IFERROR(INDEX(BS:BS,MATCH(MONTH(F1319),BR:BR,0),1),MONTH(F1319)),YEAR(F1319),G1319),""))</f>
        <v/>
      </c>
      <c r="L1319" s="4"/>
      <c r="M1319" s="4"/>
      <c r="Q1319" s="5"/>
      <c r="S1319"/>
      <c r="AA1319" s="4"/>
      <c r="AU1319" s="7"/>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t="str">
        <f>IF(F1320="","",IFERROR(CONCATENATE("PEUA",VLOOKUP(ESTADO,REPORTE!AV$2:AW$33,2,0),DIDTRITO_FORM,CADER_FORM,IFERROR(INDEX(BS:BS,MATCH(DAY(F1320),BR:BR,0),1),DAY(F1320)),IFERROR(INDEX(BS:BS,MATCH(MONTH(F1320),BR:BR,0),1),MONTH(F1320)),YEAR(F1320),G1320),""))</f>
        <v/>
      </c>
      <c r="L1320" s="4"/>
      <c r="M1320" s="4"/>
      <c r="Q1320" s="5"/>
      <c r="S1320"/>
      <c r="AA1320" s="4"/>
      <c r="AU1320" s="7"/>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t="str">
        <f>IF(F1321="","",IFERROR(CONCATENATE("PEUA",VLOOKUP(ESTADO,REPORTE!AV$2:AW$33,2,0),DIDTRITO_FORM,CADER_FORM,IFERROR(INDEX(BS:BS,MATCH(DAY(F1321),BR:BR,0),1),DAY(F1321)),IFERROR(INDEX(BS:BS,MATCH(MONTH(F1321),BR:BR,0),1),MONTH(F1321)),YEAR(F1321),G1321),""))</f>
        <v/>
      </c>
      <c r="L1321" s="4"/>
      <c r="M1321" s="4"/>
      <c r="Q1321" s="5"/>
      <c r="S1321"/>
      <c r="AA1321" s="4"/>
      <c r="AU1321" s="7"/>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t="str">
        <f>IF(F1322="","",IFERROR(CONCATENATE("PEUA",VLOOKUP(ESTADO,REPORTE!AV$2:AW$33,2,0),DIDTRITO_FORM,CADER_FORM,IFERROR(INDEX(BS:BS,MATCH(DAY(F1322),BR:BR,0),1),DAY(F1322)),IFERROR(INDEX(BS:BS,MATCH(MONTH(F1322),BR:BR,0),1),MONTH(F1322)),YEAR(F1322),G1322),""))</f>
        <v/>
      </c>
      <c r="L1322" s="4"/>
      <c r="M1322" s="4"/>
      <c r="Q1322" s="5"/>
      <c r="S1322"/>
      <c r="AA1322" s="4"/>
      <c r="AU1322" s="7"/>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t="str">
        <f>IF(F1323="","",IFERROR(CONCATENATE("PEUA",VLOOKUP(ESTADO,REPORTE!AV$2:AW$33,2,0),DIDTRITO_FORM,CADER_FORM,IFERROR(INDEX(BS:BS,MATCH(DAY(F1323),BR:BR,0),1),DAY(F1323)),IFERROR(INDEX(BS:BS,MATCH(MONTH(F1323),BR:BR,0),1),MONTH(F1323)),YEAR(F1323),G1323),""))</f>
        <v/>
      </c>
      <c r="L1323" s="4"/>
      <c r="M1323" s="4"/>
      <c r="Q1323" s="5"/>
      <c r="S1323"/>
      <c r="AA1323" s="4"/>
      <c r="AU1323" s="7"/>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t="str">
        <f>IF(F1324="","",IFERROR(CONCATENATE("PEUA",VLOOKUP(ESTADO,REPORTE!AV$2:AW$33,2,0),DIDTRITO_FORM,CADER_FORM,IFERROR(INDEX(BS:BS,MATCH(DAY(F1324),BR:BR,0),1),DAY(F1324)),IFERROR(INDEX(BS:BS,MATCH(MONTH(F1324),BR:BR,0),1),MONTH(F1324)),YEAR(F1324),G1324),""))</f>
        <v/>
      </c>
      <c r="L1324" s="4"/>
      <c r="M1324" s="4"/>
      <c r="Q1324" s="5"/>
      <c r="S1324"/>
      <c r="AA1324" s="4"/>
      <c r="AU1324" s="7"/>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t="str">
        <f>IF(F1325="","",IFERROR(CONCATENATE("PEUA",VLOOKUP(ESTADO,REPORTE!AV$2:AW$33,2,0),DIDTRITO_FORM,CADER_FORM,IFERROR(INDEX(BS:BS,MATCH(DAY(F1325),BR:BR,0),1),DAY(F1325)),IFERROR(INDEX(BS:BS,MATCH(MONTH(F1325),BR:BR,0),1),MONTH(F1325)),YEAR(F1325),G1325),""))</f>
        <v/>
      </c>
      <c r="L1325" s="4"/>
      <c r="M1325" s="4"/>
      <c r="Q1325" s="5"/>
      <c r="S1325"/>
      <c r="AA1325" s="4"/>
      <c r="AU1325" s="7"/>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t="str">
        <f>IF(F1326="","",IFERROR(CONCATENATE("PEUA",VLOOKUP(ESTADO,REPORTE!AV$2:AW$33,2,0),DIDTRITO_FORM,CADER_FORM,IFERROR(INDEX(BS:BS,MATCH(DAY(F1326),BR:BR,0),1),DAY(F1326)),IFERROR(INDEX(BS:BS,MATCH(MONTH(F1326),BR:BR,0),1),MONTH(F1326)),YEAR(F1326),G1326),""))</f>
        <v/>
      </c>
      <c r="L1326" s="4"/>
      <c r="M1326" s="4"/>
      <c r="Q1326" s="5"/>
      <c r="S1326"/>
      <c r="AA1326" s="4"/>
      <c r="AU1326" s="7"/>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t="str">
        <f>IF(F1327="","",IFERROR(CONCATENATE("PEUA",VLOOKUP(ESTADO,REPORTE!AV$2:AW$33,2,0),DIDTRITO_FORM,CADER_FORM,IFERROR(INDEX(BS:BS,MATCH(DAY(F1327),BR:BR,0),1),DAY(F1327)),IFERROR(INDEX(BS:BS,MATCH(MONTH(F1327),BR:BR,0),1),MONTH(F1327)),YEAR(F1327),G1327),""))</f>
        <v/>
      </c>
      <c r="L1327" s="4"/>
      <c r="M1327" s="4"/>
      <c r="Q1327" s="5"/>
      <c r="S1327"/>
      <c r="AA1327" s="4"/>
      <c r="AU1327" s="7"/>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t="str">
        <f>IF(F1328="","",IFERROR(CONCATENATE("PEUA",VLOOKUP(ESTADO,REPORTE!AV$2:AW$33,2,0),DIDTRITO_FORM,CADER_FORM,IFERROR(INDEX(BS:BS,MATCH(DAY(F1328),BR:BR,0),1),DAY(F1328)),IFERROR(INDEX(BS:BS,MATCH(MONTH(F1328),BR:BR,0),1),MONTH(F1328)),YEAR(F1328),G1328),""))</f>
        <v/>
      </c>
      <c r="L1328" s="4"/>
      <c r="M1328" s="4"/>
      <c r="Q1328" s="5"/>
      <c r="S1328"/>
      <c r="AA1328" s="4"/>
      <c r="AU1328" s="7"/>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t="str">
        <f>IF(F1329="","",IFERROR(CONCATENATE("PEUA",VLOOKUP(ESTADO,REPORTE!AV$2:AW$33,2,0),DIDTRITO_FORM,CADER_FORM,IFERROR(INDEX(BS:BS,MATCH(DAY(F1329),BR:BR,0),1),DAY(F1329)),IFERROR(INDEX(BS:BS,MATCH(MONTH(F1329),BR:BR,0),1),MONTH(F1329)),YEAR(F1329),G1329),""))</f>
        <v/>
      </c>
      <c r="L1329" s="4"/>
      <c r="M1329" s="4"/>
      <c r="Q1329" s="5"/>
      <c r="S1329"/>
      <c r="AA1329" s="4"/>
      <c r="AU1329" s="7"/>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t="str">
        <f>IF(F1330="","",IFERROR(CONCATENATE("PEUA",VLOOKUP(ESTADO,REPORTE!AV$2:AW$33,2,0),DIDTRITO_FORM,CADER_FORM,IFERROR(INDEX(BS:BS,MATCH(DAY(F1330),BR:BR,0),1),DAY(F1330)),IFERROR(INDEX(BS:BS,MATCH(MONTH(F1330),BR:BR,0),1),MONTH(F1330)),YEAR(F1330),G1330),""))</f>
        <v/>
      </c>
      <c r="L1330" s="4"/>
      <c r="M1330" s="4"/>
      <c r="Q1330" s="5"/>
      <c r="S1330"/>
      <c r="AA1330" s="4"/>
      <c r="AU1330" s="7"/>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t="str">
        <f>IF(F1331="","",IFERROR(CONCATENATE("PEUA",VLOOKUP(ESTADO,REPORTE!AV$2:AW$33,2,0),DIDTRITO_FORM,CADER_FORM,IFERROR(INDEX(BS:BS,MATCH(DAY(F1331),BR:BR,0),1),DAY(F1331)),IFERROR(INDEX(BS:BS,MATCH(MONTH(F1331),BR:BR,0),1),MONTH(F1331)),YEAR(F1331),G1331),""))</f>
        <v/>
      </c>
      <c r="L1331" s="4"/>
      <c r="M1331" s="4"/>
      <c r="Q1331" s="5"/>
      <c r="S1331"/>
      <c r="AA1331" s="4"/>
      <c r="AU1331" s="7"/>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t="str">
        <f>IF(F1332="","",IFERROR(CONCATENATE("PEUA",VLOOKUP(ESTADO,REPORTE!AV$2:AW$33,2,0),DIDTRITO_FORM,CADER_FORM,IFERROR(INDEX(BS:BS,MATCH(DAY(F1332),BR:BR,0),1),DAY(F1332)),IFERROR(INDEX(BS:BS,MATCH(MONTH(F1332),BR:BR,0),1),MONTH(F1332)),YEAR(F1332),G1332),""))</f>
        <v/>
      </c>
      <c r="L1332" s="4"/>
      <c r="M1332" s="4"/>
      <c r="Q1332" s="5"/>
      <c r="S1332"/>
      <c r="AA1332" s="4"/>
      <c r="AU1332" s="7"/>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t="str">
        <f>IF(F1333="","",IFERROR(CONCATENATE("PEUA",VLOOKUP(ESTADO,REPORTE!AV$2:AW$33,2,0),DIDTRITO_FORM,CADER_FORM,IFERROR(INDEX(BS:BS,MATCH(DAY(F1333),BR:BR,0),1),DAY(F1333)),IFERROR(INDEX(BS:BS,MATCH(MONTH(F1333),BR:BR,0),1),MONTH(F1333)),YEAR(F1333),G1333),""))</f>
        <v/>
      </c>
      <c r="L1333" s="4"/>
      <c r="M1333" s="4"/>
      <c r="Q1333" s="5"/>
      <c r="S1333"/>
      <c r="AA1333" s="4"/>
      <c r="AU1333" s="7"/>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t="str">
        <f>IF(F1334="","",IFERROR(CONCATENATE("PEUA",VLOOKUP(ESTADO,REPORTE!AV$2:AW$33,2,0),DIDTRITO_FORM,CADER_FORM,IFERROR(INDEX(BS:BS,MATCH(DAY(F1334),BR:BR,0),1),DAY(F1334)),IFERROR(INDEX(BS:BS,MATCH(MONTH(F1334),BR:BR,0),1),MONTH(F1334)),YEAR(F1334),G1334),""))</f>
        <v/>
      </c>
      <c r="L1334" s="4"/>
      <c r="M1334" s="4"/>
      <c r="Q1334" s="5"/>
      <c r="S1334"/>
      <c r="AA1334" s="4"/>
      <c r="AU1334" s="7"/>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t="str">
        <f>IF(F1335="","",IFERROR(CONCATENATE("PEUA",VLOOKUP(ESTADO,REPORTE!AV$2:AW$33,2,0),DIDTRITO_FORM,CADER_FORM,IFERROR(INDEX(BS:BS,MATCH(DAY(F1335),BR:BR,0),1),DAY(F1335)),IFERROR(INDEX(BS:BS,MATCH(MONTH(F1335),BR:BR,0),1),MONTH(F1335)),YEAR(F1335),G1335),""))</f>
        <v/>
      </c>
      <c r="L1335" s="4"/>
      <c r="M1335" s="4"/>
      <c r="Q1335" s="5"/>
      <c r="S1335"/>
      <c r="AA1335" s="4"/>
      <c r="AU1335" s="7"/>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t="str">
        <f>IF(F1336="","",IFERROR(CONCATENATE("PEUA",VLOOKUP(ESTADO,REPORTE!AV$2:AW$33,2,0),DIDTRITO_FORM,CADER_FORM,IFERROR(INDEX(BS:BS,MATCH(DAY(F1336),BR:BR,0),1),DAY(F1336)),IFERROR(INDEX(BS:BS,MATCH(MONTH(F1336),BR:BR,0),1),MONTH(F1336)),YEAR(F1336),G1336),""))</f>
        <v/>
      </c>
      <c r="L1336" s="4"/>
      <c r="M1336" s="4"/>
      <c r="Q1336" s="5"/>
      <c r="S1336"/>
      <c r="AA1336" s="4"/>
      <c r="AU1336" s="7"/>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t="str">
        <f>IF(F1337="","",IFERROR(CONCATENATE("PEUA",VLOOKUP(ESTADO,REPORTE!AV$2:AW$33,2,0),DIDTRITO_FORM,CADER_FORM,IFERROR(INDEX(BS:BS,MATCH(DAY(F1337),BR:BR,0),1),DAY(F1337)),IFERROR(INDEX(BS:BS,MATCH(MONTH(F1337),BR:BR,0),1),MONTH(F1337)),YEAR(F1337),G1337),""))</f>
        <v/>
      </c>
      <c r="L1337" s="4"/>
      <c r="M1337" s="4"/>
      <c r="Q1337" s="5"/>
      <c r="S1337"/>
      <c r="AA1337" s="4"/>
      <c r="AU1337" s="7"/>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t="str">
        <f>IF(F1338="","",IFERROR(CONCATENATE("PEUA",VLOOKUP(ESTADO,REPORTE!AV$2:AW$33,2,0),DIDTRITO_FORM,CADER_FORM,IFERROR(INDEX(BS:BS,MATCH(DAY(F1338),BR:BR,0),1),DAY(F1338)),IFERROR(INDEX(BS:BS,MATCH(MONTH(F1338),BR:BR,0),1),MONTH(F1338)),YEAR(F1338),G1338),""))</f>
        <v/>
      </c>
      <c r="L1338" s="4"/>
      <c r="M1338" s="4"/>
      <c r="Q1338" s="5"/>
      <c r="S1338"/>
      <c r="AA1338" s="4"/>
      <c r="AU1338" s="7"/>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t="str">
        <f>IF(F1339="","",IFERROR(CONCATENATE("PEUA",VLOOKUP(ESTADO,REPORTE!AV$2:AW$33,2,0),DIDTRITO_FORM,CADER_FORM,IFERROR(INDEX(BS:BS,MATCH(DAY(F1339),BR:BR,0),1),DAY(F1339)),IFERROR(INDEX(BS:BS,MATCH(MONTH(F1339),BR:BR,0),1),MONTH(F1339)),YEAR(F1339),G1339),""))</f>
        <v/>
      </c>
      <c r="L1339" s="4"/>
      <c r="M1339" s="4"/>
      <c r="Q1339" s="5"/>
      <c r="S1339"/>
      <c r="AA1339" s="4"/>
      <c r="AU1339" s="7"/>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t="str">
        <f>IF(F1340="","",IFERROR(CONCATENATE("PEUA",VLOOKUP(ESTADO,REPORTE!AV$2:AW$33,2,0),DIDTRITO_FORM,CADER_FORM,IFERROR(INDEX(BS:BS,MATCH(DAY(F1340),BR:BR,0),1),DAY(F1340)),IFERROR(INDEX(BS:BS,MATCH(MONTH(F1340),BR:BR,0),1),MONTH(F1340)),YEAR(F1340),G1340),""))</f>
        <v/>
      </c>
      <c r="L1340" s="4"/>
      <c r="M1340" s="4"/>
      <c r="Q1340" s="5"/>
      <c r="S1340"/>
      <c r="AA1340" s="4"/>
      <c r="AU1340" s="7"/>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t="str">
        <f>IF(F1341="","",IFERROR(CONCATENATE("PEUA",VLOOKUP(ESTADO,REPORTE!AV$2:AW$33,2,0),DIDTRITO_FORM,CADER_FORM,IFERROR(INDEX(BS:BS,MATCH(DAY(F1341),BR:BR,0),1),DAY(F1341)),IFERROR(INDEX(BS:BS,MATCH(MONTH(F1341),BR:BR,0),1),MONTH(F1341)),YEAR(F1341),G1341),""))</f>
        <v/>
      </c>
      <c r="L1341" s="4"/>
      <c r="M1341" s="4"/>
      <c r="Q1341" s="5"/>
      <c r="S1341"/>
      <c r="AA1341" s="4"/>
      <c r="AU1341" s="7"/>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t="str">
        <f>IF(F1342="","",IFERROR(CONCATENATE("PEUA",VLOOKUP(ESTADO,REPORTE!AV$2:AW$33,2,0),DIDTRITO_FORM,CADER_FORM,IFERROR(INDEX(BS:BS,MATCH(DAY(F1342),BR:BR,0),1),DAY(F1342)),IFERROR(INDEX(BS:BS,MATCH(MONTH(F1342),BR:BR,0),1),MONTH(F1342)),YEAR(F1342),G1342),""))</f>
        <v/>
      </c>
      <c r="L1342" s="4"/>
      <c r="M1342" s="4"/>
      <c r="Q1342" s="5"/>
      <c r="S1342"/>
      <c r="AA1342" s="4"/>
      <c r="AU1342" s="7"/>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t="str">
        <f>IF(F1343="","",IFERROR(CONCATENATE("PEUA",VLOOKUP(ESTADO,REPORTE!AV$2:AW$33,2,0),DIDTRITO_FORM,CADER_FORM,IFERROR(INDEX(BS:BS,MATCH(DAY(F1343),BR:BR,0),1),DAY(F1343)),IFERROR(INDEX(BS:BS,MATCH(MONTH(F1343),BR:BR,0),1),MONTH(F1343)),YEAR(F1343),G1343),""))</f>
        <v/>
      </c>
      <c r="L1343" s="4"/>
      <c r="M1343" s="4"/>
      <c r="Q1343" s="5"/>
      <c r="S1343"/>
      <c r="AA1343" s="4"/>
      <c r="AU1343" s="7"/>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t="str">
        <f>IF(F1344="","",IFERROR(CONCATENATE("PEUA",VLOOKUP(ESTADO,REPORTE!AV$2:AW$33,2,0),DIDTRITO_FORM,CADER_FORM,IFERROR(INDEX(BS:BS,MATCH(DAY(F1344),BR:BR,0),1),DAY(F1344)),IFERROR(INDEX(BS:BS,MATCH(MONTH(F1344),BR:BR,0),1),MONTH(F1344)),YEAR(F1344),G1344),""))</f>
        <v/>
      </c>
      <c r="L1344" s="4"/>
      <c r="M1344" s="4"/>
      <c r="Q1344" s="5"/>
      <c r="S1344"/>
      <c r="AA1344" s="4"/>
      <c r="AU1344" s="7"/>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t="str">
        <f>IF(F1345="","",IFERROR(CONCATENATE("PEUA",VLOOKUP(ESTADO,REPORTE!AV$2:AW$33,2,0),DIDTRITO_FORM,CADER_FORM,IFERROR(INDEX(BS:BS,MATCH(DAY(F1345),BR:BR,0),1),DAY(F1345)),IFERROR(INDEX(BS:BS,MATCH(MONTH(F1345),BR:BR,0),1),MONTH(F1345)),YEAR(F1345),G1345),""))</f>
        <v/>
      </c>
      <c r="L1345" s="4"/>
      <c r="M1345" s="4"/>
      <c r="Q1345" s="5"/>
      <c r="S1345"/>
      <c r="AA1345" s="4"/>
      <c r="AU1345" s="7"/>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t="str">
        <f>IF(F1346="","",IFERROR(CONCATENATE("PEUA",VLOOKUP(ESTADO,REPORTE!AV$2:AW$33,2,0),DIDTRITO_FORM,CADER_FORM,IFERROR(INDEX(BS:BS,MATCH(DAY(F1346),BR:BR,0),1),DAY(F1346)),IFERROR(INDEX(BS:BS,MATCH(MONTH(F1346),BR:BR,0),1),MONTH(F1346)),YEAR(F1346),G1346),""))</f>
        <v/>
      </c>
      <c r="L1346" s="4"/>
      <c r="M1346" s="4"/>
      <c r="Q1346" s="5"/>
      <c r="S1346"/>
      <c r="AA1346" s="4"/>
      <c r="AU1346" s="7"/>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t="str">
        <f>IF(F1347="","",IFERROR(CONCATENATE("PEUA",VLOOKUP(ESTADO,REPORTE!AV$2:AW$33,2,0),DIDTRITO_FORM,CADER_FORM,IFERROR(INDEX(BS:BS,MATCH(DAY(F1347),BR:BR,0),1),DAY(F1347)),IFERROR(INDEX(BS:BS,MATCH(MONTH(F1347),BR:BR,0),1),MONTH(F1347)),YEAR(F1347),G1347),""))</f>
        <v/>
      </c>
      <c r="L1347" s="4"/>
      <c r="M1347" s="4"/>
      <c r="Q1347" s="5"/>
      <c r="S1347"/>
      <c r="AA1347" s="4"/>
      <c r="AU1347" s="7"/>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t="str">
        <f>IF(F1348="","",IFERROR(CONCATENATE("PEUA",VLOOKUP(ESTADO,REPORTE!AV$2:AW$33,2,0),DIDTRITO_FORM,CADER_FORM,IFERROR(INDEX(BS:BS,MATCH(DAY(F1348),BR:BR,0),1),DAY(F1348)),IFERROR(INDEX(BS:BS,MATCH(MONTH(F1348),BR:BR,0),1),MONTH(F1348)),YEAR(F1348),G1348),""))</f>
        <v/>
      </c>
      <c r="L1348" s="4"/>
      <c r="M1348" s="4"/>
      <c r="Q1348" s="5"/>
      <c r="S1348"/>
      <c r="AA1348" s="4"/>
      <c r="AU1348" s="7"/>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t="str">
        <f>IF(F1349="","",IFERROR(CONCATENATE("PEUA",VLOOKUP(ESTADO,REPORTE!AV$2:AW$33,2,0),DIDTRITO_FORM,CADER_FORM,IFERROR(INDEX(BS:BS,MATCH(DAY(F1349),BR:BR,0),1),DAY(F1349)),IFERROR(INDEX(BS:BS,MATCH(MONTH(F1349),BR:BR,0),1),MONTH(F1349)),YEAR(F1349),G1349),""))</f>
        <v/>
      </c>
      <c r="L1349" s="4"/>
      <c r="M1349" s="4"/>
      <c r="Q1349" s="5"/>
      <c r="S1349"/>
      <c r="AA1349" s="4"/>
      <c r="AU1349" s="7"/>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t="str">
        <f>IF(F1350="","",IFERROR(CONCATENATE("PEUA",VLOOKUP(ESTADO,REPORTE!AV$2:AW$33,2,0),DIDTRITO_FORM,CADER_FORM,IFERROR(INDEX(BS:BS,MATCH(DAY(F1350),BR:BR,0),1),DAY(F1350)),IFERROR(INDEX(BS:BS,MATCH(MONTH(F1350),BR:BR,0),1),MONTH(F1350)),YEAR(F1350),G1350),""))</f>
        <v/>
      </c>
      <c r="L1350" s="4"/>
      <c r="M1350" s="4"/>
      <c r="Q1350" s="5"/>
      <c r="S1350"/>
      <c r="AA1350" s="4"/>
      <c r="AU1350" s="7"/>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t="str">
        <f>IF(F1351="","",IFERROR(CONCATENATE("PEUA",VLOOKUP(ESTADO,REPORTE!AV$2:AW$33,2,0),DIDTRITO_FORM,CADER_FORM,IFERROR(INDEX(BS:BS,MATCH(DAY(F1351),BR:BR,0),1),DAY(F1351)),IFERROR(INDEX(BS:BS,MATCH(MONTH(F1351),BR:BR,0),1),MONTH(F1351)),YEAR(F1351),G1351),""))</f>
        <v/>
      </c>
      <c r="L1351" s="4"/>
      <c r="M1351" s="4"/>
      <c r="Q1351" s="5"/>
      <c r="S1351"/>
      <c r="AA1351" s="4"/>
      <c r="AU1351" s="7"/>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t="str">
        <f>IF(F1352="","",IFERROR(CONCATENATE("PEUA",VLOOKUP(ESTADO,REPORTE!AV$2:AW$33,2,0),DIDTRITO_FORM,CADER_FORM,IFERROR(INDEX(BS:BS,MATCH(DAY(F1352),BR:BR,0),1),DAY(F1352)),IFERROR(INDEX(BS:BS,MATCH(MONTH(F1352),BR:BR,0),1),MONTH(F1352)),YEAR(F1352),G1352),""))</f>
        <v/>
      </c>
      <c r="L1352" s="4"/>
      <c r="M1352" s="4"/>
      <c r="Q1352" s="5"/>
      <c r="S1352"/>
      <c r="AA1352" s="4"/>
      <c r="AU1352" s="7"/>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t="str">
        <f>IF(F1353="","",IFERROR(CONCATENATE("PEUA",VLOOKUP(ESTADO,REPORTE!AV$2:AW$33,2,0),DIDTRITO_FORM,CADER_FORM,IFERROR(INDEX(BS:BS,MATCH(DAY(F1353),BR:BR,0),1),DAY(F1353)),IFERROR(INDEX(BS:BS,MATCH(MONTH(F1353),BR:BR,0),1),MONTH(F1353)),YEAR(F1353),G1353),""))</f>
        <v/>
      </c>
      <c r="L1353" s="4"/>
      <c r="M1353" s="4"/>
      <c r="Q1353" s="5"/>
      <c r="S1353"/>
      <c r="AA1353" s="4"/>
      <c r="AU1353" s="7"/>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t="str">
        <f>IF(F1354="","",IFERROR(CONCATENATE("PEUA",VLOOKUP(ESTADO,REPORTE!AV$2:AW$33,2,0),DIDTRITO_FORM,CADER_FORM,IFERROR(INDEX(BS:BS,MATCH(DAY(F1354),BR:BR,0),1),DAY(F1354)),IFERROR(INDEX(BS:BS,MATCH(MONTH(F1354),BR:BR,0),1),MONTH(F1354)),YEAR(F1354),G1354),""))</f>
        <v/>
      </c>
      <c r="L1354" s="4"/>
      <c r="M1354" s="4"/>
      <c r="Q1354" s="5"/>
      <c r="S1354"/>
      <c r="AA1354" s="4"/>
      <c r="AU1354" s="7"/>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t="str">
        <f>IF(F1355="","",IFERROR(CONCATENATE("PEUA",VLOOKUP(ESTADO,REPORTE!AV$2:AW$33,2,0),DIDTRITO_FORM,CADER_FORM,IFERROR(INDEX(BS:BS,MATCH(DAY(F1355),BR:BR,0),1),DAY(F1355)),IFERROR(INDEX(BS:BS,MATCH(MONTH(F1355),BR:BR,0),1),MONTH(F1355)),YEAR(F1355),G1355),""))</f>
        <v/>
      </c>
      <c r="L1355" s="4"/>
      <c r="M1355" s="4"/>
      <c r="Q1355" s="5"/>
      <c r="S1355"/>
      <c r="AA1355" s="4"/>
      <c r="AU1355" s="7"/>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t="str">
        <f>IF(F1356="","",IFERROR(CONCATENATE("PEUA",VLOOKUP(ESTADO,REPORTE!AV$2:AW$33,2,0),DIDTRITO_FORM,CADER_FORM,IFERROR(INDEX(BS:BS,MATCH(DAY(F1356),BR:BR,0),1),DAY(F1356)),IFERROR(INDEX(BS:BS,MATCH(MONTH(F1356),BR:BR,0),1),MONTH(F1356)),YEAR(F1356),G1356),""))</f>
        <v/>
      </c>
      <c r="L1356" s="4"/>
      <c r="M1356" s="4"/>
      <c r="Q1356" s="5"/>
      <c r="S1356"/>
      <c r="AA1356" s="4"/>
      <c r="AU1356" s="7"/>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t="str">
        <f>IF(F1357="","",IFERROR(CONCATENATE("PEUA",VLOOKUP(ESTADO,REPORTE!AV$2:AW$33,2,0),DIDTRITO_FORM,CADER_FORM,IFERROR(INDEX(BS:BS,MATCH(DAY(F1357),BR:BR,0),1),DAY(F1357)),IFERROR(INDEX(BS:BS,MATCH(MONTH(F1357),BR:BR,0),1),MONTH(F1357)),YEAR(F1357),G1357),""))</f>
        <v/>
      </c>
      <c r="L1357" s="4"/>
      <c r="M1357" s="4"/>
      <c r="Q1357" s="5"/>
      <c r="S1357"/>
      <c r="AA1357" s="4"/>
      <c r="AU1357" s="7"/>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t="str">
        <f>IF(F1358="","",IFERROR(CONCATENATE("PEUA",VLOOKUP(ESTADO,REPORTE!AV$2:AW$33,2,0),DIDTRITO_FORM,CADER_FORM,IFERROR(INDEX(BS:BS,MATCH(DAY(F1358),BR:BR,0),1),DAY(F1358)),IFERROR(INDEX(BS:BS,MATCH(MONTH(F1358),BR:BR,0),1),MONTH(F1358)),YEAR(F1358),G1358),""))</f>
        <v/>
      </c>
      <c r="L1358" s="4"/>
      <c r="M1358" s="4"/>
      <c r="Q1358" s="5"/>
      <c r="S1358"/>
      <c r="AA1358" s="4"/>
      <c r="AU1358" s="7"/>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t="str">
        <f>IF(F1359="","",IFERROR(CONCATENATE("PEUA",VLOOKUP(ESTADO,REPORTE!AV$2:AW$33,2,0),DIDTRITO_FORM,CADER_FORM,IFERROR(INDEX(BS:BS,MATCH(DAY(F1359),BR:BR,0),1),DAY(F1359)),IFERROR(INDEX(BS:BS,MATCH(MONTH(F1359),BR:BR,0),1),MONTH(F1359)),YEAR(F1359),G1359),""))</f>
        <v/>
      </c>
      <c r="L1359" s="4"/>
      <c r="M1359" s="4"/>
      <c r="Q1359" s="5"/>
      <c r="S1359"/>
      <c r="AA1359" s="4"/>
      <c r="AU1359" s="7"/>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t="str">
        <f>IF(F1360="","",IFERROR(CONCATENATE("PEUA",VLOOKUP(ESTADO,REPORTE!AV$2:AW$33,2,0),DIDTRITO_FORM,CADER_FORM,IFERROR(INDEX(BS:BS,MATCH(DAY(F1360),BR:BR,0),1),DAY(F1360)),IFERROR(INDEX(BS:BS,MATCH(MONTH(F1360),BR:BR,0),1),MONTH(F1360)),YEAR(F1360),G1360),""))</f>
        <v/>
      </c>
      <c r="L1360" s="4"/>
      <c r="M1360" s="4"/>
      <c r="Q1360" s="5"/>
      <c r="S1360"/>
      <c r="AA1360" s="4"/>
      <c r="AU1360" s="7"/>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t="str">
        <f>IF(F1361="","",IFERROR(CONCATENATE("PEUA",VLOOKUP(ESTADO,REPORTE!AV$2:AW$33,2,0),DIDTRITO_FORM,CADER_FORM,IFERROR(INDEX(BS:BS,MATCH(DAY(F1361),BR:BR,0),1),DAY(F1361)),IFERROR(INDEX(BS:BS,MATCH(MONTH(F1361),BR:BR,0),1),MONTH(F1361)),YEAR(F1361),G1361),""))</f>
        <v/>
      </c>
      <c r="L1361" s="4"/>
      <c r="M1361" s="4"/>
      <c r="Q1361" s="5"/>
      <c r="S1361"/>
      <c r="AA1361" s="4"/>
      <c r="AU1361" s="7"/>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t="str">
        <f>IF(F1362="","",IFERROR(CONCATENATE("PEUA",VLOOKUP(ESTADO,REPORTE!AV$2:AW$33,2,0),DIDTRITO_FORM,CADER_FORM,IFERROR(INDEX(BS:BS,MATCH(DAY(F1362),BR:BR,0),1),DAY(F1362)),IFERROR(INDEX(BS:BS,MATCH(MONTH(F1362),BR:BR,0),1),MONTH(F1362)),YEAR(F1362),G1362),""))</f>
        <v/>
      </c>
      <c r="L1362" s="4"/>
      <c r="M1362" s="4"/>
      <c r="Q1362" s="5"/>
      <c r="S1362"/>
      <c r="AA1362" s="4"/>
      <c r="AU1362" s="7"/>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t="str">
        <f>IF(F1363="","",IFERROR(CONCATENATE("PEUA",VLOOKUP(ESTADO,REPORTE!AV$2:AW$33,2,0),DIDTRITO_FORM,CADER_FORM,IFERROR(INDEX(BS:BS,MATCH(DAY(F1363),BR:BR,0),1),DAY(F1363)),IFERROR(INDEX(BS:BS,MATCH(MONTH(F1363),BR:BR,0),1),MONTH(F1363)),YEAR(F1363),G1363),""))</f>
        <v/>
      </c>
      <c r="L1363" s="4"/>
      <c r="M1363" s="4"/>
      <c r="Q1363" s="5"/>
      <c r="S1363"/>
      <c r="AA1363" s="4"/>
      <c r="AU1363" s="7"/>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t="str">
        <f>IF(F1364="","",IFERROR(CONCATENATE("PEUA",VLOOKUP(ESTADO,REPORTE!AV$2:AW$33,2,0),DIDTRITO_FORM,CADER_FORM,IFERROR(INDEX(BS:BS,MATCH(DAY(F1364),BR:BR,0),1),DAY(F1364)),IFERROR(INDEX(BS:BS,MATCH(MONTH(F1364),BR:BR,0),1),MONTH(F1364)),YEAR(F1364),G1364),""))</f>
        <v/>
      </c>
      <c r="L1364" s="4"/>
      <c r="M1364" s="4"/>
      <c r="Q1364" s="5"/>
      <c r="S1364"/>
      <c r="AA1364" s="4"/>
      <c r="AU1364" s="7"/>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t="str">
        <f>IF(F1365="","",IFERROR(CONCATENATE("PEUA",VLOOKUP(ESTADO,REPORTE!AV$2:AW$33,2,0),DIDTRITO_FORM,CADER_FORM,IFERROR(INDEX(BS:BS,MATCH(DAY(F1365),BR:BR,0),1),DAY(F1365)),IFERROR(INDEX(BS:BS,MATCH(MONTH(F1365),BR:BR,0),1),MONTH(F1365)),YEAR(F1365),G1365),""))</f>
        <v/>
      </c>
      <c r="L1365" s="4"/>
      <c r="M1365" s="4"/>
      <c r="Q1365" s="5"/>
      <c r="S1365"/>
      <c r="AA1365" s="4"/>
      <c r="AU1365" s="7"/>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t="str">
        <f>IF(F1366="","",IFERROR(CONCATENATE("PEUA",VLOOKUP(ESTADO,REPORTE!AV$2:AW$33,2,0),DIDTRITO_FORM,CADER_FORM,IFERROR(INDEX(BS:BS,MATCH(DAY(F1366),BR:BR,0),1),DAY(F1366)),IFERROR(INDEX(BS:BS,MATCH(MONTH(F1366),BR:BR,0),1),MONTH(F1366)),YEAR(F1366),G1366),""))</f>
        <v/>
      </c>
      <c r="L1366" s="4"/>
      <c r="M1366" s="4"/>
      <c r="Q1366" s="5"/>
      <c r="S1366"/>
      <c r="AA1366" s="4"/>
      <c r="AU1366" s="7"/>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t="str">
        <f>IF(F1367="","",IFERROR(CONCATENATE("PEUA",VLOOKUP(ESTADO,REPORTE!AV$2:AW$33,2,0),DIDTRITO_FORM,CADER_FORM,IFERROR(INDEX(BS:BS,MATCH(DAY(F1367),BR:BR,0),1),DAY(F1367)),IFERROR(INDEX(BS:BS,MATCH(MONTH(F1367),BR:BR,0),1),MONTH(F1367)),YEAR(F1367),G1367),""))</f>
        <v/>
      </c>
      <c r="L1367" s="4"/>
      <c r="M1367" s="4"/>
      <c r="Q1367" s="5"/>
      <c r="S1367"/>
      <c r="AA1367" s="4"/>
      <c r="AU1367" s="7"/>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t="str">
        <f>IF(F1368="","",IFERROR(CONCATENATE("PEUA",VLOOKUP(ESTADO,REPORTE!AV$2:AW$33,2,0),DIDTRITO_FORM,CADER_FORM,IFERROR(INDEX(BS:BS,MATCH(DAY(F1368),BR:BR,0),1),DAY(F1368)),IFERROR(INDEX(BS:BS,MATCH(MONTH(F1368),BR:BR,0),1),MONTH(F1368)),YEAR(F1368),G1368),""))</f>
        <v/>
      </c>
      <c r="L1368" s="4"/>
      <c r="M1368" s="4"/>
      <c r="Q1368" s="5"/>
      <c r="S1368"/>
      <c r="AA1368" s="4"/>
      <c r="AU1368" s="7"/>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t="str">
        <f>IF(F1369="","",IFERROR(CONCATENATE("PEUA",VLOOKUP(ESTADO,REPORTE!AV$2:AW$33,2,0),DIDTRITO_FORM,CADER_FORM,IFERROR(INDEX(BS:BS,MATCH(DAY(F1369),BR:BR,0),1),DAY(F1369)),IFERROR(INDEX(BS:BS,MATCH(MONTH(F1369),BR:BR,0),1),MONTH(F1369)),YEAR(F1369),G1369),""))</f>
        <v/>
      </c>
      <c r="L1369" s="4"/>
      <c r="M1369" s="4"/>
      <c r="Q1369" s="5"/>
      <c r="S1369"/>
      <c r="AA1369" s="4"/>
      <c r="AU1369" s="7"/>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t="str">
        <f>IF(F1370="","",IFERROR(CONCATENATE("PEUA",VLOOKUP(ESTADO,REPORTE!AV$2:AW$33,2,0),DIDTRITO_FORM,CADER_FORM,IFERROR(INDEX(BS:BS,MATCH(DAY(F1370),BR:BR,0),1),DAY(F1370)),IFERROR(INDEX(BS:BS,MATCH(MONTH(F1370),BR:BR,0),1),MONTH(F1370)),YEAR(F1370),G1370),""))</f>
        <v/>
      </c>
      <c r="L1370" s="4"/>
      <c r="M1370" s="4"/>
      <c r="Q1370" s="5"/>
      <c r="S1370"/>
      <c r="AA1370" s="4"/>
      <c r="AU1370" s="7"/>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t="str">
        <f>IF(F1371="","",IFERROR(CONCATENATE("PEUA",VLOOKUP(ESTADO,REPORTE!AV$2:AW$33,2,0),DIDTRITO_FORM,CADER_FORM,IFERROR(INDEX(BS:BS,MATCH(DAY(F1371),BR:BR,0),1),DAY(F1371)),IFERROR(INDEX(BS:BS,MATCH(MONTH(F1371),BR:BR,0),1),MONTH(F1371)),YEAR(F1371),G1371),""))</f>
        <v/>
      </c>
      <c r="L1371" s="4"/>
      <c r="M1371" s="4"/>
      <c r="Q1371" s="5"/>
      <c r="S1371"/>
      <c r="AA1371" s="4"/>
      <c r="AU1371" s="7"/>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t="str">
        <f>IF(F1372="","",IFERROR(CONCATENATE("PEUA",VLOOKUP(ESTADO,REPORTE!AV$2:AW$33,2,0),DIDTRITO_FORM,CADER_FORM,IFERROR(INDEX(BS:BS,MATCH(DAY(F1372),BR:BR,0),1),DAY(F1372)),IFERROR(INDEX(BS:BS,MATCH(MONTH(F1372),BR:BR,0),1),MONTH(F1372)),YEAR(F1372),G1372),""))</f>
        <v/>
      </c>
      <c r="L1372" s="4"/>
      <c r="M1372" s="4"/>
      <c r="Q1372" s="5"/>
      <c r="S1372"/>
      <c r="AA1372" s="4"/>
      <c r="AU1372" s="7"/>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t="str">
        <f>IF(F1373="","",IFERROR(CONCATENATE("PEUA",VLOOKUP(ESTADO,REPORTE!AV$2:AW$33,2,0),DIDTRITO_FORM,CADER_FORM,IFERROR(INDEX(BS:BS,MATCH(DAY(F1373),BR:BR,0),1),DAY(F1373)),IFERROR(INDEX(BS:BS,MATCH(MONTH(F1373),BR:BR,0),1),MONTH(F1373)),YEAR(F1373),G1373),""))</f>
        <v/>
      </c>
      <c r="L1373" s="4"/>
      <c r="M1373" s="4"/>
      <c r="Q1373" s="5"/>
      <c r="S1373"/>
      <c r="AA1373" s="4"/>
      <c r="AU1373" s="7"/>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t="str">
        <f>IF(F1374="","",IFERROR(CONCATENATE("PEUA",VLOOKUP(ESTADO,REPORTE!AV$2:AW$33,2,0),DIDTRITO_FORM,CADER_FORM,IFERROR(INDEX(BS:BS,MATCH(DAY(F1374),BR:BR,0),1),DAY(F1374)),IFERROR(INDEX(BS:BS,MATCH(MONTH(F1374),BR:BR,0),1),MONTH(F1374)),YEAR(F1374),G1374),""))</f>
        <v/>
      </c>
      <c r="L1374" s="4"/>
      <c r="M1374" s="4"/>
      <c r="Q1374" s="5"/>
      <c r="S1374"/>
      <c r="AA1374" s="4"/>
      <c r="AU1374" s="7"/>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t="str">
        <f>IF(F1375="","",IFERROR(CONCATENATE("PEUA",VLOOKUP(ESTADO,REPORTE!AV$2:AW$33,2,0),DIDTRITO_FORM,CADER_FORM,IFERROR(INDEX(BS:BS,MATCH(DAY(F1375),BR:BR,0),1),DAY(F1375)),IFERROR(INDEX(BS:BS,MATCH(MONTH(F1375),BR:BR,0),1),MONTH(F1375)),YEAR(F1375),G1375),""))</f>
        <v/>
      </c>
      <c r="L1375" s="4"/>
      <c r="M1375" s="4"/>
      <c r="Q1375" s="5"/>
      <c r="S1375"/>
      <c r="AA1375" s="4"/>
      <c r="AU1375" s="7"/>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t="str">
        <f>IF(F1376="","",IFERROR(CONCATENATE("PEUA",VLOOKUP(ESTADO,REPORTE!AV$2:AW$33,2,0),DIDTRITO_FORM,CADER_FORM,IFERROR(INDEX(BS:BS,MATCH(DAY(F1376),BR:BR,0),1),DAY(F1376)),IFERROR(INDEX(BS:BS,MATCH(MONTH(F1376),BR:BR,0),1),MONTH(F1376)),YEAR(F1376),G1376),""))</f>
        <v/>
      </c>
      <c r="L1376" s="4"/>
      <c r="M1376" s="4"/>
      <c r="Q1376" s="5"/>
      <c r="S1376"/>
      <c r="AA1376" s="4"/>
      <c r="AU1376" s="7"/>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t="str">
        <f>IF(F1377="","",IFERROR(CONCATENATE("PEUA",VLOOKUP(ESTADO,REPORTE!AV$2:AW$33,2,0),DIDTRITO_FORM,CADER_FORM,IFERROR(INDEX(BS:BS,MATCH(DAY(F1377),BR:BR,0),1),DAY(F1377)),IFERROR(INDEX(BS:BS,MATCH(MONTH(F1377),BR:BR,0),1),MONTH(F1377)),YEAR(F1377),G1377),""))</f>
        <v/>
      </c>
      <c r="L1377" s="4"/>
      <c r="M1377" s="4"/>
      <c r="Q1377" s="5"/>
      <c r="S1377"/>
      <c r="AA1377" s="4"/>
      <c r="AU1377" s="7"/>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t="str">
        <f>IF(F1378="","",IFERROR(CONCATENATE("PEUA",VLOOKUP(ESTADO,REPORTE!AV$2:AW$33,2,0),DIDTRITO_FORM,CADER_FORM,IFERROR(INDEX(BS:BS,MATCH(DAY(F1378),BR:BR,0),1),DAY(F1378)),IFERROR(INDEX(BS:BS,MATCH(MONTH(F1378),BR:BR,0),1),MONTH(F1378)),YEAR(F1378),G1378),""))</f>
        <v/>
      </c>
      <c r="L1378" s="4"/>
      <c r="M1378" s="4"/>
      <c r="Q1378" s="5"/>
      <c r="S1378"/>
      <c r="AA1378" s="4"/>
      <c r="AU1378" s="7"/>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t="str">
        <f>IF(F1379="","",IFERROR(CONCATENATE("PEUA",VLOOKUP(ESTADO,REPORTE!AV$2:AW$33,2,0),DIDTRITO_FORM,CADER_FORM,IFERROR(INDEX(BS:BS,MATCH(DAY(F1379),BR:BR,0),1),DAY(F1379)),IFERROR(INDEX(BS:BS,MATCH(MONTH(F1379),BR:BR,0),1),MONTH(F1379)),YEAR(F1379),G1379),""))</f>
        <v/>
      </c>
      <c r="L1379" s="4"/>
      <c r="M1379" s="4"/>
      <c r="Q1379" s="5"/>
      <c r="S1379"/>
      <c r="AA1379" s="4"/>
      <c r="AU1379" s="7"/>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t="str">
        <f>IF(F1380="","",IFERROR(CONCATENATE("PEUA",VLOOKUP(ESTADO,REPORTE!AV$2:AW$33,2,0),DIDTRITO_FORM,CADER_FORM,IFERROR(INDEX(BS:BS,MATCH(DAY(F1380),BR:BR,0),1),DAY(F1380)),IFERROR(INDEX(BS:BS,MATCH(MONTH(F1380),BR:BR,0),1),MONTH(F1380)),YEAR(F1380),G1380),""))</f>
        <v/>
      </c>
      <c r="L1380" s="4"/>
      <c r="M1380" s="4"/>
      <c r="Q1380" s="5"/>
      <c r="S1380"/>
      <c r="AA1380" s="4"/>
      <c r="AU1380" s="7"/>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t="str">
        <f>IF(F1381="","",IFERROR(CONCATENATE("PEUA",VLOOKUP(ESTADO,REPORTE!AV$2:AW$33,2,0),DIDTRITO_FORM,CADER_FORM,IFERROR(INDEX(BS:BS,MATCH(DAY(F1381),BR:BR,0),1),DAY(F1381)),IFERROR(INDEX(BS:BS,MATCH(MONTH(F1381),BR:BR,0),1),MONTH(F1381)),YEAR(F1381),G1381),""))</f>
        <v/>
      </c>
      <c r="L1381" s="4"/>
      <c r="M1381" s="4"/>
      <c r="Q1381" s="5"/>
      <c r="S1381"/>
      <c r="AA1381" s="4"/>
      <c r="AU1381" s="7"/>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t="str">
        <f>IF(F1382="","",IFERROR(CONCATENATE("PEUA",VLOOKUP(ESTADO,REPORTE!AV$2:AW$33,2,0),DIDTRITO_FORM,CADER_FORM,IFERROR(INDEX(BS:BS,MATCH(DAY(F1382),BR:BR,0),1),DAY(F1382)),IFERROR(INDEX(BS:BS,MATCH(MONTH(F1382),BR:BR,0),1),MONTH(F1382)),YEAR(F1382),G1382),""))</f>
        <v/>
      </c>
      <c r="L1382" s="4"/>
      <c r="M1382" s="4"/>
      <c r="Q1382" s="5"/>
      <c r="S1382"/>
      <c r="AA1382" s="4"/>
      <c r="AU1382" s="7"/>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t="str">
        <f>IF(F1383="","",IFERROR(CONCATENATE("PEUA",VLOOKUP(ESTADO,REPORTE!AV$2:AW$33,2,0),DIDTRITO_FORM,CADER_FORM,IFERROR(INDEX(BS:BS,MATCH(DAY(F1383),BR:BR,0),1),DAY(F1383)),IFERROR(INDEX(BS:BS,MATCH(MONTH(F1383),BR:BR,0),1),MONTH(F1383)),YEAR(F1383),G1383),""))</f>
        <v/>
      </c>
      <c r="L1383" s="4"/>
      <c r="M1383" s="4"/>
      <c r="Q1383" s="5"/>
      <c r="S1383"/>
      <c r="AA1383" s="4"/>
      <c r="AU1383" s="7"/>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t="str">
        <f>IF(F1384="","",IFERROR(CONCATENATE("PEUA",VLOOKUP(ESTADO,REPORTE!AV$2:AW$33,2,0),DIDTRITO_FORM,CADER_FORM,IFERROR(INDEX(BS:BS,MATCH(DAY(F1384),BR:BR,0),1),DAY(F1384)),IFERROR(INDEX(BS:BS,MATCH(MONTH(F1384),BR:BR,0),1),MONTH(F1384)),YEAR(F1384),G1384),""))</f>
        <v/>
      </c>
      <c r="L1384" s="4"/>
      <c r="M1384" s="4"/>
      <c r="Q1384" s="5"/>
      <c r="S1384"/>
      <c r="AA1384" s="4"/>
      <c r="AU1384" s="7"/>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t="str">
        <f>IF(F1385="","",IFERROR(CONCATENATE("PEUA",VLOOKUP(ESTADO,REPORTE!AV$2:AW$33,2,0),DIDTRITO_FORM,CADER_FORM,IFERROR(INDEX(BS:BS,MATCH(DAY(F1385),BR:BR,0),1),DAY(F1385)),IFERROR(INDEX(BS:BS,MATCH(MONTH(F1385),BR:BR,0),1),MONTH(F1385)),YEAR(F1385),G1385),""))</f>
        <v/>
      </c>
      <c r="L1385" s="4"/>
      <c r="M1385" s="4"/>
      <c r="Q1385" s="5"/>
      <c r="S1385"/>
      <c r="AA1385" s="4"/>
      <c r="AU1385" s="7"/>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t="str">
        <f>IF(F1386="","",IFERROR(CONCATENATE("PEUA",VLOOKUP(ESTADO,REPORTE!AV$2:AW$33,2,0),DIDTRITO_FORM,CADER_FORM,IFERROR(INDEX(BS:BS,MATCH(DAY(F1386),BR:BR,0),1),DAY(F1386)),IFERROR(INDEX(BS:BS,MATCH(MONTH(F1386),BR:BR,0),1),MONTH(F1386)),YEAR(F1386),G1386),""))</f>
        <v/>
      </c>
      <c r="L1386" s="4"/>
      <c r="M1386" s="4"/>
      <c r="Q1386" s="5"/>
      <c r="S1386"/>
      <c r="AA1386" s="4"/>
      <c r="AU1386" s="7"/>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t="str">
        <f>IF(F1387="","",IFERROR(CONCATENATE("PEUA",VLOOKUP(ESTADO,REPORTE!AV$2:AW$33,2,0),DIDTRITO_FORM,CADER_FORM,IFERROR(INDEX(BS:BS,MATCH(DAY(F1387),BR:BR,0),1),DAY(F1387)),IFERROR(INDEX(BS:BS,MATCH(MONTH(F1387),BR:BR,0),1),MONTH(F1387)),YEAR(F1387),G1387),""))</f>
        <v/>
      </c>
      <c r="L1387" s="4"/>
      <c r="M1387" s="4"/>
      <c r="Q1387" s="5"/>
      <c r="S1387"/>
      <c r="AA1387" s="4"/>
      <c r="AU1387" s="7"/>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t="str">
        <f>IF(F1388="","",IFERROR(CONCATENATE("PEUA",VLOOKUP(ESTADO,REPORTE!AV$2:AW$33,2,0),DIDTRITO_FORM,CADER_FORM,IFERROR(INDEX(BS:BS,MATCH(DAY(F1388),BR:BR,0),1),DAY(F1388)),IFERROR(INDEX(BS:BS,MATCH(MONTH(F1388),BR:BR,0),1),MONTH(F1388)),YEAR(F1388),G1388),""))</f>
        <v/>
      </c>
      <c r="L1388" s="4"/>
      <c r="M1388" s="4"/>
      <c r="Q1388" s="5"/>
      <c r="S1388"/>
      <c r="AA1388" s="4"/>
      <c r="AU1388" s="7"/>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t="str">
        <f>IF(F1389="","",IFERROR(CONCATENATE("PEUA",VLOOKUP(ESTADO,REPORTE!AV$2:AW$33,2,0),DIDTRITO_FORM,CADER_FORM,IFERROR(INDEX(BS:BS,MATCH(DAY(F1389),BR:BR,0),1),DAY(F1389)),IFERROR(INDEX(BS:BS,MATCH(MONTH(F1389),BR:BR,0),1),MONTH(F1389)),YEAR(F1389),G1389),""))</f>
        <v/>
      </c>
      <c r="L1389" s="4"/>
      <c r="M1389" s="4"/>
      <c r="Q1389" s="5"/>
      <c r="S1389"/>
      <c r="AA1389" s="4"/>
      <c r="AU1389" s="7"/>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t="str">
        <f>IF(F1390="","",IFERROR(CONCATENATE("PEUA",VLOOKUP(ESTADO,REPORTE!AV$2:AW$33,2,0),DIDTRITO_FORM,CADER_FORM,IFERROR(INDEX(BS:BS,MATCH(DAY(F1390),BR:BR,0),1),DAY(F1390)),IFERROR(INDEX(BS:BS,MATCH(MONTH(F1390),BR:BR,0),1),MONTH(F1390)),YEAR(F1390),G1390),""))</f>
        <v/>
      </c>
      <c r="L1390" s="4"/>
      <c r="M1390" s="4"/>
      <c r="Q1390" s="5"/>
      <c r="S1390"/>
      <c r="AA1390" s="4"/>
      <c r="AU1390" s="7"/>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t="str">
        <f>IF(F1391="","",IFERROR(CONCATENATE("PEUA",VLOOKUP(ESTADO,REPORTE!AV$2:AW$33,2,0),DIDTRITO_FORM,CADER_FORM,IFERROR(INDEX(BS:BS,MATCH(DAY(F1391),BR:BR,0),1),DAY(F1391)),IFERROR(INDEX(BS:BS,MATCH(MONTH(F1391),BR:BR,0),1),MONTH(F1391)),YEAR(F1391),G1391),""))</f>
        <v/>
      </c>
      <c r="L1391" s="4"/>
      <c r="M1391" s="4"/>
      <c r="Q1391" s="5"/>
      <c r="S1391"/>
      <c r="AA1391" s="4"/>
      <c r="AU1391" s="7"/>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t="str">
        <f>IF(F1392="","",IFERROR(CONCATENATE("PEUA",VLOOKUP(ESTADO,REPORTE!AV$2:AW$33,2,0),DIDTRITO_FORM,CADER_FORM,IFERROR(INDEX(BS:BS,MATCH(DAY(F1392),BR:BR,0),1),DAY(F1392)),IFERROR(INDEX(BS:BS,MATCH(MONTH(F1392),BR:BR,0),1),MONTH(F1392)),YEAR(F1392),G1392),""))</f>
        <v/>
      </c>
      <c r="L1392" s="4"/>
      <c r="M1392" s="4"/>
      <c r="Q1392" s="5"/>
      <c r="S1392"/>
      <c r="AA1392" s="4"/>
      <c r="AU1392" s="7"/>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t="str">
        <f>IF(F1393="","",IFERROR(CONCATENATE("PEUA",VLOOKUP(ESTADO,REPORTE!AV$2:AW$33,2,0),DIDTRITO_FORM,CADER_FORM,IFERROR(INDEX(BS:BS,MATCH(DAY(F1393),BR:BR,0),1),DAY(F1393)),IFERROR(INDEX(BS:BS,MATCH(MONTH(F1393),BR:BR,0),1),MONTH(F1393)),YEAR(F1393),G1393),""))</f>
        <v/>
      </c>
      <c r="L1393" s="4"/>
      <c r="M1393" s="4"/>
      <c r="Q1393" s="5"/>
      <c r="S1393"/>
      <c r="AA1393" s="4"/>
      <c r="AU1393" s="7"/>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t="str">
        <f>IF(F1394="","",IFERROR(CONCATENATE("PEUA",VLOOKUP(ESTADO,REPORTE!AV$2:AW$33,2,0),DIDTRITO_FORM,CADER_FORM,IFERROR(INDEX(BS:BS,MATCH(DAY(F1394),BR:BR,0),1),DAY(F1394)),IFERROR(INDEX(BS:BS,MATCH(MONTH(F1394),BR:BR,0),1),MONTH(F1394)),YEAR(F1394),G1394),""))</f>
        <v/>
      </c>
      <c r="L1394" s="4"/>
      <c r="M1394" s="4"/>
      <c r="Q1394" s="5"/>
      <c r="S1394"/>
      <c r="AA1394" s="4"/>
      <c r="AU1394" s="7"/>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t="str">
        <f>IF(F1395="","",IFERROR(CONCATENATE("PEUA",VLOOKUP(ESTADO,REPORTE!AV$2:AW$33,2,0),DIDTRITO_FORM,CADER_FORM,IFERROR(INDEX(BS:BS,MATCH(DAY(F1395),BR:BR,0),1),DAY(F1395)),IFERROR(INDEX(BS:BS,MATCH(MONTH(F1395),BR:BR,0),1),MONTH(F1395)),YEAR(F1395),G1395),""))</f>
        <v/>
      </c>
      <c r="L1395" s="4"/>
      <c r="M1395" s="4"/>
      <c r="Q1395" s="5"/>
      <c r="S1395"/>
      <c r="AA1395" s="4"/>
      <c r="AU1395" s="7"/>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t="str">
        <f>IF(F1396="","",IFERROR(CONCATENATE("PEUA",VLOOKUP(ESTADO,REPORTE!AV$2:AW$33,2,0),DIDTRITO_FORM,CADER_FORM,IFERROR(INDEX(BS:BS,MATCH(DAY(F1396),BR:BR,0),1),DAY(F1396)),IFERROR(INDEX(BS:BS,MATCH(MONTH(F1396),BR:BR,0),1),MONTH(F1396)),YEAR(F1396),G1396),""))</f>
        <v/>
      </c>
      <c r="L1396" s="4"/>
      <c r="M1396" s="4"/>
      <c r="Q1396" s="5"/>
      <c r="S1396"/>
      <c r="AA1396" s="4"/>
      <c r="AU1396" s="7"/>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t="str">
        <f>IF(F1397="","",IFERROR(CONCATENATE("PEUA",VLOOKUP(ESTADO,REPORTE!AV$2:AW$33,2,0),DIDTRITO_FORM,CADER_FORM,IFERROR(INDEX(BS:BS,MATCH(DAY(F1397),BR:BR,0),1),DAY(F1397)),IFERROR(INDEX(BS:BS,MATCH(MONTH(F1397),BR:BR,0),1),MONTH(F1397)),YEAR(F1397),G1397),""))</f>
        <v/>
      </c>
      <c r="L1397" s="4"/>
      <c r="M1397" s="4"/>
      <c r="Q1397" s="5"/>
      <c r="S1397"/>
      <c r="AA1397" s="4"/>
      <c r="AU1397" s="7"/>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t="str">
        <f>IF(F1398="","",IFERROR(CONCATENATE("PEUA",VLOOKUP(ESTADO,REPORTE!AV$2:AW$33,2,0),DIDTRITO_FORM,CADER_FORM,IFERROR(INDEX(BS:BS,MATCH(DAY(F1398),BR:BR,0),1),DAY(F1398)),IFERROR(INDEX(BS:BS,MATCH(MONTH(F1398),BR:BR,0),1),MONTH(F1398)),YEAR(F1398),G1398),""))</f>
        <v/>
      </c>
      <c r="L1398" s="4"/>
      <c r="M1398" s="4"/>
      <c r="Q1398" s="5"/>
      <c r="S1398"/>
      <c r="AA1398" s="4"/>
      <c r="AU1398" s="7"/>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t="str">
        <f>IF(F1399="","",IFERROR(CONCATENATE("PEUA",VLOOKUP(ESTADO,REPORTE!AV$2:AW$33,2,0),DIDTRITO_FORM,CADER_FORM,IFERROR(INDEX(BS:BS,MATCH(DAY(F1399),BR:BR,0),1),DAY(F1399)),IFERROR(INDEX(BS:BS,MATCH(MONTH(F1399),BR:BR,0),1),MONTH(F1399)),YEAR(F1399),G1399),""))</f>
        <v/>
      </c>
      <c r="L1399" s="4"/>
      <c r="M1399" s="4"/>
      <c r="Q1399" s="5"/>
      <c r="S1399"/>
      <c r="AA1399" s="4"/>
      <c r="AU1399" s="7"/>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t="str">
        <f>IF(F1400="","",IFERROR(CONCATENATE("PEUA",VLOOKUP(ESTADO,REPORTE!AV$2:AW$33,2,0),DIDTRITO_FORM,CADER_FORM,IFERROR(INDEX(BS:BS,MATCH(DAY(F1400),BR:BR,0),1),DAY(F1400)),IFERROR(INDEX(BS:BS,MATCH(MONTH(F1400),BR:BR,0),1),MONTH(F1400)),YEAR(F1400),G1400),""))</f>
        <v/>
      </c>
      <c r="L1400" s="4"/>
      <c r="M1400" s="4"/>
      <c r="Q1400" s="5"/>
      <c r="S1400"/>
      <c r="AA1400" s="4"/>
      <c r="AU1400" s="7"/>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t="str">
        <f>IF(F1401="","",IFERROR(CONCATENATE("PEUA",VLOOKUP(ESTADO,REPORTE!AV$2:AW$33,2,0),DIDTRITO_FORM,CADER_FORM,IFERROR(INDEX(BS:BS,MATCH(DAY(F1401),BR:BR,0),1),DAY(F1401)),IFERROR(INDEX(BS:BS,MATCH(MONTH(F1401),BR:BR,0),1),MONTH(F1401)),YEAR(F1401),G1401),""))</f>
        <v/>
      </c>
      <c r="L1401" s="4"/>
      <c r="M1401" s="4"/>
      <c r="Q1401" s="5"/>
      <c r="S1401"/>
      <c r="AA1401" s="4"/>
      <c r="AU1401" s="7"/>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t="str">
        <f>IF(F1402="","",IFERROR(CONCATENATE("PEUA",VLOOKUP(ESTADO,REPORTE!AV$2:AW$33,2,0),DIDTRITO_FORM,CADER_FORM,IFERROR(INDEX(BS:BS,MATCH(DAY(F1402),BR:BR,0),1),DAY(F1402)),IFERROR(INDEX(BS:BS,MATCH(MONTH(F1402),BR:BR,0),1),MONTH(F1402)),YEAR(F1402),G1402),""))</f>
        <v/>
      </c>
      <c r="L1402" s="4"/>
      <c r="M1402" s="4"/>
      <c r="Q1402" s="5"/>
      <c r="S1402"/>
      <c r="AA1402" s="4"/>
      <c r="AU1402" s="7"/>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t="str">
        <f>IF(F1403="","",IFERROR(CONCATENATE("PEUA",VLOOKUP(ESTADO,REPORTE!AV$2:AW$33,2,0),DIDTRITO_FORM,CADER_FORM,IFERROR(INDEX(BS:BS,MATCH(DAY(F1403),BR:BR,0),1),DAY(F1403)),IFERROR(INDEX(BS:BS,MATCH(MONTH(F1403),BR:BR,0),1),MONTH(F1403)),YEAR(F1403),G1403),""))</f>
        <v/>
      </c>
      <c r="L1403" s="4"/>
      <c r="M1403" s="4"/>
      <c r="Q1403" s="5"/>
      <c r="S1403"/>
      <c r="AA1403" s="4"/>
      <c r="AU1403" s="7"/>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t="str">
        <f>IF(F1404="","",IFERROR(CONCATENATE("PEUA",VLOOKUP(ESTADO,REPORTE!AV$2:AW$33,2,0),DIDTRITO_FORM,CADER_FORM,IFERROR(INDEX(BS:BS,MATCH(DAY(F1404),BR:BR,0),1),DAY(F1404)),IFERROR(INDEX(BS:BS,MATCH(MONTH(F1404),BR:BR,0),1),MONTH(F1404)),YEAR(F1404),G1404),""))</f>
        <v/>
      </c>
      <c r="L1404" s="4"/>
      <c r="M1404" s="4"/>
      <c r="Q1404" s="5"/>
      <c r="S1404"/>
      <c r="AA1404" s="4"/>
      <c r="AU1404" s="7"/>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t="str">
        <f>IF(F1405="","",IFERROR(CONCATENATE("PEUA",VLOOKUP(ESTADO,REPORTE!AV$2:AW$33,2,0),DIDTRITO_FORM,CADER_FORM,IFERROR(INDEX(BS:BS,MATCH(DAY(F1405),BR:BR,0),1),DAY(F1405)),IFERROR(INDEX(BS:BS,MATCH(MONTH(F1405),BR:BR,0),1),MONTH(F1405)),YEAR(F1405),G1405),""))</f>
        <v/>
      </c>
      <c r="L1405" s="4"/>
      <c r="M1405" s="4"/>
      <c r="Q1405" s="5"/>
      <c r="S1405"/>
      <c r="AA1405" s="4"/>
      <c r="AU1405" s="7"/>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t="str">
        <f>IF(F1406="","",IFERROR(CONCATENATE("PEUA",VLOOKUP(ESTADO,REPORTE!AV$2:AW$33,2,0),DIDTRITO_FORM,CADER_FORM,IFERROR(INDEX(BS:BS,MATCH(DAY(F1406),BR:BR,0),1),DAY(F1406)),IFERROR(INDEX(BS:BS,MATCH(MONTH(F1406),BR:BR,0),1),MONTH(F1406)),YEAR(F1406),G1406),""))</f>
        <v/>
      </c>
      <c r="L1406" s="4"/>
      <c r="M1406" s="4"/>
      <c r="Q1406" s="5"/>
      <c r="S1406"/>
      <c r="AA1406" s="4"/>
      <c r="AU1406" s="7"/>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t="str">
        <f>IF(F1407="","",IFERROR(CONCATENATE("PEUA",VLOOKUP(ESTADO,REPORTE!AV$2:AW$33,2,0),DIDTRITO_FORM,CADER_FORM,IFERROR(INDEX(BS:BS,MATCH(DAY(F1407),BR:BR,0),1),DAY(F1407)),IFERROR(INDEX(BS:BS,MATCH(MONTH(F1407),BR:BR,0),1),MONTH(F1407)),YEAR(F1407),G1407),""))</f>
        <v/>
      </c>
      <c r="L1407" s="4"/>
      <c r="M1407" s="4"/>
      <c r="Q1407" s="5"/>
      <c r="S1407"/>
      <c r="AA1407" s="4"/>
      <c r="AU1407" s="7"/>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t="str">
        <f>IF(F1408="","",IFERROR(CONCATENATE("PEUA",VLOOKUP(ESTADO,REPORTE!AV$2:AW$33,2,0),DIDTRITO_FORM,CADER_FORM,IFERROR(INDEX(BS:BS,MATCH(DAY(F1408),BR:BR,0),1),DAY(F1408)),IFERROR(INDEX(BS:BS,MATCH(MONTH(F1408),BR:BR,0),1),MONTH(F1408)),YEAR(F1408),G1408),""))</f>
        <v/>
      </c>
      <c r="L1408" s="4"/>
      <c r="M1408" s="4"/>
      <c r="Q1408" s="5"/>
      <c r="S1408"/>
      <c r="AA1408" s="4"/>
      <c r="AU1408" s="7"/>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t="str">
        <f>IF(F1409="","",IFERROR(CONCATENATE("PEUA",VLOOKUP(ESTADO,REPORTE!AV$2:AW$33,2,0),DIDTRITO_FORM,CADER_FORM,IFERROR(INDEX(BS:BS,MATCH(DAY(F1409),BR:BR,0),1),DAY(F1409)),IFERROR(INDEX(BS:BS,MATCH(MONTH(F1409),BR:BR,0),1),MONTH(F1409)),YEAR(F1409),G1409),""))</f>
        <v/>
      </c>
      <c r="L1409" s="4"/>
      <c r="M1409" s="4"/>
      <c r="Q1409" s="5"/>
      <c r="S1409"/>
      <c r="AA1409" s="4"/>
      <c r="AU1409" s="7"/>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t="str">
        <f>IF(F1410="","",IFERROR(CONCATENATE("PEUA",VLOOKUP(ESTADO,REPORTE!AV$2:AW$33,2,0),DIDTRITO_FORM,CADER_FORM,IFERROR(INDEX(BS:BS,MATCH(DAY(F1410),BR:BR,0),1),DAY(F1410)),IFERROR(INDEX(BS:BS,MATCH(MONTH(F1410),BR:BR,0),1),MONTH(F1410)),YEAR(F1410),G1410),""))</f>
        <v/>
      </c>
      <c r="L1410" s="4"/>
      <c r="M1410" s="4"/>
      <c r="Q1410" s="5"/>
      <c r="S1410"/>
      <c r="AA1410" s="4"/>
      <c r="AU1410" s="7"/>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t="str">
        <f>IF(F1411="","",IFERROR(CONCATENATE("PEUA",VLOOKUP(ESTADO,REPORTE!AV$2:AW$33,2,0),DIDTRITO_FORM,CADER_FORM,IFERROR(INDEX(BS:BS,MATCH(DAY(F1411),BR:BR,0),1),DAY(F1411)),IFERROR(INDEX(BS:BS,MATCH(MONTH(F1411),BR:BR,0),1),MONTH(F1411)),YEAR(F1411),G1411),""))</f>
        <v/>
      </c>
      <c r="L1411" s="4"/>
      <c r="M1411" s="4"/>
      <c r="Q1411" s="5"/>
      <c r="S1411"/>
      <c r="AA1411" s="4"/>
      <c r="AU1411" s="7"/>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t="str">
        <f>IF(F1412="","",IFERROR(CONCATENATE("PEUA",VLOOKUP(ESTADO,REPORTE!AV$2:AW$33,2,0),DIDTRITO_FORM,CADER_FORM,IFERROR(INDEX(BS:BS,MATCH(DAY(F1412),BR:BR,0),1),DAY(F1412)),IFERROR(INDEX(BS:BS,MATCH(MONTH(F1412),BR:BR,0),1),MONTH(F1412)),YEAR(F1412),G1412),""))</f>
        <v/>
      </c>
      <c r="J1412" s="5"/>
      <c r="L1412" s="4"/>
      <c r="M1412" s="4"/>
      <c r="Q1412" s="5"/>
      <c r="R1412" s="5"/>
      <c r="AA1412" s="4"/>
      <c r="AU1412" s="7"/>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t="str">
        <f>IF(F1413="","",IFERROR(CONCATENATE("PEUA",VLOOKUP(ESTADO,REPORTE!AV$2:AW$33,2,0),DIDTRITO_FORM,CADER_FORM,IFERROR(INDEX(BS:BS,MATCH(DAY(F1413),BR:BR,0),1),DAY(F1413)),IFERROR(INDEX(BS:BS,MATCH(MONTH(F1413),BR:BR,0),1),MONTH(F1413)),YEAR(F1413),G1413),""))</f>
        <v/>
      </c>
      <c r="L1413" s="4"/>
      <c r="M1413" s="4"/>
      <c r="Q1413" s="5"/>
      <c r="AA1413" s="4"/>
      <c r="AU1413" s="7"/>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t="str">
        <f>IF(F1414="","",IFERROR(CONCATENATE("PEUA",VLOOKUP(ESTADO,REPORTE!AV$2:AW$33,2,0),DIDTRITO_FORM,CADER_FORM,IFERROR(INDEX(BS:BS,MATCH(DAY(F1414),BR:BR,0),1),DAY(F1414)),IFERROR(INDEX(BS:BS,MATCH(MONTH(F1414),BR:BR,0),1),MONTH(F1414)),YEAR(F1414),G1414),""))</f>
        <v/>
      </c>
      <c r="L1414" s="4"/>
      <c r="M1414" s="4"/>
      <c r="Q1414" s="5"/>
      <c r="AA1414" s="4"/>
      <c r="AU1414" s="7"/>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t="str">
        <f>IF(F1415="","",IFERROR(CONCATENATE("PEUA",VLOOKUP(ESTADO,REPORTE!AV$2:AW$33,2,0),DIDTRITO_FORM,CADER_FORM,IFERROR(INDEX(BS:BS,MATCH(DAY(F1415),BR:BR,0),1),DAY(F1415)),IFERROR(INDEX(BS:BS,MATCH(MONTH(F1415),BR:BR,0),1),MONTH(F1415)),YEAR(F1415),G1415),""))</f>
        <v/>
      </c>
      <c r="L1415" s="4"/>
      <c r="M1415" s="4"/>
      <c r="Q1415" s="5"/>
      <c r="AA1415" s="4"/>
      <c r="AU1415" s="7"/>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t="str">
        <f>IF(F1416="","",IFERROR(CONCATENATE("PEUA",VLOOKUP(ESTADO,REPORTE!AV$2:AW$33,2,0),DIDTRITO_FORM,CADER_FORM,IFERROR(INDEX(BS:BS,MATCH(DAY(F1416),BR:BR,0),1),DAY(F1416)),IFERROR(INDEX(BS:BS,MATCH(MONTH(F1416),BR:BR,0),1),MONTH(F1416)),YEAR(F1416),G1416),""))</f>
        <v/>
      </c>
      <c r="L1416" s="4"/>
      <c r="M1416" s="4"/>
      <c r="Q1416" s="5"/>
      <c r="AA1416" s="4"/>
      <c r="AU1416" s="7"/>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t="str">
        <f>IF(F1417="","",IFERROR(CONCATENATE("PEUA",VLOOKUP(ESTADO,REPORTE!AV$2:AW$33,2,0),DIDTRITO_FORM,CADER_FORM,IFERROR(INDEX(BS:BS,MATCH(DAY(F1417),BR:BR,0),1),DAY(F1417)),IFERROR(INDEX(BS:BS,MATCH(MONTH(F1417),BR:BR,0),1),MONTH(F1417)),YEAR(F1417),G1417),""))</f>
        <v/>
      </c>
      <c r="L1417" s="4"/>
      <c r="M1417" s="4"/>
      <c r="Q1417" s="5"/>
      <c r="AA1417" s="4"/>
      <c r="AU1417" s="7"/>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t="str">
        <f>IF(F1418="","",IFERROR(CONCATENATE("PEUA",VLOOKUP(ESTADO,REPORTE!AV$2:AW$33,2,0),DIDTRITO_FORM,CADER_FORM,IFERROR(INDEX(BS:BS,MATCH(DAY(F1418),BR:BR,0),1),DAY(F1418)),IFERROR(INDEX(BS:BS,MATCH(MONTH(F1418),BR:BR,0),1),MONTH(F1418)),YEAR(F1418),G1418),""))</f>
        <v/>
      </c>
      <c r="L1418" s="4"/>
      <c r="M1418" s="4"/>
      <c r="Q1418" s="5"/>
      <c r="AA1418" s="4"/>
      <c r="AU1418" s="7"/>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t="str">
        <f>IF(F1419="","",IFERROR(CONCATENATE("PEUA",VLOOKUP(ESTADO,REPORTE!AV$2:AW$33,2,0),DIDTRITO_FORM,CADER_FORM,IFERROR(INDEX(BS:BS,MATCH(DAY(F1419),BR:BR,0),1),DAY(F1419)),IFERROR(INDEX(BS:BS,MATCH(MONTH(F1419),BR:BR,0),1),MONTH(F1419)),YEAR(F1419),G1419),""))</f>
        <v/>
      </c>
      <c r="L1419" s="4"/>
      <c r="M1419" s="4"/>
      <c r="Q1419" s="5"/>
      <c r="AA1419" s="4"/>
      <c r="AU1419" s="7"/>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t="str">
        <f>IF(F1420="","",IFERROR(CONCATENATE("PEUA",VLOOKUP(ESTADO,REPORTE!AV$2:AW$33,2,0),DIDTRITO_FORM,CADER_FORM,IFERROR(INDEX(BS:BS,MATCH(DAY(F1420),BR:BR,0),1),DAY(F1420)),IFERROR(INDEX(BS:BS,MATCH(MONTH(F1420),BR:BR,0),1),MONTH(F1420)),YEAR(F1420),G1420),""))</f>
        <v/>
      </c>
      <c r="L1420" s="4"/>
      <c r="M1420" s="4"/>
      <c r="Q1420" s="5"/>
      <c r="AA1420" s="4"/>
      <c r="AU1420" s="7"/>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t="str">
        <f>IF(F1421="","",IFERROR(CONCATENATE("PEUA",VLOOKUP(ESTADO,REPORTE!AV$2:AW$33,2,0),DIDTRITO_FORM,CADER_FORM,IFERROR(INDEX(BS:BS,MATCH(DAY(F1421),BR:BR,0),1),DAY(F1421)),IFERROR(INDEX(BS:BS,MATCH(MONTH(F1421),BR:BR,0),1),MONTH(F1421)),YEAR(F1421),G1421),""))</f>
        <v/>
      </c>
      <c r="L1421" s="4"/>
      <c r="M1421" s="4"/>
      <c r="Q1421" s="5"/>
      <c r="AA1421" s="4"/>
      <c r="AU1421" s="7"/>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t="str">
        <f>IF(F1422="","",IFERROR(CONCATENATE("PEUA",VLOOKUP(ESTADO,REPORTE!AV$2:AW$33,2,0),DIDTRITO_FORM,CADER_FORM,IFERROR(INDEX(BS:BS,MATCH(DAY(F1422),BR:BR,0),1),DAY(F1422)),IFERROR(INDEX(BS:BS,MATCH(MONTH(F1422),BR:BR,0),1),MONTH(F1422)),YEAR(F1422),G1422),""))</f>
        <v/>
      </c>
      <c r="L1422" s="4"/>
      <c r="M1422" s="4"/>
      <c r="Q1422" s="5"/>
      <c r="AA1422" s="4"/>
      <c r="AU1422" s="7"/>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t="str">
        <f>IF(F1423="","",IFERROR(CONCATENATE("PEUA",VLOOKUP(ESTADO,REPORTE!AV$2:AW$33,2,0),DIDTRITO_FORM,CADER_FORM,IFERROR(INDEX(BS:BS,MATCH(DAY(F1423),BR:BR,0),1),DAY(F1423)),IFERROR(INDEX(BS:BS,MATCH(MONTH(F1423),BR:BR,0),1),MONTH(F1423)),YEAR(F1423),G1423),""))</f>
        <v/>
      </c>
      <c r="L1423" s="4"/>
      <c r="M1423" s="4"/>
      <c r="Q1423" s="5"/>
      <c r="AA1423" s="4"/>
      <c r="AU1423" s="7"/>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t="str">
        <f>IF(F1424="","",IFERROR(CONCATENATE("PEUA",VLOOKUP(ESTADO,REPORTE!AV$2:AW$33,2,0),DIDTRITO_FORM,CADER_FORM,IFERROR(INDEX(BS:BS,MATCH(DAY(F1424),BR:BR,0),1),DAY(F1424)),IFERROR(INDEX(BS:BS,MATCH(MONTH(F1424),BR:BR,0),1),MONTH(F1424)),YEAR(F1424),G1424),""))</f>
        <v/>
      </c>
      <c r="L1424" s="4"/>
      <c r="M1424" s="4"/>
      <c r="Q1424" s="5"/>
      <c r="AA1424" s="4"/>
      <c r="AU1424" s="7"/>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t="str">
        <f>IF(F1425="","",IFERROR(CONCATENATE("PEUA",VLOOKUP(ESTADO,REPORTE!AV$2:AW$33,2,0),DIDTRITO_FORM,CADER_FORM,IFERROR(INDEX(BS:BS,MATCH(DAY(F1425),BR:BR,0),1),DAY(F1425)),IFERROR(INDEX(BS:BS,MATCH(MONTH(F1425),BR:BR,0),1),MONTH(F1425)),YEAR(F1425),G1425),""))</f>
        <v/>
      </c>
      <c r="L1425" s="4"/>
      <c r="M1425" s="4"/>
      <c r="Q1425" s="5"/>
      <c r="AA1425" s="4"/>
      <c r="AU1425" s="7"/>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t="str">
        <f>IF(F1426="","",IFERROR(CONCATENATE("PEUA",VLOOKUP(ESTADO,REPORTE!AV$2:AW$33,2,0),DIDTRITO_FORM,CADER_FORM,IFERROR(INDEX(BS:BS,MATCH(DAY(F1426),BR:BR,0),1),DAY(F1426)),IFERROR(INDEX(BS:BS,MATCH(MONTH(F1426),BR:BR,0),1),MONTH(F1426)),YEAR(F1426),G1426),""))</f>
        <v/>
      </c>
      <c r="L1426" s="4"/>
      <c r="M1426" s="4"/>
      <c r="Q1426" s="5"/>
      <c r="AA1426" s="4"/>
      <c r="AU1426" s="7"/>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t="str">
        <f>IF(F1427="","",IFERROR(CONCATENATE("PEUA",VLOOKUP(ESTADO,REPORTE!AV$2:AW$33,2,0),DIDTRITO_FORM,CADER_FORM,IFERROR(INDEX(BS:BS,MATCH(DAY(F1427),BR:BR,0),1),DAY(F1427)),IFERROR(INDEX(BS:BS,MATCH(MONTH(F1427),BR:BR,0),1),MONTH(F1427)),YEAR(F1427),G1427),""))</f>
        <v/>
      </c>
      <c r="L1427" s="4"/>
      <c r="M1427" s="4"/>
      <c r="Q1427" s="5"/>
      <c r="AA1427" s="4"/>
      <c r="AU1427" s="7"/>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t="str">
        <f>IF(F1428="","",IFERROR(CONCATENATE("PEUA",VLOOKUP(ESTADO,REPORTE!AV$2:AW$33,2,0),DIDTRITO_FORM,CADER_FORM,IFERROR(INDEX(BS:BS,MATCH(DAY(F1428),BR:BR,0),1),DAY(F1428)),IFERROR(INDEX(BS:BS,MATCH(MONTH(F1428),BR:BR,0),1),MONTH(F1428)),YEAR(F1428),G1428),""))</f>
        <v/>
      </c>
      <c r="L1428" s="4"/>
      <c r="M1428" s="4"/>
      <c r="Q1428" s="5"/>
      <c r="AA1428" s="4"/>
      <c r="AU1428" s="7"/>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t="str">
        <f>IF(F1429="","",IFERROR(CONCATENATE("PEUA",VLOOKUP(ESTADO,REPORTE!AV$2:AW$33,2,0),DIDTRITO_FORM,CADER_FORM,IFERROR(INDEX(BS:BS,MATCH(DAY(F1429),BR:BR,0),1),DAY(F1429)),IFERROR(INDEX(BS:BS,MATCH(MONTH(F1429),BR:BR,0),1),MONTH(F1429)),YEAR(F1429),G1429),""))</f>
        <v/>
      </c>
      <c r="L1429" s="4"/>
      <c r="M1429" s="4"/>
      <c r="Q1429" s="5"/>
      <c r="AA1429" s="4"/>
      <c r="AU1429" s="7"/>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t="str">
        <f>IF(F1430="","",IFERROR(CONCATENATE("PEUA",VLOOKUP(ESTADO,REPORTE!AV$2:AW$33,2,0),DIDTRITO_FORM,CADER_FORM,IFERROR(INDEX(BS:BS,MATCH(DAY(F1430),BR:BR,0),1),DAY(F1430)),IFERROR(INDEX(BS:BS,MATCH(MONTH(F1430),BR:BR,0),1),MONTH(F1430)),YEAR(F1430),G1430),""))</f>
        <v/>
      </c>
      <c r="L1430" s="4"/>
      <c r="M1430" s="4"/>
      <c r="Q1430" s="5"/>
      <c r="AA1430" s="4"/>
      <c r="AU1430" s="7"/>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t="str">
        <f>IF(F1431="","",IFERROR(CONCATENATE("PEUA",VLOOKUP(ESTADO,REPORTE!AV$2:AW$33,2,0),DIDTRITO_FORM,CADER_FORM,IFERROR(INDEX(BS:BS,MATCH(DAY(F1431),BR:BR,0),1),DAY(F1431)),IFERROR(INDEX(BS:BS,MATCH(MONTH(F1431),BR:BR,0),1),MONTH(F1431)),YEAR(F1431),G1431),""))</f>
        <v/>
      </c>
      <c r="L1431" s="4"/>
      <c r="M1431" s="4"/>
      <c r="Q1431" s="5"/>
      <c r="AA1431" s="4"/>
      <c r="AU1431" s="7"/>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t="str">
        <f>IF(F1432="","",IFERROR(CONCATENATE("PEUA",VLOOKUP(ESTADO,REPORTE!AV$2:AW$33,2,0),DIDTRITO_FORM,CADER_FORM,IFERROR(INDEX(BS:BS,MATCH(DAY(F1432),BR:BR,0),1),DAY(F1432)),IFERROR(INDEX(BS:BS,MATCH(MONTH(F1432),BR:BR,0),1),MONTH(F1432)),YEAR(F1432),G1432),""))</f>
        <v/>
      </c>
      <c r="L1432" s="4"/>
      <c r="M1432" s="4"/>
      <c r="Q1432" s="5"/>
      <c r="AA1432" s="4"/>
      <c r="AU1432" s="7"/>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t="str">
        <f>IF(F1433="","",IFERROR(CONCATENATE("PEUA",VLOOKUP(ESTADO,REPORTE!AV$2:AW$33,2,0),DIDTRITO_FORM,CADER_FORM,IFERROR(INDEX(BS:BS,MATCH(DAY(F1433),BR:BR,0),1),DAY(F1433)),IFERROR(INDEX(BS:BS,MATCH(MONTH(F1433),BR:BR,0),1),MONTH(F1433)),YEAR(F1433),G1433),""))</f>
        <v/>
      </c>
      <c r="L1433" s="4"/>
      <c r="M1433" s="4"/>
      <c r="Q1433" s="5"/>
      <c r="AA1433" s="4"/>
      <c r="AU1433" s="7"/>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t="str">
        <f>IF(F1434="","",IFERROR(CONCATENATE("PEUA",VLOOKUP(ESTADO,REPORTE!AV$2:AW$33,2,0),DIDTRITO_FORM,CADER_FORM,IFERROR(INDEX(BS:BS,MATCH(DAY(F1434),BR:BR,0),1),DAY(F1434)),IFERROR(INDEX(BS:BS,MATCH(MONTH(F1434),BR:BR,0),1),MONTH(F1434)),YEAR(F1434),G1434),""))</f>
        <v/>
      </c>
      <c r="L1434" s="4"/>
      <c r="M1434" s="4"/>
      <c r="Q1434" s="5"/>
      <c r="AA1434" s="4"/>
      <c r="AU1434" s="7"/>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t="str">
        <f>IF(F1435="","",IFERROR(CONCATENATE("PEUA",VLOOKUP(ESTADO,REPORTE!AV$2:AW$33,2,0),DIDTRITO_FORM,CADER_FORM,IFERROR(INDEX(BS:BS,MATCH(DAY(F1435),BR:BR,0),1),DAY(F1435)),IFERROR(INDEX(BS:BS,MATCH(MONTH(F1435),BR:BR,0),1),MONTH(F1435)),YEAR(F1435),G1435),""))</f>
        <v/>
      </c>
      <c r="L1435" s="4"/>
      <c r="M1435" s="4"/>
      <c r="Q1435" s="5"/>
      <c r="AA1435" s="4"/>
      <c r="AU1435" s="7"/>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t="str">
        <f>IF(F1436="","",IFERROR(CONCATENATE("PEUA",VLOOKUP(ESTADO,REPORTE!AV$2:AW$33,2,0),DIDTRITO_FORM,CADER_FORM,IFERROR(INDEX(BS:BS,MATCH(DAY(F1436),BR:BR,0),1),DAY(F1436)),IFERROR(INDEX(BS:BS,MATCH(MONTH(F1436),BR:BR,0),1),MONTH(F1436)),YEAR(F1436),G1436),""))</f>
        <v/>
      </c>
      <c r="L1436" s="4"/>
      <c r="M1436" s="4"/>
      <c r="Q1436" s="5"/>
      <c r="AA1436" s="4"/>
      <c r="AU1436" s="7"/>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t="str">
        <f>IF(F1437="","",IFERROR(CONCATENATE("PEUA",VLOOKUP(ESTADO,REPORTE!AV$2:AW$33,2,0),DIDTRITO_FORM,CADER_FORM,IFERROR(INDEX(BS:BS,MATCH(DAY(F1437),BR:BR,0),1),DAY(F1437)),IFERROR(INDEX(BS:BS,MATCH(MONTH(F1437),BR:BR,0),1),MONTH(F1437)),YEAR(F1437),G1437),""))</f>
        <v/>
      </c>
      <c r="L1437" s="4"/>
      <c r="M1437" s="4"/>
      <c r="Q1437" s="5"/>
      <c r="AA1437" s="4"/>
      <c r="AU1437" s="7"/>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t="str">
        <f>IF(F1438="","",IFERROR(CONCATENATE("PEUA",VLOOKUP(ESTADO,REPORTE!AV$2:AW$33,2,0),DIDTRITO_FORM,CADER_FORM,IFERROR(INDEX(BS:BS,MATCH(DAY(F1438),BR:BR,0),1),DAY(F1438)),IFERROR(INDEX(BS:BS,MATCH(MONTH(F1438),BR:BR,0),1),MONTH(F1438)),YEAR(F1438),G1438),""))</f>
        <v/>
      </c>
      <c r="L1438" s="4"/>
      <c r="M1438" s="4"/>
      <c r="Q1438" s="5"/>
      <c r="AA1438" s="4"/>
      <c r="AU1438" s="7"/>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t="str">
        <f>IF(F1439="","",IFERROR(CONCATENATE("PEUA",VLOOKUP(ESTADO,REPORTE!AV$2:AW$33,2,0),DIDTRITO_FORM,CADER_FORM,IFERROR(INDEX(BS:BS,MATCH(DAY(F1439),BR:BR,0),1),DAY(F1439)),IFERROR(INDEX(BS:BS,MATCH(MONTH(F1439),BR:BR,0),1),MONTH(F1439)),YEAR(F1439),G1439),""))</f>
        <v/>
      </c>
      <c r="L1439" s="4"/>
      <c r="M1439" s="4"/>
      <c r="Q1439" s="5"/>
      <c r="AA1439" s="4"/>
      <c r="AU1439" s="7"/>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t="str">
        <f>IF(F1440="","",IFERROR(CONCATENATE("PEUA",VLOOKUP(ESTADO,REPORTE!AV$2:AW$33,2,0),DIDTRITO_FORM,CADER_FORM,IFERROR(INDEX(BS:BS,MATCH(DAY(F1440),BR:BR,0),1),DAY(F1440)),IFERROR(INDEX(BS:BS,MATCH(MONTH(F1440),BR:BR,0),1),MONTH(F1440)),YEAR(F1440),G1440),""))</f>
        <v/>
      </c>
      <c r="L1440" s="4"/>
      <c r="M1440" s="4"/>
      <c r="Q1440" s="5"/>
      <c r="AA1440" s="4"/>
      <c r="AU1440" s="7"/>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t="str">
        <f>IF(F1441="","",IFERROR(CONCATENATE("PEUA",VLOOKUP(ESTADO,REPORTE!AV$2:AW$33,2,0),DIDTRITO_FORM,CADER_FORM,IFERROR(INDEX(BS:BS,MATCH(DAY(F1441),BR:BR,0),1),DAY(F1441)),IFERROR(INDEX(BS:BS,MATCH(MONTH(F1441),BR:BR,0),1),MONTH(F1441)),YEAR(F1441),G1441),""))</f>
        <v/>
      </c>
      <c r="L1441" s="4"/>
      <c r="M1441" s="4"/>
      <c r="Q1441" s="5"/>
      <c r="AA1441" s="4"/>
      <c r="AU1441" s="7"/>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t="str">
        <f>IF(F1442="","",IFERROR(CONCATENATE("PEUA",VLOOKUP(ESTADO,REPORTE!AV$2:AW$33,2,0),DIDTRITO_FORM,CADER_FORM,IFERROR(INDEX(BS:BS,MATCH(DAY(F1442),BR:BR,0),1),DAY(F1442)),IFERROR(INDEX(BS:BS,MATCH(MONTH(F1442),BR:BR,0),1),MONTH(F1442)),YEAR(F1442),G1442),""))</f>
        <v/>
      </c>
      <c r="L1442" s="4"/>
      <c r="M1442" s="4"/>
      <c r="Q1442" s="5"/>
      <c r="AA1442" s="4"/>
      <c r="AU1442" s="7"/>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t="str">
        <f>IF(F1443="","",IFERROR(CONCATENATE("PEUA",VLOOKUP(ESTADO,REPORTE!AV$2:AW$33,2,0),DIDTRITO_FORM,CADER_FORM,IFERROR(INDEX(BS:BS,MATCH(DAY(F1443),BR:BR,0),1),DAY(F1443)),IFERROR(INDEX(BS:BS,MATCH(MONTH(F1443),BR:BR,0),1),MONTH(F1443)),YEAR(F1443),G1443),""))</f>
        <v/>
      </c>
      <c r="L1443" s="4"/>
      <c r="M1443" s="4"/>
      <c r="Q1443" s="5"/>
      <c r="AA1443" s="4"/>
      <c r="AU1443" s="7"/>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t="str">
        <f>IF(F1444="","",IFERROR(CONCATENATE("PEUA",VLOOKUP(ESTADO,REPORTE!AV$2:AW$33,2,0),DIDTRITO_FORM,CADER_FORM,IFERROR(INDEX(BS:BS,MATCH(DAY(F1444),BR:BR,0),1),DAY(F1444)),IFERROR(INDEX(BS:BS,MATCH(MONTH(F1444),BR:BR,0),1),MONTH(F1444)),YEAR(F1444),G1444),""))</f>
        <v/>
      </c>
      <c r="L1444" s="4"/>
      <c r="M1444" s="4"/>
      <c r="Q1444" s="5"/>
      <c r="AA1444" s="4"/>
      <c r="AU1444" s="7"/>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t="str">
        <f>IF(F1445="","",IFERROR(CONCATENATE("PEUA",VLOOKUP(ESTADO,REPORTE!AV$2:AW$33,2,0),DIDTRITO_FORM,CADER_FORM,IFERROR(INDEX(BS:BS,MATCH(DAY(F1445),BR:BR,0),1),DAY(F1445)),IFERROR(INDEX(BS:BS,MATCH(MONTH(F1445),BR:BR,0),1),MONTH(F1445)),YEAR(F1445),G1445),""))</f>
        <v/>
      </c>
      <c r="L1445" s="4"/>
      <c r="M1445" s="4"/>
      <c r="Q1445" s="5"/>
      <c r="AA1445" s="4"/>
      <c r="AU1445" s="7"/>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t="str">
        <f>IF(F1446="","",IFERROR(CONCATENATE("PEUA",VLOOKUP(ESTADO,REPORTE!AV$2:AW$33,2,0),DIDTRITO_FORM,CADER_FORM,IFERROR(INDEX(BS:BS,MATCH(DAY(F1446),BR:BR,0),1),DAY(F1446)),IFERROR(INDEX(BS:BS,MATCH(MONTH(F1446),BR:BR,0),1),MONTH(F1446)),YEAR(F1446),G1446),""))</f>
        <v/>
      </c>
      <c r="L1446" s="4"/>
      <c r="M1446" s="4"/>
      <c r="Q1446" s="5"/>
      <c r="AA1446" s="4"/>
      <c r="AU1446" s="7"/>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t="str">
        <f>IF(F1447="","",IFERROR(CONCATENATE("PEUA",VLOOKUP(ESTADO,REPORTE!AV$2:AW$33,2,0),DIDTRITO_FORM,CADER_FORM,IFERROR(INDEX(BS:BS,MATCH(DAY(F1447),BR:BR,0),1),DAY(F1447)),IFERROR(INDEX(BS:BS,MATCH(MONTH(F1447),BR:BR,0),1),MONTH(F1447)),YEAR(F1447),G1447),""))</f>
        <v/>
      </c>
      <c r="L1447" s="4"/>
      <c r="M1447" s="4"/>
      <c r="Q1447" s="5"/>
      <c r="AA1447" s="4"/>
      <c r="AU1447" s="7"/>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t="str">
        <f>IF(F1448="","",IFERROR(CONCATENATE("PEUA",VLOOKUP(ESTADO,REPORTE!AV$2:AW$33,2,0),DIDTRITO_FORM,CADER_FORM,IFERROR(INDEX(BS:BS,MATCH(DAY(F1448),BR:BR,0),1),DAY(F1448)),IFERROR(INDEX(BS:BS,MATCH(MONTH(F1448),BR:BR,0),1),MONTH(F1448)),YEAR(F1448),G1448),""))</f>
        <v/>
      </c>
      <c r="L1448" s="4"/>
      <c r="M1448" s="4"/>
      <c r="Q1448" s="5"/>
      <c r="AA1448" s="4"/>
      <c r="AU1448" s="7"/>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t="str">
        <f>IF(F1449="","",IFERROR(CONCATENATE("PEUA",VLOOKUP(ESTADO,REPORTE!AV$2:AW$33,2,0),DIDTRITO_FORM,CADER_FORM,IFERROR(INDEX(BS:BS,MATCH(DAY(F1449),BR:BR,0),1),DAY(F1449)),IFERROR(INDEX(BS:BS,MATCH(MONTH(F1449),BR:BR,0),1),MONTH(F1449)),YEAR(F1449),G1449),""))</f>
        <v/>
      </c>
      <c r="L1449" s="4"/>
      <c r="M1449" s="4"/>
      <c r="Q1449" s="5"/>
      <c r="AA1449" s="4"/>
      <c r="AU1449" s="7"/>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t="str">
        <f>IF(F1450="","",IFERROR(CONCATENATE("PEUA",VLOOKUP(ESTADO,REPORTE!AV$2:AW$33,2,0),DIDTRITO_FORM,CADER_FORM,IFERROR(INDEX(BS:BS,MATCH(DAY(F1450),BR:BR,0),1),DAY(F1450)),IFERROR(INDEX(BS:BS,MATCH(MONTH(F1450),BR:BR,0),1),MONTH(F1450)),YEAR(F1450),G1450),""))</f>
        <v/>
      </c>
      <c r="L1450" s="4"/>
      <c r="M1450" s="4"/>
      <c r="Q1450" s="5"/>
      <c r="AA1450" s="4"/>
      <c r="AU1450" s="7"/>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t="str">
        <f>IF(F1451="","",IFERROR(CONCATENATE("PEUA",VLOOKUP(ESTADO,REPORTE!AV$2:AW$33,2,0),DIDTRITO_FORM,CADER_FORM,IFERROR(INDEX(BS:BS,MATCH(DAY(F1451),BR:BR,0),1),DAY(F1451)),IFERROR(INDEX(BS:BS,MATCH(MONTH(F1451),BR:BR,0),1),MONTH(F1451)),YEAR(F1451),G1451),""))</f>
        <v/>
      </c>
      <c r="L1451" s="4"/>
      <c r="M1451" s="4"/>
      <c r="Q1451" s="5"/>
      <c r="AA1451" s="4"/>
      <c r="AU1451" s="7"/>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t="str">
        <f>IF(F1452="","",IFERROR(CONCATENATE("PEUA",VLOOKUP(ESTADO,REPORTE!AV$2:AW$33,2,0),DIDTRITO_FORM,CADER_FORM,IFERROR(INDEX(BS:BS,MATCH(DAY(F1452),BR:BR,0),1),DAY(F1452)),IFERROR(INDEX(BS:BS,MATCH(MONTH(F1452),BR:BR,0),1),MONTH(F1452)),YEAR(F1452),G1452),""))</f>
        <v/>
      </c>
      <c r="L1452" s="4"/>
      <c r="M1452" s="4"/>
      <c r="Q1452" s="5"/>
      <c r="AA1452" s="4"/>
      <c r="AU1452" s="7"/>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t="str">
        <f>IF(F1453="","",IFERROR(CONCATENATE("PEUA",VLOOKUP(ESTADO,REPORTE!AV$2:AW$33,2,0),DIDTRITO_FORM,CADER_FORM,IFERROR(INDEX(BS:BS,MATCH(DAY(F1453),BR:BR,0),1),DAY(F1453)),IFERROR(INDEX(BS:BS,MATCH(MONTH(F1453),BR:BR,0),1),MONTH(F1453)),YEAR(F1453),G1453),""))</f>
        <v/>
      </c>
      <c r="L1453" s="4"/>
      <c r="M1453" s="4"/>
      <c r="Q1453" s="5"/>
      <c r="AA1453" s="4"/>
      <c r="AU1453" s="7"/>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t="str">
        <f>IF(F1454="","",IFERROR(CONCATENATE("PEUA",VLOOKUP(ESTADO,REPORTE!AV$2:AW$33,2,0),DIDTRITO_FORM,CADER_FORM,IFERROR(INDEX(BS:BS,MATCH(DAY(F1454),BR:BR,0),1),DAY(F1454)),IFERROR(INDEX(BS:BS,MATCH(MONTH(F1454),BR:BR,0),1),MONTH(F1454)),YEAR(F1454),G1454),""))</f>
        <v/>
      </c>
      <c r="L1454" s="4"/>
      <c r="M1454" s="4"/>
      <c r="Q1454" s="5"/>
      <c r="AA1454" s="4"/>
      <c r="AU1454" s="7"/>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t="str">
        <f>IF(F1455="","",IFERROR(CONCATENATE("PEUA",VLOOKUP(ESTADO,REPORTE!AV$2:AW$33,2,0),DIDTRITO_FORM,CADER_FORM,IFERROR(INDEX(BS:BS,MATCH(DAY(F1455),BR:BR,0),1),DAY(F1455)),IFERROR(INDEX(BS:BS,MATCH(MONTH(F1455),BR:BR,0),1),MONTH(F1455)),YEAR(F1455),G1455),""))</f>
        <v/>
      </c>
      <c r="L1455" s="4"/>
      <c r="M1455" s="4"/>
      <c r="Q1455" s="5"/>
      <c r="AA1455" s="4"/>
      <c r="AU1455" s="7"/>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t="str">
        <f>IF(F1456="","",IFERROR(CONCATENATE("PEUA",VLOOKUP(ESTADO,REPORTE!AV$2:AW$33,2,0),DIDTRITO_FORM,CADER_FORM,IFERROR(INDEX(BS:BS,MATCH(DAY(F1456),BR:BR,0),1),DAY(F1456)),IFERROR(INDEX(BS:BS,MATCH(MONTH(F1456),BR:BR,0),1),MONTH(F1456)),YEAR(F1456),G1456),""))</f>
        <v/>
      </c>
      <c r="L1456" s="4"/>
      <c r="M1456" s="4"/>
      <c r="Q1456" s="5"/>
      <c r="AA1456" s="4"/>
      <c r="AU1456" s="7"/>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t="str">
        <f>IF(F1457="","",IFERROR(CONCATENATE("PEUA",VLOOKUP(ESTADO,REPORTE!AV$2:AW$33,2,0),DIDTRITO_FORM,CADER_FORM,IFERROR(INDEX(BS:BS,MATCH(DAY(F1457),BR:BR,0),1),DAY(F1457)),IFERROR(INDEX(BS:BS,MATCH(MONTH(F1457),BR:BR,0),1),MONTH(F1457)),YEAR(F1457),G1457),""))</f>
        <v/>
      </c>
      <c r="L1457" s="4"/>
      <c r="M1457" s="4"/>
      <c r="Q1457" s="5"/>
      <c r="AA1457" s="4"/>
      <c r="AU1457" s="7"/>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t="str">
        <f>IF(F1458="","",IFERROR(CONCATENATE("PEUA",VLOOKUP(ESTADO,REPORTE!AV$2:AW$33,2,0),DIDTRITO_FORM,CADER_FORM,IFERROR(INDEX(BS:BS,MATCH(DAY(F1458),BR:BR,0),1),DAY(F1458)),IFERROR(INDEX(BS:BS,MATCH(MONTH(F1458),BR:BR,0),1),MONTH(F1458)),YEAR(F1458),G1458),""))</f>
        <v/>
      </c>
      <c r="L1458" s="4"/>
      <c r="M1458" s="4"/>
      <c r="Q1458" s="5"/>
      <c r="AA1458" s="4"/>
      <c r="AU1458" s="7"/>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t="str">
        <f>IF(F1459="","",IFERROR(CONCATENATE("PEUA",VLOOKUP(ESTADO,REPORTE!AV$2:AW$33,2,0),DIDTRITO_FORM,CADER_FORM,IFERROR(INDEX(BS:BS,MATCH(DAY(F1459),BR:BR,0),1),DAY(F1459)),IFERROR(INDEX(BS:BS,MATCH(MONTH(F1459),BR:BR,0),1),MONTH(F1459)),YEAR(F1459),G1459),""))</f>
        <v/>
      </c>
      <c r="L1459" s="4"/>
      <c r="M1459" s="4"/>
      <c r="Q1459" s="5"/>
      <c r="AA1459" s="4"/>
      <c r="AU1459" s="7"/>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t="str">
        <f>IF(F1460="","",IFERROR(CONCATENATE("PEUA",VLOOKUP(ESTADO,REPORTE!AV$2:AW$33,2,0),DIDTRITO_FORM,CADER_FORM,IFERROR(INDEX(BS:BS,MATCH(DAY(F1460),BR:BR,0),1),DAY(F1460)),IFERROR(INDEX(BS:BS,MATCH(MONTH(F1460),BR:BR,0),1),MONTH(F1460)),YEAR(F1460),G1460),""))</f>
        <v/>
      </c>
      <c r="L1460" s="4"/>
      <c r="M1460" s="4"/>
      <c r="Q1460" s="5"/>
      <c r="AA1460" s="4"/>
      <c r="AU1460" s="7"/>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t="str">
        <f>IF(F1461="","",IFERROR(CONCATENATE("PEUA",VLOOKUP(ESTADO,REPORTE!AV$2:AW$33,2,0),DIDTRITO_FORM,CADER_FORM,IFERROR(INDEX(BS:BS,MATCH(DAY(F1461),BR:BR,0),1),DAY(F1461)),IFERROR(INDEX(BS:BS,MATCH(MONTH(F1461),BR:BR,0),1),MONTH(F1461)),YEAR(F1461),G1461),""))</f>
        <v/>
      </c>
      <c r="L1461" s="4"/>
      <c r="M1461" s="4"/>
      <c r="Q1461" s="5"/>
      <c r="AA1461" s="4"/>
      <c r="AU1461" s="7"/>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t="str">
        <f>IF(F1462="","",IFERROR(CONCATENATE("PEUA",VLOOKUP(ESTADO,REPORTE!AV$2:AW$33,2,0),DIDTRITO_FORM,CADER_FORM,IFERROR(INDEX(BS:BS,MATCH(DAY(F1462),BR:BR,0),1),DAY(F1462)),IFERROR(INDEX(BS:BS,MATCH(MONTH(F1462),BR:BR,0),1),MONTH(F1462)),YEAR(F1462),G1462),""))</f>
        <v/>
      </c>
      <c r="L1462" s="4"/>
      <c r="M1462" s="4"/>
      <c r="Q1462" s="5"/>
      <c r="AA1462" s="4"/>
      <c r="AU1462" s="7"/>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t="str">
        <f>IF(F1463="","",IFERROR(CONCATENATE("PEUA",VLOOKUP(ESTADO,REPORTE!AV$2:AW$33,2,0),DIDTRITO_FORM,CADER_FORM,IFERROR(INDEX(BS:BS,MATCH(DAY(F1463),BR:BR,0),1),DAY(F1463)),IFERROR(INDEX(BS:BS,MATCH(MONTH(F1463),BR:BR,0),1),MONTH(F1463)),YEAR(F1463),G1463),""))</f>
        <v/>
      </c>
      <c r="L1463" s="4"/>
      <c r="M1463" s="4"/>
      <c r="Q1463" s="5"/>
      <c r="AA1463" s="4"/>
      <c r="AU1463" s="7"/>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t="str">
        <f>IF(F1464="","",IFERROR(CONCATENATE("PEUA",VLOOKUP(ESTADO,REPORTE!AV$2:AW$33,2,0),DIDTRITO_FORM,CADER_FORM,IFERROR(INDEX(BS:BS,MATCH(DAY(F1464),BR:BR,0),1),DAY(F1464)),IFERROR(INDEX(BS:BS,MATCH(MONTH(F1464),BR:BR,0),1),MONTH(F1464)),YEAR(F1464),G1464),""))</f>
        <v/>
      </c>
      <c r="L1464" s="4"/>
      <c r="M1464" s="4"/>
      <c r="Q1464" s="5"/>
      <c r="AA1464" s="4"/>
      <c r="AU1464" s="7"/>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t="str">
        <f>IF(F1465="","",IFERROR(CONCATENATE("PEUA",VLOOKUP(ESTADO,REPORTE!AV$2:AW$33,2,0),DIDTRITO_FORM,CADER_FORM,IFERROR(INDEX(BS:BS,MATCH(DAY(F1465),BR:BR,0),1),DAY(F1465)),IFERROR(INDEX(BS:BS,MATCH(MONTH(F1465),BR:BR,0),1),MONTH(F1465)),YEAR(F1465),G1465),""))</f>
        <v/>
      </c>
      <c r="L1465" s="4"/>
      <c r="M1465" s="4"/>
      <c r="Q1465" s="5"/>
      <c r="AA1465" s="4"/>
      <c r="AU1465" s="7"/>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t="str">
        <f>IF(F1466="","",IFERROR(CONCATENATE("PEUA",VLOOKUP(ESTADO,REPORTE!AV$2:AW$33,2,0),DIDTRITO_FORM,CADER_FORM,IFERROR(INDEX(BS:BS,MATCH(DAY(F1466),BR:BR,0),1),DAY(F1466)),IFERROR(INDEX(BS:BS,MATCH(MONTH(F1466),BR:BR,0),1),MONTH(F1466)),YEAR(F1466),G1466),""))</f>
        <v/>
      </c>
      <c r="L1466" s="4"/>
      <c r="M1466" s="4"/>
      <c r="Q1466" s="5"/>
      <c r="AA1466" s="4"/>
      <c r="AU1466" s="7"/>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t="str">
        <f>IF(F1467="","",IFERROR(CONCATENATE("PEUA",VLOOKUP(ESTADO,REPORTE!AV$2:AW$33,2,0),DIDTRITO_FORM,CADER_FORM,IFERROR(INDEX(BS:BS,MATCH(DAY(F1467),BR:BR,0),1),DAY(F1467)),IFERROR(INDEX(BS:BS,MATCH(MONTH(F1467),BR:BR,0),1),MONTH(F1467)),YEAR(F1467),G1467),""))</f>
        <v/>
      </c>
      <c r="L1467" s="4"/>
      <c r="M1467" s="4"/>
      <c r="Q1467" s="5"/>
      <c r="AA1467" s="4"/>
      <c r="AU1467" s="7"/>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t="str">
        <f>IF(F1468="","",IFERROR(CONCATENATE("PEUA",VLOOKUP(ESTADO,REPORTE!AV$2:AW$33,2,0),DIDTRITO_FORM,CADER_FORM,IFERROR(INDEX(BS:BS,MATCH(DAY(F1468),BR:BR,0),1),DAY(F1468)),IFERROR(INDEX(BS:BS,MATCH(MONTH(F1468),BR:BR,0),1),MONTH(F1468)),YEAR(F1468),G1468),""))</f>
        <v/>
      </c>
      <c r="L1468" s="4"/>
      <c r="M1468" s="4"/>
      <c r="Q1468" s="5"/>
      <c r="AA1468" s="4"/>
      <c r="AU1468" s="7"/>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t="str">
        <f>IF(F1469="","",IFERROR(CONCATENATE("PEUA",VLOOKUP(ESTADO,REPORTE!AV$2:AW$33,2,0),DIDTRITO_FORM,CADER_FORM,IFERROR(INDEX(BS:BS,MATCH(DAY(F1469),BR:BR,0),1),DAY(F1469)),IFERROR(INDEX(BS:BS,MATCH(MONTH(F1469),BR:BR,0),1),MONTH(F1469)),YEAR(F1469),G1469),""))</f>
        <v/>
      </c>
      <c r="L1469" s="4"/>
      <c r="M1469" s="4"/>
      <c r="Q1469" s="5"/>
      <c r="AA1469" s="4"/>
      <c r="AU1469" s="7"/>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t="str">
        <f>IF(F1470="","",IFERROR(CONCATENATE("PEUA",VLOOKUP(ESTADO,REPORTE!AV$2:AW$33,2,0),DIDTRITO_FORM,CADER_FORM,IFERROR(INDEX(BS:BS,MATCH(DAY(F1470),BR:BR,0),1),DAY(F1470)),IFERROR(INDEX(BS:BS,MATCH(MONTH(F1470),BR:BR,0),1),MONTH(F1470)),YEAR(F1470),G1470),""))</f>
        <v/>
      </c>
      <c r="L1470" s="4"/>
      <c r="M1470" s="4"/>
      <c r="Q1470" s="5"/>
      <c r="AA1470" s="4"/>
      <c r="AU1470" s="7"/>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t="str">
        <f>IF(F1471="","",IFERROR(CONCATENATE("PEUA",VLOOKUP(ESTADO,REPORTE!AV$2:AW$33,2,0),DIDTRITO_FORM,CADER_FORM,IFERROR(INDEX(BS:BS,MATCH(DAY(F1471),BR:BR,0),1),DAY(F1471)),IFERROR(INDEX(BS:BS,MATCH(MONTH(F1471),BR:BR,0),1),MONTH(F1471)),YEAR(F1471),G1471),""))</f>
        <v/>
      </c>
      <c r="L1471" s="4"/>
      <c r="M1471" s="4"/>
      <c r="Q1471" s="5"/>
      <c r="AA1471" s="4"/>
      <c r="AU1471" s="7"/>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t="str">
        <f>IF(F1472="","",IFERROR(CONCATENATE("PEUA",VLOOKUP(ESTADO,REPORTE!AV$2:AW$33,2,0),DIDTRITO_FORM,CADER_FORM,IFERROR(INDEX(BS:BS,MATCH(DAY(F1472),BR:BR,0),1),DAY(F1472)),IFERROR(INDEX(BS:BS,MATCH(MONTH(F1472),BR:BR,0),1),MONTH(F1472)),YEAR(F1472),G1472),""))</f>
        <v/>
      </c>
      <c r="L1472" s="4"/>
      <c r="M1472" s="4"/>
      <c r="Q1472" s="5"/>
      <c r="AA1472" s="4"/>
      <c r="AU1472" s="7"/>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t="str">
        <f>IF(F1473="","",IFERROR(CONCATENATE("PEUA",VLOOKUP(ESTADO,REPORTE!AV$2:AW$33,2,0),DIDTRITO_FORM,CADER_FORM,IFERROR(INDEX(BS:BS,MATCH(DAY(F1473),BR:BR,0),1),DAY(F1473)),IFERROR(INDEX(BS:BS,MATCH(MONTH(F1473),BR:BR,0),1),MONTH(F1473)),YEAR(F1473),G1473),""))</f>
        <v/>
      </c>
      <c r="L1473" s="4"/>
      <c r="M1473" s="4"/>
      <c r="Q1473" s="5"/>
      <c r="AA1473" s="4"/>
      <c r="AU1473" s="7"/>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t="str">
        <f>IF(F1474="","",IFERROR(CONCATENATE("PEUA",VLOOKUP(ESTADO,REPORTE!AV$2:AW$33,2,0),DIDTRITO_FORM,CADER_FORM,IFERROR(INDEX(BS:BS,MATCH(DAY(F1474),BR:BR,0),1),DAY(F1474)),IFERROR(INDEX(BS:BS,MATCH(MONTH(F1474),BR:BR,0),1),MONTH(F1474)),YEAR(F1474),G1474),""))</f>
        <v/>
      </c>
      <c r="L1474" s="4"/>
      <c r="M1474" s="4"/>
      <c r="Q1474" s="5"/>
      <c r="AA1474" s="4"/>
      <c r="AU1474" s="7"/>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t="str">
        <f>IF(F1475="","",IFERROR(CONCATENATE("PEUA",VLOOKUP(ESTADO,REPORTE!AV$2:AW$33,2,0),DIDTRITO_FORM,CADER_FORM,IFERROR(INDEX(BS:BS,MATCH(DAY(F1475),BR:BR,0),1),DAY(F1475)),IFERROR(INDEX(BS:BS,MATCH(MONTH(F1475),BR:BR,0),1),MONTH(F1475)),YEAR(F1475),G1475),""))</f>
        <v/>
      </c>
      <c r="L1475" s="4"/>
      <c r="M1475" s="4"/>
      <c r="Q1475" s="5"/>
      <c r="AA1475" s="4"/>
      <c r="AU1475" s="7"/>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t="str">
        <f>IF(F1476="","",IFERROR(CONCATENATE("PEUA",VLOOKUP(ESTADO,REPORTE!AV$2:AW$33,2,0),DIDTRITO_FORM,CADER_FORM,IFERROR(INDEX(BS:BS,MATCH(DAY(F1476),BR:BR,0),1),DAY(F1476)),IFERROR(INDEX(BS:BS,MATCH(MONTH(F1476),BR:BR,0),1),MONTH(F1476)),YEAR(F1476),G1476),""))</f>
        <v/>
      </c>
      <c r="L1476" s="4"/>
      <c r="M1476" s="4"/>
      <c r="Q1476" s="5"/>
      <c r="AA1476" s="4"/>
      <c r="AU1476" s="7"/>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t="str">
        <f>IF(F1477="","",IFERROR(CONCATENATE("PEUA",VLOOKUP(ESTADO,REPORTE!AV$2:AW$33,2,0),DIDTRITO_FORM,CADER_FORM,IFERROR(INDEX(BS:BS,MATCH(DAY(F1477),BR:BR,0),1),DAY(F1477)),IFERROR(INDEX(BS:BS,MATCH(MONTH(F1477),BR:BR,0),1),MONTH(F1477)),YEAR(F1477),G1477),""))</f>
        <v/>
      </c>
      <c r="L1477" s="4"/>
      <c r="M1477" s="4"/>
      <c r="Q1477" s="5"/>
      <c r="AA1477" s="4"/>
      <c r="AU1477" s="7"/>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t="str">
        <f>IF(F1478="","",IFERROR(CONCATENATE("PEUA",VLOOKUP(ESTADO,REPORTE!AV$2:AW$33,2,0),DIDTRITO_FORM,CADER_FORM,IFERROR(INDEX(BS:BS,MATCH(DAY(F1478),BR:BR,0),1),DAY(F1478)),IFERROR(INDEX(BS:BS,MATCH(MONTH(F1478),BR:BR,0),1),MONTH(F1478)),YEAR(F1478),G1478),""))</f>
        <v/>
      </c>
      <c r="L1478" s="4"/>
      <c r="M1478" s="4"/>
      <c r="Q1478" s="5"/>
      <c r="AA1478" s="4"/>
      <c r="AU1478" s="7"/>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t="str">
        <f>IF(F1479="","",IFERROR(CONCATENATE("PEUA",VLOOKUP(ESTADO,REPORTE!AV$2:AW$33,2,0),DIDTRITO_FORM,CADER_FORM,IFERROR(INDEX(BS:BS,MATCH(DAY(F1479),BR:BR,0),1),DAY(F1479)),IFERROR(INDEX(BS:BS,MATCH(MONTH(F1479),BR:BR,0),1),MONTH(F1479)),YEAR(F1479),G1479),""))</f>
        <v/>
      </c>
      <c r="L1479" s="4"/>
      <c r="M1479" s="4"/>
      <c r="Q1479" s="5"/>
      <c r="AA1479" s="4"/>
      <c r="AU1479" s="7"/>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t="str">
        <f>IF(F1480="","",IFERROR(CONCATENATE("PEUA",VLOOKUP(ESTADO,REPORTE!AV$2:AW$33,2,0),DIDTRITO_FORM,CADER_FORM,IFERROR(INDEX(BS:BS,MATCH(DAY(F1480),BR:BR,0),1),DAY(F1480)),IFERROR(INDEX(BS:BS,MATCH(MONTH(F1480),BR:BR,0),1),MONTH(F1480)),YEAR(F1480),G1480),""))</f>
        <v/>
      </c>
      <c r="L1480" s="4"/>
      <c r="M1480" s="4"/>
      <c r="Q1480" s="5"/>
      <c r="AA1480" s="4"/>
      <c r="AU1480" s="7"/>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t="str">
        <f>IF(F1481="","",IFERROR(CONCATENATE("PEUA",VLOOKUP(ESTADO,REPORTE!AV$2:AW$33,2,0),DIDTRITO_FORM,CADER_FORM,IFERROR(INDEX(BS:BS,MATCH(DAY(F1481),BR:BR,0),1),DAY(F1481)),IFERROR(INDEX(BS:BS,MATCH(MONTH(F1481),BR:BR,0),1),MONTH(F1481)),YEAR(F1481),G1481),""))</f>
        <v/>
      </c>
      <c r="L1481" s="4"/>
      <c r="M1481" s="4"/>
      <c r="Q1481" s="5"/>
      <c r="AA1481" s="4"/>
      <c r="AU1481" s="7"/>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t="str">
        <f>IF(F1482="","",IFERROR(CONCATENATE("PEUA",VLOOKUP(ESTADO,REPORTE!AV$2:AW$33,2,0),DIDTRITO_FORM,CADER_FORM,IFERROR(INDEX(BS:BS,MATCH(DAY(F1482),BR:BR,0),1),DAY(F1482)),IFERROR(INDEX(BS:BS,MATCH(MONTH(F1482),BR:BR,0),1),MONTH(F1482)),YEAR(F1482),G1482),""))</f>
        <v/>
      </c>
      <c r="L1482" s="4"/>
      <c r="M1482" s="4"/>
      <c r="Q1482" s="5"/>
      <c r="AA1482" s="4"/>
      <c r="AU1482" s="7"/>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t="str">
        <f>IF(F1483="","",IFERROR(CONCATENATE("PEUA",VLOOKUP(ESTADO,REPORTE!AV$2:AW$33,2,0),DIDTRITO_FORM,CADER_FORM,IFERROR(INDEX(BS:BS,MATCH(DAY(F1483),BR:BR,0),1),DAY(F1483)),IFERROR(INDEX(BS:BS,MATCH(MONTH(F1483),BR:BR,0),1),MONTH(F1483)),YEAR(F1483),G1483),""))</f>
        <v/>
      </c>
      <c r="L1483" s="4"/>
      <c r="M1483" s="4"/>
      <c r="Q1483" s="5"/>
      <c r="AA1483" s="4"/>
      <c r="AU1483" s="7"/>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t="str">
        <f>IF(F1484="","",IFERROR(CONCATENATE("PEUA",VLOOKUP(ESTADO,REPORTE!AV$2:AW$33,2,0),DIDTRITO_FORM,CADER_FORM,IFERROR(INDEX(BS:BS,MATCH(DAY(F1484),BR:BR,0),1),DAY(F1484)),IFERROR(INDEX(BS:BS,MATCH(MONTH(F1484),BR:BR,0),1),MONTH(F1484)),YEAR(F1484),G1484),""))</f>
        <v/>
      </c>
      <c r="L1484" s="4"/>
      <c r="M1484" s="4"/>
      <c r="Q1484" s="5"/>
      <c r="AA1484" s="4"/>
      <c r="AU1484" s="7"/>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t="str">
        <f>IF(F1485="","",IFERROR(CONCATENATE("PEUA",VLOOKUP(ESTADO,REPORTE!AV$2:AW$33,2,0),DIDTRITO_FORM,CADER_FORM,IFERROR(INDEX(BS:BS,MATCH(DAY(F1485),BR:BR,0),1),DAY(F1485)),IFERROR(INDEX(BS:BS,MATCH(MONTH(F1485),BR:BR,0),1),MONTH(F1485)),YEAR(F1485),G1485),""))</f>
        <v/>
      </c>
      <c r="L1485" s="4"/>
      <c r="M1485" s="4"/>
      <c r="Q1485" s="5"/>
      <c r="AA1485" s="4"/>
      <c r="AU1485" s="7"/>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t="str">
        <f>IF(F1486="","",IFERROR(CONCATENATE("PEUA",VLOOKUP(ESTADO,REPORTE!AV$2:AW$33,2,0),DIDTRITO_FORM,CADER_FORM,IFERROR(INDEX(BS:BS,MATCH(DAY(F1486),BR:BR,0),1),DAY(F1486)),IFERROR(INDEX(BS:BS,MATCH(MONTH(F1486),BR:BR,0),1),MONTH(F1486)),YEAR(F1486),G1486),""))</f>
        <v/>
      </c>
      <c r="L1486" s="4"/>
      <c r="M1486" s="4"/>
      <c r="Q1486" s="5"/>
      <c r="AA1486" s="4"/>
      <c r="AU1486" s="7"/>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t="str">
        <f>IF(F1487="","",IFERROR(CONCATENATE("PEUA",VLOOKUP(ESTADO,REPORTE!AV$2:AW$33,2,0),DIDTRITO_FORM,CADER_FORM,IFERROR(INDEX(BS:BS,MATCH(DAY(F1487),BR:BR,0),1),DAY(F1487)),IFERROR(INDEX(BS:BS,MATCH(MONTH(F1487),BR:BR,0),1),MONTH(F1487)),YEAR(F1487),G1487),""))</f>
        <v/>
      </c>
      <c r="L1487" s="4"/>
      <c r="M1487" s="4"/>
      <c r="Q1487" s="5"/>
      <c r="AA1487" s="4"/>
      <c r="AU1487" s="7"/>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t="str">
        <f>IF(F1488="","",IFERROR(CONCATENATE("PEUA",VLOOKUP(ESTADO,REPORTE!AV$2:AW$33,2,0),DIDTRITO_FORM,CADER_FORM,IFERROR(INDEX(BS:BS,MATCH(DAY(F1488),BR:BR,0),1),DAY(F1488)),IFERROR(INDEX(BS:BS,MATCH(MONTH(F1488),BR:BR,0),1),MONTH(F1488)),YEAR(F1488),G1488),""))</f>
        <v/>
      </c>
      <c r="L1488" s="4"/>
      <c r="M1488" s="4"/>
      <c r="Q1488" s="5"/>
      <c r="AA1488" s="4"/>
      <c r="AU1488" s="7"/>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t="str">
        <f>IF(F1489="","",IFERROR(CONCATENATE("PEUA",VLOOKUP(ESTADO,REPORTE!AV$2:AW$33,2,0),DIDTRITO_FORM,CADER_FORM,IFERROR(INDEX(BS:BS,MATCH(DAY(F1489),BR:BR,0),1),DAY(F1489)),IFERROR(INDEX(BS:BS,MATCH(MONTH(F1489),BR:BR,0),1),MONTH(F1489)),YEAR(F1489),G1489),""))</f>
        <v/>
      </c>
      <c r="L1489" s="4"/>
      <c r="M1489" s="4"/>
      <c r="Q1489" s="5"/>
      <c r="AA1489" s="4"/>
      <c r="AU1489" s="7"/>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t="str">
        <f>IF(F1490="","",IFERROR(CONCATENATE("PEUA",VLOOKUP(ESTADO,REPORTE!AV$2:AW$33,2,0),DIDTRITO_FORM,CADER_FORM,IFERROR(INDEX(BS:BS,MATCH(DAY(F1490),BR:BR,0),1),DAY(F1490)),IFERROR(INDEX(BS:BS,MATCH(MONTH(F1490),BR:BR,0),1),MONTH(F1490)),YEAR(F1490),G1490),""))</f>
        <v/>
      </c>
      <c r="L1490" s="4"/>
      <c r="M1490" s="4"/>
      <c r="Q1490" s="5"/>
      <c r="AA1490" s="4"/>
      <c r="AU1490" s="7"/>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t="str">
        <f>IF(F1491="","",IFERROR(CONCATENATE("PEUA",VLOOKUP(ESTADO,REPORTE!AV$2:AW$33,2,0),DIDTRITO_FORM,CADER_FORM,IFERROR(INDEX(BS:BS,MATCH(DAY(F1491),BR:BR,0),1),DAY(F1491)),IFERROR(INDEX(BS:BS,MATCH(MONTH(F1491),BR:BR,0),1),MONTH(F1491)),YEAR(F1491),G1491),""))</f>
        <v/>
      </c>
      <c r="L1491" s="4"/>
      <c r="M1491" s="4"/>
      <c r="Q1491" s="5"/>
      <c r="AA1491" s="4"/>
      <c r="AU1491" s="7"/>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t="str">
        <f>IF(F1492="","",IFERROR(CONCATENATE("PEUA",VLOOKUP(ESTADO,REPORTE!AV$2:AW$33,2,0),DIDTRITO_FORM,CADER_FORM,IFERROR(INDEX(BS:BS,MATCH(DAY(F1492),BR:BR,0),1),DAY(F1492)),IFERROR(INDEX(BS:BS,MATCH(MONTH(F1492),BR:BR,0),1),MONTH(F1492)),YEAR(F1492),G1492),""))</f>
        <v/>
      </c>
      <c r="L1492" s="4"/>
      <c r="M1492" s="4"/>
      <c r="Q1492" s="5"/>
      <c r="AA1492" s="4"/>
      <c r="AU1492" s="7"/>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t="str">
        <f>IF(F1493="","",IFERROR(CONCATENATE("PEUA",VLOOKUP(ESTADO,REPORTE!AV$2:AW$33,2,0),DIDTRITO_FORM,CADER_FORM,IFERROR(INDEX(BS:BS,MATCH(DAY(F1493),BR:BR,0),1),DAY(F1493)),IFERROR(INDEX(BS:BS,MATCH(MONTH(F1493),BR:BR,0),1),MONTH(F1493)),YEAR(F1493),G1493),""))</f>
        <v/>
      </c>
      <c r="L1493" s="4"/>
      <c r="M1493" s="4"/>
      <c r="Q1493" s="5"/>
      <c r="AA1493" s="4"/>
      <c r="AU1493" s="7"/>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t="str">
        <f>IF(F1494="","",IFERROR(CONCATENATE("PEUA",VLOOKUP(ESTADO,REPORTE!AV$2:AW$33,2,0),DIDTRITO_FORM,CADER_FORM,IFERROR(INDEX(BS:BS,MATCH(DAY(F1494),BR:BR,0),1),DAY(F1494)),IFERROR(INDEX(BS:BS,MATCH(MONTH(F1494),BR:BR,0),1),MONTH(F1494)),YEAR(F1494),G1494),""))</f>
        <v/>
      </c>
      <c r="L1494" s="4"/>
      <c r="M1494" s="4"/>
      <c r="Q1494" s="5"/>
      <c r="AA1494" s="4"/>
      <c r="AU1494" s="7"/>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t="str">
        <f>IF(F1495="","",IFERROR(CONCATENATE("PEUA",VLOOKUP(ESTADO,REPORTE!AV$2:AW$33,2,0),DIDTRITO_FORM,CADER_FORM,IFERROR(INDEX(BS:BS,MATCH(DAY(F1495),BR:BR,0),1),DAY(F1495)),IFERROR(INDEX(BS:BS,MATCH(MONTH(F1495),BR:BR,0),1),MONTH(F1495)),YEAR(F1495),G1495),""))</f>
        <v/>
      </c>
      <c r="L1495" s="4"/>
      <c r="M1495" s="4"/>
      <c r="Q1495" s="5"/>
      <c r="AA1495" s="4"/>
      <c r="AU1495" s="7"/>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t="str">
        <f>IF(F1496="","",IFERROR(CONCATENATE("PEUA",VLOOKUP(ESTADO,REPORTE!AV$2:AW$33,2,0),DIDTRITO_FORM,CADER_FORM,IFERROR(INDEX(BS:BS,MATCH(DAY(F1496),BR:BR,0),1),DAY(F1496)),IFERROR(INDEX(BS:BS,MATCH(MONTH(F1496),BR:BR,0),1),MONTH(F1496)),YEAR(F1496),G1496),""))</f>
        <v/>
      </c>
      <c r="L1496" s="4"/>
      <c r="M1496" s="4"/>
      <c r="Q1496" s="5"/>
      <c r="AA1496" s="4"/>
      <c r="AU1496" s="7"/>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t="str">
        <f>IF(F1497="","",IFERROR(CONCATENATE("PEUA",VLOOKUP(ESTADO,REPORTE!AV$2:AW$33,2,0),DIDTRITO_FORM,CADER_FORM,IFERROR(INDEX(BS:BS,MATCH(DAY(F1497),BR:BR,0),1),DAY(F1497)),IFERROR(INDEX(BS:BS,MATCH(MONTH(F1497),BR:BR,0),1),MONTH(F1497)),YEAR(F1497),G1497),""))</f>
        <v/>
      </c>
      <c r="L1497" s="4"/>
      <c r="M1497" s="4"/>
      <c r="Q1497" s="5"/>
      <c r="AA1497" s="4"/>
      <c r="AU1497" s="7"/>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t="str">
        <f>IF(F1498="","",IFERROR(CONCATENATE("PEUA",VLOOKUP(ESTADO,REPORTE!AV$2:AW$33,2,0),DIDTRITO_FORM,CADER_FORM,IFERROR(INDEX(BS:BS,MATCH(DAY(F1498),BR:BR,0),1),DAY(F1498)),IFERROR(INDEX(BS:BS,MATCH(MONTH(F1498),BR:BR,0),1),MONTH(F1498)),YEAR(F1498),G1498),""))</f>
        <v/>
      </c>
      <c r="L1498" s="4"/>
      <c r="M1498" s="4"/>
      <c r="Q1498" s="5"/>
      <c r="AA1498" s="4"/>
      <c r="AU1498" s="7"/>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t="str">
        <f>IF(F1499="","",IFERROR(CONCATENATE("PEUA",VLOOKUP(ESTADO,REPORTE!AV$2:AW$33,2,0),DIDTRITO_FORM,CADER_FORM,IFERROR(INDEX(BS:BS,MATCH(DAY(F1499),BR:BR,0),1),DAY(F1499)),IFERROR(INDEX(BS:BS,MATCH(MONTH(F1499),BR:BR,0),1),MONTH(F1499)),YEAR(F1499),G1499),""))</f>
        <v/>
      </c>
      <c r="L1499" s="4"/>
      <c r="M1499" s="4"/>
      <c r="Q1499" s="5"/>
      <c r="AA1499" s="4"/>
      <c r="AU1499" s="7"/>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t="str">
        <f>IF(F1500="","",IFERROR(CONCATENATE("PEUA",VLOOKUP(ESTADO,REPORTE!AV$2:AW$33,2,0),DIDTRITO_FORM,CADER_FORM,IFERROR(INDEX(BS:BS,MATCH(DAY(F1500),BR:BR,0),1),DAY(F1500)),IFERROR(INDEX(BS:BS,MATCH(MONTH(F1500),BR:BR,0),1),MONTH(F1500)),YEAR(F1500),G1500),""))</f>
        <v/>
      </c>
      <c r="L1500" s="4"/>
      <c r="M1500" s="4"/>
      <c r="Q1500" s="5"/>
      <c r="AA1500" s="4"/>
      <c r="AU1500" s="7"/>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t="str">
        <f>IF(F1501="","",IFERROR(CONCATENATE("PEUA",VLOOKUP(ESTADO,REPORTE!AV$2:AW$33,2,0),DIDTRITO_FORM,CADER_FORM,IFERROR(INDEX(BS:BS,MATCH(DAY(F1501),BR:BR,0),1),DAY(F1501)),IFERROR(INDEX(BS:BS,MATCH(MONTH(F1501),BR:BR,0),1),MONTH(F1501)),YEAR(F1501),G1501),""))</f>
        <v/>
      </c>
      <c r="L1501" s="4"/>
      <c r="M1501" s="4"/>
      <c r="Q1501" s="5"/>
      <c r="AA1501" s="4"/>
      <c r="AU1501" s="7"/>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t="str">
        <f>IF(F1502="","",IFERROR(CONCATENATE("PEUA",VLOOKUP(ESTADO,REPORTE!AV$2:AW$33,2,0),DIDTRITO_FORM,CADER_FORM,IFERROR(INDEX(BS:BS,MATCH(DAY(F1502),BR:BR,0),1),DAY(F1502)),IFERROR(INDEX(BS:BS,MATCH(MONTH(F1502),BR:BR,0),1),MONTH(F1502)),YEAR(F1502),G1502),""))</f>
        <v/>
      </c>
      <c r="L1502" s="4"/>
      <c r="M1502" s="4"/>
      <c r="Q1502" s="5"/>
      <c r="AA1502" s="4"/>
      <c r="AU1502" s="7"/>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t="str">
        <f>IF(F1503="","",IFERROR(CONCATENATE("PEUA",VLOOKUP(ESTADO,REPORTE!AV$2:AW$33,2,0),DIDTRITO_FORM,CADER_FORM,IFERROR(INDEX(BS:BS,MATCH(DAY(F1503),BR:BR,0),1),DAY(F1503)),IFERROR(INDEX(BS:BS,MATCH(MONTH(F1503),BR:BR,0),1),MONTH(F1503)),YEAR(F1503),G1503),""))</f>
        <v/>
      </c>
      <c r="L1503" s="4"/>
      <c r="M1503" s="4"/>
      <c r="Q1503" s="5"/>
      <c r="AA1503" s="4"/>
      <c r="AU1503" s="7"/>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t="str">
        <f>IF(F1504="","",IFERROR(CONCATENATE("PEUA",VLOOKUP(ESTADO,REPORTE!AV$2:AW$33,2,0),DIDTRITO_FORM,CADER_FORM,IFERROR(INDEX(BS:BS,MATCH(DAY(F1504),BR:BR,0),1),DAY(F1504)),IFERROR(INDEX(BS:BS,MATCH(MONTH(F1504),BR:BR,0),1),MONTH(F1504)),YEAR(F1504),G1504),""))</f>
        <v/>
      </c>
      <c r="L1504" s="4"/>
      <c r="M1504" s="4"/>
      <c r="Q1504" s="5"/>
      <c r="AA1504" s="4"/>
      <c r="AU1504" s="7"/>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t="str">
        <f>IF(F1505="","",IFERROR(CONCATENATE("PEUA",VLOOKUP(ESTADO,REPORTE!AV$2:AW$33,2,0),DIDTRITO_FORM,CADER_FORM,IFERROR(INDEX(BS:BS,MATCH(DAY(F1505),BR:BR,0),1),DAY(F1505)),IFERROR(INDEX(BS:BS,MATCH(MONTH(F1505),BR:BR,0),1),MONTH(F1505)),YEAR(F1505),G1505),""))</f>
        <v/>
      </c>
      <c r="L1505" s="4"/>
      <c r="M1505" s="4"/>
      <c r="Q1505" s="5"/>
      <c r="AA1505" s="4"/>
      <c r="AU1505" s="7"/>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t="str">
        <f>IF(F1506="","",IFERROR(CONCATENATE("PEUA",VLOOKUP(ESTADO,REPORTE!AV$2:AW$33,2,0),DIDTRITO_FORM,CADER_FORM,IFERROR(INDEX(BS:BS,MATCH(DAY(F1506),BR:BR,0),1),DAY(F1506)),IFERROR(INDEX(BS:BS,MATCH(MONTH(F1506),BR:BR,0),1),MONTH(F1506)),YEAR(F1506),G1506),""))</f>
        <v/>
      </c>
      <c r="L1506" s="4"/>
      <c r="M1506" s="4"/>
      <c r="Q1506" s="5"/>
      <c r="AA1506" s="4"/>
      <c r="AU1506" s="7"/>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t="str">
        <f>IF(F1507="","",IFERROR(CONCATENATE("PEUA",VLOOKUP(ESTADO,REPORTE!AV$2:AW$33,2,0),DIDTRITO_FORM,CADER_FORM,IFERROR(INDEX(BS:BS,MATCH(DAY(F1507),BR:BR,0),1),DAY(F1507)),IFERROR(INDEX(BS:BS,MATCH(MONTH(F1507),BR:BR,0),1),MONTH(F1507)),YEAR(F1507),G1507),""))</f>
        <v/>
      </c>
      <c r="L1507" s="4"/>
      <c r="M1507" s="4"/>
      <c r="Q1507" s="5"/>
      <c r="AA1507" s="4"/>
      <c r="AU1507" s="7"/>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t="str">
        <f>IF(F1508="","",IFERROR(CONCATENATE("PEUA",VLOOKUP(ESTADO,REPORTE!AV$2:AW$33,2,0),DIDTRITO_FORM,CADER_FORM,IFERROR(INDEX(BS:BS,MATCH(DAY(F1508),BR:BR,0),1),DAY(F1508)),IFERROR(INDEX(BS:BS,MATCH(MONTH(F1508),BR:BR,0),1),MONTH(F1508)),YEAR(F1508),G1508),""))</f>
        <v/>
      </c>
      <c r="L1508" s="4"/>
      <c r="M1508" s="4"/>
      <c r="Q1508" s="5"/>
      <c r="AA1508" s="4"/>
      <c r="AU1508" s="7"/>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t="str">
        <f>IF(F1509="","",IFERROR(CONCATENATE("PEUA",VLOOKUP(ESTADO,REPORTE!AV$2:AW$33,2,0),DIDTRITO_FORM,CADER_FORM,IFERROR(INDEX(BS:BS,MATCH(DAY(F1509),BR:BR,0),1),DAY(F1509)),IFERROR(INDEX(BS:BS,MATCH(MONTH(F1509),BR:BR,0),1),MONTH(F1509)),YEAR(F1509),G1509),""))</f>
        <v/>
      </c>
      <c r="L1509" s="4"/>
      <c r="M1509" s="4"/>
      <c r="Q1509" s="5"/>
      <c r="AA1509" s="4"/>
      <c r="AU1509" s="7"/>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t="str">
        <f>IF(F1510="","",IFERROR(CONCATENATE("PEUA",VLOOKUP(ESTADO,REPORTE!AV$2:AW$33,2,0),DIDTRITO_FORM,CADER_FORM,IFERROR(INDEX(BS:BS,MATCH(DAY(F1510),BR:BR,0),1),DAY(F1510)),IFERROR(INDEX(BS:BS,MATCH(MONTH(F1510),BR:BR,0),1),MONTH(F1510)),YEAR(F1510),G1510),""))</f>
        <v/>
      </c>
      <c r="L1510" s="4"/>
      <c r="M1510" s="4"/>
      <c r="Q1510" s="5"/>
      <c r="AA1510" s="4"/>
      <c r="AU1510" s="7"/>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t="str">
        <f>IF(F1511="","",IFERROR(CONCATENATE("PEUA",VLOOKUP(ESTADO,REPORTE!AV$2:AW$33,2,0),DIDTRITO_FORM,CADER_FORM,IFERROR(INDEX(BS:BS,MATCH(DAY(F1511),BR:BR,0),1),DAY(F1511)),IFERROR(INDEX(BS:BS,MATCH(MONTH(F1511),BR:BR,0),1),MONTH(F1511)),YEAR(F1511),G1511),""))</f>
        <v/>
      </c>
      <c r="L1511" s="4"/>
      <c r="M1511" s="4"/>
      <c r="Q1511" s="5"/>
      <c r="AA1511" s="4"/>
      <c r="AU1511" s="7"/>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t="str">
        <f>IF(F1512="","",IFERROR(CONCATENATE("PEUA",VLOOKUP(ESTADO,REPORTE!AV$2:AW$33,2,0),DIDTRITO_FORM,CADER_FORM,IFERROR(INDEX(BS:BS,MATCH(DAY(F1512),BR:BR,0),1),DAY(F1512)),IFERROR(INDEX(BS:BS,MATCH(MONTH(F1512),BR:BR,0),1),MONTH(F1512)),YEAR(F1512),G1512),""))</f>
        <v/>
      </c>
      <c r="L1512" s="4"/>
      <c r="M1512" s="4"/>
      <c r="Q1512" s="5"/>
      <c r="AA1512" s="4"/>
      <c r="AU1512" s="7"/>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t="str">
        <f>IF(F1513="","",IFERROR(CONCATENATE("PEUA",VLOOKUP(ESTADO,REPORTE!AV$2:AW$33,2,0),DIDTRITO_FORM,CADER_FORM,IFERROR(INDEX(BS:BS,MATCH(DAY(F1513),BR:BR,0),1),DAY(F1513)),IFERROR(INDEX(BS:BS,MATCH(MONTH(F1513),BR:BR,0),1),MONTH(F1513)),YEAR(F1513),G1513),""))</f>
        <v/>
      </c>
      <c r="L1513" s="4"/>
      <c r="M1513" s="4"/>
      <c r="Q1513" s="5"/>
      <c r="AA1513" s="4"/>
      <c r="AU1513" s="7"/>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t="str">
        <f>IF(F1514="","",IFERROR(CONCATENATE("PEUA",VLOOKUP(ESTADO,REPORTE!AV$2:AW$33,2,0),DIDTRITO_FORM,CADER_FORM,IFERROR(INDEX(BS:BS,MATCH(DAY(F1514),BR:BR,0),1),DAY(F1514)),IFERROR(INDEX(BS:BS,MATCH(MONTH(F1514),BR:BR,0),1),MONTH(F1514)),YEAR(F1514),G1514),""))</f>
        <v/>
      </c>
      <c r="L1514" s="4"/>
      <c r="M1514" s="4"/>
      <c r="Q1514" s="5"/>
      <c r="AA1514" s="4"/>
      <c r="AU1514" s="7"/>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t="str">
        <f>IF(F1515="","",IFERROR(CONCATENATE("PEUA",VLOOKUP(ESTADO,REPORTE!AV$2:AW$33,2,0),DIDTRITO_FORM,CADER_FORM,IFERROR(INDEX(BS:BS,MATCH(DAY(F1515),BR:BR,0),1),DAY(F1515)),IFERROR(INDEX(BS:BS,MATCH(MONTH(F1515),BR:BR,0),1),MONTH(F1515)),YEAR(F1515),G1515),""))</f>
        <v/>
      </c>
      <c r="L1515" s="4"/>
      <c r="M1515" s="4"/>
      <c r="Q1515" s="5"/>
      <c r="AA1515" s="4"/>
      <c r="AU1515" s="7"/>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t="str">
        <f>IF(F1516="","",IFERROR(CONCATENATE("PEUA",VLOOKUP(ESTADO,REPORTE!AV$2:AW$33,2,0),DIDTRITO_FORM,CADER_FORM,IFERROR(INDEX(BS:BS,MATCH(DAY(F1516),BR:BR,0),1),DAY(F1516)),IFERROR(INDEX(BS:BS,MATCH(MONTH(F1516),BR:BR,0),1),MONTH(F1516)),YEAR(F1516),G1516),""))</f>
        <v/>
      </c>
      <c r="L1516" s="4"/>
      <c r="M1516" s="4"/>
      <c r="Q1516" s="5"/>
      <c r="AA1516" s="4"/>
      <c r="AU1516" s="7"/>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t="str">
        <f>IF(F1517="","",IFERROR(CONCATENATE("PEUA",VLOOKUP(ESTADO,REPORTE!AV$2:AW$33,2,0),DIDTRITO_FORM,CADER_FORM,IFERROR(INDEX(BS:BS,MATCH(DAY(F1517),BR:BR,0),1),DAY(F1517)),IFERROR(INDEX(BS:BS,MATCH(MONTH(F1517),BR:BR,0),1),MONTH(F1517)),YEAR(F1517),G1517),""))</f>
        <v/>
      </c>
      <c r="L1517" s="4"/>
      <c r="M1517" s="4"/>
      <c r="Q1517" s="5"/>
      <c r="AA1517" s="4"/>
      <c r="AU1517" s="7"/>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t="str">
        <f>IF(F1518="","",IFERROR(CONCATENATE("PEUA",VLOOKUP(ESTADO,REPORTE!AV$2:AW$33,2,0),DIDTRITO_FORM,CADER_FORM,IFERROR(INDEX(BS:BS,MATCH(DAY(F1518),BR:BR,0),1),DAY(F1518)),IFERROR(INDEX(BS:BS,MATCH(MONTH(F1518),BR:BR,0),1),MONTH(F1518)),YEAR(F1518),G1518),""))</f>
        <v/>
      </c>
      <c r="L1518" s="4"/>
      <c r="M1518" s="4"/>
      <c r="Q1518" s="5"/>
      <c r="AA1518" s="4"/>
      <c r="AU1518" s="7"/>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t="str">
        <f>IF(F1519="","",IFERROR(CONCATENATE("PEUA",VLOOKUP(ESTADO,REPORTE!AV$2:AW$33,2,0),DIDTRITO_FORM,CADER_FORM,IFERROR(INDEX(BS:BS,MATCH(DAY(F1519),BR:BR,0),1),DAY(F1519)),IFERROR(INDEX(BS:BS,MATCH(MONTH(F1519),BR:BR,0),1),MONTH(F1519)),YEAR(F1519),G1519),""))</f>
        <v/>
      </c>
      <c r="L1519" s="4"/>
      <c r="M1519" s="4"/>
      <c r="Q1519" s="5"/>
      <c r="AA1519" s="4"/>
      <c r="AU1519" s="7"/>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t="str">
        <f>IF(F1520="","",IFERROR(CONCATENATE("PEUA",VLOOKUP(ESTADO,REPORTE!AV$2:AW$33,2,0),DIDTRITO_FORM,CADER_FORM,IFERROR(INDEX(BS:BS,MATCH(DAY(F1520),BR:BR,0),1),DAY(F1520)),IFERROR(INDEX(BS:BS,MATCH(MONTH(F1520),BR:BR,0),1),MONTH(F1520)),YEAR(F1520),G1520),""))</f>
        <v/>
      </c>
      <c r="L1520" s="4"/>
      <c r="M1520" s="4"/>
      <c r="Q1520" s="5"/>
      <c r="AA1520" s="4"/>
      <c r="AU1520" s="7"/>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t="str">
        <f>IF(F1521="","",IFERROR(CONCATENATE("PEUA",VLOOKUP(ESTADO,REPORTE!AV$2:AW$33,2,0),DIDTRITO_FORM,CADER_FORM,IFERROR(INDEX(BS:BS,MATCH(DAY(F1521),BR:BR,0),1),DAY(F1521)),IFERROR(INDEX(BS:BS,MATCH(MONTH(F1521),BR:BR,0),1),MONTH(F1521)),YEAR(F1521),G1521),""))</f>
        <v/>
      </c>
      <c r="L1521" s="4"/>
      <c r="M1521" s="4"/>
      <c r="Q1521" s="5"/>
      <c r="AA1521" s="4"/>
      <c r="AU1521" s="7"/>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t="str">
        <f>IF(F1522="","",IFERROR(CONCATENATE("PEUA",VLOOKUP(ESTADO,REPORTE!AV$2:AW$33,2,0),DIDTRITO_FORM,CADER_FORM,IFERROR(INDEX(BS:BS,MATCH(DAY(F1522),BR:BR,0),1),DAY(F1522)),IFERROR(INDEX(BS:BS,MATCH(MONTH(F1522),BR:BR,0),1),MONTH(F1522)),YEAR(F1522),G1522),""))</f>
        <v/>
      </c>
      <c r="L1522" s="4"/>
      <c r="M1522" s="4"/>
      <c r="Q1522" s="5"/>
      <c r="AA1522" s="4"/>
      <c r="AU1522" s="7"/>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t="str">
        <f>IF(F1523="","",IFERROR(CONCATENATE("PEUA",VLOOKUP(ESTADO,REPORTE!AV$2:AW$33,2,0),DIDTRITO_FORM,CADER_FORM,IFERROR(INDEX(BS:BS,MATCH(DAY(F1523),BR:BR,0),1),DAY(F1523)),IFERROR(INDEX(BS:BS,MATCH(MONTH(F1523),BR:BR,0),1),MONTH(F1523)),YEAR(F1523),G1523),""))</f>
        <v/>
      </c>
      <c r="L1523" s="4"/>
      <c r="M1523" s="4"/>
      <c r="Q1523" s="5"/>
      <c r="AA1523" s="4"/>
      <c r="AU1523" s="7"/>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t="str">
        <f>IF(F1524="","",IFERROR(CONCATENATE("PEUA",VLOOKUP(ESTADO,REPORTE!AV$2:AW$33,2,0),DIDTRITO_FORM,CADER_FORM,IFERROR(INDEX(BS:BS,MATCH(DAY(F1524),BR:BR,0),1),DAY(F1524)),IFERROR(INDEX(BS:BS,MATCH(MONTH(F1524),BR:BR,0),1),MONTH(F1524)),YEAR(F1524),G1524),""))</f>
        <v/>
      </c>
      <c r="L1524" s="4"/>
      <c r="M1524" s="4"/>
      <c r="Q1524" s="5"/>
      <c r="AA1524" s="4"/>
      <c r="AU1524" s="7"/>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t="str">
        <f>IF(F1525="","",IFERROR(CONCATENATE("PEUA",VLOOKUP(ESTADO,REPORTE!AV$2:AW$33,2,0),DIDTRITO_FORM,CADER_FORM,IFERROR(INDEX(BS:BS,MATCH(DAY(F1525),BR:BR,0),1),DAY(F1525)),IFERROR(INDEX(BS:BS,MATCH(MONTH(F1525),BR:BR,0),1),MONTH(F1525)),YEAR(F1525),G1525),""))</f>
        <v/>
      </c>
      <c r="L1525" s="4"/>
      <c r="M1525" s="4"/>
      <c r="Q1525" s="5"/>
      <c r="AA1525" s="4"/>
      <c r="AU1525" s="7"/>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t="str">
        <f>IF(F1526="","",IFERROR(CONCATENATE("PEUA",VLOOKUP(ESTADO,REPORTE!AV$2:AW$33,2,0),DIDTRITO_FORM,CADER_FORM,IFERROR(INDEX(BS:BS,MATCH(DAY(F1526),BR:BR,0),1),DAY(F1526)),IFERROR(INDEX(BS:BS,MATCH(MONTH(F1526),BR:BR,0),1),MONTH(F1526)),YEAR(F1526),G1526),""))</f>
        <v/>
      </c>
      <c r="L1526" s="4"/>
      <c r="M1526" s="4"/>
      <c r="Q1526" s="5"/>
      <c r="AA1526" s="4"/>
      <c r="AU1526" s="7"/>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t="str">
        <f>IF(F1527="","",IFERROR(CONCATENATE("PEUA",VLOOKUP(ESTADO,REPORTE!AV$2:AW$33,2,0),DIDTRITO_FORM,CADER_FORM,IFERROR(INDEX(BS:BS,MATCH(DAY(F1527),BR:BR,0),1),DAY(F1527)),IFERROR(INDEX(BS:BS,MATCH(MONTH(F1527),BR:BR,0),1),MONTH(F1527)),YEAR(F1527),G1527),""))</f>
        <v/>
      </c>
      <c r="L1527" s="4"/>
      <c r="M1527" s="4"/>
      <c r="Q1527" s="5"/>
      <c r="AA1527" s="4"/>
      <c r="AU1527" s="7"/>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t="str">
        <f>IF(F1528="","",IFERROR(CONCATENATE("PEUA",VLOOKUP(ESTADO,REPORTE!AV$2:AW$33,2,0),DIDTRITO_FORM,CADER_FORM,IFERROR(INDEX(BS:BS,MATCH(DAY(F1528),BR:BR,0),1),DAY(F1528)),IFERROR(INDEX(BS:BS,MATCH(MONTH(F1528),BR:BR,0),1),MONTH(F1528)),YEAR(F1528),G1528),""))</f>
        <v/>
      </c>
      <c r="L1528" s="4"/>
      <c r="M1528" s="4"/>
      <c r="Q1528" s="5"/>
      <c r="AA1528" s="4"/>
      <c r="AU1528" s="7"/>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t="str">
        <f>IF(F1529="","",IFERROR(CONCATENATE("PEUA",VLOOKUP(ESTADO,REPORTE!AV$2:AW$33,2,0),DIDTRITO_FORM,CADER_FORM,IFERROR(INDEX(BS:BS,MATCH(DAY(F1529),BR:BR,0),1),DAY(F1529)),IFERROR(INDEX(BS:BS,MATCH(MONTH(F1529),BR:BR,0),1),MONTH(F1529)),YEAR(F1529),G1529),""))</f>
        <v/>
      </c>
      <c r="L1529" s="4"/>
      <c r="M1529" s="4"/>
      <c r="Q1529" s="5"/>
      <c r="AA1529" s="4"/>
      <c r="AU1529" s="7"/>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t="str">
        <f>IF(F1530="","",IFERROR(CONCATENATE("PEUA",VLOOKUP(ESTADO,REPORTE!AV$2:AW$33,2,0),DIDTRITO_FORM,CADER_FORM,IFERROR(INDEX(BS:BS,MATCH(DAY(F1530),BR:BR,0),1),DAY(F1530)),IFERROR(INDEX(BS:BS,MATCH(MONTH(F1530),BR:BR,0),1),MONTH(F1530)),YEAR(F1530),G1530),""))</f>
        <v/>
      </c>
      <c r="L1530" s="4"/>
      <c r="M1530" s="4"/>
      <c r="Q1530" s="5"/>
      <c r="AA1530" s="4"/>
      <c r="AU1530" s="7"/>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t="str">
        <f>IF(F1531="","",IFERROR(CONCATENATE("PEUA",VLOOKUP(ESTADO,REPORTE!AV$2:AW$33,2,0),DIDTRITO_FORM,CADER_FORM,IFERROR(INDEX(BS:BS,MATCH(DAY(F1531),BR:BR,0),1),DAY(F1531)),IFERROR(INDEX(BS:BS,MATCH(MONTH(F1531),BR:BR,0),1),MONTH(F1531)),YEAR(F1531),G1531),""))</f>
        <v/>
      </c>
      <c r="L1531" s="4"/>
      <c r="M1531" s="4"/>
      <c r="Q1531" s="5"/>
      <c r="AA1531" s="4"/>
      <c r="AU1531" s="7"/>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t="str">
        <f>IF(F1532="","",IFERROR(CONCATENATE("PEUA",VLOOKUP(ESTADO,REPORTE!AV$2:AW$33,2,0),DIDTRITO_FORM,CADER_FORM,IFERROR(INDEX(BS:BS,MATCH(DAY(F1532),BR:BR,0),1),DAY(F1532)),IFERROR(INDEX(BS:BS,MATCH(MONTH(F1532),BR:BR,0),1),MONTH(F1532)),YEAR(F1532),G1532),""))</f>
        <v/>
      </c>
      <c r="L1532" s="4"/>
      <c r="M1532" s="4"/>
      <c r="Q1532" s="5"/>
      <c r="AA1532" s="4"/>
      <c r="AU1532" s="7"/>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t="str">
        <f>IF(F1533="","",IFERROR(CONCATENATE("PEUA",VLOOKUP(ESTADO,REPORTE!AV$2:AW$33,2,0),DIDTRITO_FORM,CADER_FORM,IFERROR(INDEX(BS:BS,MATCH(DAY(F1533),BR:BR,0),1),DAY(F1533)),IFERROR(INDEX(BS:BS,MATCH(MONTH(F1533),BR:BR,0),1),MONTH(F1533)),YEAR(F1533),G1533),""))</f>
        <v/>
      </c>
      <c r="L1533" s="4"/>
      <c r="M1533" s="4"/>
      <c r="Q1533" s="5"/>
      <c r="AA1533" s="4"/>
      <c r="AU1533" s="7"/>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t="str">
        <f>IF(F1534="","",IFERROR(CONCATENATE("PEUA",VLOOKUP(ESTADO,REPORTE!AV$2:AW$33,2,0),DIDTRITO_FORM,CADER_FORM,IFERROR(INDEX(BS:BS,MATCH(DAY(F1534),BR:BR,0),1),DAY(F1534)),IFERROR(INDEX(BS:BS,MATCH(MONTH(F1534),BR:BR,0),1),MONTH(F1534)),YEAR(F1534),G1534),""))</f>
        <v/>
      </c>
      <c r="L1534" s="4"/>
      <c r="M1534" s="4"/>
      <c r="Q1534" s="5"/>
      <c r="AA1534" s="4"/>
      <c r="AU1534" s="7"/>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t="str">
        <f>IF(F1535="","",IFERROR(CONCATENATE("PEUA",VLOOKUP(ESTADO,REPORTE!AV$2:AW$33,2,0),DIDTRITO_FORM,CADER_FORM,IFERROR(INDEX(BS:BS,MATCH(DAY(F1535),BR:BR,0),1),DAY(F1535)),IFERROR(INDEX(BS:BS,MATCH(MONTH(F1535),BR:BR,0),1),MONTH(F1535)),YEAR(F1535),G1535),""))</f>
        <v/>
      </c>
      <c r="L1535" s="4"/>
      <c r="M1535" s="4"/>
      <c r="Q1535" s="5"/>
      <c r="AA1535" s="4"/>
      <c r="AU1535" s="7"/>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t="str">
        <f>IF(F1536="","",IFERROR(CONCATENATE("PEUA",VLOOKUP(ESTADO,REPORTE!AV$2:AW$33,2,0),DIDTRITO_FORM,CADER_FORM,IFERROR(INDEX(BS:BS,MATCH(DAY(F1536),BR:BR,0),1),DAY(F1536)),IFERROR(INDEX(BS:BS,MATCH(MONTH(F1536),BR:BR,0),1),MONTH(F1536)),YEAR(F1536),G1536),""))</f>
        <v/>
      </c>
      <c r="L1536" s="4"/>
      <c r="M1536" s="4"/>
      <c r="Q1536" s="5"/>
      <c r="AA1536" s="4"/>
      <c r="AU1536" s="7"/>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t="str">
        <f>IF(F1537="","",IFERROR(CONCATENATE("PEUA",VLOOKUP(ESTADO,REPORTE!AV$2:AW$33,2,0),DIDTRITO_FORM,CADER_FORM,IFERROR(INDEX(BS:BS,MATCH(DAY(F1537),BR:BR,0),1),DAY(F1537)),IFERROR(INDEX(BS:BS,MATCH(MONTH(F1537),BR:BR,0),1),MONTH(F1537)),YEAR(F1537),G1537),""))</f>
        <v/>
      </c>
      <c r="L1537" s="4"/>
      <c r="M1537" s="4"/>
      <c r="Q1537" s="5"/>
      <c r="AA1537" s="4"/>
      <c r="AU1537" s="7"/>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t="str">
        <f>IF(F1538="","",IFERROR(CONCATENATE("PEUA",VLOOKUP(ESTADO,REPORTE!AV$2:AW$33,2,0),DIDTRITO_FORM,CADER_FORM,IFERROR(INDEX(BS:BS,MATCH(DAY(F1538),BR:BR,0),1),DAY(F1538)),IFERROR(INDEX(BS:BS,MATCH(MONTH(F1538),BR:BR,0),1),MONTH(F1538)),YEAR(F1538),G1538),""))</f>
        <v/>
      </c>
      <c r="L1538" s="4"/>
      <c r="M1538" s="4"/>
      <c r="Q1538" s="5"/>
      <c r="AA1538" s="4"/>
      <c r="AU1538" s="7"/>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t="str">
        <f>IF(F1539="","",IFERROR(CONCATENATE("PEUA",VLOOKUP(ESTADO,REPORTE!AV$2:AW$33,2,0),DIDTRITO_FORM,CADER_FORM,IFERROR(INDEX(BS:BS,MATCH(DAY(F1539),BR:BR,0),1),DAY(F1539)),IFERROR(INDEX(BS:BS,MATCH(MONTH(F1539),BR:BR,0),1),MONTH(F1539)),YEAR(F1539),G1539),""))</f>
        <v/>
      </c>
      <c r="L1539" s="4"/>
      <c r="M1539" s="4"/>
      <c r="Q1539" s="5"/>
      <c r="AA1539" s="4"/>
      <c r="AU1539" s="7"/>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t="str">
        <f>IF(F1540="","",IFERROR(CONCATENATE("PEUA",VLOOKUP(ESTADO,REPORTE!AV$2:AW$33,2,0),DIDTRITO_FORM,CADER_FORM,IFERROR(INDEX(BS:BS,MATCH(DAY(F1540),BR:BR,0),1),DAY(F1540)),IFERROR(INDEX(BS:BS,MATCH(MONTH(F1540),BR:BR,0),1),MONTH(F1540)),YEAR(F1540),G1540),""))</f>
        <v/>
      </c>
      <c r="L1540" s="4"/>
      <c r="M1540" s="4"/>
      <c r="Q1540" s="5"/>
      <c r="AA1540" s="4"/>
      <c r="AU1540" s="7"/>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t="str">
        <f>IF(F1541="","",IFERROR(CONCATENATE("PEUA",VLOOKUP(ESTADO,REPORTE!AV$2:AW$33,2,0),DIDTRITO_FORM,CADER_FORM,IFERROR(INDEX(BS:BS,MATCH(DAY(F1541),BR:BR,0),1),DAY(F1541)),IFERROR(INDEX(BS:BS,MATCH(MONTH(F1541),BR:BR,0),1),MONTH(F1541)),YEAR(F1541),G1541),""))</f>
        <v/>
      </c>
      <c r="L1541" s="4"/>
      <c r="M1541" s="4"/>
      <c r="Q1541" s="5"/>
      <c r="AA1541" s="4"/>
      <c r="AU1541" s="7"/>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t="str">
        <f>IF(F1542="","",IFERROR(CONCATENATE("PEUA",VLOOKUP(ESTADO,REPORTE!AV$2:AW$33,2,0),DIDTRITO_FORM,CADER_FORM,IFERROR(INDEX(BS:BS,MATCH(DAY(F1542),BR:BR,0),1),DAY(F1542)),IFERROR(INDEX(BS:BS,MATCH(MONTH(F1542),BR:BR,0),1),MONTH(F1542)),YEAR(F1542),G1542),""))</f>
        <v/>
      </c>
      <c r="L1542" s="4"/>
      <c r="M1542" s="4"/>
      <c r="Q1542" s="5"/>
      <c r="AA1542" s="4"/>
      <c r="AU1542" s="7"/>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t="str">
        <f>IF(F1543="","",IFERROR(CONCATENATE("PEUA",VLOOKUP(ESTADO,REPORTE!AV$2:AW$33,2,0),DIDTRITO_FORM,CADER_FORM,IFERROR(INDEX(BS:BS,MATCH(DAY(F1543),BR:BR,0),1),DAY(F1543)),IFERROR(INDEX(BS:BS,MATCH(MONTH(F1543),BR:BR,0),1),MONTH(F1543)),YEAR(F1543),G1543),""))</f>
        <v/>
      </c>
      <c r="L1543" s="4"/>
      <c r="M1543" s="4"/>
      <c r="Q1543" s="5"/>
      <c r="AA1543" s="4"/>
      <c r="AU1543" s="7"/>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t="str">
        <f>IF(F1544="","",IFERROR(CONCATENATE("PEUA",VLOOKUP(ESTADO,REPORTE!AV$2:AW$33,2,0),DIDTRITO_FORM,CADER_FORM,IFERROR(INDEX(BS:BS,MATCH(DAY(F1544),BR:BR,0),1),DAY(F1544)),IFERROR(INDEX(BS:BS,MATCH(MONTH(F1544),BR:BR,0),1),MONTH(F1544)),YEAR(F1544),G1544),""))</f>
        <v/>
      </c>
      <c r="L1544" s="4"/>
      <c r="M1544" s="4"/>
      <c r="Q1544" s="5"/>
      <c r="AA1544" s="4"/>
      <c r="AU1544" s="7"/>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t="str">
        <f>IF(F1545="","",IFERROR(CONCATENATE("PEUA",VLOOKUP(ESTADO,REPORTE!AV$2:AW$33,2,0),DIDTRITO_FORM,CADER_FORM,IFERROR(INDEX(BS:BS,MATCH(DAY(F1545),BR:BR,0),1),DAY(F1545)),IFERROR(INDEX(BS:BS,MATCH(MONTH(F1545),BR:BR,0),1),MONTH(F1545)),YEAR(F1545),G1545),""))</f>
        <v/>
      </c>
      <c r="L1545" s="4"/>
      <c r="M1545" s="4"/>
      <c r="Q1545" s="5"/>
      <c r="AA1545" s="4"/>
      <c r="AU1545" s="7"/>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t="str">
        <f>IF(F1546="","",IFERROR(CONCATENATE("PEUA",VLOOKUP(ESTADO,REPORTE!AV$2:AW$33,2,0),DIDTRITO_FORM,CADER_FORM,IFERROR(INDEX(BS:BS,MATCH(DAY(F1546),BR:BR,0),1),DAY(F1546)),IFERROR(INDEX(BS:BS,MATCH(MONTH(F1546),BR:BR,0),1),MONTH(F1546)),YEAR(F1546),G1546),""))</f>
        <v/>
      </c>
      <c r="L1546" s="4"/>
      <c r="M1546" s="4"/>
      <c r="Q1546" s="5"/>
      <c r="AA1546" s="4"/>
      <c r="AU1546" s="7"/>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t="str">
        <f>IF(F1547="","",IFERROR(CONCATENATE("PEUA",VLOOKUP(ESTADO,REPORTE!AV$2:AW$33,2,0),DIDTRITO_FORM,CADER_FORM,IFERROR(INDEX(BS:BS,MATCH(DAY(F1547),BR:BR,0),1),DAY(F1547)),IFERROR(INDEX(BS:BS,MATCH(MONTH(F1547),BR:BR,0),1),MONTH(F1547)),YEAR(F1547),G1547),""))</f>
        <v/>
      </c>
      <c r="L1547" s="4"/>
      <c r="M1547" s="4"/>
      <c r="Q1547" s="5"/>
      <c r="AA1547" s="4"/>
      <c r="AU1547" s="7"/>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t="str">
        <f>IF(F1548="","",IFERROR(CONCATENATE("PEUA",VLOOKUP(ESTADO,REPORTE!AV$2:AW$33,2,0),DIDTRITO_FORM,CADER_FORM,IFERROR(INDEX(BS:BS,MATCH(DAY(F1548),BR:BR,0),1),DAY(F1548)),IFERROR(INDEX(BS:BS,MATCH(MONTH(F1548),BR:BR,0),1),MONTH(F1548)),YEAR(F1548),G1548),""))</f>
        <v/>
      </c>
      <c r="L1548" s="4"/>
      <c r="M1548" s="4"/>
      <c r="Q1548" s="5"/>
      <c r="AA1548" s="4"/>
      <c r="AU1548" s="7"/>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t="str">
        <f>IF(F1549="","",IFERROR(CONCATENATE("PEUA",VLOOKUP(ESTADO,REPORTE!AV$2:AW$33,2,0),DIDTRITO_FORM,CADER_FORM,IFERROR(INDEX(BS:BS,MATCH(DAY(F1549),BR:BR,0),1),DAY(F1549)),IFERROR(INDEX(BS:BS,MATCH(MONTH(F1549),BR:BR,0),1),MONTH(F1549)),YEAR(F1549),G1549),""))</f>
        <v/>
      </c>
      <c r="L1549" s="4"/>
      <c r="M1549" s="4"/>
      <c r="Q1549" s="5"/>
      <c r="AA1549" s="4"/>
      <c r="AU1549" s="7"/>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t="str">
        <f>IF(F1550="","",IFERROR(CONCATENATE("PEUA",VLOOKUP(ESTADO,REPORTE!AV$2:AW$33,2,0),DIDTRITO_FORM,CADER_FORM,IFERROR(INDEX(BS:BS,MATCH(DAY(F1550),BR:BR,0),1),DAY(F1550)),IFERROR(INDEX(BS:BS,MATCH(MONTH(F1550),BR:BR,0),1),MONTH(F1550)),YEAR(F1550),G1550),""))</f>
        <v/>
      </c>
      <c r="L1550" s="4"/>
      <c r="M1550" s="4"/>
      <c r="Q1550" s="5"/>
      <c r="AA1550" s="4"/>
      <c r="AU1550" s="7"/>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t="str">
        <f>IF(F1551="","",IFERROR(CONCATENATE("PEUA",VLOOKUP(ESTADO,REPORTE!AV$2:AW$33,2,0),DIDTRITO_FORM,CADER_FORM,IFERROR(INDEX(BS:BS,MATCH(DAY(F1551),BR:BR,0),1),DAY(F1551)),IFERROR(INDEX(BS:BS,MATCH(MONTH(F1551),BR:BR,0),1),MONTH(F1551)),YEAR(F1551),G1551),""))</f>
        <v/>
      </c>
      <c r="L1551" s="4"/>
      <c r="M1551" s="4"/>
      <c r="Q1551" s="5"/>
      <c r="AA1551" s="4"/>
      <c r="AU1551" s="7"/>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t="str">
        <f>IF(F1552="","",IFERROR(CONCATENATE("PEUA",VLOOKUP(ESTADO,REPORTE!AV$2:AW$33,2,0),DIDTRITO_FORM,CADER_FORM,IFERROR(INDEX(BS:BS,MATCH(DAY(F1552),BR:BR,0),1),DAY(F1552)),IFERROR(INDEX(BS:BS,MATCH(MONTH(F1552),BR:BR,0),1),MONTH(F1552)),YEAR(F1552),G1552),""))</f>
        <v/>
      </c>
      <c r="L1552" s="4"/>
      <c r="M1552" s="4"/>
      <c r="Q1552" s="5"/>
      <c r="AA1552" s="4"/>
      <c r="AU1552" s="7"/>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t="str">
        <f>IF(F1553="","",IFERROR(CONCATENATE("PEUA",VLOOKUP(ESTADO,REPORTE!AV$2:AW$33,2,0),DIDTRITO_FORM,CADER_FORM,IFERROR(INDEX(BS:BS,MATCH(DAY(F1553),BR:BR,0),1),DAY(F1553)),IFERROR(INDEX(BS:BS,MATCH(MONTH(F1553),BR:BR,0),1),MONTH(F1553)),YEAR(F1553),G1553),""))</f>
        <v/>
      </c>
      <c r="L1553" s="4"/>
      <c r="M1553" s="4"/>
      <c r="Q1553" s="5"/>
      <c r="AA1553" s="4"/>
      <c r="AU1553" s="7"/>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t="str">
        <f>IF(F1554="","",IFERROR(CONCATENATE("PEUA",VLOOKUP(ESTADO,REPORTE!AV$2:AW$33,2,0),DIDTRITO_FORM,CADER_FORM,IFERROR(INDEX(BS:BS,MATCH(DAY(F1554),BR:BR,0),1),DAY(F1554)),IFERROR(INDEX(BS:BS,MATCH(MONTH(F1554),BR:BR,0),1),MONTH(F1554)),YEAR(F1554),G1554),""))</f>
        <v/>
      </c>
      <c r="L1554" s="4"/>
      <c r="M1554" s="4"/>
      <c r="Q1554" s="5"/>
      <c r="AA1554" s="4"/>
      <c r="AU1554" s="7"/>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t="str">
        <f>IF(F1555="","",IFERROR(CONCATENATE("PEUA",VLOOKUP(ESTADO,REPORTE!AV$2:AW$33,2,0),DIDTRITO_FORM,CADER_FORM,IFERROR(INDEX(BS:BS,MATCH(DAY(F1555),BR:BR,0),1),DAY(F1555)),IFERROR(INDEX(BS:BS,MATCH(MONTH(F1555),BR:BR,0),1),MONTH(F1555)),YEAR(F1555),G1555),""))</f>
        <v/>
      </c>
      <c r="L1555" s="4"/>
      <c r="M1555" s="4"/>
      <c r="Q1555" s="5"/>
      <c r="AA1555" s="4"/>
      <c r="AU1555" s="7"/>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t="str">
        <f>IF(F1556="","",IFERROR(CONCATENATE("PEUA",VLOOKUP(ESTADO,REPORTE!AV$2:AW$33,2,0),DIDTRITO_FORM,CADER_FORM,IFERROR(INDEX(BS:BS,MATCH(DAY(F1556),BR:BR,0),1),DAY(F1556)),IFERROR(INDEX(BS:BS,MATCH(MONTH(F1556),BR:BR,0),1),MONTH(F1556)),YEAR(F1556),G1556),""))</f>
        <v/>
      </c>
      <c r="L1556" s="4"/>
      <c r="M1556" s="4"/>
      <c r="Q1556" s="5"/>
      <c r="AA1556" s="4"/>
      <c r="AU1556" s="7"/>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t="str">
        <f>IF(F1557="","",IFERROR(CONCATENATE("PEUA",VLOOKUP(ESTADO,REPORTE!AV$2:AW$33,2,0),DIDTRITO_FORM,CADER_FORM,IFERROR(INDEX(BS:BS,MATCH(DAY(F1557),BR:BR,0),1),DAY(F1557)),IFERROR(INDEX(BS:BS,MATCH(MONTH(F1557),BR:BR,0),1),MONTH(F1557)),YEAR(F1557),G1557),""))</f>
        <v/>
      </c>
      <c r="L1557" s="4"/>
      <c r="M1557" s="4"/>
      <c r="Q1557" s="5"/>
      <c r="AA1557" s="4"/>
      <c r="AU1557" s="7"/>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t="str">
        <f>IF(F1558="","",IFERROR(CONCATENATE("PEUA",VLOOKUP(ESTADO,REPORTE!AV$2:AW$33,2,0),DIDTRITO_FORM,CADER_FORM,IFERROR(INDEX(BS:BS,MATCH(DAY(F1558),BR:BR,0),1),DAY(F1558)),IFERROR(INDEX(BS:BS,MATCH(MONTH(F1558),BR:BR,0),1),MONTH(F1558)),YEAR(F1558),G1558),""))</f>
        <v/>
      </c>
      <c r="L1558" s="4"/>
      <c r="M1558" s="4"/>
      <c r="Q1558" s="5"/>
      <c r="AA1558" s="4"/>
      <c r="AU1558" s="7"/>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t="str">
        <f>IF(F1559="","",IFERROR(CONCATENATE("PEUA",VLOOKUP(ESTADO,REPORTE!AV$2:AW$33,2,0),DIDTRITO_FORM,CADER_FORM,IFERROR(INDEX(BS:BS,MATCH(DAY(F1559),BR:BR,0),1),DAY(F1559)),IFERROR(INDEX(BS:BS,MATCH(MONTH(F1559),BR:BR,0),1),MONTH(F1559)),YEAR(F1559),G1559),""))</f>
        <v/>
      </c>
      <c r="L1559" s="4"/>
      <c r="M1559" s="4"/>
      <c r="Q1559" s="5"/>
      <c r="AA1559" s="4"/>
      <c r="AU1559" s="7"/>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t="str">
        <f>IF(F1560="","",IFERROR(CONCATENATE("PEUA",VLOOKUP(ESTADO,REPORTE!AV$2:AW$33,2,0),DIDTRITO_FORM,CADER_FORM,IFERROR(INDEX(BS:BS,MATCH(DAY(F1560),BR:BR,0),1),DAY(F1560)),IFERROR(INDEX(BS:BS,MATCH(MONTH(F1560),BR:BR,0),1),MONTH(F1560)),YEAR(F1560),G1560),""))</f>
        <v/>
      </c>
      <c r="L1560" s="4"/>
      <c r="M1560" s="4"/>
      <c r="Q1560" s="5"/>
      <c r="AA1560" s="4"/>
      <c r="AU1560" s="7"/>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t="str">
        <f>IF(F1561="","",IFERROR(CONCATENATE("PEUA",VLOOKUP(ESTADO,REPORTE!AV$2:AW$33,2,0),DIDTRITO_FORM,CADER_FORM,IFERROR(INDEX(BS:BS,MATCH(DAY(F1561),BR:BR,0),1),DAY(F1561)),IFERROR(INDEX(BS:BS,MATCH(MONTH(F1561),BR:BR,0),1),MONTH(F1561)),YEAR(F1561),G1561),""))</f>
        <v/>
      </c>
      <c r="L1561" s="4"/>
      <c r="M1561" s="4"/>
      <c r="Q1561" s="5"/>
      <c r="AA1561" s="4"/>
      <c r="AU1561" s="7"/>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t="str">
        <f>IF(F1562="","",IFERROR(CONCATENATE("PEUA",VLOOKUP(ESTADO,REPORTE!AV$2:AW$33,2,0),DIDTRITO_FORM,CADER_FORM,IFERROR(INDEX(BS:BS,MATCH(DAY(F1562),BR:BR,0),1),DAY(F1562)),IFERROR(INDEX(BS:BS,MATCH(MONTH(F1562),BR:BR,0),1),MONTH(F1562)),YEAR(F1562),G1562),""))</f>
        <v/>
      </c>
      <c r="L1562" s="4"/>
      <c r="M1562" s="4"/>
      <c r="Q1562" s="5"/>
      <c r="AA1562" s="4"/>
      <c r="AU1562" s="7"/>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t="str">
        <f>IF(F1563="","",IFERROR(CONCATENATE("PEUA",VLOOKUP(ESTADO,REPORTE!AV$2:AW$33,2,0),DIDTRITO_FORM,CADER_FORM,IFERROR(INDEX(BS:BS,MATCH(DAY(F1563),BR:BR,0),1),DAY(F1563)),IFERROR(INDEX(BS:BS,MATCH(MONTH(F1563),BR:BR,0),1),MONTH(F1563)),YEAR(F1563),G1563),""))</f>
        <v/>
      </c>
      <c r="L1563" s="4"/>
      <c r="M1563" s="4"/>
      <c r="Q1563" s="5"/>
      <c r="AA1563" s="4"/>
      <c r="AU1563" s="7"/>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t="str">
        <f>IF(F1564="","",IFERROR(CONCATENATE("PEUA",VLOOKUP(ESTADO,REPORTE!AV$2:AW$33,2,0),DIDTRITO_FORM,CADER_FORM,IFERROR(INDEX(BS:BS,MATCH(DAY(F1564),BR:BR,0),1),DAY(F1564)),IFERROR(INDEX(BS:BS,MATCH(MONTH(F1564),BR:BR,0),1),MONTH(F1564)),YEAR(F1564),G1564),""))</f>
        <v/>
      </c>
      <c r="L1564" s="4"/>
      <c r="M1564" s="4"/>
      <c r="Q1564" s="5"/>
      <c r="AA1564" s="4"/>
      <c r="AU1564" s="7"/>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t="str">
        <f>IF(F1565="","",IFERROR(CONCATENATE("PEUA",VLOOKUP(ESTADO,REPORTE!AV$2:AW$33,2,0),DIDTRITO_FORM,CADER_FORM,IFERROR(INDEX(BS:BS,MATCH(DAY(F1565),BR:BR,0),1),DAY(F1565)),IFERROR(INDEX(BS:BS,MATCH(MONTH(F1565),BR:BR,0),1),MONTH(F1565)),YEAR(F1565),G1565),""))</f>
        <v/>
      </c>
      <c r="L1565" s="4"/>
      <c r="M1565" s="4"/>
      <c r="Q1565" s="5"/>
      <c r="AA1565" s="4"/>
      <c r="AU1565" s="7"/>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t="str">
        <f>IF(F1566="","",IFERROR(CONCATENATE("PEUA",VLOOKUP(ESTADO,REPORTE!AV$2:AW$33,2,0),DIDTRITO_FORM,CADER_FORM,IFERROR(INDEX(BS:BS,MATCH(DAY(F1566),BR:BR,0),1),DAY(F1566)),IFERROR(INDEX(BS:BS,MATCH(MONTH(F1566),BR:BR,0),1),MONTH(F1566)),YEAR(F1566),G1566),""))</f>
        <v/>
      </c>
      <c r="L1566" s="4"/>
      <c r="M1566" s="4"/>
      <c r="Q1566" s="5"/>
      <c r="AA1566" s="4"/>
      <c r="AU1566" s="7"/>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t="str">
        <f>IF(F1567="","",IFERROR(CONCATENATE("PEUA",VLOOKUP(ESTADO,REPORTE!AV$2:AW$33,2,0),DIDTRITO_FORM,CADER_FORM,IFERROR(INDEX(BS:BS,MATCH(DAY(F1567),BR:BR,0),1),DAY(F1567)),IFERROR(INDEX(BS:BS,MATCH(MONTH(F1567),BR:BR,0),1),MONTH(F1567)),YEAR(F1567),G1567),""))</f>
        <v/>
      </c>
      <c r="L1567" s="4"/>
      <c r="M1567" s="4"/>
      <c r="Q1567" s="5"/>
      <c r="AA1567" s="4"/>
      <c r="AU1567" s="7"/>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t="str">
        <f>IF(F1568="","",IFERROR(CONCATENATE("PEUA",VLOOKUP(ESTADO,REPORTE!AV$2:AW$33,2,0),DIDTRITO_FORM,CADER_FORM,IFERROR(INDEX(BS:BS,MATCH(DAY(F1568),BR:BR,0),1),DAY(F1568)),IFERROR(INDEX(BS:BS,MATCH(MONTH(F1568),BR:BR,0),1),MONTH(F1568)),YEAR(F1568),G1568),""))</f>
        <v/>
      </c>
      <c r="L1568" s="4"/>
      <c r="M1568" s="4"/>
      <c r="Q1568" s="5"/>
      <c r="AA1568" s="4"/>
      <c r="AU1568" s="7"/>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t="str">
        <f>IF(F1569="","",IFERROR(CONCATENATE("PEUA",VLOOKUP(ESTADO,REPORTE!AV$2:AW$33,2,0),DIDTRITO_FORM,CADER_FORM,IFERROR(INDEX(BS:BS,MATCH(DAY(F1569),BR:BR,0),1),DAY(F1569)),IFERROR(INDEX(BS:BS,MATCH(MONTH(F1569),BR:BR,0),1),MONTH(F1569)),YEAR(F1569),G1569),""))</f>
        <v/>
      </c>
      <c r="L1569" s="4"/>
      <c r="M1569" s="4"/>
      <c r="Q1569" s="5"/>
      <c r="AA1569" s="4"/>
      <c r="AU1569" s="7"/>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t="str">
        <f>IF(F1570="","",IFERROR(CONCATENATE("PEUA",VLOOKUP(ESTADO,REPORTE!AV$2:AW$33,2,0),DIDTRITO_FORM,CADER_FORM,IFERROR(INDEX(BS:BS,MATCH(DAY(F1570),BR:BR,0),1),DAY(F1570)),IFERROR(INDEX(BS:BS,MATCH(MONTH(F1570),BR:BR,0),1),MONTH(F1570)),YEAR(F1570),G1570),""))</f>
        <v/>
      </c>
      <c r="L1570" s="4"/>
      <c r="M1570" s="4"/>
      <c r="Q1570" s="5"/>
      <c r="AA1570" s="4"/>
      <c r="AU1570" s="7"/>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t="str">
        <f>IF(F1571="","",IFERROR(CONCATENATE("PEUA",VLOOKUP(ESTADO,REPORTE!AV$2:AW$33,2,0),DIDTRITO_FORM,CADER_FORM,IFERROR(INDEX(BS:BS,MATCH(DAY(F1571),BR:BR,0),1),DAY(F1571)),IFERROR(INDEX(BS:BS,MATCH(MONTH(F1571),BR:BR,0),1),MONTH(F1571)),YEAR(F1571),G1571),""))</f>
        <v/>
      </c>
      <c r="L1571" s="4"/>
      <c r="M1571" s="4"/>
      <c r="Q1571" s="5"/>
      <c r="AA1571" s="4"/>
      <c r="AU1571" s="7"/>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t="str">
        <f>IF(F1572="","",IFERROR(CONCATENATE("PEUA",VLOOKUP(ESTADO,REPORTE!AV$2:AW$33,2,0),DIDTRITO_FORM,CADER_FORM,IFERROR(INDEX(BS:BS,MATCH(DAY(F1572),BR:BR,0),1),DAY(F1572)),IFERROR(INDEX(BS:BS,MATCH(MONTH(F1572),BR:BR,0),1),MONTH(F1572)),YEAR(F1572),G1572),""))</f>
        <v/>
      </c>
      <c r="L1572" s="4"/>
      <c r="M1572" s="4"/>
      <c r="Q1572" s="5"/>
      <c r="AA1572" s="4"/>
      <c r="AU1572" s="7"/>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t="str">
        <f>IF(F1573="","",IFERROR(CONCATENATE("PEUA",VLOOKUP(ESTADO,REPORTE!AV$2:AW$33,2,0),DIDTRITO_FORM,CADER_FORM,IFERROR(INDEX(BS:BS,MATCH(DAY(F1573),BR:BR,0),1),DAY(F1573)),IFERROR(INDEX(BS:BS,MATCH(MONTH(F1573),BR:BR,0),1),MONTH(F1573)),YEAR(F1573),G1573),""))</f>
        <v/>
      </c>
      <c r="L1573" s="4"/>
      <c r="M1573" s="4"/>
      <c r="Q1573" s="5"/>
      <c r="AA1573" s="4"/>
      <c r="AU1573" s="7"/>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t="str">
        <f>IF(F1574="","",IFERROR(CONCATENATE("PEUA",VLOOKUP(ESTADO,REPORTE!AV$2:AW$33,2,0),DIDTRITO_FORM,CADER_FORM,IFERROR(INDEX(BS:BS,MATCH(DAY(F1574),BR:BR,0),1),DAY(F1574)),IFERROR(INDEX(BS:BS,MATCH(MONTH(F1574),BR:BR,0),1),MONTH(F1574)),YEAR(F1574),G1574),""))</f>
        <v/>
      </c>
      <c r="L1574" s="4"/>
      <c r="M1574" s="4"/>
      <c r="Q1574" s="5"/>
      <c r="AA1574" s="4"/>
      <c r="AU1574" s="7"/>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t="str">
        <f>IF(F1575="","",IFERROR(CONCATENATE("PEUA",VLOOKUP(ESTADO,REPORTE!AV$2:AW$33,2,0),DIDTRITO_FORM,CADER_FORM,IFERROR(INDEX(BS:BS,MATCH(DAY(F1575),BR:BR,0),1),DAY(F1575)),IFERROR(INDEX(BS:BS,MATCH(MONTH(F1575),BR:BR,0),1),MONTH(F1575)),YEAR(F1575),G1575),""))</f>
        <v/>
      </c>
      <c r="L1575" s="4"/>
      <c r="M1575" s="4"/>
      <c r="Q1575" s="5"/>
      <c r="AA1575" s="4"/>
      <c r="AU1575" s="7"/>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t="str">
        <f>IF(F1576="","",IFERROR(CONCATENATE("PEUA",VLOOKUP(ESTADO,REPORTE!AV$2:AW$33,2,0),DIDTRITO_FORM,CADER_FORM,IFERROR(INDEX(BS:BS,MATCH(DAY(F1576),BR:BR,0),1),DAY(F1576)),IFERROR(INDEX(BS:BS,MATCH(MONTH(F1576),BR:BR,0),1),MONTH(F1576)),YEAR(F1576),G1576),""))</f>
        <v/>
      </c>
      <c r="L1576" s="4"/>
      <c r="M1576" s="4"/>
      <c r="Q1576" s="5"/>
      <c r="AA1576" s="4"/>
      <c r="AU1576" s="7"/>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t="str">
        <f>IF(F1577="","",IFERROR(CONCATENATE("PEUA",VLOOKUP(ESTADO,REPORTE!AV$2:AW$33,2,0),DIDTRITO_FORM,CADER_FORM,IFERROR(INDEX(BS:BS,MATCH(DAY(F1577),BR:BR,0),1),DAY(F1577)),IFERROR(INDEX(BS:BS,MATCH(MONTH(F1577),BR:BR,0),1),MONTH(F1577)),YEAR(F1577),G1577),""))</f>
        <v/>
      </c>
      <c r="L1577" s="4"/>
      <c r="M1577" s="4"/>
      <c r="Q1577" s="5"/>
      <c r="AA1577" s="4"/>
      <c r="AU1577" s="7"/>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t="str">
        <f>IF(F1578="","",IFERROR(CONCATENATE("PEUA",VLOOKUP(ESTADO,REPORTE!AV$2:AW$33,2,0),DIDTRITO_FORM,CADER_FORM,IFERROR(INDEX(BS:BS,MATCH(DAY(F1578),BR:BR,0),1),DAY(F1578)),IFERROR(INDEX(BS:BS,MATCH(MONTH(F1578),BR:BR,0),1),MONTH(F1578)),YEAR(F1578),G1578),""))</f>
        <v/>
      </c>
      <c r="L1578" s="4"/>
      <c r="M1578" s="4"/>
      <c r="Q1578" s="5"/>
      <c r="AA1578" s="4"/>
      <c r="AU1578" s="7"/>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t="str">
        <f>IF(F1579="","",IFERROR(CONCATENATE("PEUA",VLOOKUP(ESTADO,REPORTE!AV$2:AW$33,2,0),DIDTRITO_FORM,CADER_FORM,IFERROR(INDEX(BS:BS,MATCH(DAY(F1579),BR:BR,0),1),DAY(F1579)),IFERROR(INDEX(BS:BS,MATCH(MONTH(F1579),BR:BR,0),1),MONTH(F1579)),YEAR(F1579),G1579),""))</f>
        <v/>
      </c>
      <c r="L1579" s="4"/>
      <c r="M1579" s="4"/>
      <c r="Q1579" s="5"/>
      <c r="AA1579" s="4"/>
      <c r="AU1579" s="7"/>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t="str">
        <f>IF(F1580="","",IFERROR(CONCATENATE("PEUA",VLOOKUP(ESTADO,REPORTE!AV$2:AW$33,2,0),DIDTRITO_FORM,CADER_FORM,IFERROR(INDEX(BS:BS,MATCH(DAY(F1580),BR:BR,0),1),DAY(F1580)),IFERROR(INDEX(BS:BS,MATCH(MONTH(F1580),BR:BR,0),1),MONTH(F1580)),YEAR(F1580),G1580),""))</f>
        <v/>
      </c>
      <c r="L1580" s="4"/>
      <c r="M1580" s="4"/>
      <c r="Q1580" s="5"/>
      <c r="AA1580" s="4"/>
      <c r="AU1580" s="7"/>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t="str">
        <f>IF(F1581="","",IFERROR(CONCATENATE("PEUA",VLOOKUP(ESTADO,REPORTE!AV$2:AW$33,2,0),DIDTRITO_FORM,CADER_FORM,IFERROR(INDEX(BS:BS,MATCH(DAY(F1581),BR:BR,0),1),DAY(F1581)),IFERROR(INDEX(BS:BS,MATCH(MONTH(F1581),BR:BR,0),1),MONTH(F1581)),YEAR(F1581),G1581),""))</f>
        <v/>
      </c>
      <c r="L1581" s="4"/>
      <c r="M1581" s="4"/>
      <c r="Q1581" s="5"/>
      <c r="AA1581" s="4"/>
      <c r="AU1581" s="7"/>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t="str">
        <f>IF(F1582="","",IFERROR(CONCATENATE("PEUA",VLOOKUP(ESTADO,REPORTE!AV$2:AW$33,2,0),DIDTRITO_FORM,CADER_FORM,IFERROR(INDEX(BS:BS,MATCH(DAY(F1582),BR:BR,0),1),DAY(F1582)),IFERROR(INDEX(BS:BS,MATCH(MONTH(F1582),BR:BR,0),1),MONTH(F1582)),YEAR(F1582),G1582),""))</f>
        <v/>
      </c>
      <c r="L1582" s="4"/>
      <c r="M1582" s="4"/>
      <c r="Q1582" s="5"/>
      <c r="AA1582" s="4"/>
      <c r="AU1582" s="7"/>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t="str">
        <f>IF(F1583="","",IFERROR(CONCATENATE("PEUA",VLOOKUP(ESTADO,REPORTE!AV$2:AW$33,2,0),DIDTRITO_FORM,CADER_FORM,IFERROR(INDEX(BS:BS,MATCH(DAY(F1583),BR:BR,0),1),DAY(F1583)),IFERROR(INDEX(BS:BS,MATCH(MONTH(F1583),BR:BR,0),1),MONTH(F1583)),YEAR(F1583),G1583),""))</f>
        <v/>
      </c>
      <c r="L1583" s="4"/>
      <c r="M1583" s="4"/>
      <c r="Q1583" s="5"/>
      <c r="AA1583" s="4"/>
      <c r="AU1583" s="7"/>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t="str">
        <f>IF(F1584="","",IFERROR(CONCATENATE("PEUA",VLOOKUP(ESTADO,REPORTE!AV$2:AW$33,2,0),DIDTRITO_FORM,CADER_FORM,IFERROR(INDEX(BS:BS,MATCH(DAY(F1584),BR:BR,0),1),DAY(F1584)),IFERROR(INDEX(BS:BS,MATCH(MONTH(F1584),BR:BR,0),1),MONTH(F1584)),YEAR(F1584),G1584),""))</f>
        <v/>
      </c>
      <c r="L1584" s="4"/>
      <c r="M1584" s="4"/>
      <c r="Q1584" s="5"/>
      <c r="AA1584" s="4"/>
      <c r="AU1584" s="7"/>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t="str">
        <f>IF(F1585="","",IFERROR(CONCATENATE("PEUA",VLOOKUP(ESTADO,REPORTE!AV$2:AW$33,2,0),DIDTRITO_FORM,CADER_FORM,IFERROR(INDEX(BS:BS,MATCH(DAY(F1585),BR:BR,0),1),DAY(F1585)),IFERROR(INDEX(BS:BS,MATCH(MONTH(F1585),BR:BR,0),1),MONTH(F1585)),YEAR(F1585),G1585),""))</f>
        <v/>
      </c>
      <c r="L1585" s="4"/>
      <c r="M1585" s="4"/>
      <c r="Q1585" s="5"/>
      <c r="AA1585" s="4"/>
      <c r="AU1585" s="7"/>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t="str">
        <f>IF(F1586="","",IFERROR(CONCATENATE("PEUA",VLOOKUP(ESTADO,REPORTE!AV$2:AW$33,2,0),DIDTRITO_FORM,CADER_FORM,IFERROR(INDEX(BS:BS,MATCH(DAY(F1586),BR:BR,0),1),DAY(F1586)),IFERROR(INDEX(BS:BS,MATCH(MONTH(F1586),BR:BR,0),1),MONTH(F1586)),YEAR(F1586),G1586),""))</f>
        <v/>
      </c>
      <c r="L1586" s="4"/>
      <c r="M1586" s="4"/>
      <c r="Q1586" s="5"/>
      <c r="AA1586" s="4"/>
      <c r="AU1586" s="7"/>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t="str">
        <f>IF(F1587="","",IFERROR(CONCATENATE("PEUA",VLOOKUP(ESTADO,REPORTE!AV$2:AW$33,2,0),DIDTRITO_FORM,CADER_FORM,IFERROR(INDEX(BS:BS,MATCH(DAY(F1587),BR:BR,0),1),DAY(F1587)),IFERROR(INDEX(BS:BS,MATCH(MONTH(F1587),BR:BR,0),1),MONTH(F1587)),YEAR(F1587),G1587),""))</f>
        <v/>
      </c>
      <c r="L1587" s="4"/>
      <c r="M1587" s="4"/>
      <c r="Q1587" s="5"/>
      <c r="AA1587" s="4"/>
      <c r="AU1587" s="7"/>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t="str">
        <f>IF(F1588="","",IFERROR(CONCATENATE("PEUA",VLOOKUP(ESTADO,REPORTE!AV$2:AW$33,2,0),DIDTRITO_FORM,CADER_FORM,IFERROR(INDEX(BS:BS,MATCH(DAY(F1588),BR:BR,0),1),DAY(F1588)),IFERROR(INDEX(BS:BS,MATCH(MONTH(F1588),BR:BR,0),1),MONTH(F1588)),YEAR(F1588),G1588),""))</f>
        <v/>
      </c>
      <c r="L1588" s="4"/>
      <c r="M1588" s="4"/>
      <c r="Q1588" s="5"/>
      <c r="AA1588" s="4"/>
      <c r="AU1588" s="7"/>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t="str">
        <f>IF(F1589="","",IFERROR(CONCATENATE("PEUA",VLOOKUP(ESTADO,REPORTE!AV$2:AW$33,2,0),DIDTRITO_FORM,CADER_FORM,IFERROR(INDEX(BS:BS,MATCH(DAY(F1589),BR:BR,0),1),DAY(F1589)),IFERROR(INDEX(BS:BS,MATCH(MONTH(F1589),BR:BR,0),1),MONTH(F1589)),YEAR(F1589),G1589),""))</f>
        <v/>
      </c>
      <c r="L1589" s="4"/>
      <c r="M1589" s="4"/>
      <c r="Q1589" s="5"/>
      <c r="AA1589" s="4"/>
      <c r="AU1589" s="7"/>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t="str">
        <f>IF(F1590="","",IFERROR(CONCATENATE("PEUA",VLOOKUP(ESTADO,REPORTE!AV$2:AW$33,2,0),DIDTRITO_FORM,CADER_FORM,IFERROR(INDEX(BS:BS,MATCH(DAY(F1590),BR:BR,0),1),DAY(F1590)),IFERROR(INDEX(BS:BS,MATCH(MONTH(F1590),BR:BR,0),1),MONTH(F1590)),YEAR(F1590),G1590),""))</f>
        <v/>
      </c>
      <c r="L1590" s="4"/>
      <c r="M1590" s="4"/>
      <c r="Q1590" s="5"/>
      <c r="AA1590" s="4"/>
      <c r="AU1590" s="7"/>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t="str">
        <f>IF(F1591="","",IFERROR(CONCATENATE("PEUA",VLOOKUP(ESTADO,REPORTE!AV$2:AW$33,2,0),DIDTRITO_FORM,CADER_FORM,IFERROR(INDEX(BS:BS,MATCH(DAY(F1591),BR:BR,0),1),DAY(F1591)),IFERROR(INDEX(BS:BS,MATCH(MONTH(F1591),BR:BR,0),1),MONTH(F1591)),YEAR(F1591),G1591),""))</f>
        <v/>
      </c>
      <c r="L1591" s="4"/>
      <c r="M1591" s="4"/>
      <c r="Q1591" s="5"/>
      <c r="AA1591" s="4"/>
      <c r="AU1591" s="7"/>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t="str">
        <f>IF(F1592="","",IFERROR(CONCATENATE("PEUA",VLOOKUP(ESTADO,REPORTE!AV$2:AW$33,2,0),DIDTRITO_FORM,CADER_FORM,IFERROR(INDEX(BS:BS,MATCH(DAY(F1592),BR:BR,0),1),DAY(F1592)),IFERROR(INDEX(BS:BS,MATCH(MONTH(F1592),BR:BR,0),1),MONTH(F1592)),YEAR(F1592),G1592),""))</f>
        <v/>
      </c>
      <c r="L1592" s="4"/>
      <c r="M1592" s="4"/>
      <c r="Q1592" s="5"/>
      <c r="AA1592" s="4"/>
      <c r="AU1592" s="7"/>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t="str">
        <f>IF(F1593="","",IFERROR(CONCATENATE("PEUA",VLOOKUP(ESTADO,REPORTE!AV$2:AW$33,2,0),DIDTRITO_FORM,CADER_FORM,IFERROR(INDEX(BS:BS,MATCH(DAY(F1593),BR:BR,0),1),DAY(F1593)),IFERROR(INDEX(BS:BS,MATCH(MONTH(F1593),BR:BR,0),1),MONTH(F1593)),YEAR(F1593),G1593),""))</f>
        <v/>
      </c>
      <c r="L1593" s="4"/>
      <c r="M1593" s="4"/>
      <c r="Q1593" s="5"/>
      <c r="AA1593" s="4"/>
      <c r="AU1593" s="7"/>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t="str">
        <f>IF(F1594="","",IFERROR(CONCATENATE("PEUA",VLOOKUP(ESTADO,REPORTE!AV$2:AW$33,2,0),DIDTRITO_FORM,CADER_FORM,IFERROR(INDEX(BS:BS,MATCH(DAY(F1594),BR:BR,0),1),DAY(F1594)),IFERROR(INDEX(BS:BS,MATCH(MONTH(F1594),BR:BR,0),1),MONTH(F1594)),YEAR(F1594),G1594),""))</f>
        <v/>
      </c>
      <c r="L1594" s="4"/>
      <c r="M1594" s="4"/>
      <c r="Q1594" s="5"/>
      <c r="AA1594" s="4"/>
      <c r="AU1594" s="7"/>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t="str">
        <f>IF(F1595="","",IFERROR(CONCATENATE("PEUA",VLOOKUP(ESTADO,REPORTE!AV$2:AW$33,2,0),DIDTRITO_FORM,CADER_FORM,IFERROR(INDEX(BS:BS,MATCH(DAY(F1595),BR:BR,0),1),DAY(F1595)),IFERROR(INDEX(BS:BS,MATCH(MONTH(F1595),BR:BR,0),1),MONTH(F1595)),YEAR(F1595),G1595),""))</f>
        <v/>
      </c>
      <c r="L1595" s="4"/>
      <c r="M1595" s="4"/>
      <c r="Q1595" s="5"/>
      <c r="AA1595" s="4"/>
      <c r="AU1595" s="7"/>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t="str">
        <f>IF(F1596="","",IFERROR(CONCATENATE("PEUA",VLOOKUP(ESTADO,REPORTE!AV$2:AW$33,2,0),DIDTRITO_FORM,CADER_FORM,IFERROR(INDEX(BS:BS,MATCH(DAY(F1596),BR:BR,0),1),DAY(F1596)),IFERROR(INDEX(BS:BS,MATCH(MONTH(F1596),BR:BR,0),1),MONTH(F1596)),YEAR(F1596),G1596),""))</f>
        <v/>
      </c>
      <c r="L1596" s="4"/>
      <c r="M1596" s="4"/>
      <c r="Q1596" s="5"/>
      <c r="AA1596" s="4"/>
      <c r="AU1596" s="7"/>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t="str">
        <f>IF(F1597="","",IFERROR(CONCATENATE("PEUA",VLOOKUP(ESTADO,REPORTE!AV$2:AW$33,2,0),DIDTRITO_FORM,CADER_FORM,IFERROR(INDEX(BS:BS,MATCH(DAY(F1597),BR:BR,0),1),DAY(F1597)),IFERROR(INDEX(BS:BS,MATCH(MONTH(F1597),BR:BR,0),1),MONTH(F1597)),YEAR(F1597),G1597),""))</f>
        <v/>
      </c>
      <c r="L1597" s="4"/>
      <c r="M1597" s="4"/>
      <c r="Q1597" s="5"/>
      <c r="AA1597" s="4"/>
      <c r="AU1597" s="7"/>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t="str">
        <f>IF(F1598="","",IFERROR(CONCATENATE("PEUA",VLOOKUP(ESTADO,REPORTE!AV$2:AW$33,2,0),DIDTRITO_FORM,CADER_FORM,IFERROR(INDEX(BS:BS,MATCH(DAY(F1598),BR:BR,0),1),DAY(F1598)),IFERROR(INDEX(BS:BS,MATCH(MONTH(F1598),BR:BR,0),1),MONTH(F1598)),YEAR(F1598),G1598),""))</f>
        <v/>
      </c>
      <c r="L1598" s="4"/>
      <c r="M1598" s="4"/>
      <c r="Q1598" s="5"/>
      <c r="AA1598" s="4"/>
      <c r="AU1598" s="7"/>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t="str">
        <f>IF(F1599="","",IFERROR(CONCATENATE("PEUA",VLOOKUP(ESTADO,REPORTE!AV$2:AW$33,2,0),DIDTRITO_FORM,CADER_FORM,IFERROR(INDEX(BS:BS,MATCH(DAY(F1599),BR:BR,0),1),DAY(F1599)),IFERROR(INDEX(BS:BS,MATCH(MONTH(F1599),BR:BR,0),1),MONTH(F1599)),YEAR(F1599),G1599),""))</f>
        <v/>
      </c>
      <c r="L1599" s="4"/>
      <c r="M1599" s="4"/>
      <c r="Q1599" s="5"/>
      <c r="AA1599" s="4"/>
      <c r="AU1599" s="7"/>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t="str">
        <f>IF(F1600="","",IFERROR(CONCATENATE("PEUA",VLOOKUP(ESTADO,REPORTE!AV$2:AW$33,2,0),DIDTRITO_FORM,CADER_FORM,IFERROR(INDEX(BS:BS,MATCH(DAY(F1600),BR:BR,0),1),DAY(F1600)),IFERROR(INDEX(BS:BS,MATCH(MONTH(F1600),BR:BR,0),1),MONTH(F1600)),YEAR(F1600),G1600),""))</f>
        <v/>
      </c>
      <c r="L1600" s="4"/>
      <c r="M1600" s="4"/>
      <c r="Q1600" s="5"/>
      <c r="AA1600" s="4"/>
      <c r="AU1600" s="7"/>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t="str">
        <f>IF(F1601="","",IFERROR(CONCATENATE("PEUA",VLOOKUP(ESTADO,REPORTE!AV$2:AW$33,2,0),DIDTRITO_FORM,CADER_FORM,IFERROR(INDEX(BS:BS,MATCH(DAY(F1601),BR:BR,0),1),DAY(F1601)),IFERROR(INDEX(BS:BS,MATCH(MONTH(F1601),BR:BR,0),1),MONTH(F1601)),YEAR(F1601),G1601),""))</f>
        <v/>
      </c>
      <c r="L1601" s="4"/>
      <c r="M1601" s="4"/>
      <c r="Q1601" s="5"/>
      <c r="AA1601" s="4"/>
      <c r="AU1601" s="7"/>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t="str">
        <f>IF(F1602="","",IFERROR(CONCATENATE("PEUA",VLOOKUP(ESTADO,REPORTE!AV$2:AW$33,2,0),DIDTRITO_FORM,CADER_FORM,IFERROR(INDEX(BS:BS,MATCH(DAY(F1602),BR:BR,0),1),DAY(F1602)),IFERROR(INDEX(BS:BS,MATCH(MONTH(F1602),BR:BR,0),1),MONTH(F1602)),YEAR(F1602),G1602),""))</f>
        <v/>
      </c>
      <c r="L1602" s="4"/>
      <c r="M1602" s="4"/>
      <c r="Q1602" s="5"/>
      <c r="AA1602" s="4"/>
      <c r="AU1602" s="7"/>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t="str">
        <f>IF(F1603="","",IFERROR(CONCATENATE("PEUA",VLOOKUP(ESTADO,REPORTE!AV$2:AW$33,2,0),DIDTRITO_FORM,CADER_FORM,IFERROR(INDEX(BS:BS,MATCH(DAY(F1603),BR:BR,0),1),DAY(F1603)),IFERROR(INDEX(BS:BS,MATCH(MONTH(F1603),BR:BR,0),1),MONTH(F1603)),YEAR(F1603),G1603),""))</f>
        <v/>
      </c>
      <c r="L1603" s="4"/>
      <c r="M1603" s="4"/>
      <c r="Q1603" s="5"/>
      <c r="AA1603" s="4"/>
      <c r="AU1603" s="7"/>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t="str">
        <f>IF(F1604="","",IFERROR(CONCATENATE("PEUA",VLOOKUP(ESTADO,REPORTE!AV$2:AW$33,2,0),DIDTRITO_FORM,CADER_FORM,IFERROR(INDEX(BS:BS,MATCH(DAY(F1604),BR:BR,0),1),DAY(F1604)),IFERROR(INDEX(BS:BS,MATCH(MONTH(F1604),BR:BR,0),1),MONTH(F1604)),YEAR(F1604),G1604),""))</f>
        <v/>
      </c>
      <c r="L1604" s="4"/>
      <c r="M1604" s="4"/>
      <c r="Q1604" s="5"/>
      <c r="AA1604" s="4"/>
      <c r="AU1604" s="7"/>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t="str">
        <f>IF(F1605="","",IFERROR(CONCATENATE("PEUA",VLOOKUP(ESTADO,REPORTE!AV$2:AW$33,2,0),DIDTRITO_FORM,CADER_FORM,IFERROR(INDEX(BS:BS,MATCH(DAY(F1605),BR:BR,0),1),DAY(F1605)),IFERROR(INDEX(BS:BS,MATCH(MONTH(F1605),BR:BR,0),1),MONTH(F1605)),YEAR(F1605),G1605),""))</f>
        <v/>
      </c>
      <c r="L1605" s="4"/>
      <c r="M1605" s="4"/>
      <c r="Q1605" s="5"/>
      <c r="AA1605" s="4"/>
      <c r="AU1605" s="7"/>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t="str">
        <f>IF(F1606="","",IFERROR(CONCATENATE("PEUA",VLOOKUP(ESTADO,REPORTE!AV$2:AW$33,2,0),DIDTRITO_FORM,CADER_FORM,IFERROR(INDEX(BS:BS,MATCH(DAY(F1606),BR:BR,0),1),DAY(F1606)),IFERROR(INDEX(BS:BS,MATCH(MONTH(F1606),BR:BR,0),1),MONTH(F1606)),YEAR(F1606),G1606),""))</f>
        <v/>
      </c>
      <c r="L1606" s="4"/>
      <c r="M1606" s="4"/>
      <c r="Q1606" s="5"/>
      <c r="AA1606" s="4"/>
      <c r="AU1606" s="7"/>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t="str">
        <f>IF(F1607="","",IFERROR(CONCATENATE("PEUA",VLOOKUP(ESTADO,REPORTE!AV$2:AW$33,2,0),DIDTRITO_FORM,CADER_FORM,IFERROR(INDEX(BS:BS,MATCH(DAY(F1607),BR:BR,0),1),DAY(F1607)),IFERROR(INDEX(BS:BS,MATCH(MONTH(F1607),BR:BR,0),1),MONTH(F1607)),YEAR(F1607),G1607),""))</f>
        <v/>
      </c>
      <c r="L1607" s="4"/>
      <c r="M1607" s="4"/>
      <c r="Q1607" s="5"/>
      <c r="AA1607" s="4"/>
      <c r="AU1607" s="7"/>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t="str">
        <f>IF(F1608="","",IFERROR(CONCATENATE("PEUA",VLOOKUP(ESTADO,REPORTE!AV$2:AW$33,2,0),DIDTRITO_FORM,CADER_FORM,IFERROR(INDEX(BS:BS,MATCH(DAY(F1608),BR:BR,0),1),DAY(F1608)),IFERROR(INDEX(BS:BS,MATCH(MONTH(F1608),BR:BR,0),1),MONTH(F1608)),YEAR(F1608),G1608),""))</f>
        <v/>
      </c>
      <c r="L1608" s="4"/>
      <c r="M1608" s="4"/>
      <c r="Q1608" s="5"/>
      <c r="AA1608" s="4"/>
      <c r="AU1608" s="7"/>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t="str">
        <f>IF(F1609="","",IFERROR(CONCATENATE("PEUA",VLOOKUP(ESTADO,REPORTE!AV$2:AW$33,2,0),DIDTRITO_FORM,CADER_FORM,IFERROR(INDEX(BS:BS,MATCH(DAY(F1609),BR:BR,0),1),DAY(F1609)),IFERROR(INDEX(BS:BS,MATCH(MONTH(F1609),BR:BR,0),1),MONTH(F1609)),YEAR(F1609),G1609),""))</f>
        <v/>
      </c>
      <c r="L1609" s="4"/>
      <c r="M1609" s="4"/>
      <c r="Q1609" s="5"/>
      <c r="AA1609" s="4"/>
      <c r="AU1609" s="7"/>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t="str">
        <f>IF(F1610="","",IFERROR(CONCATENATE("PEUA",VLOOKUP(ESTADO,REPORTE!AV$2:AW$33,2,0),DIDTRITO_FORM,CADER_FORM,IFERROR(INDEX(BS:BS,MATCH(DAY(F1610),BR:BR,0),1),DAY(F1610)),IFERROR(INDEX(BS:BS,MATCH(MONTH(F1610),BR:BR,0),1),MONTH(F1610)),YEAR(F1610),G1610),""))</f>
        <v/>
      </c>
      <c r="L1610" s="4"/>
      <c r="M1610" s="4"/>
      <c r="Q1610" s="5"/>
      <c r="AA1610" s="4"/>
      <c r="AU1610" s="7"/>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t="str">
        <f>IF(F1611="","",IFERROR(CONCATENATE("PEUA",VLOOKUP(ESTADO,REPORTE!AV$2:AW$33,2,0),DIDTRITO_FORM,CADER_FORM,IFERROR(INDEX(BS:BS,MATCH(DAY(F1611),BR:BR,0),1),DAY(F1611)),IFERROR(INDEX(BS:BS,MATCH(MONTH(F1611),BR:BR,0),1),MONTH(F1611)),YEAR(F1611),G1611),""))</f>
        <v/>
      </c>
      <c r="L1611" s="4"/>
      <c r="M1611" s="4"/>
      <c r="Q1611" s="5"/>
      <c r="AA1611" s="4"/>
      <c r="AU1611" s="7"/>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t="str">
        <f>IF(F1612="","",IFERROR(CONCATENATE("PEUA",VLOOKUP(ESTADO,REPORTE!AV$2:AW$33,2,0),DIDTRITO_FORM,CADER_FORM,IFERROR(INDEX(BS:BS,MATCH(DAY(F1612),BR:BR,0),1),DAY(F1612)),IFERROR(INDEX(BS:BS,MATCH(MONTH(F1612),BR:BR,0),1),MONTH(F1612)),YEAR(F1612),G1612),""))</f>
        <v/>
      </c>
      <c r="L1612" s="4"/>
      <c r="M1612" s="4"/>
      <c r="Q1612" s="5"/>
      <c r="AA1612" s="4"/>
      <c r="AU1612" s="7"/>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t="str">
        <f>IF(F1613="","",IFERROR(CONCATENATE("PEUA",VLOOKUP(ESTADO,REPORTE!AV$2:AW$33,2,0),DIDTRITO_FORM,CADER_FORM,IFERROR(INDEX(BS:BS,MATCH(DAY(F1613),BR:BR,0),1),DAY(F1613)),IFERROR(INDEX(BS:BS,MATCH(MONTH(F1613),BR:BR,0),1),MONTH(F1613)),YEAR(F1613),G1613),""))</f>
        <v/>
      </c>
      <c r="L1613" s="4"/>
      <c r="M1613" s="4"/>
      <c r="Q1613" s="5"/>
      <c r="AA1613" s="4"/>
      <c r="AU1613" s="7"/>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t="str">
        <f>IF(F1614="","",IFERROR(CONCATENATE("PEUA",VLOOKUP(ESTADO,REPORTE!AV$2:AW$33,2,0),DIDTRITO_FORM,CADER_FORM,IFERROR(INDEX(BS:BS,MATCH(DAY(F1614),BR:BR,0),1),DAY(F1614)),IFERROR(INDEX(BS:BS,MATCH(MONTH(F1614),BR:BR,0),1),MONTH(F1614)),YEAR(F1614),G1614),""))</f>
        <v/>
      </c>
      <c r="L1614" s="4"/>
      <c r="M1614" s="4"/>
      <c r="Q1614" s="5"/>
      <c r="AA1614" s="4"/>
      <c r="AU1614" s="7"/>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t="str">
        <f>IF(F1615="","",IFERROR(CONCATENATE("PEUA",VLOOKUP(ESTADO,REPORTE!AV$2:AW$33,2,0),DIDTRITO_FORM,CADER_FORM,IFERROR(INDEX(BS:BS,MATCH(DAY(F1615),BR:BR,0),1),DAY(F1615)),IFERROR(INDEX(BS:BS,MATCH(MONTH(F1615),BR:BR,0),1),MONTH(F1615)),YEAR(F1615),G1615),""))</f>
        <v/>
      </c>
      <c r="L1615" s="4"/>
      <c r="M1615" s="4"/>
      <c r="Q1615" s="5"/>
      <c r="AA1615" s="4"/>
      <c r="AU1615" s="7"/>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t="str">
        <f>IF(F1616="","",IFERROR(CONCATENATE("PEUA",VLOOKUP(ESTADO,REPORTE!AV$2:AW$33,2,0),DIDTRITO_FORM,CADER_FORM,IFERROR(INDEX(BS:BS,MATCH(DAY(F1616),BR:BR,0),1),DAY(F1616)),IFERROR(INDEX(BS:BS,MATCH(MONTH(F1616),BR:BR,0),1),MONTH(F1616)),YEAR(F1616),G1616),""))</f>
        <v/>
      </c>
      <c r="L1616" s="4"/>
      <c r="M1616" s="4"/>
      <c r="Q1616" s="5"/>
      <c r="AA1616" s="4"/>
      <c r="AU1616" s="7"/>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t="str">
        <f>IF(F1617="","",IFERROR(CONCATENATE("PEUA",VLOOKUP(ESTADO,REPORTE!AV$2:AW$33,2,0),DIDTRITO_FORM,CADER_FORM,IFERROR(INDEX(BS:BS,MATCH(DAY(F1617),BR:BR,0),1),DAY(F1617)),IFERROR(INDEX(BS:BS,MATCH(MONTH(F1617),BR:BR,0),1),MONTH(F1617)),YEAR(F1617),G1617),""))</f>
        <v/>
      </c>
      <c r="L1617" s="4"/>
      <c r="M1617" s="4"/>
      <c r="Q1617" s="5"/>
      <c r="AA1617" s="4"/>
      <c r="AU1617" s="7"/>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t="str">
        <f>IF(F1618="","",IFERROR(CONCATENATE("PEUA",VLOOKUP(ESTADO,REPORTE!AV$2:AW$33,2,0),DIDTRITO_FORM,CADER_FORM,IFERROR(INDEX(BS:BS,MATCH(DAY(F1618),BR:BR,0),1),DAY(F1618)),IFERROR(INDEX(BS:BS,MATCH(MONTH(F1618),BR:BR,0),1),MONTH(F1618)),YEAR(F1618),G1618),""))</f>
        <v/>
      </c>
      <c r="L1618" s="4"/>
      <c r="M1618" s="4"/>
      <c r="Q1618" s="5"/>
      <c r="AA1618" s="4"/>
      <c r="AU1618" s="7"/>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t="str">
        <f>IF(F1619="","",IFERROR(CONCATENATE("PEUA",VLOOKUP(ESTADO,REPORTE!AV$2:AW$33,2,0),DIDTRITO_FORM,CADER_FORM,IFERROR(INDEX(BS:BS,MATCH(DAY(F1619),BR:BR,0),1),DAY(F1619)),IFERROR(INDEX(BS:BS,MATCH(MONTH(F1619),BR:BR,0),1),MONTH(F1619)),YEAR(F1619),G1619),""))</f>
        <v/>
      </c>
      <c r="L1619" s="4"/>
      <c r="M1619" s="4"/>
      <c r="Q1619" s="5"/>
      <c r="AA1619" s="4"/>
      <c r="AU1619" s="7"/>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t="str">
        <f>IF(F1620="","",IFERROR(CONCATENATE("PEUA",VLOOKUP(ESTADO,REPORTE!AV$2:AW$33,2,0),DIDTRITO_FORM,CADER_FORM,IFERROR(INDEX(BS:BS,MATCH(DAY(F1620),BR:BR,0),1),DAY(F1620)),IFERROR(INDEX(BS:BS,MATCH(MONTH(F1620),BR:BR,0),1),MONTH(F1620)),YEAR(F1620),G1620),""))</f>
        <v/>
      </c>
      <c r="L1620" s="4"/>
      <c r="M1620" s="4"/>
      <c r="Q1620" s="5"/>
      <c r="AA1620" s="4"/>
      <c r="AU1620" s="7"/>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t="str">
        <f>IF(F1621="","",IFERROR(CONCATENATE("PEUA",VLOOKUP(ESTADO,REPORTE!AV$2:AW$33,2,0),DIDTRITO_FORM,CADER_FORM,IFERROR(INDEX(BS:BS,MATCH(DAY(F1621),BR:BR,0),1),DAY(F1621)),IFERROR(INDEX(BS:BS,MATCH(MONTH(F1621),BR:BR,0),1),MONTH(F1621)),YEAR(F1621),G1621),""))</f>
        <v/>
      </c>
      <c r="L1621" s="4"/>
      <c r="M1621" s="4"/>
      <c r="Q1621" s="5"/>
      <c r="AA1621" s="4"/>
      <c r="AU1621" s="7"/>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t="str">
        <f>IF(F1622="","",IFERROR(CONCATENATE("PEUA",VLOOKUP(ESTADO,REPORTE!AV$2:AW$33,2,0),DIDTRITO_FORM,CADER_FORM,IFERROR(INDEX(BS:BS,MATCH(DAY(F1622),BR:BR,0),1),DAY(F1622)),IFERROR(INDEX(BS:BS,MATCH(MONTH(F1622),BR:BR,0),1),MONTH(F1622)),YEAR(F1622),G1622),""))</f>
        <v/>
      </c>
      <c r="L1622" s="4"/>
      <c r="M1622" s="4"/>
      <c r="Q1622" s="5"/>
      <c r="AA1622" s="4"/>
      <c r="AU1622" s="7"/>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t="str">
        <f>IF(F1623="","",IFERROR(CONCATENATE("PEUA",VLOOKUP(ESTADO,REPORTE!AV$2:AW$33,2,0),DIDTRITO_FORM,CADER_FORM,IFERROR(INDEX(BS:BS,MATCH(DAY(F1623),BR:BR,0),1),DAY(F1623)),IFERROR(INDEX(BS:BS,MATCH(MONTH(F1623),BR:BR,0),1),MONTH(F1623)),YEAR(F1623),G1623),""))</f>
        <v/>
      </c>
      <c r="L1623" s="4"/>
      <c r="M1623" s="4"/>
      <c r="Q1623" s="5"/>
      <c r="AA1623" s="4"/>
      <c r="AU1623" s="7"/>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t="str">
        <f>IF(F1624="","",IFERROR(CONCATENATE("PEUA",VLOOKUP(ESTADO,REPORTE!AV$2:AW$33,2,0),DIDTRITO_FORM,CADER_FORM,IFERROR(INDEX(BS:BS,MATCH(DAY(F1624),BR:BR,0),1),DAY(F1624)),IFERROR(INDEX(BS:BS,MATCH(MONTH(F1624),BR:BR,0),1),MONTH(F1624)),YEAR(F1624),G1624),""))</f>
        <v/>
      </c>
      <c r="L1624" s="4"/>
      <c r="M1624" s="4"/>
      <c r="Q1624" s="5"/>
      <c r="AA1624" s="4"/>
      <c r="AU1624" s="7"/>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t="str">
        <f>IF(F1625="","",IFERROR(CONCATENATE("PEUA",VLOOKUP(ESTADO,REPORTE!AV$2:AW$33,2,0),DIDTRITO_FORM,CADER_FORM,IFERROR(INDEX(BS:BS,MATCH(DAY(F1625),BR:BR,0),1),DAY(F1625)),IFERROR(INDEX(BS:BS,MATCH(MONTH(F1625),BR:BR,0),1),MONTH(F1625)),YEAR(F1625),G1625),""))</f>
        <v/>
      </c>
      <c r="L1625" s="4"/>
      <c r="M1625" s="4"/>
      <c r="Q1625" s="5"/>
      <c r="AA1625" s="4"/>
      <c r="AU1625" s="7"/>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t="str">
        <f>IF(F1626="","",IFERROR(CONCATENATE("PEUA",VLOOKUP(ESTADO,REPORTE!AV$2:AW$33,2,0),DIDTRITO_FORM,CADER_FORM,IFERROR(INDEX(BS:BS,MATCH(DAY(F1626),BR:BR,0),1),DAY(F1626)),IFERROR(INDEX(BS:BS,MATCH(MONTH(F1626),BR:BR,0),1),MONTH(F1626)),YEAR(F1626),G1626),""))</f>
        <v/>
      </c>
      <c r="L1626" s="4"/>
      <c r="M1626" s="4"/>
      <c r="Q1626" s="5"/>
      <c r="AA1626" s="4"/>
      <c r="AU1626" s="7"/>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t="str">
        <f>IF(F1627="","",IFERROR(CONCATENATE("PEUA",VLOOKUP(ESTADO,REPORTE!AV$2:AW$33,2,0),DIDTRITO_FORM,CADER_FORM,IFERROR(INDEX(BS:BS,MATCH(DAY(F1627),BR:BR,0),1),DAY(F1627)),IFERROR(INDEX(BS:BS,MATCH(MONTH(F1627),BR:BR,0),1),MONTH(F1627)),YEAR(F1627),G1627),""))</f>
        <v/>
      </c>
      <c r="L1627" s="4"/>
      <c r="M1627" s="4"/>
      <c r="Q1627" s="5"/>
      <c r="AA1627" s="4"/>
      <c r="AU1627" s="7"/>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t="str">
        <f>IF(F1628="","",IFERROR(CONCATENATE("PEUA",VLOOKUP(ESTADO,REPORTE!AV$2:AW$33,2,0),DIDTRITO_FORM,CADER_FORM,IFERROR(INDEX(BS:BS,MATCH(DAY(F1628),BR:BR,0),1),DAY(F1628)),IFERROR(INDEX(BS:BS,MATCH(MONTH(F1628),BR:BR,0),1),MONTH(F1628)),YEAR(F1628),G1628),""))</f>
        <v/>
      </c>
      <c r="L1628" s="4"/>
      <c r="M1628" s="4"/>
      <c r="Q1628" s="5"/>
      <c r="AA1628" s="4"/>
      <c r="AU1628" s="7"/>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t="str">
        <f>IF(F1629="","",IFERROR(CONCATENATE("PEUA",VLOOKUP(ESTADO,REPORTE!AV$2:AW$33,2,0),DIDTRITO_FORM,CADER_FORM,IFERROR(INDEX(BS:BS,MATCH(DAY(F1629),BR:BR,0),1),DAY(F1629)),IFERROR(INDEX(BS:BS,MATCH(MONTH(F1629),BR:BR,0),1),MONTH(F1629)),YEAR(F1629),G1629),""))</f>
        <v/>
      </c>
      <c r="L1629" s="4"/>
      <c r="M1629" s="4"/>
      <c r="Q1629" s="5"/>
      <c r="AA1629" s="4"/>
      <c r="AU1629" s="7"/>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t="str">
        <f>IF(F1630="","",IFERROR(CONCATENATE("PEUA",VLOOKUP(ESTADO,REPORTE!AV$2:AW$33,2,0),DIDTRITO_FORM,CADER_FORM,IFERROR(INDEX(BS:BS,MATCH(DAY(F1630),BR:BR,0),1),DAY(F1630)),IFERROR(INDEX(BS:BS,MATCH(MONTH(F1630),BR:BR,0),1),MONTH(F1630)),YEAR(F1630),G1630),""))</f>
        <v/>
      </c>
      <c r="L1630" s="4"/>
      <c r="M1630" s="4"/>
      <c r="Q1630" s="5"/>
      <c r="AA1630" s="4"/>
      <c r="AU1630" s="7"/>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t="str">
        <f>IF(F1631="","",IFERROR(CONCATENATE("PEUA",VLOOKUP(ESTADO,REPORTE!AV$2:AW$33,2,0),DIDTRITO_FORM,CADER_FORM,IFERROR(INDEX(BS:BS,MATCH(DAY(F1631),BR:BR,0),1),DAY(F1631)),IFERROR(INDEX(BS:BS,MATCH(MONTH(F1631),BR:BR,0),1),MONTH(F1631)),YEAR(F1631),G1631),""))</f>
        <v/>
      </c>
      <c r="L1631" s="4"/>
      <c r="M1631" s="4"/>
      <c r="Q1631" s="5"/>
      <c r="AA1631" s="4"/>
      <c r="AU1631" s="7"/>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t="str">
        <f>IF(F1632="","",IFERROR(CONCATENATE("PEUA",VLOOKUP(ESTADO,REPORTE!AV$2:AW$33,2,0),DIDTRITO_FORM,CADER_FORM,IFERROR(INDEX(BS:BS,MATCH(DAY(F1632),BR:BR,0),1),DAY(F1632)),IFERROR(INDEX(BS:BS,MATCH(MONTH(F1632),BR:BR,0),1),MONTH(F1632)),YEAR(F1632),G1632),""))</f>
        <v/>
      </c>
      <c r="L1632" s="4"/>
      <c r="M1632" s="4"/>
      <c r="Q1632" s="5"/>
      <c r="AA1632" s="4"/>
      <c r="AU1632" s="7"/>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t="str">
        <f>IF(F1633="","",IFERROR(CONCATENATE("PEUA",VLOOKUP(ESTADO,REPORTE!AV$2:AW$33,2,0),DIDTRITO_FORM,CADER_FORM,IFERROR(INDEX(BS:BS,MATCH(DAY(F1633),BR:BR,0),1),DAY(F1633)),IFERROR(INDEX(BS:BS,MATCH(MONTH(F1633),BR:BR,0),1),MONTH(F1633)),YEAR(F1633),G1633),""))</f>
        <v/>
      </c>
      <c r="L1633" s="4"/>
      <c r="M1633" s="4"/>
      <c r="Q1633" s="5"/>
      <c r="AA1633" s="4"/>
      <c r="AU1633" s="7"/>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t="str">
        <f>IF(F1634="","",IFERROR(CONCATENATE("PEUA",VLOOKUP(ESTADO,REPORTE!AV$2:AW$33,2,0),DIDTRITO_FORM,CADER_FORM,IFERROR(INDEX(BS:BS,MATCH(DAY(F1634),BR:BR,0),1),DAY(F1634)),IFERROR(INDEX(BS:BS,MATCH(MONTH(F1634),BR:BR,0),1),MONTH(F1634)),YEAR(F1634),G1634),""))</f>
        <v/>
      </c>
      <c r="L1634" s="4"/>
      <c r="M1634" s="4"/>
      <c r="Q1634" s="5"/>
      <c r="AA1634" s="4"/>
      <c r="AU1634" s="7"/>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t="str">
        <f>IF(F1635="","",IFERROR(CONCATENATE("PEUA",VLOOKUP(ESTADO,REPORTE!AV$2:AW$33,2,0),DIDTRITO_FORM,CADER_FORM,IFERROR(INDEX(BS:BS,MATCH(DAY(F1635),BR:BR,0),1),DAY(F1635)),IFERROR(INDEX(BS:BS,MATCH(MONTH(F1635),BR:BR,0),1),MONTH(F1635)),YEAR(F1635),G1635),""))</f>
        <v/>
      </c>
      <c r="L1635" s="4"/>
      <c r="M1635" s="4"/>
      <c r="Q1635" s="5"/>
      <c r="AA1635" s="4"/>
      <c r="AU1635" s="7"/>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t="str">
        <f>IF(F1636="","",IFERROR(CONCATENATE("PEUA",VLOOKUP(ESTADO,REPORTE!AV$2:AW$33,2,0),DIDTRITO_FORM,CADER_FORM,IFERROR(INDEX(BS:BS,MATCH(DAY(F1636),BR:BR,0),1),DAY(F1636)),IFERROR(INDEX(BS:BS,MATCH(MONTH(F1636),BR:BR,0),1),MONTH(F1636)),YEAR(F1636),G1636),""))</f>
        <v/>
      </c>
      <c r="L1636" s="4"/>
      <c r="M1636" s="4"/>
      <c r="Q1636" s="5"/>
      <c r="AA1636" s="4"/>
      <c r="AU1636" s="7"/>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t="str">
        <f>IF(F1637="","",IFERROR(CONCATENATE("PEUA",VLOOKUP(ESTADO,REPORTE!AV$2:AW$33,2,0),DIDTRITO_FORM,CADER_FORM,IFERROR(INDEX(BS:BS,MATCH(DAY(F1637),BR:BR,0),1),DAY(F1637)),IFERROR(INDEX(BS:BS,MATCH(MONTH(F1637),BR:BR,0),1),MONTH(F1637)),YEAR(F1637),G1637),""))</f>
        <v/>
      </c>
      <c r="L1637" s="4"/>
      <c r="M1637" s="4"/>
      <c r="Q1637" s="5"/>
      <c r="AA1637" s="4"/>
      <c r="AU1637" s="7"/>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t="str">
        <f>IF(F1638="","",IFERROR(CONCATENATE("PEUA",VLOOKUP(ESTADO,REPORTE!AV$2:AW$33,2,0),DIDTRITO_FORM,CADER_FORM,IFERROR(INDEX(BS:BS,MATCH(DAY(F1638),BR:BR,0),1),DAY(F1638)),IFERROR(INDEX(BS:BS,MATCH(MONTH(F1638),BR:BR,0),1),MONTH(F1638)),YEAR(F1638),G1638),""))</f>
        <v/>
      </c>
      <c r="L1638" s="4"/>
      <c r="M1638" s="4"/>
      <c r="Q1638" s="5"/>
      <c r="AA1638" s="4"/>
      <c r="AU1638" s="7"/>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t="str">
        <f>IF(F1639="","",IFERROR(CONCATENATE("PEUA",VLOOKUP(ESTADO,REPORTE!AV$2:AW$33,2,0),DIDTRITO_FORM,CADER_FORM,IFERROR(INDEX(BS:BS,MATCH(DAY(F1639),BR:BR,0),1),DAY(F1639)),IFERROR(INDEX(BS:BS,MATCH(MONTH(F1639),BR:BR,0),1),MONTH(F1639)),YEAR(F1639),G1639),""))</f>
        <v/>
      </c>
      <c r="L1639" s="4"/>
      <c r="M1639" s="4"/>
      <c r="Q1639" s="5"/>
      <c r="AA1639" s="4"/>
      <c r="AU1639" s="7"/>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t="str">
        <f>IF(F1640="","",IFERROR(CONCATENATE("PEUA",VLOOKUP(ESTADO,REPORTE!AV$2:AW$33,2,0),DIDTRITO_FORM,CADER_FORM,IFERROR(INDEX(BS:BS,MATCH(DAY(F1640),BR:BR,0),1),DAY(F1640)),IFERROR(INDEX(BS:BS,MATCH(MONTH(F1640),BR:BR,0),1),MONTH(F1640)),YEAR(F1640),G1640),""))</f>
        <v/>
      </c>
      <c r="L1640" s="4"/>
      <c r="M1640" s="4"/>
      <c r="Q1640" s="5"/>
      <c r="AA1640" s="4"/>
      <c r="AU1640" s="7"/>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t="str">
        <f>IF(F1641="","",IFERROR(CONCATENATE("PEUA",VLOOKUP(ESTADO,REPORTE!AV$2:AW$33,2,0),DIDTRITO_FORM,CADER_FORM,IFERROR(INDEX(BS:BS,MATCH(DAY(F1641),BR:BR,0),1),DAY(F1641)),IFERROR(INDEX(BS:BS,MATCH(MONTH(F1641),BR:BR,0),1),MONTH(F1641)),YEAR(F1641),G1641),""))</f>
        <v/>
      </c>
      <c r="L1641" s="4"/>
      <c r="M1641" s="4"/>
      <c r="Q1641" s="5"/>
      <c r="AA1641" s="4"/>
      <c r="AU1641" s="7"/>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t="str">
        <f>IF(F1642="","",IFERROR(CONCATENATE("PEUA",VLOOKUP(ESTADO,REPORTE!AV$2:AW$33,2,0),DIDTRITO_FORM,CADER_FORM,IFERROR(INDEX(BS:BS,MATCH(DAY(F1642),BR:BR,0),1),DAY(F1642)),IFERROR(INDEX(BS:BS,MATCH(MONTH(F1642),BR:BR,0),1),MONTH(F1642)),YEAR(F1642),G1642),""))</f>
        <v/>
      </c>
      <c r="L1642" s="4"/>
      <c r="M1642" s="4"/>
      <c r="Q1642" s="5"/>
      <c r="AA1642" s="4"/>
      <c r="AU1642" s="7"/>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t="str">
        <f>IF(F1643="","",IFERROR(CONCATENATE("PEUA",VLOOKUP(ESTADO,REPORTE!AV$2:AW$33,2,0),DIDTRITO_FORM,CADER_FORM,IFERROR(INDEX(BS:BS,MATCH(DAY(F1643),BR:BR,0),1),DAY(F1643)),IFERROR(INDEX(BS:BS,MATCH(MONTH(F1643),BR:BR,0),1),MONTH(F1643)),YEAR(F1643),G1643),""))</f>
        <v/>
      </c>
      <c r="L1643" s="4"/>
      <c r="M1643" s="4"/>
      <c r="Q1643" s="5"/>
      <c r="AA1643" s="4"/>
      <c r="AU1643" s="7"/>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t="str">
        <f>IF(F1644="","",IFERROR(CONCATENATE("PEUA",VLOOKUP(ESTADO,REPORTE!AV$2:AW$33,2,0),DIDTRITO_FORM,CADER_FORM,IFERROR(INDEX(BS:BS,MATCH(DAY(F1644),BR:BR,0),1),DAY(F1644)),IFERROR(INDEX(BS:BS,MATCH(MONTH(F1644),BR:BR,0),1),MONTH(F1644)),YEAR(F1644),G1644),""))</f>
        <v/>
      </c>
      <c r="L1644" s="4"/>
      <c r="M1644" s="4"/>
      <c r="Q1644" s="5"/>
      <c r="AA1644" s="4"/>
      <c r="AU1644" s="7"/>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t="str">
        <f>IF(F1645="","",IFERROR(CONCATENATE("PEUA",VLOOKUP(ESTADO,REPORTE!AV$2:AW$33,2,0),DIDTRITO_FORM,CADER_FORM,IFERROR(INDEX(BS:BS,MATCH(DAY(F1645),BR:BR,0),1),DAY(F1645)),IFERROR(INDEX(BS:BS,MATCH(MONTH(F1645),BR:BR,0),1),MONTH(F1645)),YEAR(F1645),G1645),""))</f>
        <v/>
      </c>
      <c r="L1645" s="4"/>
      <c r="M1645" s="4"/>
      <c r="Q1645" s="5"/>
      <c r="AA1645" s="4"/>
      <c r="AU1645" s="7"/>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t="str">
        <f>IF(F1646="","",IFERROR(CONCATENATE("PEUA",VLOOKUP(ESTADO,REPORTE!AV$2:AW$33,2,0),DIDTRITO_FORM,CADER_FORM,IFERROR(INDEX(BS:BS,MATCH(DAY(F1646),BR:BR,0),1),DAY(F1646)),IFERROR(INDEX(BS:BS,MATCH(MONTH(F1646),BR:BR,0),1),MONTH(F1646)),YEAR(F1646),G1646),""))</f>
        <v/>
      </c>
      <c r="L1646" s="4"/>
      <c r="M1646" s="4"/>
      <c r="Q1646" s="5"/>
      <c r="AA1646" s="4"/>
      <c r="AU1646" s="7"/>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t="str">
        <f>IF(F1647="","",IFERROR(CONCATENATE("PEUA",VLOOKUP(ESTADO,REPORTE!AV$2:AW$33,2,0),DIDTRITO_FORM,CADER_FORM,IFERROR(INDEX(BS:BS,MATCH(DAY(F1647),BR:BR,0),1),DAY(F1647)),IFERROR(INDEX(BS:BS,MATCH(MONTH(F1647),BR:BR,0),1),MONTH(F1647)),YEAR(F1647),G1647),""))</f>
        <v/>
      </c>
      <c r="L1647" s="4"/>
      <c r="M1647" s="4"/>
      <c r="Q1647" s="5"/>
      <c r="AA1647" s="4"/>
      <c r="AU1647" s="7"/>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t="str">
        <f>IF(F1648="","",IFERROR(CONCATENATE("PEUA",VLOOKUP(ESTADO,REPORTE!AV$2:AW$33,2,0),DIDTRITO_FORM,CADER_FORM,IFERROR(INDEX(BS:BS,MATCH(DAY(F1648),BR:BR,0),1),DAY(F1648)),IFERROR(INDEX(BS:BS,MATCH(MONTH(F1648),BR:BR,0),1),MONTH(F1648)),YEAR(F1648),G1648),""))</f>
        <v/>
      </c>
      <c r="L1648" s="4"/>
      <c r="M1648" s="4"/>
      <c r="Q1648" s="5"/>
      <c r="AA1648" s="4"/>
      <c r="AU1648" s="7"/>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t="str">
        <f>IF(F1649="","",IFERROR(CONCATENATE("PEUA",VLOOKUP(ESTADO,REPORTE!AV$2:AW$33,2,0),DIDTRITO_FORM,CADER_FORM,IFERROR(INDEX(BS:BS,MATCH(DAY(F1649),BR:BR,0),1),DAY(F1649)),IFERROR(INDEX(BS:BS,MATCH(MONTH(F1649),BR:BR,0),1),MONTH(F1649)),YEAR(F1649),G1649),""))</f>
        <v/>
      </c>
      <c r="L1649" s="4"/>
      <c r="M1649" s="4"/>
      <c r="Q1649" s="5"/>
      <c r="AA1649" s="4"/>
      <c r="AU1649" s="7"/>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t="str">
        <f>IF(F1650="","",IFERROR(CONCATENATE("PEUA",VLOOKUP(ESTADO,REPORTE!AV$2:AW$33,2,0),DIDTRITO_FORM,CADER_FORM,IFERROR(INDEX(BS:BS,MATCH(DAY(F1650),BR:BR,0),1),DAY(F1650)),IFERROR(INDEX(BS:BS,MATCH(MONTH(F1650),BR:BR,0),1),MONTH(F1650)),YEAR(F1650),G1650),""))</f>
        <v/>
      </c>
      <c r="L1650" s="4"/>
      <c r="M1650" s="4"/>
      <c r="Q1650" s="5"/>
      <c r="AA1650" s="4"/>
      <c r="AU1650" s="7"/>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t="str">
        <f>IF(F1651="","",IFERROR(CONCATENATE("PEUA",VLOOKUP(ESTADO,REPORTE!AV$2:AW$33,2,0),DIDTRITO_FORM,CADER_FORM,IFERROR(INDEX(BS:BS,MATCH(DAY(F1651),BR:BR,0),1),DAY(F1651)),IFERROR(INDEX(BS:BS,MATCH(MONTH(F1651),BR:BR,0),1),MONTH(F1651)),YEAR(F1651),G1651),""))</f>
        <v/>
      </c>
      <c r="L1651" s="4"/>
      <c r="M1651" s="4"/>
      <c r="Q1651" s="5"/>
      <c r="AA1651" s="4"/>
      <c r="AU1651" s="7"/>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t="str">
        <f>IF(F1652="","",IFERROR(CONCATENATE("PEUA",VLOOKUP(ESTADO,REPORTE!AV$2:AW$33,2,0),DIDTRITO_FORM,CADER_FORM,IFERROR(INDEX(BS:BS,MATCH(DAY(F1652),BR:BR,0),1),DAY(F1652)),IFERROR(INDEX(BS:BS,MATCH(MONTH(F1652),BR:BR,0),1),MONTH(F1652)),YEAR(F1652),G1652),""))</f>
        <v/>
      </c>
      <c r="L1652" s="4"/>
      <c r="M1652" s="4"/>
      <c r="Q1652" s="5"/>
      <c r="AA1652" s="4"/>
      <c r="AU1652" s="7"/>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t="str">
        <f>IF(F1653="","",IFERROR(CONCATENATE("PEUA",VLOOKUP(ESTADO,REPORTE!AV$2:AW$33,2,0),DIDTRITO_FORM,CADER_FORM,IFERROR(INDEX(BS:BS,MATCH(DAY(F1653),BR:BR,0),1),DAY(F1653)),IFERROR(INDEX(BS:BS,MATCH(MONTH(F1653),BR:BR,0),1),MONTH(F1653)),YEAR(F1653),G1653),""))</f>
        <v/>
      </c>
      <c r="L1653" s="4"/>
      <c r="M1653" s="4"/>
      <c r="Q1653" s="5"/>
      <c r="AA1653" s="4"/>
      <c r="AU1653" s="7"/>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t="str">
        <f>IF(F1654="","",IFERROR(CONCATENATE("PEUA",VLOOKUP(ESTADO,REPORTE!AV$2:AW$33,2,0),DIDTRITO_FORM,CADER_FORM,IFERROR(INDEX(BS:BS,MATCH(DAY(F1654),BR:BR,0),1),DAY(F1654)),IFERROR(INDEX(BS:BS,MATCH(MONTH(F1654),BR:BR,0),1),MONTH(F1654)),YEAR(F1654),G1654),""))</f>
        <v/>
      </c>
      <c r="L1654" s="4"/>
      <c r="M1654" s="4"/>
      <c r="Q1654" s="5"/>
      <c r="AA1654" s="4"/>
      <c r="AU1654" s="7"/>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t="str">
        <f>IF(F1655="","",IFERROR(CONCATENATE("PEUA",VLOOKUP(ESTADO,REPORTE!AV$2:AW$33,2,0),DIDTRITO_FORM,CADER_FORM,IFERROR(INDEX(BS:BS,MATCH(DAY(F1655),BR:BR,0),1),DAY(F1655)),IFERROR(INDEX(BS:BS,MATCH(MONTH(F1655),BR:BR,0),1),MONTH(F1655)),YEAR(F1655),G1655),""))</f>
        <v/>
      </c>
      <c r="L1655" s="4"/>
      <c r="M1655" s="4"/>
      <c r="Q1655" s="5"/>
      <c r="AA1655" s="4"/>
      <c r="AU1655" s="7"/>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t="str">
        <f>IF(F1656="","",IFERROR(CONCATENATE("PEUA",VLOOKUP(ESTADO,REPORTE!AV$2:AW$33,2,0),DIDTRITO_FORM,CADER_FORM,IFERROR(INDEX(BS:BS,MATCH(DAY(F1656),BR:BR,0),1),DAY(F1656)),IFERROR(INDEX(BS:BS,MATCH(MONTH(F1656),BR:BR,0),1),MONTH(F1656)),YEAR(F1656),G1656),""))</f>
        <v/>
      </c>
      <c r="L1656" s="4"/>
      <c r="M1656" s="4"/>
      <c r="Q1656" s="5"/>
      <c r="AA1656" s="4"/>
      <c r="AU1656" s="7"/>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t="str">
        <f>IF(F1657="","",IFERROR(CONCATENATE("PEUA",VLOOKUP(ESTADO,REPORTE!AV$2:AW$33,2,0),DIDTRITO_FORM,CADER_FORM,IFERROR(INDEX(BS:BS,MATCH(DAY(F1657),BR:BR,0),1),DAY(F1657)),IFERROR(INDEX(BS:BS,MATCH(MONTH(F1657),BR:BR,0),1),MONTH(F1657)),YEAR(F1657),G1657),""))</f>
        <v/>
      </c>
      <c r="L1657" s="4"/>
      <c r="M1657" s="4"/>
      <c r="Q1657" s="5"/>
      <c r="AA1657" s="4"/>
      <c r="AU1657" s="7"/>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t="str">
        <f>IF(F1658="","",IFERROR(CONCATENATE("PEUA",VLOOKUP(ESTADO,REPORTE!AV$2:AW$33,2,0),DIDTRITO_FORM,CADER_FORM,IFERROR(INDEX(BS:BS,MATCH(DAY(F1658),BR:BR,0),1),DAY(F1658)),IFERROR(INDEX(BS:BS,MATCH(MONTH(F1658),BR:BR,0),1),MONTH(F1658)),YEAR(F1658),G1658),""))</f>
        <v/>
      </c>
      <c r="L1658" s="4"/>
      <c r="M1658" s="4"/>
      <c r="Q1658" s="5"/>
      <c r="AA1658" s="4"/>
      <c r="AU1658" s="7"/>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t="str">
        <f>IF(F1659="","",IFERROR(CONCATENATE("PEUA",VLOOKUP(ESTADO,REPORTE!AV$2:AW$33,2,0),DIDTRITO_FORM,CADER_FORM,IFERROR(INDEX(BS:BS,MATCH(DAY(F1659),BR:BR,0),1),DAY(F1659)),IFERROR(INDEX(BS:BS,MATCH(MONTH(F1659),BR:BR,0),1),MONTH(F1659)),YEAR(F1659),G1659),""))</f>
        <v/>
      </c>
      <c r="L1659" s="4"/>
      <c r="M1659" s="4"/>
      <c r="Q1659" s="5"/>
      <c r="AA1659" s="4"/>
      <c r="AU1659" s="7"/>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t="str">
        <f>IF(F1660="","",IFERROR(CONCATENATE("PEUA",VLOOKUP(ESTADO,REPORTE!AV$2:AW$33,2,0),DIDTRITO_FORM,CADER_FORM,IFERROR(INDEX(BS:BS,MATCH(DAY(F1660),BR:BR,0),1),DAY(F1660)),IFERROR(INDEX(BS:BS,MATCH(MONTH(F1660),BR:BR,0),1),MONTH(F1660)),YEAR(F1660),G1660),""))</f>
        <v/>
      </c>
      <c r="L1660" s="4"/>
      <c r="M1660" s="4"/>
      <c r="Q1660" s="5"/>
      <c r="AA1660" s="4"/>
      <c r="AU1660" s="7"/>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t="str">
        <f>IF(F1661="","",IFERROR(CONCATENATE("PEUA",VLOOKUP(ESTADO,REPORTE!AV$2:AW$33,2,0),DIDTRITO_FORM,CADER_FORM,IFERROR(INDEX(BS:BS,MATCH(DAY(F1661),BR:BR,0),1),DAY(F1661)),IFERROR(INDEX(BS:BS,MATCH(MONTH(F1661),BR:BR,0),1),MONTH(F1661)),YEAR(F1661),G1661),""))</f>
        <v/>
      </c>
      <c r="L1661" s="4"/>
      <c r="M1661" s="4"/>
      <c r="Q1661" s="5"/>
      <c r="AA1661" s="4"/>
      <c r="AU1661" s="7"/>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t="str">
        <f>IF(F1662="","",IFERROR(CONCATENATE("PEUA",VLOOKUP(ESTADO,REPORTE!AV$2:AW$33,2,0),DIDTRITO_FORM,CADER_FORM,IFERROR(INDEX(BS:BS,MATCH(DAY(F1662),BR:BR,0),1),DAY(F1662)),IFERROR(INDEX(BS:BS,MATCH(MONTH(F1662),BR:BR,0),1),MONTH(F1662)),YEAR(F1662),G1662),""))</f>
        <v/>
      </c>
      <c r="L1662" s="4"/>
      <c r="M1662" s="4"/>
      <c r="Q1662" s="5"/>
      <c r="AA1662" s="4"/>
      <c r="AU1662" s="7"/>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t="str">
        <f>IF(F1663="","",IFERROR(CONCATENATE("PEUA",VLOOKUP(ESTADO,REPORTE!AV$2:AW$33,2,0),DIDTRITO_FORM,CADER_FORM,IFERROR(INDEX(BS:BS,MATCH(DAY(F1663),BR:BR,0),1),DAY(F1663)),IFERROR(INDEX(BS:BS,MATCH(MONTH(F1663),BR:BR,0),1),MONTH(F1663)),YEAR(F1663),G1663),""))</f>
        <v/>
      </c>
      <c r="L1663" s="4"/>
      <c r="M1663" s="4"/>
      <c r="Q1663" s="5"/>
      <c r="AA1663" s="4"/>
      <c r="AU1663" s="7"/>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t="str">
        <f>IF(F1664="","",IFERROR(CONCATENATE("PEUA",VLOOKUP(ESTADO,REPORTE!AV$2:AW$33,2,0),DIDTRITO_FORM,CADER_FORM,IFERROR(INDEX(BS:BS,MATCH(DAY(F1664),BR:BR,0),1),DAY(F1664)),IFERROR(INDEX(BS:BS,MATCH(MONTH(F1664),BR:BR,0),1),MONTH(F1664)),YEAR(F1664),G1664),""))</f>
        <v/>
      </c>
      <c r="L1664" s="4"/>
      <c r="M1664" s="4"/>
      <c r="Q1664" s="5"/>
      <c r="AA1664" s="4"/>
      <c r="AU1664" s="7"/>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t="str">
        <f>IF(F1665="","",IFERROR(CONCATENATE("PEUA",VLOOKUP(ESTADO,REPORTE!AV$2:AW$33,2,0),DIDTRITO_FORM,CADER_FORM,IFERROR(INDEX(BS:BS,MATCH(DAY(F1665),BR:BR,0),1),DAY(F1665)),IFERROR(INDEX(BS:BS,MATCH(MONTH(F1665),BR:BR,0),1),MONTH(F1665)),YEAR(F1665),G1665),""))</f>
        <v/>
      </c>
      <c r="L1665" s="4"/>
      <c r="M1665" s="4"/>
      <c r="Q1665" s="5"/>
      <c r="AA1665" s="4"/>
      <c r="AU1665" s="7"/>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t="str">
        <f>IF(F1666="","",IFERROR(CONCATENATE("PEUA",VLOOKUP(ESTADO,REPORTE!AV$2:AW$33,2,0),DIDTRITO_FORM,CADER_FORM,IFERROR(INDEX(BS:BS,MATCH(DAY(F1666),BR:BR,0),1),DAY(F1666)),IFERROR(INDEX(BS:BS,MATCH(MONTH(F1666),BR:BR,0),1),MONTH(F1666)),YEAR(F1666),G1666),""))</f>
        <v/>
      </c>
      <c r="L1666" s="4"/>
      <c r="M1666" s="4"/>
      <c r="Q1666" s="5"/>
      <c r="AA1666" s="4"/>
      <c r="AU1666" s="7"/>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t="str">
        <f>IF(F1667="","",IFERROR(CONCATENATE("PEUA",VLOOKUP(ESTADO,REPORTE!AV$2:AW$33,2,0),DIDTRITO_FORM,CADER_FORM,IFERROR(INDEX(BS:BS,MATCH(DAY(F1667),BR:BR,0),1),DAY(F1667)),IFERROR(INDEX(BS:BS,MATCH(MONTH(F1667),BR:BR,0),1),MONTH(F1667)),YEAR(F1667),G1667),""))</f>
        <v/>
      </c>
      <c r="L1667" s="4"/>
      <c r="M1667" s="4"/>
      <c r="Q1667" s="5"/>
      <c r="AA1667" s="4"/>
      <c r="AU1667" s="7"/>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t="str">
        <f>IF(F1668="","",IFERROR(CONCATENATE("PEUA",VLOOKUP(ESTADO,REPORTE!AV$2:AW$33,2,0),DIDTRITO_FORM,CADER_FORM,IFERROR(INDEX(BS:BS,MATCH(DAY(F1668),BR:BR,0),1),DAY(F1668)),IFERROR(INDEX(BS:BS,MATCH(MONTH(F1668),BR:BR,0),1),MONTH(F1668)),YEAR(F1668),G1668),""))</f>
        <v/>
      </c>
      <c r="L1668" s="4"/>
      <c r="M1668" s="4"/>
      <c r="Q1668" s="5"/>
      <c r="AA1668" s="4"/>
      <c r="AU1668" s="7"/>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t="str">
        <f>IF(F1669="","",IFERROR(CONCATENATE("PEUA",VLOOKUP(ESTADO,REPORTE!AV$2:AW$33,2,0),DIDTRITO_FORM,CADER_FORM,IFERROR(INDEX(BS:BS,MATCH(DAY(F1669),BR:BR,0),1),DAY(F1669)),IFERROR(INDEX(BS:BS,MATCH(MONTH(F1669),BR:BR,0),1),MONTH(F1669)),YEAR(F1669),G1669),""))</f>
        <v/>
      </c>
      <c r="L1669" s="4"/>
      <c r="M1669" s="4"/>
      <c r="Q1669" s="5"/>
      <c r="AA1669" s="4"/>
      <c r="AU1669" s="7"/>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t="str">
        <f>IF(F1670="","",IFERROR(CONCATENATE("PEUA",VLOOKUP(ESTADO,REPORTE!AV$2:AW$33,2,0),DIDTRITO_FORM,CADER_FORM,IFERROR(INDEX(BS:BS,MATCH(DAY(F1670),BR:BR,0),1),DAY(F1670)),IFERROR(INDEX(BS:BS,MATCH(MONTH(F1670),BR:BR,0),1),MONTH(F1670)),YEAR(F1670),G1670),""))</f>
        <v/>
      </c>
      <c r="L1670" s="4"/>
      <c r="M1670" s="4"/>
      <c r="Q1670" s="5"/>
      <c r="AA1670" s="4"/>
      <c r="AU1670" s="7"/>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t="str">
        <f>IF(F1671="","",IFERROR(CONCATENATE("PEUA",VLOOKUP(ESTADO,REPORTE!AV$2:AW$33,2,0),DIDTRITO_FORM,CADER_FORM,IFERROR(INDEX(BS:BS,MATCH(DAY(F1671),BR:BR,0),1),DAY(F1671)),IFERROR(INDEX(BS:BS,MATCH(MONTH(F1671),BR:BR,0),1),MONTH(F1671)),YEAR(F1671),G1671),""))</f>
        <v/>
      </c>
      <c r="L1671" s="4"/>
      <c r="M1671" s="4"/>
      <c r="Q1671" s="5"/>
      <c r="AA1671" s="4"/>
      <c r="AU1671" s="7"/>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t="str">
        <f>IF(F1672="","",IFERROR(CONCATENATE("PEUA",VLOOKUP(ESTADO,REPORTE!AV$2:AW$33,2,0),DIDTRITO_FORM,CADER_FORM,IFERROR(INDEX(BS:BS,MATCH(DAY(F1672),BR:BR,0),1),DAY(F1672)),IFERROR(INDEX(BS:BS,MATCH(MONTH(F1672),BR:BR,0),1),MONTH(F1672)),YEAR(F1672),G1672),""))</f>
        <v/>
      </c>
      <c r="L1672" s="4"/>
      <c r="M1672" s="4"/>
      <c r="Q1672" s="5"/>
      <c r="AA1672" s="4"/>
      <c r="AU1672" s="7"/>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t="str">
        <f>IF(F1673="","",IFERROR(CONCATENATE("PEUA",VLOOKUP(ESTADO,REPORTE!AV$2:AW$33,2,0),DIDTRITO_FORM,CADER_FORM,IFERROR(INDEX(BS:BS,MATCH(DAY(F1673),BR:BR,0),1),DAY(F1673)),IFERROR(INDEX(BS:BS,MATCH(MONTH(F1673),BR:BR,0),1),MONTH(F1673)),YEAR(F1673),G1673),""))</f>
        <v/>
      </c>
      <c r="L1673" s="4"/>
      <c r="M1673" s="4"/>
      <c r="Q1673" s="5"/>
      <c r="AA1673" s="4"/>
      <c r="AU1673" s="7"/>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t="str">
        <f>IF(F1674="","",IFERROR(CONCATENATE("PEUA",VLOOKUP(ESTADO,REPORTE!AV$2:AW$33,2,0),DIDTRITO_FORM,CADER_FORM,IFERROR(INDEX(BS:BS,MATCH(DAY(F1674),BR:BR,0),1),DAY(F1674)),IFERROR(INDEX(BS:BS,MATCH(MONTH(F1674),BR:BR,0),1),MONTH(F1674)),YEAR(F1674),G1674),""))</f>
        <v/>
      </c>
      <c r="L1674" s="4"/>
      <c r="M1674" s="4"/>
      <c r="Q1674" s="5"/>
      <c r="AA1674" s="4"/>
      <c r="AU1674" s="7"/>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t="str">
        <f>IF(F1675="","",IFERROR(CONCATENATE("PEUA",VLOOKUP(ESTADO,REPORTE!AV$2:AW$33,2,0),DIDTRITO_FORM,CADER_FORM,IFERROR(INDEX(BS:BS,MATCH(DAY(F1675),BR:BR,0),1),DAY(F1675)),IFERROR(INDEX(BS:BS,MATCH(MONTH(F1675),BR:BR,0),1),MONTH(F1675)),YEAR(F1675),G1675),""))</f>
        <v/>
      </c>
      <c r="L1675" s="4"/>
      <c r="M1675" s="4"/>
      <c r="Q1675" s="5"/>
      <c r="AA1675" s="4"/>
      <c r="AU1675" s="7"/>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t="str">
        <f>IF(F1676="","",IFERROR(CONCATENATE("PEUA",VLOOKUP(ESTADO,REPORTE!AV$2:AW$33,2,0),DIDTRITO_FORM,CADER_FORM,IFERROR(INDEX(BS:BS,MATCH(DAY(F1676),BR:BR,0),1),DAY(F1676)),IFERROR(INDEX(BS:BS,MATCH(MONTH(F1676),BR:BR,0),1),MONTH(F1676)),YEAR(F1676),G1676),""))</f>
        <v/>
      </c>
      <c r="L1676" s="4"/>
      <c r="M1676" s="4"/>
      <c r="Q1676" s="5"/>
      <c r="AA1676" s="4"/>
      <c r="AU1676" s="7"/>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t="str">
        <f>IF(F1677="","",IFERROR(CONCATENATE("PEUA",VLOOKUP(ESTADO,REPORTE!AV$2:AW$33,2,0),DIDTRITO_FORM,CADER_FORM,IFERROR(INDEX(BS:BS,MATCH(DAY(F1677),BR:BR,0),1),DAY(F1677)),IFERROR(INDEX(BS:BS,MATCH(MONTH(F1677),BR:BR,0),1),MONTH(F1677)),YEAR(F1677),G1677),""))</f>
        <v/>
      </c>
      <c r="L1677" s="4"/>
      <c r="M1677" s="4"/>
      <c r="Q1677" s="5"/>
      <c r="AA1677" s="4"/>
      <c r="AU1677" s="7"/>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t="str">
        <f>IF(F1678="","",IFERROR(CONCATENATE("PEUA",VLOOKUP(ESTADO,REPORTE!AV$2:AW$33,2,0),DIDTRITO_FORM,CADER_FORM,IFERROR(INDEX(BS:BS,MATCH(DAY(F1678),BR:BR,0),1),DAY(F1678)),IFERROR(INDEX(BS:BS,MATCH(MONTH(F1678),BR:BR,0),1),MONTH(F1678)),YEAR(F1678),G1678),""))</f>
        <v/>
      </c>
      <c r="L1678" s="4"/>
      <c r="M1678" s="4"/>
      <c r="Q1678" s="5"/>
      <c r="AA1678" s="4"/>
      <c r="AU1678" s="7"/>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t="str">
        <f>IF(F1679="","",IFERROR(CONCATENATE("PEUA",VLOOKUP(ESTADO,REPORTE!AV$2:AW$33,2,0),DIDTRITO_FORM,CADER_FORM,IFERROR(INDEX(BS:BS,MATCH(DAY(F1679),BR:BR,0),1),DAY(F1679)),IFERROR(INDEX(BS:BS,MATCH(MONTH(F1679),BR:BR,0),1),MONTH(F1679)),YEAR(F1679),G1679),""))</f>
        <v/>
      </c>
      <c r="L1679" s="4"/>
      <c r="M1679" s="4"/>
      <c r="Q1679" s="5"/>
      <c r="AA1679" s="4"/>
      <c r="AU1679" s="7"/>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t="str">
        <f>IF(F1680="","",IFERROR(CONCATENATE("PEUA",VLOOKUP(ESTADO,REPORTE!AV$2:AW$33,2,0),DIDTRITO_FORM,CADER_FORM,IFERROR(INDEX(BS:BS,MATCH(DAY(F1680),BR:BR,0),1),DAY(F1680)),IFERROR(INDEX(BS:BS,MATCH(MONTH(F1680),BR:BR,0),1),MONTH(F1680)),YEAR(F1680),G1680),""))</f>
        <v/>
      </c>
      <c r="L1680" s="4"/>
      <c r="M1680" s="4"/>
      <c r="Q1680" s="5"/>
      <c r="AA1680" s="4"/>
      <c r="AU1680" s="7"/>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t="str">
        <f>IF(F1681="","",IFERROR(CONCATENATE("PEUA",VLOOKUP(ESTADO,REPORTE!AV$2:AW$33,2,0),DIDTRITO_FORM,CADER_FORM,IFERROR(INDEX(BS:BS,MATCH(DAY(F1681),BR:BR,0),1),DAY(F1681)),IFERROR(INDEX(BS:BS,MATCH(MONTH(F1681),BR:BR,0),1),MONTH(F1681)),YEAR(F1681),G1681),""))</f>
        <v/>
      </c>
      <c r="L1681" s="4"/>
      <c r="M1681" s="4"/>
      <c r="Q1681" s="5"/>
      <c r="AA1681" s="4"/>
      <c r="AU1681" s="7"/>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t="str">
        <f>IF(F1682="","",IFERROR(CONCATENATE("PEUA",VLOOKUP(ESTADO,REPORTE!AV$2:AW$33,2,0),DIDTRITO_FORM,CADER_FORM,IFERROR(INDEX(BS:BS,MATCH(DAY(F1682),BR:BR,0),1),DAY(F1682)),IFERROR(INDEX(BS:BS,MATCH(MONTH(F1682),BR:BR,0),1),MONTH(F1682)),YEAR(F1682),G1682),""))</f>
        <v/>
      </c>
      <c r="L1682" s="4"/>
      <c r="M1682" s="4"/>
      <c r="Q1682" s="5"/>
      <c r="AA1682" s="4"/>
      <c r="AU1682" s="7"/>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t="str">
        <f>IF(F1683="","",IFERROR(CONCATENATE("PEUA",VLOOKUP(ESTADO,REPORTE!AV$2:AW$33,2,0),DIDTRITO_FORM,CADER_FORM,IFERROR(INDEX(BS:BS,MATCH(DAY(F1683),BR:BR,0),1),DAY(F1683)),IFERROR(INDEX(BS:BS,MATCH(MONTH(F1683),BR:BR,0),1),MONTH(F1683)),YEAR(F1683),G1683),""))</f>
        <v/>
      </c>
      <c r="L1683" s="4"/>
      <c r="M1683" s="4"/>
      <c r="Q1683" s="5"/>
      <c r="AA1683" s="4"/>
      <c r="AU1683" s="7"/>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t="str">
        <f>IF(F1684="","",IFERROR(CONCATENATE("PEUA",VLOOKUP(ESTADO,REPORTE!AV$2:AW$33,2,0),DIDTRITO_FORM,CADER_FORM,IFERROR(INDEX(BS:BS,MATCH(DAY(F1684),BR:BR,0),1),DAY(F1684)),IFERROR(INDEX(BS:BS,MATCH(MONTH(F1684),BR:BR,0),1),MONTH(F1684)),YEAR(F1684),G1684),""))</f>
        <v/>
      </c>
      <c r="L1684" s="4"/>
      <c r="M1684" s="4"/>
      <c r="Q1684" s="5"/>
      <c r="AA1684" s="4"/>
      <c r="AU1684" s="7"/>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t="str">
        <f>IF(F1685="","",IFERROR(CONCATENATE("PEUA",VLOOKUP(ESTADO,REPORTE!AV$2:AW$33,2,0),DIDTRITO_FORM,CADER_FORM,IFERROR(INDEX(BS:BS,MATCH(DAY(F1685),BR:BR,0),1),DAY(F1685)),IFERROR(INDEX(BS:BS,MATCH(MONTH(F1685),BR:BR,0),1),MONTH(F1685)),YEAR(F1685),G1685),""))</f>
        <v/>
      </c>
      <c r="L1685" s="4"/>
      <c r="M1685" s="4"/>
      <c r="Q1685" s="5"/>
      <c r="AA1685" s="4"/>
      <c r="AU1685" s="7"/>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t="str">
        <f>IF(F1686="","",IFERROR(CONCATENATE("PEUA",VLOOKUP(ESTADO,REPORTE!AV$2:AW$33,2,0),DIDTRITO_FORM,CADER_FORM,IFERROR(INDEX(BS:BS,MATCH(DAY(F1686),BR:BR,0),1),DAY(F1686)),IFERROR(INDEX(BS:BS,MATCH(MONTH(F1686),BR:BR,0),1),MONTH(F1686)),YEAR(F1686),G1686),""))</f>
        <v/>
      </c>
      <c r="L1686" s="4"/>
      <c r="M1686" s="4"/>
      <c r="Q1686" s="5"/>
      <c r="AA1686" s="4"/>
      <c r="AU1686" s="7"/>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t="str">
        <f>IF(F1687="","",IFERROR(CONCATENATE("PEUA",VLOOKUP(ESTADO,REPORTE!AV$2:AW$33,2,0),DIDTRITO_FORM,CADER_FORM,IFERROR(INDEX(BS:BS,MATCH(DAY(F1687),BR:BR,0),1),DAY(F1687)),IFERROR(INDEX(BS:BS,MATCH(MONTH(F1687),BR:BR,0),1),MONTH(F1687)),YEAR(F1687),G1687),""))</f>
        <v/>
      </c>
      <c r="L1687" s="4"/>
      <c r="M1687" s="4"/>
      <c r="Q1687" s="5"/>
      <c r="AA1687" s="4"/>
      <c r="AU1687" s="7"/>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t="str">
        <f>IF(F1688="","",IFERROR(CONCATENATE("PEUA",VLOOKUP(ESTADO,REPORTE!AV$2:AW$33,2,0),DIDTRITO_FORM,CADER_FORM,IFERROR(INDEX(BS:BS,MATCH(DAY(F1688),BR:BR,0),1),DAY(F1688)),IFERROR(INDEX(BS:BS,MATCH(MONTH(F1688),BR:BR,0),1),MONTH(F1688)),YEAR(F1688),G1688),""))</f>
        <v/>
      </c>
      <c r="L1688" s="4"/>
      <c r="M1688" s="4"/>
      <c r="Q1688" s="5"/>
      <c r="AA1688" s="4"/>
      <c r="AU1688" s="7"/>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t="str">
        <f>IF(F1689="","",IFERROR(CONCATENATE("PEUA",VLOOKUP(ESTADO,REPORTE!AV$2:AW$33,2,0),DIDTRITO_FORM,CADER_FORM,IFERROR(INDEX(BS:BS,MATCH(DAY(F1689),BR:BR,0),1),DAY(F1689)),IFERROR(INDEX(BS:BS,MATCH(MONTH(F1689),BR:BR,0),1),MONTH(F1689)),YEAR(F1689),G1689),""))</f>
        <v/>
      </c>
      <c r="L1689" s="4"/>
      <c r="M1689" s="4"/>
      <c r="Q1689" s="5"/>
      <c r="AA1689" s="4"/>
      <c r="AU1689" s="7"/>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t="str">
        <f>IF(F1690="","",IFERROR(CONCATENATE("PEUA",VLOOKUP(ESTADO,REPORTE!AV$2:AW$33,2,0),DIDTRITO_FORM,CADER_FORM,IFERROR(INDEX(BS:BS,MATCH(DAY(F1690),BR:BR,0),1),DAY(F1690)),IFERROR(INDEX(BS:BS,MATCH(MONTH(F1690),BR:BR,0),1),MONTH(F1690)),YEAR(F1690),G1690),""))</f>
        <v/>
      </c>
      <c r="L1690" s="4"/>
      <c r="M1690" s="4"/>
      <c r="Q1690" s="5"/>
      <c r="AA1690" s="4"/>
      <c r="AU1690" s="7"/>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t="str">
        <f>IF(F1691="","",IFERROR(CONCATENATE("PEUA",VLOOKUP(ESTADO,REPORTE!AV$2:AW$33,2,0),DIDTRITO_FORM,CADER_FORM,IFERROR(INDEX(BS:BS,MATCH(DAY(F1691),BR:BR,0),1),DAY(F1691)),IFERROR(INDEX(BS:BS,MATCH(MONTH(F1691),BR:BR,0),1),MONTH(F1691)),YEAR(F1691),G1691),""))</f>
        <v/>
      </c>
      <c r="L1691" s="4"/>
      <c r="M1691" s="4"/>
      <c r="Q1691" s="5"/>
      <c r="AA1691" s="4"/>
      <c r="AU1691" s="7"/>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t="str">
        <f>IF(F1692="","",IFERROR(CONCATENATE("PEUA",VLOOKUP(ESTADO,REPORTE!AV$2:AW$33,2,0),DIDTRITO_FORM,CADER_FORM,IFERROR(INDEX(BS:BS,MATCH(DAY(F1692),BR:BR,0),1),DAY(F1692)),IFERROR(INDEX(BS:BS,MATCH(MONTH(F1692),BR:BR,0),1),MONTH(F1692)),YEAR(F1692),G1692),""))</f>
        <v/>
      </c>
      <c r="L1692" s="4"/>
      <c r="M1692" s="4"/>
      <c r="Q1692" s="5"/>
      <c r="AA1692" s="4"/>
      <c r="AU1692" s="7"/>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t="str">
        <f>IF(F1693="","",IFERROR(CONCATENATE("PEUA",VLOOKUP(ESTADO,REPORTE!AV$2:AW$33,2,0),DIDTRITO_FORM,CADER_FORM,IFERROR(INDEX(BS:BS,MATCH(DAY(F1693),BR:BR,0),1),DAY(F1693)),IFERROR(INDEX(BS:BS,MATCH(MONTH(F1693),BR:BR,0),1),MONTH(F1693)),YEAR(F1693),G1693),""))</f>
        <v/>
      </c>
      <c r="L1693" s="4"/>
      <c r="M1693" s="4"/>
      <c r="Q1693" s="5"/>
      <c r="AA1693" s="4"/>
      <c r="AU1693" s="7"/>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t="str">
        <f>IF(F1694="","",IFERROR(CONCATENATE("PEUA",VLOOKUP(ESTADO,REPORTE!AV$2:AW$33,2,0),DIDTRITO_FORM,CADER_FORM,IFERROR(INDEX(BS:BS,MATCH(DAY(F1694),BR:BR,0),1),DAY(F1694)),IFERROR(INDEX(BS:BS,MATCH(MONTH(F1694),BR:BR,0),1),MONTH(F1694)),YEAR(F1694),G1694),""))</f>
        <v/>
      </c>
      <c r="L1694" s="4"/>
      <c r="M1694" s="4"/>
      <c r="Q1694" s="5"/>
      <c r="AA1694" s="4"/>
      <c r="AU1694" s="7"/>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t="str">
        <f>IF(F1695="","",IFERROR(CONCATENATE("PEUA",VLOOKUP(ESTADO,REPORTE!AV$2:AW$33,2,0),DIDTRITO_FORM,CADER_FORM,IFERROR(INDEX(BS:BS,MATCH(DAY(F1695),BR:BR,0),1),DAY(F1695)),IFERROR(INDEX(BS:BS,MATCH(MONTH(F1695),BR:BR,0),1),MONTH(F1695)),YEAR(F1695),G1695),""))</f>
        <v/>
      </c>
      <c r="L1695" s="4"/>
      <c r="M1695" s="4"/>
      <c r="Q1695" s="5"/>
      <c r="AA1695" s="4"/>
      <c r="AU1695" s="7"/>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t="str">
        <f>IF(F1696="","",IFERROR(CONCATENATE("PEUA",VLOOKUP(ESTADO,REPORTE!AV$2:AW$33,2,0),DIDTRITO_FORM,CADER_FORM,IFERROR(INDEX(BS:BS,MATCH(DAY(F1696),BR:BR,0),1),DAY(F1696)),IFERROR(INDEX(BS:BS,MATCH(MONTH(F1696),BR:BR,0),1),MONTH(F1696)),YEAR(F1696),G1696),""))</f>
        <v/>
      </c>
      <c r="L1696" s="4"/>
      <c r="M1696" s="4"/>
      <c r="Q1696" s="5"/>
      <c r="AA1696" s="4"/>
      <c r="AU1696" s="7"/>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t="str">
        <f>IF(F1697="","",IFERROR(CONCATENATE("PEUA",VLOOKUP(ESTADO,REPORTE!AV$2:AW$33,2,0),DIDTRITO_FORM,CADER_FORM,IFERROR(INDEX(BS:BS,MATCH(DAY(F1697),BR:BR,0),1),DAY(F1697)),IFERROR(INDEX(BS:BS,MATCH(MONTH(F1697),BR:BR,0),1),MONTH(F1697)),YEAR(F1697),G1697),""))</f>
        <v/>
      </c>
      <c r="L1697" s="4"/>
      <c r="M1697" s="4"/>
      <c r="Q1697" s="5"/>
      <c r="AA1697" s="4"/>
      <c r="AU1697" s="7"/>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t="str">
        <f>IF(F1698="","",IFERROR(CONCATENATE("PEUA",VLOOKUP(ESTADO,REPORTE!AV$2:AW$33,2,0),DIDTRITO_FORM,CADER_FORM,IFERROR(INDEX(BS:BS,MATCH(DAY(F1698),BR:BR,0),1),DAY(F1698)),IFERROR(INDEX(BS:BS,MATCH(MONTH(F1698),BR:BR,0),1),MONTH(F1698)),YEAR(F1698),G1698),""))</f>
        <v/>
      </c>
      <c r="L1698" s="4"/>
      <c r="M1698" s="4"/>
      <c r="Q1698" s="5"/>
      <c r="AA1698" s="4"/>
      <c r="AU1698" s="7"/>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t="str">
        <f>IF(F1699="","",IFERROR(CONCATENATE("PEUA",VLOOKUP(ESTADO,REPORTE!AV$2:AW$33,2,0),DIDTRITO_FORM,CADER_FORM,IFERROR(INDEX(BS:BS,MATCH(DAY(F1699),BR:BR,0),1),DAY(F1699)),IFERROR(INDEX(BS:BS,MATCH(MONTH(F1699),BR:BR,0),1),MONTH(F1699)),YEAR(F1699),G1699),""))</f>
        <v/>
      </c>
      <c r="L1699" s="4"/>
      <c r="M1699" s="4"/>
      <c r="Q1699" s="5"/>
      <c r="AA1699" s="4"/>
      <c r="AU1699" s="7"/>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t="str">
        <f>IF(F1700="","",IFERROR(CONCATENATE("PEUA",VLOOKUP(ESTADO,REPORTE!AV$2:AW$33,2,0),DIDTRITO_FORM,CADER_FORM,IFERROR(INDEX(BS:BS,MATCH(DAY(F1700),BR:BR,0),1),DAY(F1700)),IFERROR(INDEX(BS:BS,MATCH(MONTH(F1700),BR:BR,0),1),MONTH(F1700)),YEAR(F1700),G1700),""))</f>
        <v/>
      </c>
      <c r="L1700" s="4"/>
      <c r="M1700" s="4"/>
      <c r="Q1700" s="5"/>
      <c r="AA1700" s="4"/>
      <c r="AU1700" s="7"/>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t="str">
        <f>IF(F1701="","",IFERROR(CONCATENATE("PEUA",VLOOKUP(ESTADO,REPORTE!AV$2:AW$33,2,0),DIDTRITO_FORM,CADER_FORM,IFERROR(INDEX(BS:BS,MATCH(DAY(F1701),BR:BR,0),1),DAY(F1701)),IFERROR(INDEX(BS:BS,MATCH(MONTH(F1701),BR:BR,0),1),MONTH(F1701)),YEAR(F1701),G1701),""))</f>
        <v/>
      </c>
      <c r="L1701" s="4"/>
      <c r="M1701" s="4"/>
      <c r="Q1701" s="5"/>
      <c r="AA1701" s="4"/>
      <c r="AU1701" s="7"/>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t="str">
        <f>IF(F1702="","",IFERROR(CONCATENATE("PEUA",VLOOKUP(ESTADO,REPORTE!AV$2:AW$33,2,0),DIDTRITO_FORM,CADER_FORM,IFERROR(INDEX(BS:BS,MATCH(DAY(F1702),BR:BR,0),1),DAY(F1702)),IFERROR(INDEX(BS:BS,MATCH(MONTH(F1702),BR:BR,0),1),MONTH(F1702)),YEAR(F1702),G1702),""))</f>
        <v/>
      </c>
      <c r="L1702" s="4"/>
      <c r="M1702" s="4"/>
      <c r="Q1702" s="5"/>
      <c r="AA1702" s="4"/>
      <c r="AU1702" s="7"/>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t="str">
        <f>IF(F1703="","",IFERROR(CONCATENATE("PEUA",VLOOKUP(ESTADO,REPORTE!AV$2:AW$33,2,0),DIDTRITO_FORM,CADER_FORM,IFERROR(INDEX(BS:BS,MATCH(DAY(F1703),BR:BR,0),1),DAY(F1703)),IFERROR(INDEX(BS:BS,MATCH(MONTH(F1703),BR:BR,0),1),MONTH(F1703)),YEAR(F1703),G1703),""))</f>
        <v/>
      </c>
      <c r="L1703" s="4"/>
      <c r="M1703" s="4"/>
      <c r="Q1703" s="5"/>
      <c r="AA1703" s="4"/>
      <c r="AU1703" s="7"/>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t="str">
        <f>IF(F1704="","",IFERROR(CONCATENATE("PEUA",VLOOKUP(ESTADO,REPORTE!AV$2:AW$33,2,0),DIDTRITO_FORM,CADER_FORM,IFERROR(INDEX(BS:BS,MATCH(DAY(F1704),BR:BR,0),1),DAY(F1704)),IFERROR(INDEX(BS:BS,MATCH(MONTH(F1704),BR:BR,0),1),MONTH(F1704)),YEAR(F1704),G1704),""))</f>
        <v/>
      </c>
      <c r="L1704" s="4"/>
      <c r="M1704" s="4"/>
      <c r="Q1704" s="5"/>
      <c r="AA1704" s="4"/>
      <c r="AU1704" s="7"/>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t="str">
        <f>IF(F1705="","",IFERROR(CONCATENATE("PEUA",VLOOKUP(ESTADO,REPORTE!AV$2:AW$33,2,0),DIDTRITO_FORM,CADER_FORM,IFERROR(INDEX(BS:BS,MATCH(DAY(F1705),BR:BR,0),1),DAY(F1705)),IFERROR(INDEX(BS:BS,MATCH(MONTH(F1705),BR:BR,0),1),MONTH(F1705)),YEAR(F1705),G1705),""))</f>
        <v/>
      </c>
      <c r="L1705" s="4"/>
      <c r="M1705" s="4"/>
      <c r="Q1705" s="5"/>
      <c r="AA1705" s="4"/>
      <c r="AU1705" s="7"/>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t="str">
        <f>IF(F1706="","",IFERROR(CONCATENATE("PEUA",VLOOKUP(ESTADO,REPORTE!AV$2:AW$33,2,0),DIDTRITO_FORM,CADER_FORM,IFERROR(INDEX(BS:BS,MATCH(DAY(F1706),BR:BR,0),1),DAY(F1706)),IFERROR(INDEX(BS:BS,MATCH(MONTH(F1706),BR:BR,0),1),MONTH(F1706)),YEAR(F1706),G1706),""))</f>
        <v/>
      </c>
      <c r="L1706" s="4"/>
      <c r="M1706" s="4"/>
      <c r="Q1706" s="5"/>
      <c r="AA1706" s="4"/>
      <c r="AU1706" s="7"/>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t="str">
        <f>IF(F1707="","",IFERROR(CONCATENATE("PEUA",VLOOKUP(ESTADO,REPORTE!AV$2:AW$33,2,0),DIDTRITO_FORM,CADER_FORM,IFERROR(INDEX(BS:BS,MATCH(DAY(F1707),BR:BR,0),1),DAY(F1707)),IFERROR(INDEX(BS:BS,MATCH(MONTH(F1707),BR:BR,0),1),MONTH(F1707)),YEAR(F1707),G1707),""))</f>
        <v/>
      </c>
      <c r="L1707" s="4"/>
      <c r="M1707" s="4"/>
      <c r="Q1707" s="5"/>
      <c r="AA1707" s="4"/>
      <c r="AU1707" s="7"/>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t="str">
        <f>IF(F1708="","",IFERROR(CONCATENATE("PEUA",VLOOKUP(ESTADO,REPORTE!AV$2:AW$33,2,0),DIDTRITO_FORM,CADER_FORM,IFERROR(INDEX(BS:BS,MATCH(DAY(F1708),BR:BR,0),1),DAY(F1708)),IFERROR(INDEX(BS:BS,MATCH(MONTH(F1708),BR:BR,0),1),MONTH(F1708)),YEAR(F1708),G1708),""))</f>
        <v/>
      </c>
      <c r="L1708" s="4"/>
      <c r="M1708" s="4"/>
      <c r="Q1708" s="5"/>
      <c r="AA1708" s="4"/>
      <c r="AU1708" s="7"/>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t="str">
        <f>IF(F1709="","",IFERROR(CONCATENATE("PEUA",VLOOKUP(ESTADO,REPORTE!AV$2:AW$33,2,0),DIDTRITO_FORM,CADER_FORM,IFERROR(INDEX(BS:BS,MATCH(DAY(F1709),BR:BR,0),1),DAY(F1709)),IFERROR(INDEX(BS:BS,MATCH(MONTH(F1709),BR:BR,0),1),MONTH(F1709)),YEAR(F1709),G1709),""))</f>
        <v/>
      </c>
      <c r="L1709" s="4"/>
      <c r="M1709" s="4"/>
      <c r="Q1709" s="5"/>
      <c r="AA1709" s="4"/>
      <c r="AU1709" s="7"/>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t="str">
        <f>IF(F1710="","",IFERROR(CONCATENATE("PEUA",VLOOKUP(ESTADO,REPORTE!AV$2:AW$33,2,0),DIDTRITO_FORM,CADER_FORM,IFERROR(INDEX(BS:BS,MATCH(DAY(F1710),BR:BR,0),1),DAY(F1710)),IFERROR(INDEX(BS:BS,MATCH(MONTH(F1710),BR:BR,0),1),MONTH(F1710)),YEAR(F1710),G1710),""))</f>
        <v/>
      </c>
      <c r="L1710" s="4"/>
      <c r="M1710" s="4"/>
      <c r="Q1710" s="5"/>
      <c r="AA1710" s="4"/>
      <c r="AU1710" s="7"/>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t="str">
        <f>IF(F1711="","",IFERROR(CONCATENATE("PEUA",VLOOKUP(ESTADO,REPORTE!AV$2:AW$33,2,0),DIDTRITO_FORM,CADER_FORM,IFERROR(INDEX(BS:BS,MATCH(DAY(F1711),BR:BR,0),1),DAY(F1711)),IFERROR(INDEX(BS:BS,MATCH(MONTH(F1711),BR:BR,0),1),MONTH(F1711)),YEAR(F1711),G1711),""))</f>
        <v/>
      </c>
      <c r="L1711" s="4"/>
      <c r="M1711" s="4"/>
      <c r="Q1711" s="5"/>
      <c r="AA1711" s="4"/>
      <c r="AU1711" s="7"/>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t="str">
        <f>IF(F1712="","",IFERROR(CONCATENATE("PEUA",VLOOKUP(ESTADO,REPORTE!AV$2:AW$33,2,0),DIDTRITO_FORM,CADER_FORM,IFERROR(INDEX(BS:BS,MATCH(DAY(F1712),BR:BR,0),1),DAY(F1712)),IFERROR(INDEX(BS:BS,MATCH(MONTH(F1712),BR:BR,0),1),MONTH(F1712)),YEAR(F1712),G1712),""))</f>
        <v/>
      </c>
      <c r="L1712" s="4"/>
      <c r="M1712" s="4"/>
      <c r="Q1712" s="5"/>
      <c r="AA1712" s="4"/>
      <c r="AU1712" s="7"/>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t="str">
        <f>IF(F1713="","",IFERROR(CONCATENATE("PEUA",VLOOKUP(ESTADO,REPORTE!AV$2:AW$33,2,0),DIDTRITO_FORM,CADER_FORM,IFERROR(INDEX(BS:BS,MATCH(DAY(F1713),BR:BR,0),1),DAY(F1713)),IFERROR(INDEX(BS:BS,MATCH(MONTH(F1713),BR:BR,0),1),MONTH(F1713)),YEAR(F1713),G1713),""))</f>
        <v/>
      </c>
      <c r="L1713" s="4"/>
      <c r="M1713" s="4"/>
      <c r="Q1713" s="5"/>
      <c r="AA1713" s="4"/>
      <c r="AU1713" s="7"/>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t="str">
        <f>IF(F1714="","",IFERROR(CONCATENATE("PEUA",VLOOKUP(ESTADO,REPORTE!AV$2:AW$33,2,0),DIDTRITO_FORM,CADER_FORM,IFERROR(INDEX(BS:BS,MATCH(DAY(F1714),BR:BR,0),1),DAY(F1714)),IFERROR(INDEX(BS:BS,MATCH(MONTH(F1714),BR:BR,0),1),MONTH(F1714)),YEAR(F1714),G1714),""))</f>
        <v/>
      </c>
      <c r="L1714" s="4"/>
      <c r="M1714" s="4"/>
      <c r="Q1714" s="5"/>
      <c r="AA1714" s="4"/>
      <c r="AU1714" s="7"/>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t="str">
        <f>IF(F1715="","",IFERROR(CONCATENATE("PEUA",VLOOKUP(ESTADO,REPORTE!AV$2:AW$33,2,0),DIDTRITO_FORM,CADER_FORM,IFERROR(INDEX(BS:BS,MATCH(DAY(F1715),BR:BR,0),1),DAY(F1715)),IFERROR(INDEX(BS:BS,MATCH(MONTH(F1715),BR:BR,0),1),MONTH(F1715)),YEAR(F1715),G1715),""))</f>
        <v/>
      </c>
      <c r="L1715" s="4"/>
      <c r="M1715" s="4"/>
      <c r="Q1715" s="5"/>
      <c r="AA1715" s="4"/>
      <c r="AU1715" s="7"/>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t="str">
        <f>IF(F1716="","",IFERROR(CONCATENATE("PEUA",VLOOKUP(ESTADO,REPORTE!AV$2:AW$33,2,0),DIDTRITO_FORM,CADER_FORM,IFERROR(INDEX(BS:BS,MATCH(DAY(F1716),BR:BR,0),1),DAY(F1716)),IFERROR(INDEX(BS:BS,MATCH(MONTH(F1716),BR:BR,0),1),MONTH(F1716)),YEAR(F1716),G1716),""))</f>
        <v/>
      </c>
      <c r="L1716" s="4"/>
      <c r="M1716" s="4"/>
      <c r="Q1716" s="5"/>
      <c r="AA1716" s="4"/>
      <c r="AU1716" s="7"/>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t="str">
        <f>IF(F1717="","",IFERROR(CONCATENATE("PEUA",VLOOKUP(ESTADO,REPORTE!AV$2:AW$33,2,0),DIDTRITO_FORM,CADER_FORM,IFERROR(INDEX(BS:BS,MATCH(DAY(F1717),BR:BR,0),1),DAY(F1717)),IFERROR(INDEX(BS:BS,MATCH(MONTH(F1717),BR:BR,0),1),MONTH(F1717)),YEAR(F1717),G1717),""))</f>
        <v/>
      </c>
      <c r="L1717" s="4"/>
      <c r="M1717" s="4"/>
      <c r="Q1717" s="5"/>
      <c r="AA1717" s="4"/>
      <c r="AU1717" s="7"/>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t="str">
        <f>IF(F1718="","",IFERROR(CONCATENATE("PEUA",VLOOKUP(ESTADO,REPORTE!AV$2:AW$33,2,0),DIDTRITO_FORM,CADER_FORM,IFERROR(INDEX(BS:BS,MATCH(DAY(F1718),BR:BR,0),1),DAY(F1718)),IFERROR(INDEX(BS:BS,MATCH(MONTH(F1718),BR:BR,0),1),MONTH(F1718)),YEAR(F1718),G1718),""))</f>
        <v/>
      </c>
      <c r="L1718" s="4"/>
      <c r="M1718" s="4"/>
      <c r="Q1718" s="5"/>
      <c r="AA1718" s="4"/>
      <c r="AU1718" s="7"/>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t="str">
        <f>IF(F1719="","",IFERROR(CONCATENATE("PEUA",VLOOKUP(ESTADO,REPORTE!AV$2:AW$33,2,0),DIDTRITO_FORM,CADER_FORM,IFERROR(INDEX(BS:BS,MATCH(DAY(F1719),BR:BR,0),1),DAY(F1719)),IFERROR(INDEX(BS:BS,MATCH(MONTH(F1719),BR:BR,0),1),MONTH(F1719)),YEAR(F1719),G1719),""))</f>
        <v/>
      </c>
      <c r="L1719" s="4"/>
      <c r="M1719" s="4"/>
      <c r="Q1719" s="5"/>
      <c r="AA1719" s="4"/>
      <c r="AU1719" s="7"/>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t="str">
        <f>IF(F1720="","",IFERROR(CONCATENATE("PEUA",VLOOKUP(ESTADO,REPORTE!AV$2:AW$33,2,0),DIDTRITO_FORM,CADER_FORM,IFERROR(INDEX(BS:BS,MATCH(DAY(F1720),BR:BR,0),1),DAY(F1720)),IFERROR(INDEX(BS:BS,MATCH(MONTH(F1720),BR:BR,0),1),MONTH(F1720)),YEAR(F1720),G1720),""))</f>
        <v/>
      </c>
      <c r="L1720" s="4"/>
      <c r="M1720" s="4"/>
      <c r="Q1720" s="5"/>
      <c r="AA1720" s="4"/>
      <c r="AU1720" s="7"/>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t="str">
        <f>IF(F1721="","",IFERROR(CONCATENATE("PEUA",VLOOKUP(ESTADO,REPORTE!AV$2:AW$33,2,0),DIDTRITO_FORM,CADER_FORM,IFERROR(INDEX(BS:BS,MATCH(DAY(F1721),BR:BR,0),1),DAY(F1721)),IFERROR(INDEX(BS:BS,MATCH(MONTH(F1721),BR:BR,0),1),MONTH(F1721)),YEAR(F1721),G1721),""))</f>
        <v/>
      </c>
      <c r="L1721" s="4"/>
      <c r="M1721" s="4"/>
      <c r="Q1721" s="5"/>
      <c r="AA1721" s="4"/>
      <c r="AU1721" s="7"/>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t="str">
        <f>IF(F1722="","",IFERROR(CONCATENATE("PEUA",VLOOKUP(ESTADO,REPORTE!AV$2:AW$33,2,0),DIDTRITO_FORM,CADER_FORM,IFERROR(INDEX(BS:BS,MATCH(DAY(F1722),BR:BR,0),1),DAY(F1722)),IFERROR(INDEX(BS:BS,MATCH(MONTH(F1722),BR:BR,0),1),MONTH(F1722)),YEAR(F1722),G1722),""))</f>
        <v/>
      </c>
      <c r="L1722" s="4"/>
      <c r="M1722" s="4"/>
      <c r="Q1722" s="5"/>
      <c r="AA1722" s="4"/>
      <c r="AU1722" s="7"/>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t="str">
        <f>IF(F1723="","",IFERROR(CONCATENATE("PEUA",VLOOKUP(ESTADO,REPORTE!AV$2:AW$33,2,0),DIDTRITO_FORM,CADER_FORM,IFERROR(INDEX(BS:BS,MATCH(DAY(F1723),BR:BR,0),1),DAY(F1723)),IFERROR(INDEX(BS:BS,MATCH(MONTH(F1723),BR:BR,0),1),MONTH(F1723)),YEAR(F1723),G1723),""))</f>
        <v/>
      </c>
      <c r="L1723" s="4"/>
      <c r="M1723" s="4"/>
      <c r="Q1723" s="5"/>
      <c r="AA1723" s="4"/>
      <c r="AU1723" s="7"/>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t="str">
        <f>IF(F1724="","",IFERROR(CONCATENATE("PEUA",VLOOKUP(ESTADO,REPORTE!AV$2:AW$33,2,0),DIDTRITO_FORM,CADER_FORM,IFERROR(INDEX(BS:BS,MATCH(DAY(F1724),BR:BR,0),1),DAY(F1724)),IFERROR(INDEX(BS:BS,MATCH(MONTH(F1724),BR:BR,0),1),MONTH(F1724)),YEAR(F1724),G1724),""))</f>
        <v/>
      </c>
      <c r="L1724" s="4"/>
      <c r="M1724" s="4"/>
      <c r="Q1724" s="5"/>
      <c r="AA1724" s="4"/>
      <c r="AU1724" s="7"/>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t="str">
        <f>IF(F1725="","",IFERROR(CONCATENATE("PEUA",VLOOKUP(ESTADO,REPORTE!AV$2:AW$33,2,0),DIDTRITO_FORM,CADER_FORM,IFERROR(INDEX(BS:BS,MATCH(DAY(F1725),BR:BR,0),1),DAY(F1725)),IFERROR(INDEX(BS:BS,MATCH(MONTH(F1725),BR:BR,0),1),MONTH(F1725)),YEAR(F1725),G1725),""))</f>
        <v/>
      </c>
      <c r="L1725" s="4"/>
      <c r="M1725" s="4"/>
      <c r="Q1725" s="5"/>
      <c r="AA1725" s="4"/>
      <c r="AU1725" s="7"/>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t="str">
        <f>IF(F1726="","",IFERROR(CONCATENATE("PEUA",VLOOKUP(ESTADO,REPORTE!AV$2:AW$33,2,0),DIDTRITO_FORM,CADER_FORM,IFERROR(INDEX(BS:BS,MATCH(DAY(F1726),BR:BR,0),1),DAY(F1726)),IFERROR(INDEX(BS:BS,MATCH(MONTH(F1726),BR:BR,0),1),MONTH(F1726)),YEAR(F1726),G1726),""))</f>
        <v/>
      </c>
      <c r="L1726" s="4"/>
      <c r="M1726" s="4"/>
      <c r="Q1726" s="5"/>
      <c r="AA1726" s="4"/>
      <c r="AU1726" s="7"/>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t="str">
        <f>IF(F1727="","",IFERROR(CONCATENATE("PEUA",VLOOKUP(ESTADO,REPORTE!AV$2:AW$33,2,0),DIDTRITO_FORM,CADER_FORM,IFERROR(INDEX(BS:BS,MATCH(DAY(F1727),BR:BR,0),1),DAY(F1727)),IFERROR(INDEX(BS:BS,MATCH(MONTH(F1727),BR:BR,0),1),MONTH(F1727)),YEAR(F1727),G1727),""))</f>
        <v/>
      </c>
      <c r="L1727" s="4"/>
      <c r="M1727" s="4"/>
      <c r="Q1727" s="5"/>
      <c r="AA1727" s="4"/>
      <c r="AU1727" s="7"/>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t="str">
        <f>IF(F1728="","",IFERROR(CONCATENATE("PEUA",VLOOKUP(ESTADO,REPORTE!AV$2:AW$33,2,0),DIDTRITO_FORM,CADER_FORM,IFERROR(INDEX(BS:BS,MATCH(DAY(F1728),BR:BR,0),1),DAY(F1728)),IFERROR(INDEX(BS:BS,MATCH(MONTH(F1728),BR:BR,0),1),MONTH(F1728)),YEAR(F1728),G1728),""))</f>
        <v/>
      </c>
      <c r="L1728" s="4"/>
      <c r="M1728" s="4"/>
      <c r="Q1728" s="5"/>
      <c r="AA1728" s="4"/>
      <c r="AU1728" s="7"/>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t="str">
        <f>IF(F1729="","",IFERROR(CONCATENATE("PEUA",VLOOKUP(ESTADO,REPORTE!AV$2:AW$33,2,0),DIDTRITO_FORM,CADER_FORM,IFERROR(INDEX(BS:BS,MATCH(DAY(F1729),BR:BR,0),1),DAY(F1729)),IFERROR(INDEX(BS:BS,MATCH(MONTH(F1729),BR:BR,0),1),MONTH(F1729)),YEAR(F1729),G1729),""))</f>
        <v/>
      </c>
      <c r="L1729" s="4"/>
      <c r="M1729" s="4"/>
      <c r="Q1729" s="5"/>
      <c r="AA1729" s="4"/>
      <c r="AU1729" s="7"/>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t="str">
        <f>IF(F1730="","",IFERROR(CONCATENATE("PEUA",VLOOKUP(ESTADO,REPORTE!AV$2:AW$33,2,0),DIDTRITO_FORM,CADER_FORM,IFERROR(INDEX(BS:BS,MATCH(DAY(F1730),BR:BR,0),1),DAY(F1730)),IFERROR(INDEX(BS:BS,MATCH(MONTH(F1730),BR:BR,0),1),MONTH(F1730)),YEAR(F1730),G1730),""))</f>
        <v/>
      </c>
      <c r="L1730" s="4"/>
      <c r="M1730" s="4"/>
      <c r="Q1730" s="5"/>
      <c r="AA1730" s="4"/>
      <c r="AU1730" s="7"/>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t="str">
        <f>IF(F1731="","",IFERROR(CONCATENATE("PEUA",VLOOKUP(ESTADO,REPORTE!AV$2:AW$33,2,0),DIDTRITO_FORM,CADER_FORM,IFERROR(INDEX(BS:BS,MATCH(DAY(F1731),BR:BR,0),1),DAY(F1731)),IFERROR(INDEX(BS:BS,MATCH(MONTH(F1731),BR:BR,0),1),MONTH(F1731)),YEAR(F1731),G1731),""))</f>
        <v/>
      </c>
      <c r="L1731" s="4"/>
      <c r="M1731" s="4"/>
      <c r="Q1731" s="5"/>
      <c r="AA1731" s="4"/>
      <c r="AU1731" s="7"/>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t="str">
        <f>IF(F1732="","",IFERROR(CONCATENATE("PEUA",VLOOKUP(ESTADO,REPORTE!AV$2:AW$33,2,0),DIDTRITO_FORM,CADER_FORM,IFERROR(INDEX(BS:BS,MATCH(DAY(F1732),BR:BR,0),1),DAY(F1732)),IFERROR(INDEX(BS:BS,MATCH(MONTH(F1732),BR:BR,0),1),MONTH(F1732)),YEAR(F1732),G1732),""))</f>
        <v/>
      </c>
      <c r="L1732" s="4"/>
      <c r="M1732" s="4"/>
      <c r="Q1732" s="5"/>
      <c r="AA1732" s="4"/>
      <c r="AU1732" s="7"/>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t="str">
        <f>IF(F1733="","",IFERROR(CONCATENATE("PEUA",VLOOKUP(ESTADO,REPORTE!AV$2:AW$33,2,0),DIDTRITO_FORM,CADER_FORM,IFERROR(INDEX(BS:BS,MATCH(DAY(F1733),BR:BR,0),1),DAY(F1733)),IFERROR(INDEX(BS:BS,MATCH(MONTH(F1733),BR:BR,0),1),MONTH(F1733)),YEAR(F1733),G1733),""))</f>
        <v/>
      </c>
      <c r="L1733" s="4"/>
      <c r="M1733" s="4"/>
      <c r="Q1733" s="5"/>
      <c r="AA1733" s="4"/>
      <c r="AU1733" s="7"/>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t="str">
        <f>IF(F1734="","",IFERROR(CONCATENATE("PEUA",VLOOKUP(ESTADO,REPORTE!AV$2:AW$33,2,0),DIDTRITO_FORM,CADER_FORM,IFERROR(INDEX(BS:BS,MATCH(DAY(F1734),BR:BR,0),1),DAY(F1734)),IFERROR(INDEX(BS:BS,MATCH(MONTH(F1734),BR:BR,0),1),MONTH(F1734)),YEAR(F1734),G1734),""))</f>
        <v/>
      </c>
      <c r="L1734" s="4"/>
      <c r="M1734" s="4"/>
      <c r="Q1734" s="5"/>
      <c r="AA1734" s="4"/>
      <c r="AU1734" s="7"/>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t="str">
        <f>IF(F1735="","",IFERROR(CONCATENATE("PEUA",VLOOKUP(ESTADO,REPORTE!AV$2:AW$33,2,0),DIDTRITO_FORM,CADER_FORM,IFERROR(INDEX(BS:BS,MATCH(DAY(F1735),BR:BR,0),1),DAY(F1735)),IFERROR(INDEX(BS:BS,MATCH(MONTH(F1735),BR:BR,0),1),MONTH(F1735)),YEAR(F1735),G1735),""))</f>
        <v/>
      </c>
      <c r="L1735" s="4"/>
      <c r="M1735" s="4"/>
      <c r="Q1735" s="5"/>
      <c r="AA1735" s="4"/>
      <c r="AU1735" s="7"/>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t="str">
        <f>IF(F1736="","",IFERROR(CONCATENATE("PEUA",VLOOKUP(ESTADO,REPORTE!AV$2:AW$33,2,0),DIDTRITO_FORM,CADER_FORM,IFERROR(INDEX(BS:BS,MATCH(DAY(F1736),BR:BR,0),1),DAY(F1736)),IFERROR(INDEX(BS:BS,MATCH(MONTH(F1736),BR:BR,0),1),MONTH(F1736)),YEAR(F1736),G1736),""))</f>
        <v/>
      </c>
      <c r="L1736" s="4"/>
      <c r="M1736" s="4"/>
      <c r="Q1736" s="5"/>
      <c r="AA1736" s="4"/>
      <c r="AU1736" s="7"/>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t="str">
        <f>IF(F1737="","",IFERROR(CONCATENATE("PEUA",VLOOKUP(ESTADO,REPORTE!AV$2:AW$33,2,0),DIDTRITO_FORM,CADER_FORM,IFERROR(INDEX(BS:BS,MATCH(DAY(F1737),BR:BR,0),1),DAY(F1737)),IFERROR(INDEX(BS:BS,MATCH(MONTH(F1737),BR:BR,0),1),MONTH(F1737)),YEAR(F1737),G1737),""))</f>
        <v/>
      </c>
      <c r="L1737" s="4"/>
      <c r="M1737" s="4"/>
      <c r="Q1737" s="5"/>
      <c r="AA1737" s="4"/>
      <c r="AU1737" s="7"/>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t="str">
        <f>IF(F1738="","",IFERROR(CONCATENATE("PEUA",VLOOKUP(ESTADO,REPORTE!AV$2:AW$33,2,0),DIDTRITO_FORM,CADER_FORM,IFERROR(INDEX(BS:BS,MATCH(DAY(F1738),BR:BR,0),1),DAY(F1738)),IFERROR(INDEX(BS:BS,MATCH(MONTH(F1738),BR:BR,0),1),MONTH(F1738)),YEAR(F1738),G1738),""))</f>
        <v/>
      </c>
      <c r="L1738" s="4"/>
      <c r="M1738" s="4"/>
      <c r="Q1738" s="5"/>
      <c r="AA1738" s="4"/>
      <c r="AU1738" s="7"/>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t="str">
        <f>IF(F1739="","",IFERROR(CONCATENATE("PEUA",VLOOKUP(ESTADO,REPORTE!AV$2:AW$33,2,0),DIDTRITO_FORM,CADER_FORM,IFERROR(INDEX(BS:BS,MATCH(DAY(F1739),BR:BR,0),1),DAY(F1739)),IFERROR(INDEX(BS:BS,MATCH(MONTH(F1739),BR:BR,0),1),MONTH(F1739)),YEAR(F1739),G1739),""))</f>
        <v/>
      </c>
      <c r="L1739" s="4"/>
      <c r="M1739" s="4"/>
      <c r="Q1739" s="5"/>
      <c r="AA1739" s="4"/>
      <c r="AU1739" s="7"/>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t="str">
        <f>IF(F1740="","",IFERROR(CONCATENATE("PEUA",VLOOKUP(ESTADO,REPORTE!AV$2:AW$33,2,0),DIDTRITO_FORM,CADER_FORM,IFERROR(INDEX(BS:BS,MATCH(DAY(F1740),BR:BR,0),1),DAY(F1740)),IFERROR(INDEX(BS:BS,MATCH(MONTH(F1740),BR:BR,0),1),MONTH(F1740)),YEAR(F1740),G1740),""))</f>
        <v/>
      </c>
      <c r="L1740" s="4"/>
      <c r="M1740" s="4"/>
      <c r="Q1740" s="5"/>
      <c r="AA1740" s="4"/>
      <c r="AU1740" s="7"/>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t="str">
        <f>IF(F1741="","",IFERROR(CONCATENATE("PEUA",VLOOKUP(ESTADO,REPORTE!AV$2:AW$33,2,0),DIDTRITO_FORM,CADER_FORM,IFERROR(INDEX(BS:BS,MATCH(DAY(F1741),BR:BR,0),1),DAY(F1741)),IFERROR(INDEX(BS:BS,MATCH(MONTH(F1741),BR:BR,0),1),MONTH(F1741)),YEAR(F1741),G1741),""))</f>
        <v/>
      </c>
      <c r="L1741" s="4"/>
      <c r="M1741" s="4"/>
      <c r="Q1741" s="5"/>
      <c r="AA1741" s="4"/>
      <c r="AU1741" s="7"/>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t="str">
        <f>IF(F1742="","",IFERROR(CONCATENATE("PEUA",VLOOKUP(ESTADO,REPORTE!AV$2:AW$33,2,0),DIDTRITO_FORM,CADER_FORM,IFERROR(INDEX(BS:BS,MATCH(DAY(F1742),BR:BR,0),1),DAY(F1742)),IFERROR(INDEX(BS:BS,MATCH(MONTH(F1742),BR:BR,0),1),MONTH(F1742)),YEAR(F1742),G1742),""))</f>
        <v/>
      </c>
      <c r="L1742" s="4"/>
      <c r="M1742" s="4"/>
      <c r="Q1742" s="5"/>
      <c r="AA1742" s="4"/>
      <c r="AU1742" s="7"/>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t="str">
        <f>IF(F1743="","",IFERROR(CONCATENATE("PEUA",VLOOKUP(ESTADO,REPORTE!AV$2:AW$33,2,0),DIDTRITO_FORM,CADER_FORM,IFERROR(INDEX(BS:BS,MATCH(DAY(F1743),BR:BR,0),1),DAY(F1743)),IFERROR(INDEX(BS:BS,MATCH(MONTH(F1743),BR:BR,0),1),MONTH(F1743)),YEAR(F1743),G1743),""))</f>
        <v/>
      </c>
      <c r="L1743" s="4"/>
      <c r="M1743" s="4"/>
      <c r="Q1743" s="5"/>
      <c r="AA1743" s="4"/>
      <c r="AU1743" s="7"/>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t="str">
        <f>IF(F1744="","",IFERROR(CONCATENATE("PEUA",VLOOKUP(ESTADO,REPORTE!AV$2:AW$33,2,0),DIDTRITO_FORM,CADER_FORM,IFERROR(INDEX(BS:BS,MATCH(DAY(F1744),BR:BR,0),1),DAY(F1744)),IFERROR(INDEX(BS:BS,MATCH(MONTH(F1744),BR:BR,0),1),MONTH(F1744)),YEAR(F1744),G1744),""))</f>
        <v/>
      </c>
      <c r="L1744" s="4"/>
      <c r="M1744" s="4"/>
      <c r="Q1744" s="5"/>
      <c r="AA1744" s="4"/>
      <c r="AU1744" s="7"/>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t="str">
        <f>IF(F1745="","",IFERROR(CONCATENATE("PEUA",VLOOKUP(ESTADO,REPORTE!AV$2:AW$33,2,0),DIDTRITO_FORM,CADER_FORM,IFERROR(INDEX(BS:BS,MATCH(DAY(F1745),BR:BR,0),1),DAY(F1745)),IFERROR(INDEX(BS:BS,MATCH(MONTH(F1745),BR:BR,0),1),MONTH(F1745)),YEAR(F1745),G1745),""))</f>
        <v/>
      </c>
      <c r="L1745" s="4"/>
      <c r="M1745" s="4"/>
      <c r="Q1745" s="5"/>
      <c r="AA1745" s="4"/>
      <c r="AU1745" s="7"/>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t="str">
        <f>IF(F1746="","",IFERROR(CONCATENATE("PEUA",VLOOKUP(ESTADO,REPORTE!AV$2:AW$33,2,0),DIDTRITO_FORM,CADER_FORM,IFERROR(INDEX(BS:BS,MATCH(DAY(F1746),BR:BR,0),1),DAY(F1746)),IFERROR(INDEX(BS:BS,MATCH(MONTH(F1746),BR:BR,0),1),MONTH(F1746)),YEAR(F1746),G1746),""))</f>
        <v/>
      </c>
      <c r="L1746" s="4"/>
      <c r="M1746" s="4"/>
      <c r="Q1746" s="5"/>
      <c r="AA1746" s="4"/>
      <c r="AU1746" s="7"/>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t="str">
        <f>IF(F1747="","",IFERROR(CONCATENATE("PEUA",VLOOKUP(ESTADO,REPORTE!AV$2:AW$33,2,0),DIDTRITO_FORM,CADER_FORM,IFERROR(INDEX(BS:BS,MATCH(DAY(F1747),BR:BR,0),1),DAY(F1747)),IFERROR(INDEX(BS:BS,MATCH(MONTH(F1747),BR:BR,0),1),MONTH(F1747)),YEAR(F1747),G1747),""))</f>
        <v/>
      </c>
      <c r="L1747" s="4"/>
      <c r="M1747" s="4"/>
      <c r="Q1747" s="5"/>
      <c r="AA1747" s="4"/>
      <c r="AU1747" s="7"/>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t="str">
        <f>IF(F1748="","",IFERROR(CONCATENATE("PEUA",VLOOKUP(ESTADO,REPORTE!AV$2:AW$33,2,0),DIDTRITO_FORM,CADER_FORM,IFERROR(INDEX(BS:BS,MATCH(DAY(F1748),BR:BR,0),1),DAY(F1748)),IFERROR(INDEX(BS:BS,MATCH(MONTH(F1748),BR:BR,0),1),MONTH(F1748)),YEAR(F1748),G1748),""))</f>
        <v/>
      </c>
      <c r="L1748" s="4"/>
      <c r="M1748" s="4"/>
      <c r="Q1748" s="5"/>
      <c r="AA1748" s="4"/>
      <c r="AU1748" s="7"/>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t="str">
        <f>IF(F1749="","",IFERROR(CONCATENATE("PEUA",VLOOKUP(ESTADO,REPORTE!AV$2:AW$33,2,0),DIDTRITO_FORM,CADER_FORM,IFERROR(INDEX(BS:BS,MATCH(DAY(F1749),BR:BR,0),1),DAY(F1749)),IFERROR(INDEX(BS:BS,MATCH(MONTH(F1749),BR:BR,0),1),MONTH(F1749)),YEAR(F1749),G1749),""))</f>
        <v/>
      </c>
      <c r="L1749" s="4"/>
      <c r="M1749" s="4"/>
      <c r="Q1749" s="5"/>
      <c r="AA1749" s="4"/>
      <c r="AU1749" s="7"/>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t="str">
        <f>IF(F1750="","",IFERROR(CONCATENATE("PEUA",VLOOKUP(ESTADO,REPORTE!AV$2:AW$33,2,0),DIDTRITO_FORM,CADER_FORM,IFERROR(INDEX(BS:BS,MATCH(DAY(F1750),BR:BR,0),1),DAY(F1750)),IFERROR(INDEX(BS:BS,MATCH(MONTH(F1750),BR:BR,0),1),MONTH(F1750)),YEAR(F1750),G1750),""))</f>
        <v/>
      </c>
      <c r="L1750" s="4"/>
      <c r="M1750" s="4"/>
      <c r="Q1750" s="5"/>
      <c r="AA1750" s="4"/>
      <c r="AU1750" s="7"/>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t="str">
        <f>IF(F1751="","",IFERROR(CONCATENATE("PEUA",VLOOKUP(ESTADO,REPORTE!AV$2:AW$33,2,0),DIDTRITO_FORM,CADER_FORM,IFERROR(INDEX(BS:BS,MATCH(DAY(F1751),BR:BR,0),1),DAY(F1751)),IFERROR(INDEX(BS:BS,MATCH(MONTH(F1751),BR:BR,0),1),MONTH(F1751)),YEAR(F1751),G1751),""))</f>
        <v/>
      </c>
      <c r="L1751" s="4"/>
      <c r="M1751" s="4"/>
      <c r="Q1751" s="5"/>
      <c r="AA1751" s="4"/>
      <c r="AU1751" s="7"/>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t="str">
        <f>IF(F1752="","",IFERROR(CONCATENATE("PEUA",VLOOKUP(ESTADO,REPORTE!AV$2:AW$33,2,0),DIDTRITO_FORM,CADER_FORM,IFERROR(INDEX(BS:BS,MATCH(DAY(F1752),BR:BR,0),1),DAY(F1752)),IFERROR(INDEX(BS:BS,MATCH(MONTH(F1752),BR:BR,0),1),MONTH(F1752)),YEAR(F1752),G1752),""))</f>
        <v/>
      </c>
      <c r="L1752" s="4"/>
      <c r="M1752" s="4"/>
      <c r="Q1752" s="5"/>
      <c r="AA1752" s="4"/>
      <c r="AU1752" s="7"/>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t="str">
        <f>IF(F1753="","",IFERROR(CONCATENATE("PEUA",VLOOKUP(ESTADO,REPORTE!AV$2:AW$33,2,0),DIDTRITO_FORM,CADER_FORM,IFERROR(INDEX(BS:BS,MATCH(DAY(F1753),BR:BR,0),1),DAY(F1753)),IFERROR(INDEX(BS:BS,MATCH(MONTH(F1753),BR:BR,0),1),MONTH(F1753)),YEAR(F1753),G1753),""))</f>
        <v/>
      </c>
      <c r="L1753" s="4"/>
      <c r="M1753" s="4"/>
      <c r="Q1753" s="5"/>
      <c r="AA1753" s="4"/>
      <c r="AU1753" s="7"/>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t="str">
        <f>IF(F1754="","",IFERROR(CONCATENATE("PEUA",VLOOKUP(ESTADO,REPORTE!AV$2:AW$33,2,0),DIDTRITO_FORM,CADER_FORM,IFERROR(INDEX(BS:BS,MATCH(DAY(F1754),BR:BR,0),1),DAY(F1754)),IFERROR(INDEX(BS:BS,MATCH(MONTH(F1754),BR:BR,0),1),MONTH(F1754)),YEAR(F1754),G1754),""))</f>
        <v/>
      </c>
      <c r="L1754" s="4"/>
      <c r="M1754" s="4"/>
      <c r="Q1754" s="5"/>
      <c r="AA1754" s="4"/>
      <c r="AU1754" s="7"/>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t="str">
        <f>IF(F1755="","",IFERROR(CONCATENATE("PEUA",VLOOKUP(ESTADO,REPORTE!AV$2:AW$33,2,0),DIDTRITO_FORM,CADER_FORM,IFERROR(INDEX(BS:BS,MATCH(DAY(F1755),BR:BR,0),1),DAY(F1755)),IFERROR(INDEX(BS:BS,MATCH(MONTH(F1755),BR:BR,0),1),MONTH(F1755)),YEAR(F1755),G1755),""))</f>
        <v/>
      </c>
      <c r="L1755" s="4"/>
      <c r="M1755" s="4"/>
      <c r="Q1755" s="5"/>
      <c r="AA1755" s="4"/>
      <c r="AU1755" s="7"/>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t="str">
        <f>IF(F1756="","",IFERROR(CONCATENATE("PEUA",VLOOKUP(ESTADO,REPORTE!AV$2:AW$33,2,0),DIDTRITO_FORM,CADER_FORM,IFERROR(INDEX(BS:BS,MATCH(DAY(F1756),BR:BR,0),1),DAY(F1756)),IFERROR(INDEX(BS:BS,MATCH(MONTH(F1756),BR:BR,0),1),MONTH(F1756)),YEAR(F1756),G1756),""))</f>
        <v/>
      </c>
      <c r="L1756" s="4"/>
      <c r="M1756" s="4"/>
      <c r="Q1756" s="5"/>
      <c r="AA1756" s="4"/>
      <c r="AU1756" s="7"/>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t="str">
        <f>IF(F1757="","",IFERROR(CONCATENATE("PEUA",VLOOKUP(ESTADO,REPORTE!AV$2:AW$33,2,0),DIDTRITO_FORM,CADER_FORM,IFERROR(INDEX(BS:BS,MATCH(DAY(F1757),BR:BR,0),1),DAY(F1757)),IFERROR(INDEX(BS:BS,MATCH(MONTH(F1757),BR:BR,0),1),MONTH(F1757)),YEAR(F1757),G1757),""))</f>
        <v/>
      </c>
      <c r="L1757" s="4"/>
      <c r="M1757" s="4"/>
      <c r="Q1757" s="5"/>
      <c r="AA1757" s="4"/>
      <c r="AU1757" s="7"/>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t="str">
        <f>IF(F1758="","",IFERROR(CONCATENATE("PEUA",VLOOKUP(ESTADO,REPORTE!AV$2:AW$33,2,0),DIDTRITO_FORM,CADER_FORM,IFERROR(INDEX(BS:BS,MATCH(DAY(F1758),BR:BR,0),1),DAY(F1758)),IFERROR(INDEX(BS:BS,MATCH(MONTH(F1758),BR:BR,0),1),MONTH(F1758)),YEAR(F1758),G1758),""))</f>
        <v/>
      </c>
      <c r="L1758" s="4"/>
      <c r="M1758" s="4"/>
      <c r="Q1758" s="5"/>
      <c r="AA1758" s="4"/>
      <c r="AU1758" s="7"/>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t="str">
        <f>IF(F1759="","",IFERROR(CONCATENATE("PEUA",VLOOKUP(ESTADO,REPORTE!AV$2:AW$33,2,0),DIDTRITO_FORM,CADER_FORM,IFERROR(INDEX(BS:BS,MATCH(DAY(F1759),BR:BR,0),1),DAY(F1759)),IFERROR(INDEX(BS:BS,MATCH(MONTH(F1759),BR:BR,0),1),MONTH(F1759)),YEAR(F1759),G1759),""))</f>
        <v/>
      </c>
      <c r="L1759" s="4"/>
      <c r="M1759" s="4"/>
      <c r="Q1759" s="5"/>
      <c r="AA1759" s="4"/>
      <c r="AU1759" s="7"/>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t="str">
        <f>IF(F1760="","",IFERROR(CONCATENATE("PEUA",VLOOKUP(ESTADO,REPORTE!AV$2:AW$33,2,0),DIDTRITO_FORM,CADER_FORM,IFERROR(INDEX(BS:BS,MATCH(DAY(F1760),BR:BR,0),1),DAY(F1760)),IFERROR(INDEX(BS:BS,MATCH(MONTH(F1760),BR:BR,0),1),MONTH(F1760)),YEAR(F1760),G1760),""))</f>
        <v/>
      </c>
      <c r="L1760" s="4"/>
      <c r="M1760" s="4"/>
      <c r="Q1760" s="5"/>
      <c r="AA1760" s="4"/>
      <c r="AU1760" s="7"/>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t="str">
        <f>IF(F1761="","",IFERROR(CONCATENATE("PEUA",VLOOKUP(ESTADO,REPORTE!AV$2:AW$33,2,0),DIDTRITO_FORM,CADER_FORM,IFERROR(INDEX(BS:BS,MATCH(DAY(F1761),BR:BR,0),1),DAY(F1761)),IFERROR(INDEX(BS:BS,MATCH(MONTH(F1761),BR:BR,0),1),MONTH(F1761)),YEAR(F1761),G1761),""))</f>
        <v/>
      </c>
      <c r="L1761" s="4"/>
      <c r="M1761" s="4"/>
      <c r="Q1761" s="5"/>
      <c r="AA1761" s="4"/>
      <c r="AU1761" s="7"/>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t="str">
        <f>IF(F1762="","",IFERROR(CONCATENATE("PEUA",VLOOKUP(ESTADO,REPORTE!AV$2:AW$33,2,0),DIDTRITO_FORM,CADER_FORM,IFERROR(INDEX(BS:BS,MATCH(DAY(F1762),BR:BR,0),1),DAY(F1762)),IFERROR(INDEX(BS:BS,MATCH(MONTH(F1762),BR:BR,0),1),MONTH(F1762)),YEAR(F1762),G1762),""))</f>
        <v/>
      </c>
      <c r="L1762" s="4"/>
      <c r="M1762" s="4"/>
      <c r="Q1762" s="5"/>
      <c r="AA1762" s="4"/>
      <c r="AU1762" s="7"/>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t="str">
        <f>IF(F1763="","",IFERROR(CONCATENATE("PEUA",VLOOKUP(ESTADO,REPORTE!AV$2:AW$33,2,0),DIDTRITO_FORM,CADER_FORM,IFERROR(INDEX(BS:BS,MATCH(DAY(F1763),BR:BR,0),1),DAY(F1763)),IFERROR(INDEX(BS:BS,MATCH(MONTH(F1763),BR:BR,0),1),MONTH(F1763)),YEAR(F1763),G1763),""))</f>
        <v/>
      </c>
      <c r="L1763" s="4"/>
      <c r="M1763" s="4"/>
      <c r="Q1763" s="5"/>
      <c r="AA1763" s="4"/>
      <c r="AU1763" s="7"/>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t="str">
        <f>IF(F1764="","",IFERROR(CONCATENATE("PEUA",VLOOKUP(ESTADO,REPORTE!AV$2:AW$33,2,0),DIDTRITO_FORM,CADER_FORM,IFERROR(INDEX(BS:BS,MATCH(DAY(F1764),BR:BR,0),1),DAY(F1764)),IFERROR(INDEX(BS:BS,MATCH(MONTH(F1764),BR:BR,0),1),MONTH(F1764)),YEAR(F1764),G1764),""))</f>
        <v/>
      </c>
      <c r="L1764" s="4"/>
      <c r="M1764" s="4"/>
      <c r="Q1764" s="5"/>
      <c r="AA1764" s="4"/>
      <c r="AU1764" s="7"/>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t="str">
        <f>IF(F1765="","",IFERROR(CONCATENATE("PEUA",VLOOKUP(ESTADO,REPORTE!AV$2:AW$33,2,0),DIDTRITO_FORM,CADER_FORM,IFERROR(INDEX(BS:BS,MATCH(DAY(F1765),BR:BR,0),1),DAY(F1765)),IFERROR(INDEX(BS:BS,MATCH(MONTH(F1765),BR:BR,0),1),MONTH(F1765)),YEAR(F1765),G1765),""))</f>
        <v/>
      </c>
      <c r="L1765" s="4"/>
      <c r="M1765" s="4"/>
      <c r="Q1765" s="5"/>
      <c r="AA1765" s="4"/>
      <c r="AU1765" s="7"/>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t="str">
        <f>IF(F1766="","",IFERROR(CONCATENATE("PEUA",VLOOKUP(ESTADO,REPORTE!AV$2:AW$33,2,0),DIDTRITO_FORM,CADER_FORM,IFERROR(INDEX(BS:BS,MATCH(DAY(F1766),BR:BR,0),1),DAY(F1766)),IFERROR(INDEX(BS:BS,MATCH(MONTH(F1766),BR:BR,0),1),MONTH(F1766)),YEAR(F1766),G1766),""))</f>
        <v/>
      </c>
      <c r="L1766" s="4"/>
      <c r="M1766" s="4"/>
      <c r="Q1766" s="5"/>
      <c r="AA1766" s="4"/>
      <c r="AU1766" s="7"/>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t="str">
        <f>IF(F1767="","",IFERROR(CONCATENATE("PEUA",VLOOKUP(ESTADO,REPORTE!AV$2:AW$33,2,0),DIDTRITO_FORM,CADER_FORM,IFERROR(INDEX(BS:BS,MATCH(DAY(F1767),BR:BR,0),1),DAY(F1767)),IFERROR(INDEX(BS:BS,MATCH(MONTH(F1767),BR:BR,0),1),MONTH(F1767)),YEAR(F1767),G1767),""))</f>
        <v/>
      </c>
      <c r="L1767" s="4"/>
      <c r="M1767" s="4"/>
      <c r="Q1767" s="5"/>
      <c r="AA1767" s="4"/>
      <c r="AU1767" s="7"/>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t="str">
        <f>IF(F1768="","",IFERROR(CONCATENATE("PEUA",VLOOKUP(ESTADO,REPORTE!AV$2:AW$33,2,0),DIDTRITO_FORM,CADER_FORM,IFERROR(INDEX(BS:BS,MATCH(DAY(F1768),BR:BR,0),1),DAY(F1768)),IFERROR(INDEX(BS:BS,MATCH(MONTH(F1768),BR:BR,0),1),MONTH(F1768)),YEAR(F1768),G1768),""))</f>
        <v/>
      </c>
      <c r="L1768" s="4"/>
      <c r="M1768" s="4"/>
      <c r="Q1768" s="5"/>
      <c r="AA1768" s="4"/>
      <c r="AU1768" s="7"/>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t="str">
        <f>IF(F1769="","",IFERROR(CONCATENATE("PEUA",VLOOKUP(ESTADO,REPORTE!AV$2:AW$33,2,0),DIDTRITO_FORM,CADER_FORM,IFERROR(INDEX(BS:BS,MATCH(DAY(F1769),BR:BR,0),1),DAY(F1769)),IFERROR(INDEX(BS:BS,MATCH(MONTH(F1769),BR:BR,0),1),MONTH(F1769)),YEAR(F1769),G1769),""))</f>
        <v/>
      </c>
      <c r="L1769" s="4"/>
      <c r="M1769" s="4"/>
      <c r="Q1769" s="5"/>
      <c r="AA1769" s="4"/>
      <c r="AU1769" s="7"/>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t="str">
        <f>IF(F1770="","",IFERROR(CONCATENATE("PEUA",VLOOKUP(ESTADO,REPORTE!AV$2:AW$33,2,0),DIDTRITO_FORM,CADER_FORM,IFERROR(INDEX(BS:BS,MATCH(DAY(F1770),BR:BR,0),1),DAY(F1770)),IFERROR(INDEX(BS:BS,MATCH(MONTH(F1770),BR:BR,0),1),MONTH(F1770)),YEAR(F1770),G1770),""))</f>
        <v/>
      </c>
      <c r="L1770" s="4"/>
      <c r="M1770" s="4"/>
      <c r="Q1770" s="5"/>
      <c r="AA1770" s="4"/>
      <c r="AU1770" s="7"/>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t="str">
        <f>IF(F1771="","",IFERROR(CONCATENATE("PEUA",VLOOKUP(ESTADO,REPORTE!AV$2:AW$33,2,0),DIDTRITO_FORM,CADER_FORM,IFERROR(INDEX(BS:BS,MATCH(DAY(F1771),BR:BR,0),1),DAY(F1771)),IFERROR(INDEX(BS:BS,MATCH(MONTH(F1771),BR:BR,0),1),MONTH(F1771)),YEAR(F1771),G1771),""))</f>
        <v/>
      </c>
      <c r="L1771" s="4"/>
      <c r="M1771" s="4"/>
      <c r="Q1771" s="5"/>
      <c r="AA1771" s="4"/>
      <c r="AU1771" s="7"/>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t="str">
        <f>IF(F1772="","",IFERROR(CONCATENATE("PEUA",VLOOKUP(ESTADO,REPORTE!AV$2:AW$33,2,0),DIDTRITO_FORM,CADER_FORM,IFERROR(INDEX(BS:BS,MATCH(DAY(F1772),BR:BR,0),1),DAY(F1772)),IFERROR(INDEX(BS:BS,MATCH(MONTH(F1772),BR:BR,0),1),MONTH(F1772)),YEAR(F1772),G1772),""))</f>
        <v/>
      </c>
      <c r="L1772" s="4"/>
      <c r="M1772" s="4"/>
      <c r="Q1772" s="5"/>
      <c r="AA1772" s="4"/>
      <c r="AU1772" s="7"/>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t="str">
        <f>IF(F1773="","",IFERROR(CONCATENATE("PEUA",VLOOKUP(ESTADO,REPORTE!AV$2:AW$33,2,0),DIDTRITO_FORM,CADER_FORM,IFERROR(INDEX(BS:BS,MATCH(DAY(F1773),BR:BR,0),1),DAY(F1773)),IFERROR(INDEX(BS:BS,MATCH(MONTH(F1773),BR:BR,0),1),MONTH(F1773)),YEAR(F1773),G1773),""))</f>
        <v/>
      </c>
      <c r="L1773" s="4"/>
      <c r="M1773" s="4"/>
      <c r="Q1773" s="5"/>
      <c r="AA1773" s="4"/>
      <c r="AU1773" s="7"/>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t="str">
        <f>IF(F1774="","",IFERROR(CONCATENATE("PEUA",VLOOKUP(ESTADO,REPORTE!AV$2:AW$33,2,0),DIDTRITO_FORM,CADER_FORM,IFERROR(INDEX(BS:BS,MATCH(DAY(F1774),BR:BR,0),1),DAY(F1774)),IFERROR(INDEX(BS:BS,MATCH(MONTH(F1774),BR:BR,0),1),MONTH(F1774)),YEAR(F1774),G1774),""))</f>
        <v/>
      </c>
      <c r="L1774" s="4"/>
      <c r="M1774" s="4"/>
      <c r="Q1774" s="5"/>
      <c r="AA1774" s="4"/>
      <c r="AU1774" s="7"/>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t="str">
        <f>IF(F1775="","",IFERROR(CONCATENATE("PEUA",VLOOKUP(ESTADO,REPORTE!AV$2:AW$33,2,0),DIDTRITO_FORM,CADER_FORM,IFERROR(INDEX(BS:BS,MATCH(DAY(F1775),BR:BR,0),1),DAY(F1775)),IFERROR(INDEX(BS:BS,MATCH(MONTH(F1775),BR:BR,0),1),MONTH(F1775)),YEAR(F1775),G1775),""))</f>
        <v/>
      </c>
      <c r="L1775" s="4"/>
      <c r="M1775" s="4"/>
      <c r="Q1775" s="5"/>
      <c r="AA1775" s="4"/>
      <c r="AU1775" s="7"/>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t="str">
        <f>IF(F1776="","",IFERROR(CONCATENATE("PEUA",VLOOKUP(ESTADO,REPORTE!AV$2:AW$33,2,0),DIDTRITO_FORM,CADER_FORM,IFERROR(INDEX(BS:BS,MATCH(DAY(F1776),BR:BR,0),1),DAY(F1776)),IFERROR(INDEX(BS:BS,MATCH(MONTH(F1776),BR:BR,0),1),MONTH(F1776)),YEAR(F1776),G1776),""))</f>
        <v/>
      </c>
      <c r="L1776" s="4"/>
      <c r="M1776" s="4"/>
      <c r="Q1776" s="5"/>
      <c r="AA1776" s="4"/>
      <c r="AU1776" s="7"/>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t="str">
        <f>IF(F1777="","",IFERROR(CONCATENATE("PEUA",VLOOKUP(ESTADO,REPORTE!AV$2:AW$33,2,0),DIDTRITO_FORM,CADER_FORM,IFERROR(INDEX(BS:BS,MATCH(DAY(F1777),BR:BR,0),1),DAY(F1777)),IFERROR(INDEX(BS:BS,MATCH(MONTH(F1777),BR:BR,0),1),MONTH(F1777)),YEAR(F1777),G1777),""))</f>
        <v/>
      </c>
      <c r="L1777" s="4"/>
      <c r="M1777" s="4"/>
      <c r="Q1777" s="5"/>
      <c r="AA1777" s="4"/>
      <c r="AU1777" s="7"/>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t="str">
        <f>IF(F1778="","",IFERROR(CONCATENATE("PEUA",VLOOKUP(ESTADO,REPORTE!AV$2:AW$33,2,0),DIDTRITO_FORM,CADER_FORM,IFERROR(INDEX(BS:BS,MATCH(DAY(F1778),BR:BR,0),1),DAY(F1778)),IFERROR(INDEX(BS:BS,MATCH(MONTH(F1778),BR:BR,0),1),MONTH(F1778)),YEAR(F1778),G1778),""))</f>
        <v/>
      </c>
      <c r="L1778" s="4"/>
      <c r="M1778" s="4"/>
      <c r="Q1778" s="5"/>
      <c r="AA1778" s="4"/>
      <c r="AU1778" s="7"/>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t="str">
        <f>IF(F1779="","",IFERROR(CONCATENATE("PEUA",VLOOKUP(ESTADO,REPORTE!AV$2:AW$33,2,0),DIDTRITO_FORM,CADER_FORM,IFERROR(INDEX(BS:BS,MATCH(DAY(F1779),BR:BR,0),1),DAY(F1779)),IFERROR(INDEX(BS:BS,MATCH(MONTH(F1779),BR:BR,0),1),MONTH(F1779)),YEAR(F1779),G1779),""))</f>
        <v/>
      </c>
      <c r="L1779" s="4"/>
      <c r="M1779" s="4"/>
      <c r="Q1779" s="5"/>
      <c r="AA1779" s="4"/>
      <c r="AU1779" s="7"/>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t="str">
        <f>IF(F1780="","",IFERROR(CONCATENATE("PEUA",VLOOKUP(ESTADO,REPORTE!AV$2:AW$33,2,0),DIDTRITO_FORM,CADER_FORM,IFERROR(INDEX(BS:BS,MATCH(DAY(F1780),BR:BR,0),1),DAY(F1780)),IFERROR(INDEX(BS:BS,MATCH(MONTH(F1780),BR:BR,0),1),MONTH(F1780)),YEAR(F1780),G1780),""))</f>
        <v/>
      </c>
      <c r="L1780" s="4"/>
      <c r="M1780" s="4"/>
      <c r="Q1780" s="5"/>
      <c r="AA1780" s="4"/>
      <c r="AU1780" s="7"/>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t="str">
        <f>IF(F1781="","",IFERROR(CONCATENATE("PEUA",VLOOKUP(ESTADO,REPORTE!AV$2:AW$33,2,0),DIDTRITO_FORM,CADER_FORM,IFERROR(INDEX(BS:BS,MATCH(DAY(F1781),BR:BR,0),1),DAY(F1781)),IFERROR(INDEX(BS:BS,MATCH(MONTH(F1781),BR:BR,0),1),MONTH(F1781)),YEAR(F1781),G1781),""))</f>
        <v/>
      </c>
      <c r="L1781" s="4"/>
      <c r="M1781" s="4"/>
      <c r="Q1781" s="5"/>
      <c r="AA1781" s="4"/>
      <c r="AU1781" s="7"/>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t="str">
        <f>IF(F1782="","",IFERROR(CONCATENATE("PEUA",VLOOKUP(ESTADO,REPORTE!AV$2:AW$33,2,0),DIDTRITO_FORM,CADER_FORM,IFERROR(INDEX(BS:BS,MATCH(DAY(F1782),BR:BR,0),1),DAY(F1782)),IFERROR(INDEX(BS:BS,MATCH(MONTH(F1782),BR:BR,0),1),MONTH(F1782)),YEAR(F1782),G1782),""))</f>
        <v/>
      </c>
      <c r="L1782" s="4"/>
      <c r="M1782" s="4"/>
      <c r="Q1782" s="5"/>
      <c r="AA1782" s="4"/>
      <c r="AU1782" s="7"/>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t="str">
        <f>IF(F1783="","",IFERROR(CONCATENATE("PEUA",VLOOKUP(ESTADO,REPORTE!AV$2:AW$33,2,0),DIDTRITO_FORM,CADER_FORM,IFERROR(INDEX(BS:BS,MATCH(DAY(F1783),BR:BR,0),1),DAY(F1783)),IFERROR(INDEX(BS:BS,MATCH(MONTH(F1783),BR:BR,0),1),MONTH(F1783)),YEAR(F1783),G1783),""))</f>
        <v/>
      </c>
      <c r="L1783" s="4"/>
      <c r="M1783" s="4"/>
      <c r="Q1783" s="5"/>
      <c r="AA1783" s="4"/>
      <c r="AU1783" s="7"/>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t="str">
        <f>IF(F1784="","",IFERROR(CONCATENATE("PEUA",VLOOKUP(ESTADO,REPORTE!AV$2:AW$33,2,0),DIDTRITO_FORM,CADER_FORM,IFERROR(INDEX(BS:BS,MATCH(DAY(F1784),BR:BR,0),1),DAY(F1784)),IFERROR(INDEX(BS:BS,MATCH(MONTH(F1784),BR:BR,0),1),MONTH(F1784)),YEAR(F1784),G1784),""))</f>
        <v/>
      </c>
      <c r="L1784" s="4"/>
      <c r="M1784" s="4"/>
      <c r="Q1784" s="5"/>
      <c r="AA1784" s="4"/>
      <c r="AU1784" s="7"/>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t="str">
        <f>IF(F1785="","",IFERROR(CONCATENATE("PEUA",VLOOKUP(ESTADO,REPORTE!AV$2:AW$33,2,0),DIDTRITO_FORM,CADER_FORM,IFERROR(INDEX(BS:BS,MATCH(DAY(F1785),BR:BR,0),1),DAY(F1785)),IFERROR(INDEX(BS:BS,MATCH(MONTH(F1785),BR:BR,0),1),MONTH(F1785)),YEAR(F1785),G1785),""))</f>
        <v/>
      </c>
      <c r="L1785" s="4"/>
      <c r="M1785" s="4"/>
      <c r="Q1785" s="5"/>
      <c r="AA1785" s="4"/>
      <c r="AU1785" s="7"/>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t="str">
        <f>IF(F1786="","",IFERROR(CONCATENATE("PEUA",VLOOKUP(ESTADO,REPORTE!AV$2:AW$33,2,0),DIDTRITO_FORM,CADER_FORM,IFERROR(INDEX(BS:BS,MATCH(DAY(F1786),BR:BR,0),1),DAY(F1786)),IFERROR(INDEX(BS:BS,MATCH(MONTH(F1786),BR:BR,0),1),MONTH(F1786)),YEAR(F1786),G1786),""))</f>
        <v/>
      </c>
      <c r="L1786" s="4"/>
      <c r="M1786" s="4"/>
      <c r="Q1786" s="5"/>
      <c r="AA1786" s="4"/>
      <c r="AU1786" s="7"/>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t="str">
        <f>IF(F1787="","",IFERROR(CONCATENATE("PEUA",VLOOKUP(ESTADO,REPORTE!AV$2:AW$33,2,0),DIDTRITO_FORM,CADER_FORM,IFERROR(INDEX(BS:BS,MATCH(DAY(F1787),BR:BR,0),1),DAY(F1787)),IFERROR(INDEX(BS:BS,MATCH(MONTH(F1787),BR:BR,0),1),MONTH(F1787)),YEAR(F1787),G1787),""))</f>
        <v/>
      </c>
      <c r="L1787" s="4"/>
      <c r="M1787" s="4"/>
      <c r="Q1787" s="5"/>
      <c r="AA1787" s="4"/>
      <c r="AU1787" s="7"/>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t="str">
        <f>IF(F1788="","",IFERROR(CONCATENATE("PEUA",VLOOKUP(ESTADO,REPORTE!AV$2:AW$33,2,0),DIDTRITO_FORM,CADER_FORM,IFERROR(INDEX(BS:BS,MATCH(DAY(F1788),BR:BR,0),1),DAY(F1788)),IFERROR(INDEX(BS:BS,MATCH(MONTH(F1788),BR:BR,0),1),MONTH(F1788)),YEAR(F1788),G1788),""))</f>
        <v/>
      </c>
      <c r="L1788" s="4"/>
      <c r="M1788" s="4"/>
      <c r="Q1788" s="5"/>
      <c r="AA1788" s="4"/>
      <c r="AU1788" s="7"/>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t="str">
        <f>IF(F1789="","",IFERROR(CONCATENATE("PEUA",VLOOKUP(ESTADO,REPORTE!AV$2:AW$33,2,0),DIDTRITO_FORM,CADER_FORM,IFERROR(INDEX(BS:BS,MATCH(DAY(F1789),BR:BR,0),1),DAY(F1789)),IFERROR(INDEX(BS:BS,MATCH(MONTH(F1789),BR:BR,0),1),MONTH(F1789)),YEAR(F1789),G1789),""))</f>
        <v/>
      </c>
      <c r="L1789" s="4"/>
      <c r="M1789" s="4"/>
      <c r="Q1789" s="5"/>
      <c r="AA1789" s="4"/>
      <c r="AU1789" s="7"/>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t="str">
        <f>IF(F1790="","",IFERROR(CONCATENATE("PEUA",VLOOKUP(ESTADO,REPORTE!AV$2:AW$33,2,0),DIDTRITO_FORM,CADER_FORM,IFERROR(INDEX(BS:BS,MATCH(DAY(F1790),BR:BR,0),1),DAY(F1790)),IFERROR(INDEX(BS:BS,MATCH(MONTH(F1790),BR:BR,0),1),MONTH(F1790)),YEAR(F1790),G1790),""))</f>
        <v/>
      </c>
      <c r="L1790" s="4"/>
      <c r="M1790" s="4"/>
      <c r="Q1790" s="5"/>
      <c r="AA1790" s="4"/>
      <c r="AU1790" s="7"/>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t="str">
        <f>IF(F1791="","",IFERROR(CONCATENATE("PEUA",VLOOKUP(ESTADO,REPORTE!AV$2:AW$33,2,0),DIDTRITO_FORM,CADER_FORM,IFERROR(INDEX(BS:BS,MATCH(DAY(F1791),BR:BR,0),1),DAY(F1791)),IFERROR(INDEX(BS:BS,MATCH(MONTH(F1791),BR:BR,0),1),MONTH(F1791)),YEAR(F1791),G1791),""))</f>
        <v/>
      </c>
      <c r="L1791" s="4"/>
      <c r="M1791" s="4"/>
      <c r="Q1791" s="5"/>
      <c r="AA1791" s="4"/>
      <c r="AU1791" s="7"/>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t="str">
        <f>IF(F1792="","",IFERROR(CONCATENATE("PEUA",VLOOKUP(ESTADO,REPORTE!AV$2:AW$33,2,0),DIDTRITO_FORM,CADER_FORM,IFERROR(INDEX(BS:BS,MATCH(DAY(F1792),BR:BR,0),1),DAY(F1792)),IFERROR(INDEX(BS:BS,MATCH(MONTH(F1792),BR:BR,0),1),MONTH(F1792)),YEAR(F1792),G1792),""))</f>
        <v/>
      </c>
      <c r="L1792" s="4"/>
      <c r="M1792" s="4"/>
      <c r="Q1792" s="5"/>
      <c r="AA1792" s="4"/>
      <c r="AU1792" s="7"/>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t="str">
        <f>IF(F1793="","",IFERROR(CONCATENATE("PEUA",VLOOKUP(ESTADO,REPORTE!AV$2:AW$33,2,0),DIDTRITO_FORM,CADER_FORM,IFERROR(INDEX(BS:BS,MATCH(DAY(F1793),BR:BR,0),1),DAY(F1793)),IFERROR(INDEX(BS:BS,MATCH(MONTH(F1793),BR:BR,0),1),MONTH(F1793)),YEAR(F1793),G1793),""))</f>
        <v/>
      </c>
      <c r="L1793" s="4"/>
      <c r="M1793" s="4"/>
      <c r="Q1793" s="5"/>
      <c r="AA1793" s="4"/>
      <c r="AU1793" s="7"/>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t="str">
        <f>IF(F1794="","",IFERROR(CONCATENATE("PEUA",VLOOKUP(ESTADO,REPORTE!AV$2:AW$33,2,0),DIDTRITO_FORM,CADER_FORM,IFERROR(INDEX(BS:BS,MATCH(DAY(F1794),BR:BR,0),1),DAY(F1794)),IFERROR(INDEX(BS:BS,MATCH(MONTH(F1794),BR:BR,0),1),MONTH(F1794)),YEAR(F1794),G1794),""))</f>
        <v/>
      </c>
      <c r="L1794" s="4"/>
      <c r="M1794" s="4"/>
      <c r="Q1794" s="5"/>
      <c r="AA1794" s="4"/>
      <c r="AU1794" s="7"/>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t="str">
        <f>IF(F1795="","",IFERROR(CONCATENATE("PEUA",VLOOKUP(ESTADO,REPORTE!AV$2:AW$33,2,0),DIDTRITO_FORM,CADER_FORM,IFERROR(INDEX(BS:BS,MATCH(DAY(F1795),BR:BR,0),1),DAY(F1795)),IFERROR(INDEX(BS:BS,MATCH(MONTH(F1795),BR:BR,0),1),MONTH(F1795)),YEAR(F1795),G1795),""))</f>
        <v/>
      </c>
      <c r="L1795" s="4"/>
      <c r="M1795" s="4"/>
      <c r="Q1795" s="5"/>
      <c r="AA1795" s="4"/>
      <c r="AU1795" s="7"/>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t="str">
        <f>IF(F1796="","",IFERROR(CONCATENATE("PEUA",VLOOKUP(ESTADO,REPORTE!AV$2:AW$33,2,0),DIDTRITO_FORM,CADER_FORM,IFERROR(INDEX(BS:BS,MATCH(DAY(F1796),BR:BR,0),1),DAY(F1796)),IFERROR(INDEX(BS:BS,MATCH(MONTH(F1796),BR:BR,0),1),MONTH(F1796)),YEAR(F1796),G1796),""))</f>
        <v/>
      </c>
      <c r="L1796" s="4"/>
      <c r="M1796" s="4"/>
      <c r="Q1796" s="5"/>
      <c r="AA1796" s="4"/>
      <c r="AU1796" s="7"/>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t="str">
        <f>IF(F1797="","",IFERROR(CONCATENATE("PEUA",VLOOKUP(ESTADO,REPORTE!AV$2:AW$33,2,0),DIDTRITO_FORM,CADER_FORM,IFERROR(INDEX(BS:BS,MATCH(DAY(F1797),BR:BR,0),1),DAY(F1797)),IFERROR(INDEX(BS:BS,MATCH(MONTH(F1797),BR:BR,0),1),MONTH(F1797)),YEAR(F1797),G1797),""))</f>
        <v/>
      </c>
      <c r="L1797" s="4"/>
      <c r="M1797" s="4"/>
      <c r="Q1797" s="5"/>
      <c r="AA1797" s="4"/>
      <c r="AU1797" s="7"/>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t="str">
        <f>IF(F1798="","",IFERROR(CONCATENATE("PEUA",VLOOKUP(ESTADO,REPORTE!AV$2:AW$33,2,0),DIDTRITO_FORM,CADER_FORM,IFERROR(INDEX(BS:BS,MATCH(DAY(F1798),BR:BR,0),1),DAY(F1798)),IFERROR(INDEX(BS:BS,MATCH(MONTH(F1798),BR:BR,0),1),MONTH(F1798)),YEAR(F1798),G1798),""))</f>
        <v/>
      </c>
      <c r="L1798" s="4"/>
      <c r="M1798" s="4"/>
      <c r="Q1798" s="5"/>
      <c r="AA1798" s="4"/>
      <c r="AU1798" s="7"/>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t="str">
        <f>IF(F1799="","",IFERROR(CONCATENATE("PEUA",VLOOKUP(ESTADO,REPORTE!AV$2:AW$33,2,0),DIDTRITO_FORM,CADER_FORM,IFERROR(INDEX(BS:BS,MATCH(DAY(F1799),BR:BR,0),1),DAY(F1799)),IFERROR(INDEX(BS:BS,MATCH(MONTH(F1799),BR:BR,0),1),MONTH(F1799)),YEAR(F1799),G1799),""))</f>
        <v/>
      </c>
      <c r="L1799" s="4"/>
      <c r="M1799" s="4"/>
      <c r="Q1799" s="5"/>
      <c r="AA1799" s="4"/>
      <c r="AU1799" s="7"/>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t="str">
        <f>IF(F1800="","",IFERROR(CONCATENATE("PEUA",VLOOKUP(ESTADO,REPORTE!AV$2:AW$33,2,0),DIDTRITO_FORM,CADER_FORM,IFERROR(INDEX(BS:BS,MATCH(DAY(F1800),BR:BR,0),1),DAY(F1800)),IFERROR(INDEX(BS:BS,MATCH(MONTH(F1800),BR:BR,0),1),MONTH(F1800)),YEAR(F1800),G1800),""))</f>
        <v/>
      </c>
      <c r="L1800" s="4"/>
      <c r="M1800" s="4"/>
      <c r="Q1800" s="5"/>
      <c r="AA1800" s="4"/>
      <c r="AU1800" s="7"/>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t="str">
        <f>IF(F1801="","",IFERROR(CONCATENATE("PEUA",VLOOKUP(ESTADO,REPORTE!AV$2:AW$33,2,0),DIDTRITO_FORM,CADER_FORM,IFERROR(INDEX(BS:BS,MATCH(DAY(F1801),BR:BR,0),1),DAY(F1801)),IFERROR(INDEX(BS:BS,MATCH(MONTH(F1801),BR:BR,0),1),MONTH(F1801)),YEAR(F1801),G1801),""))</f>
        <v/>
      </c>
      <c r="L1801" s="4"/>
      <c r="M1801" s="4"/>
      <c r="Q1801" s="5"/>
      <c r="AA1801" s="4"/>
      <c r="AU1801" s="7"/>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t="str">
        <f>IF(F1802="","",IFERROR(CONCATENATE("PEUA",VLOOKUP(ESTADO,REPORTE!AV$2:AW$33,2,0),DIDTRITO_FORM,CADER_FORM,IFERROR(INDEX(BS:BS,MATCH(DAY(F1802),BR:BR,0),1),DAY(F1802)),IFERROR(INDEX(BS:BS,MATCH(MONTH(F1802),BR:BR,0),1),MONTH(F1802)),YEAR(F1802),G1802),""))</f>
        <v/>
      </c>
      <c r="L1802" s="4"/>
      <c r="M1802" s="4"/>
      <c r="Q1802" s="5"/>
      <c r="AA1802" s="4"/>
      <c r="AU1802" s="7"/>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t="str">
        <f>IF(F1803="","",IFERROR(CONCATENATE("PEUA",VLOOKUP(ESTADO,REPORTE!AV$2:AW$33,2,0),DIDTRITO_FORM,CADER_FORM,IFERROR(INDEX(BS:BS,MATCH(DAY(F1803),BR:BR,0),1),DAY(F1803)),IFERROR(INDEX(BS:BS,MATCH(MONTH(F1803),BR:BR,0),1),MONTH(F1803)),YEAR(F1803),G1803),""))</f>
        <v/>
      </c>
      <c r="L1803" s="4"/>
      <c r="M1803" s="4"/>
      <c r="Q1803" s="5"/>
      <c r="AA1803" s="4"/>
      <c r="AU1803" s="7"/>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t="str">
        <f>IF(F1804="","",IFERROR(CONCATENATE("PEUA",VLOOKUP(ESTADO,REPORTE!AV$2:AW$33,2,0),DIDTRITO_FORM,CADER_FORM,IFERROR(INDEX(BS:BS,MATCH(DAY(F1804),BR:BR,0),1),DAY(F1804)),IFERROR(INDEX(BS:BS,MATCH(MONTH(F1804),BR:BR,0),1),MONTH(F1804)),YEAR(F1804),G1804),""))</f>
        <v/>
      </c>
      <c r="L1804" s="4"/>
      <c r="M1804" s="4"/>
      <c r="Q1804" s="5"/>
      <c r="AA1804" s="4"/>
      <c r="AU1804" s="7"/>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t="str">
        <f>IF(F1805="","",IFERROR(CONCATENATE("PEUA",VLOOKUP(ESTADO,REPORTE!AV$2:AW$33,2,0),DIDTRITO_FORM,CADER_FORM,IFERROR(INDEX(BS:BS,MATCH(DAY(F1805),BR:BR,0),1),DAY(F1805)),IFERROR(INDEX(BS:BS,MATCH(MONTH(F1805),BR:BR,0),1),MONTH(F1805)),YEAR(F1805),G1805),""))</f>
        <v/>
      </c>
      <c r="L1805" s="4"/>
      <c r="M1805" s="4"/>
      <c r="Q1805" s="5"/>
      <c r="AA1805" s="4"/>
      <c r="AU1805" s="7"/>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t="str">
        <f>IF(F1806="","",IFERROR(CONCATENATE("PEUA",VLOOKUP(ESTADO,REPORTE!AV$2:AW$33,2,0),DIDTRITO_FORM,CADER_FORM,IFERROR(INDEX(BS:BS,MATCH(DAY(F1806),BR:BR,0),1),DAY(F1806)),IFERROR(INDEX(BS:BS,MATCH(MONTH(F1806),BR:BR,0),1),MONTH(F1806)),YEAR(F1806),G1806),""))</f>
        <v/>
      </c>
      <c r="L1806" s="4"/>
      <c r="M1806" s="4"/>
      <c r="Q1806" s="5"/>
      <c r="AA1806" s="4"/>
      <c r="AU1806" s="7"/>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t="str">
        <f>IF(F1807="","",IFERROR(CONCATENATE("PEUA",VLOOKUP(ESTADO,REPORTE!AV$2:AW$33,2,0),DIDTRITO_FORM,CADER_FORM,IFERROR(INDEX(BS:BS,MATCH(DAY(F1807),BR:BR,0),1),DAY(F1807)),IFERROR(INDEX(BS:BS,MATCH(MONTH(F1807),BR:BR,0),1),MONTH(F1807)),YEAR(F1807),G1807),""))</f>
        <v/>
      </c>
      <c r="L1807" s="4"/>
      <c r="M1807" s="4"/>
      <c r="Q1807" s="5"/>
      <c r="AA1807" s="4"/>
      <c r="AU1807" s="7"/>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t="str">
        <f>IF(F1808="","",IFERROR(CONCATENATE("PEUA",VLOOKUP(ESTADO,REPORTE!AV$2:AW$33,2,0),DIDTRITO_FORM,CADER_FORM,IFERROR(INDEX(BS:BS,MATCH(DAY(F1808),BR:BR,0),1),DAY(F1808)),IFERROR(INDEX(BS:BS,MATCH(MONTH(F1808),BR:BR,0),1),MONTH(F1808)),YEAR(F1808),G1808),""))</f>
        <v/>
      </c>
      <c r="L1808" s="4"/>
      <c r="M1808" s="4"/>
      <c r="Q1808" s="5"/>
      <c r="AA1808" s="4"/>
      <c r="AU1808" s="7"/>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t="str">
        <f>IF(F1809="","",IFERROR(CONCATENATE("PEUA",VLOOKUP(ESTADO,REPORTE!AV$2:AW$33,2,0),DIDTRITO_FORM,CADER_FORM,IFERROR(INDEX(BS:BS,MATCH(DAY(F1809),BR:BR,0),1),DAY(F1809)),IFERROR(INDEX(BS:BS,MATCH(MONTH(F1809),BR:BR,0),1),MONTH(F1809)),YEAR(F1809),G1809),""))</f>
        <v/>
      </c>
      <c r="L1809" s="4"/>
      <c r="M1809" s="4"/>
      <c r="Q1809" s="5"/>
      <c r="AA1809" s="4"/>
      <c r="AU1809" s="7"/>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t="str">
        <f>IF(F1810="","",IFERROR(CONCATENATE("PEUA",VLOOKUP(ESTADO,REPORTE!AV$2:AW$33,2,0),DIDTRITO_FORM,CADER_FORM,IFERROR(INDEX(BS:BS,MATCH(DAY(F1810),BR:BR,0),1),DAY(F1810)),IFERROR(INDEX(BS:BS,MATCH(MONTH(F1810),BR:BR,0),1),MONTH(F1810)),YEAR(F1810),G1810),""))</f>
        <v/>
      </c>
      <c r="L1810" s="4"/>
      <c r="M1810" s="4"/>
      <c r="Q1810" s="5"/>
      <c r="AA1810" s="4"/>
      <c r="AU1810" s="7"/>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t="str">
        <f>IF(F1811="","",IFERROR(CONCATENATE("PEUA",VLOOKUP(ESTADO,REPORTE!AV$2:AW$33,2,0),DIDTRITO_FORM,CADER_FORM,IFERROR(INDEX(BS:BS,MATCH(DAY(F1811),BR:BR,0),1),DAY(F1811)),IFERROR(INDEX(BS:BS,MATCH(MONTH(F1811),BR:BR,0),1),MONTH(F1811)),YEAR(F1811),G1811),""))</f>
        <v/>
      </c>
      <c r="L1811" s="4"/>
      <c r="M1811" s="4"/>
      <c r="Q1811" s="5"/>
      <c r="AA1811" s="4"/>
      <c r="AU1811" s="7"/>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t="str">
        <f>IF(F1812="","",IFERROR(CONCATENATE("PEUA",VLOOKUP(ESTADO,REPORTE!AV$2:AW$33,2,0),DIDTRITO_FORM,CADER_FORM,IFERROR(INDEX(BS:BS,MATCH(DAY(F1812),BR:BR,0),1),DAY(F1812)),IFERROR(INDEX(BS:BS,MATCH(MONTH(F1812),BR:BR,0),1),MONTH(F1812)),YEAR(F1812),G1812),""))</f>
        <v/>
      </c>
      <c r="L1812" s="4"/>
      <c r="M1812" s="4"/>
      <c r="Q1812" s="5"/>
      <c r="AA1812" s="4"/>
      <c r="AU1812" s="7"/>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t="str">
        <f>IF(F1813="","",IFERROR(CONCATENATE("PEUA",VLOOKUP(ESTADO,REPORTE!AV$2:AW$33,2,0),DIDTRITO_FORM,CADER_FORM,IFERROR(INDEX(BS:BS,MATCH(DAY(F1813),BR:BR,0),1),DAY(F1813)),IFERROR(INDEX(BS:BS,MATCH(MONTH(F1813),BR:BR,0),1),MONTH(F1813)),YEAR(F1813),G1813),""))</f>
        <v/>
      </c>
      <c r="L1813" s="4"/>
      <c r="M1813" s="4"/>
      <c r="Q1813" s="5"/>
      <c r="AA1813" s="4"/>
      <c r="AU1813" s="7"/>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t="str">
        <f>IF(F1814="","",IFERROR(CONCATENATE("PEUA",VLOOKUP(ESTADO,REPORTE!AV$2:AW$33,2,0),DIDTRITO_FORM,CADER_FORM,IFERROR(INDEX(BS:BS,MATCH(DAY(F1814),BR:BR,0),1),DAY(F1814)),IFERROR(INDEX(BS:BS,MATCH(MONTH(F1814),BR:BR,0),1),MONTH(F1814)),YEAR(F1814),G1814),""))</f>
        <v/>
      </c>
      <c r="L1814" s="4"/>
      <c r="M1814" s="4"/>
      <c r="Q1814" s="5"/>
      <c r="AA1814" s="4"/>
      <c r="AU1814" s="7"/>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t="str">
        <f>IF(F1815="","",IFERROR(CONCATENATE("PEUA",VLOOKUP(ESTADO,REPORTE!AV$2:AW$33,2,0),DIDTRITO_FORM,CADER_FORM,IFERROR(INDEX(BS:BS,MATCH(DAY(F1815),BR:BR,0),1),DAY(F1815)),IFERROR(INDEX(BS:BS,MATCH(MONTH(F1815),BR:BR,0),1),MONTH(F1815)),YEAR(F1815),G1815),""))</f>
        <v/>
      </c>
      <c r="L1815" s="4"/>
      <c r="M1815" s="4"/>
      <c r="Q1815" s="5"/>
      <c r="AA1815" s="4"/>
      <c r="AU1815" s="7"/>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t="str">
        <f>IF(F1816="","",IFERROR(CONCATENATE("PEUA",VLOOKUP(ESTADO,REPORTE!AV$2:AW$33,2,0),DIDTRITO_FORM,CADER_FORM,IFERROR(INDEX(BS:BS,MATCH(DAY(F1816),BR:BR,0),1),DAY(F1816)),IFERROR(INDEX(BS:BS,MATCH(MONTH(F1816),BR:BR,0),1),MONTH(F1816)),YEAR(F1816),G1816),""))</f>
        <v/>
      </c>
      <c r="L1816" s="4"/>
      <c r="M1816" s="4"/>
      <c r="Q1816" s="5"/>
      <c r="AA1816" s="4"/>
      <c r="AU1816" s="7"/>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t="str">
        <f>IF(F1817="","",IFERROR(CONCATENATE("PEUA",VLOOKUP(ESTADO,REPORTE!AV$2:AW$33,2,0),DIDTRITO_FORM,CADER_FORM,IFERROR(INDEX(BS:BS,MATCH(DAY(F1817),BR:BR,0),1),DAY(F1817)),IFERROR(INDEX(BS:BS,MATCH(MONTH(F1817),BR:BR,0),1),MONTH(F1817)),YEAR(F1817),G1817),""))</f>
        <v/>
      </c>
      <c r="L1817" s="4"/>
      <c r="M1817" s="4"/>
      <c r="Q1817" s="5"/>
      <c r="AA1817" s="4"/>
      <c r="AU1817" s="7"/>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t="str">
        <f>IF(F1818="","",IFERROR(CONCATENATE("PEUA",VLOOKUP(ESTADO,REPORTE!AV$2:AW$33,2,0),DIDTRITO_FORM,CADER_FORM,IFERROR(INDEX(BS:BS,MATCH(DAY(F1818),BR:BR,0),1),DAY(F1818)),IFERROR(INDEX(BS:BS,MATCH(MONTH(F1818),BR:BR,0),1),MONTH(F1818)),YEAR(F1818),G1818),""))</f>
        <v/>
      </c>
      <c r="L1818" s="4"/>
      <c r="M1818" s="4"/>
      <c r="Q1818" s="5"/>
      <c r="AA1818" s="4"/>
      <c r="AU1818" s="7"/>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t="str">
        <f>IF(F1819="","",IFERROR(CONCATENATE("PEUA",VLOOKUP(ESTADO,REPORTE!AV$2:AW$33,2,0),DIDTRITO_FORM,CADER_FORM,IFERROR(INDEX(BS:BS,MATCH(DAY(F1819),BR:BR,0),1),DAY(F1819)),IFERROR(INDEX(BS:BS,MATCH(MONTH(F1819),BR:BR,0),1),MONTH(F1819)),YEAR(F1819),G1819),""))</f>
        <v/>
      </c>
      <c r="L1819" s="4"/>
      <c r="M1819" s="4"/>
      <c r="Q1819" s="5"/>
      <c r="AA1819" s="4"/>
      <c r="AU1819" s="7"/>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t="str">
        <f>IF(F1820="","",IFERROR(CONCATENATE("PEUA",VLOOKUP(ESTADO,REPORTE!AV$2:AW$33,2,0),DIDTRITO_FORM,CADER_FORM,IFERROR(INDEX(BS:BS,MATCH(DAY(F1820),BR:BR,0),1),DAY(F1820)),IFERROR(INDEX(BS:BS,MATCH(MONTH(F1820),BR:BR,0),1),MONTH(F1820)),YEAR(F1820),G1820),""))</f>
        <v/>
      </c>
      <c r="L1820" s="4"/>
      <c r="M1820" s="4"/>
      <c r="Q1820" s="5"/>
      <c r="AA1820" s="4"/>
      <c r="AU1820" s="7"/>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t="str">
        <f>IF(F1821="","",IFERROR(CONCATENATE("PEUA",VLOOKUP(ESTADO,REPORTE!AV$2:AW$33,2,0),DIDTRITO_FORM,CADER_FORM,IFERROR(INDEX(BS:BS,MATCH(DAY(F1821),BR:BR,0),1),DAY(F1821)),IFERROR(INDEX(BS:BS,MATCH(MONTH(F1821),BR:BR,0),1),MONTH(F1821)),YEAR(F1821),G1821),""))</f>
        <v/>
      </c>
      <c r="L1821" s="4"/>
      <c r="M1821" s="4"/>
      <c r="Q1821" s="5"/>
      <c r="AA1821" s="4"/>
      <c r="AU1821" s="7"/>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t="str">
        <f>IF(F1822="","",IFERROR(CONCATENATE("PEUA",VLOOKUP(ESTADO,REPORTE!AV$2:AW$33,2,0),DIDTRITO_FORM,CADER_FORM,IFERROR(INDEX(BS:BS,MATCH(DAY(F1822),BR:BR,0),1),DAY(F1822)),IFERROR(INDEX(BS:BS,MATCH(MONTH(F1822),BR:BR,0),1),MONTH(F1822)),YEAR(F1822),G1822),""))</f>
        <v/>
      </c>
      <c r="L1822" s="4"/>
      <c r="M1822" s="4"/>
      <c r="Q1822" s="5"/>
      <c r="AA1822" s="4"/>
      <c r="AU1822" s="7"/>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t="str">
        <f>IF(F1823="","",IFERROR(CONCATENATE("PEUA",VLOOKUP(ESTADO,REPORTE!AV$2:AW$33,2,0),DIDTRITO_FORM,CADER_FORM,IFERROR(INDEX(BS:BS,MATCH(DAY(F1823),BR:BR,0),1),DAY(F1823)),IFERROR(INDEX(BS:BS,MATCH(MONTH(F1823),BR:BR,0),1),MONTH(F1823)),YEAR(F1823),G1823),""))</f>
        <v/>
      </c>
      <c r="L1823" s="4"/>
      <c r="M1823" s="4"/>
      <c r="Q1823" s="5"/>
      <c r="AA1823" s="4"/>
      <c r="AU1823" s="7"/>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t="str">
        <f>IF(F1824="","",IFERROR(CONCATENATE("PEUA",VLOOKUP(ESTADO,REPORTE!AV$2:AW$33,2,0),DIDTRITO_FORM,CADER_FORM,IFERROR(INDEX(BS:BS,MATCH(DAY(F1824),BR:BR,0),1),DAY(F1824)),IFERROR(INDEX(BS:BS,MATCH(MONTH(F1824),BR:BR,0),1),MONTH(F1824)),YEAR(F1824),G1824),""))</f>
        <v/>
      </c>
      <c r="L1824" s="4"/>
      <c r="M1824" s="4"/>
      <c r="Q1824" s="5"/>
      <c r="AA1824" s="4"/>
      <c r="AU1824" s="7"/>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t="str">
        <f>IF(F1825="","",IFERROR(CONCATENATE("PEUA",VLOOKUP(ESTADO,REPORTE!AV$2:AW$33,2,0),DIDTRITO_FORM,CADER_FORM,IFERROR(INDEX(BS:BS,MATCH(DAY(F1825),BR:BR,0),1),DAY(F1825)),IFERROR(INDEX(BS:BS,MATCH(MONTH(F1825),BR:BR,0),1),MONTH(F1825)),YEAR(F1825),G1825),""))</f>
        <v/>
      </c>
      <c r="L1825" s="4"/>
      <c r="M1825" s="4"/>
      <c r="Q1825" s="5"/>
      <c r="AA1825" s="4"/>
      <c r="AU1825" s="7"/>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t="str">
        <f>IF(F1826="","",IFERROR(CONCATENATE("PEUA",VLOOKUP(ESTADO,REPORTE!AV$2:AW$33,2,0),DIDTRITO_FORM,CADER_FORM,IFERROR(INDEX(BS:BS,MATCH(DAY(F1826),BR:BR,0),1),DAY(F1826)),IFERROR(INDEX(BS:BS,MATCH(MONTH(F1826),BR:BR,0),1),MONTH(F1826)),YEAR(F1826),G1826),""))</f>
        <v/>
      </c>
      <c r="L1826" s="4"/>
      <c r="M1826" s="4"/>
      <c r="Q1826" s="5"/>
      <c r="AA1826" s="4"/>
      <c r="AU1826" s="7"/>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t="str">
        <f>IF(F1827="","",IFERROR(CONCATENATE("PEUA",VLOOKUP(ESTADO,REPORTE!AV$2:AW$33,2,0),DIDTRITO_FORM,CADER_FORM,IFERROR(INDEX(BS:BS,MATCH(DAY(F1827),BR:BR,0),1),DAY(F1827)),IFERROR(INDEX(BS:BS,MATCH(MONTH(F1827),BR:BR,0),1),MONTH(F1827)),YEAR(F1827),G1827),""))</f>
        <v/>
      </c>
      <c r="L1827" s="4"/>
      <c r="M1827" s="4"/>
      <c r="Q1827" s="5"/>
      <c r="AA1827" s="4"/>
      <c r="AU1827" s="7"/>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t="str">
        <f>IF(F1828="","",IFERROR(CONCATENATE("PEUA",VLOOKUP(ESTADO,REPORTE!AV$2:AW$33,2,0),DIDTRITO_FORM,CADER_FORM,IFERROR(INDEX(BS:BS,MATCH(DAY(F1828),BR:BR,0),1),DAY(F1828)),IFERROR(INDEX(BS:BS,MATCH(MONTH(F1828),BR:BR,0),1),MONTH(F1828)),YEAR(F1828),G1828),""))</f>
        <v/>
      </c>
      <c r="L1828" s="4"/>
      <c r="M1828" s="4"/>
      <c r="Q1828" s="5"/>
      <c r="AA1828" s="4"/>
      <c r="AU1828" s="7"/>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t="str">
        <f>IF(F1829="","",IFERROR(CONCATENATE("PEUA",VLOOKUP(ESTADO,REPORTE!AV$2:AW$33,2,0),DIDTRITO_FORM,CADER_FORM,IFERROR(INDEX(BS:BS,MATCH(DAY(F1829),BR:BR,0),1),DAY(F1829)),IFERROR(INDEX(BS:BS,MATCH(MONTH(F1829),BR:BR,0),1),MONTH(F1829)),YEAR(F1829),G1829),""))</f>
        <v/>
      </c>
      <c r="L1829" s="4"/>
      <c r="M1829" s="4"/>
      <c r="Q1829" s="5"/>
      <c r="AA1829" s="4"/>
      <c r="AU1829" s="7"/>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t="str">
        <f>IF(F1830="","",IFERROR(CONCATENATE("PEUA",VLOOKUP(ESTADO,REPORTE!AV$2:AW$33,2,0),DIDTRITO_FORM,CADER_FORM,IFERROR(INDEX(BS:BS,MATCH(DAY(F1830),BR:BR,0),1),DAY(F1830)),IFERROR(INDEX(BS:BS,MATCH(MONTH(F1830),BR:BR,0),1),MONTH(F1830)),YEAR(F1830),G1830),""))</f>
        <v/>
      </c>
      <c r="L1830" s="4"/>
      <c r="M1830" s="4"/>
      <c r="Q1830" s="5"/>
      <c r="AA1830" s="4"/>
      <c r="AU1830" s="7"/>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t="str">
        <f>IF(F1831="","",IFERROR(CONCATENATE("PEUA",VLOOKUP(ESTADO,REPORTE!AV$2:AW$33,2,0),DIDTRITO_FORM,CADER_FORM,IFERROR(INDEX(BS:BS,MATCH(DAY(F1831),BR:BR,0),1),DAY(F1831)),IFERROR(INDEX(BS:BS,MATCH(MONTH(F1831),BR:BR,0),1),MONTH(F1831)),YEAR(F1831),G1831),""))</f>
        <v/>
      </c>
      <c r="L1831" s="4"/>
      <c r="M1831" s="4"/>
      <c r="Q1831" s="5"/>
      <c r="AA1831" s="4"/>
      <c r="AU1831" s="7"/>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t="str">
        <f>IF(F1832="","",IFERROR(CONCATENATE("PEUA",VLOOKUP(ESTADO,REPORTE!AV$2:AW$33,2,0),DIDTRITO_FORM,CADER_FORM,IFERROR(INDEX(BS:BS,MATCH(DAY(F1832),BR:BR,0),1),DAY(F1832)),IFERROR(INDEX(BS:BS,MATCH(MONTH(F1832),BR:BR,0),1),MONTH(F1832)),YEAR(F1832),G1832),""))</f>
        <v/>
      </c>
      <c r="L1832" s="4"/>
      <c r="M1832" s="4"/>
      <c r="Q1832" s="5"/>
      <c r="AA1832" s="4"/>
      <c r="AU1832" s="7"/>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t="str">
        <f>IF(F1833="","",IFERROR(CONCATENATE("PEUA",VLOOKUP(ESTADO,REPORTE!AV$2:AW$33,2,0),DIDTRITO_FORM,CADER_FORM,IFERROR(INDEX(BS:BS,MATCH(DAY(F1833),BR:BR,0),1),DAY(F1833)),IFERROR(INDEX(BS:BS,MATCH(MONTH(F1833),BR:BR,0),1),MONTH(F1833)),YEAR(F1833),G1833),""))</f>
        <v/>
      </c>
      <c r="L1833" s="4"/>
      <c r="M1833" s="4"/>
      <c r="Q1833" s="5"/>
      <c r="AA1833" s="4"/>
      <c r="AU1833" s="7"/>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t="str">
        <f>IF(F1834="","",IFERROR(CONCATENATE("PEUA",VLOOKUP(ESTADO,REPORTE!AV$2:AW$33,2,0),DIDTRITO_FORM,CADER_FORM,IFERROR(INDEX(BS:BS,MATCH(DAY(F1834),BR:BR,0),1),DAY(F1834)),IFERROR(INDEX(BS:BS,MATCH(MONTH(F1834),BR:BR,0),1),MONTH(F1834)),YEAR(F1834),G1834),""))</f>
        <v/>
      </c>
      <c r="L1834" s="4"/>
      <c r="M1834" s="4"/>
      <c r="Q1834" s="5"/>
      <c r="AA1834" s="4"/>
      <c r="AU1834" s="7"/>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t="str">
        <f>IF(F1835="","",IFERROR(CONCATENATE("PEUA",VLOOKUP(ESTADO,REPORTE!AV$2:AW$33,2,0),DIDTRITO_FORM,CADER_FORM,IFERROR(INDEX(BS:BS,MATCH(DAY(F1835),BR:BR,0),1),DAY(F1835)),IFERROR(INDEX(BS:BS,MATCH(MONTH(F1835),BR:BR,0),1),MONTH(F1835)),YEAR(F1835),G1835),""))</f>
        <v/>
      </c>
      <c r="L1835" s="4"/>
      <c r="M1835" s="4"/>
      <c r="Q1835" s="5"/>
      <c r="AA1835" s="4"/>
      <c r="AU1835" s="7"/>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t="str">
        <f>IF(F1836="","",IFERROR(CONCATENATE("PEUA",VLOOKUP(ESTADO,REPORTE!AV$2:AW$33,2,0),DIDTRITO_FORM,CADER_FORM,IFERROR(INDEX(BS:BS,MATCH(DAY(F1836),BR:BR,0),1),DAY(F1836)),IFERROR(INDEX(BS:BS,MATCH(MONTH(F1836),BR:BR,0),1),MONTH(F1836)),YEAR(F1836),G1836),""))</f>
        <v/>
      </c>
      <c r="L1836" s="4"/>
      <c r="M1836" s="4"/>
      <c r="Q1836" s="5"/>
      <c r="AA1836" s="4"/>
      <c r="AU1836" s="7"/>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t="str">
        <f>IF(F1837="","",IFERROR(CONCATENATE("PEUA",VLOOKUP(ESTADO,REPORTE!AV$2:AW$33,2,0),DIDTRITO_FORM,CADER_FORM,IFERROR(INDEX(BS:BS,MATCH(DAY(F1837),BR:BR,0),1),DAY(F1837)),IFERROR(INDEX(BS:BS,MATCH(MONTH(F1837),BR:BR,0),1),MONTH(F1837)),YEAR(F1837),G1837),""))</f>
        <v/>
      </c>
      <c r="L1837" s="4"/>
      <c r="M1837" s="4"/>
      <c r="Q1837" s="5"/>
      <c r="AA1837" s="4"/>
      <c r="AU1837" s="7"/>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t="str">
        <f>IF(F1838="","",IFERROR(CONCATENATE("PEUA",VLOOKUP(ESTADO,REPORTE!AV$2:AW$33,2,0),DIDTRITO_FORM,CADER_FORM,IFERROR(INDEX(BS:BS,MATCH(DAY(F1838),BR:BR,0),1),DAY(F1838)),IFERROR(INDEX(BS:BS,MATCH(MONTH(F1838),BR:BR,0),1),MONTH(F1838)),YEAR(F1838),G1838),""))</f>
        <v/>
      </c>
      <c r="L1838" s="4"/>
      <c r="M1838" s="4"/>
      <c r="Q1838" s="5"/>
      <c r="AA1838" s="4"/>
      <c r="AU1838" s="7"/>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t="str">
        <f>IF(F1839="","",IFERROR(CONCATENATE("PEUA",VLOOKUP(ESTADO,REPORTE!AV$2:AW$33,2,0),DIDTRITO_FORM,CADER_FORM,IFERROR(INDEX(BS:BS,MATCH(DAY(F1839),BR:BR,0),1),DAY(F1839)),IFERROR(INDEX(BS:BS,MATCH(MONTH(F1839),BR:BR,0),1),MONTH(F1839)),YEAR(F1839),G1839),""))</f>
        <v/>
      </c>
      <c r="L1839" s="4"/>
      <c r="M1839" s="4"/>
      <c r="Q1839" s="5"/>
      <c r="AA1839" s="4"/>
      <c r="AU1839" s="7"/>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t="str">
        <f>IF(F1840="","",IFERROR(CONCATENATE("PEUA",VLOOKUP(ESTADO,REPORTE!AV$2:AW$33,2,0),DIDTRITO_FORM,CADER_FORM,IFERROR(INDEX(BS:BS,MATCH(DAY(F1840),BR:BR,0),1),DAY(F1840)),IFERROR(INDEX(BS:BS,MATCH(MONTH(F1840),BR:BR,0),1),MONTH(F1840)),YEAR(F1840),G1840),""))</f>
        <v/>
      </c>
      <c r="L1840" s="4"/>
      <c r="M1840" s="4"/>
      <c r="Q1840" s="5"/>
      <c r="AA1840" s="4"/>
      <c r="AU1840" s="7"/>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t="str">
        <f>IF(F1841="","",IFERROR(CONCATENATE("PEUA",VLOOKUP(ESTADO,REPORTE!AV$2:AW$33,2,0),DIDTRITO_FORM,CADER_FORM,IFERROR(INDEX(BS:BS,MATCH(DAY(F1841),BR:BR,0),1),DAY(F1841)),IFERROR(INDEX(BS:BS,MATCH(MONTH(F1841),BR:BR,0),1),MONTH(F1841)),YEAR(F1841),G1841),""))</f>
        <v/>
      </c>
      <c r="L1841" s="4"/>
      <c r="M1841" s="4"/>
      <c r="Q1841" s="5"/>
      <c r="AA1841" s="4"/>
      <c r="AU1841" s="7"/>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t="str">
        <f>IF(F1842="","",IFERROR(CONCATENATE("PEUA",VLOOKUP(ESTADO,REPORTE!AV$2:AW$33,2,0),DIDTRITO_FORM,CADER_FORM,IFERROR(INDEX(BS:BS,MATCH(DAY(F1842),BR:BR,0),1),DAY(F1842)),IFERROR(INDEX(BS:BS,MATCH(MONTH(F1842),BR:BR,0),1),MONTH(F1842)),YEAR(F1842),G1842),""))</f>
        <v/>
      </c>
      <c r="L1842" s="4"/>
      <c r="M1842" s="4"/>
      <c r="Q1842" s="5"/>
      <c r="AA1842" s="4"/>
      <c r="AU1842" s="7"/>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t="str">
        <f>IF(F1843="","",IFERROR(CONCATENATE("PEUA",VLOOKUP(ESTADO,REPORTE!AV$2:AW$33,2,0),DIDTRITO_FORM,CADER_FORM,IFERROR(INDEX(BS:BS,MATCH(DAY(F1843),BR:BR,0),1),DAY(F1843)),IFERROR(INDEX(BS:BS,MATCH(MONTH(F1843),BR:BR,0),1),MONTH(F1843)),YEAR(F1843),G1843),""))</f>
        <v/>
      </c>
      <c r="L1843" s="4"/>
      <c r="M1843" s="4"/>
      <c r="Q1843" s="5"/>
      <c r="AA1843" s="4"/>
      <c r="AU1843" s="7"/>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t="str">
        <f>IF(F1844="","",IFERROR(CONCATENATE("PEUA",VLOOKUP(ESTADO,REPORTE!AV$2:AW$33,2,0),DIDTRITO_FORM,CADER_FORM,IFERROR(INDEX(BS:BS,MATCH(DAY(F1844),BR:BR,0),1),DAY(F1844)),IFERROR(INDEX(BS:BS,MATCH(MONTH(F1844),BR:BR,0),1),MONTH(F1844)),YEAR(F1844),G1844),""))</f>
        <v/>
      </c>
      <c r="L1844" s="4"/>
      <c r="M1844" s="4"/>
      <c r="Q1844" s="5"/>
      <c r="AA1844" s="4"/>
      <c r="AU1844" s="7"/>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t="str">
        <f>IF(F1845="","",IFERROR(CONCATENATE("PEUA",VLOOKUP(ESTADO,REPORTE!AV$2:AW$33,2,0),DIDTRITO_FORM,CADER_FORM,IFERROR(INDEX(BS:BS,MATCH(DAY(F1845),BR:BR,0),1),DAY(F1845)),IFERROR(INDEX(BS:BS,MATCH(MONTH(F1845),BR:BR,0),1),MONTH(F1845)),YEAR(F1845),G1845),""))</f>
        <v/>
      </c>
      <c r="L1845" s="4"/>
      <c r="M1845" s="4"/>
      <c r="Q1845" s="5"/>
      <c r="AA1845" s="4"/>
      <c r="AU1845" s="7"/>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t="str">
        <f>IF(F1846="","",IFERROR(CONCATENATE("PEUA",VLOOKUP(ESTADO,REPORTE!AV$2:AW$33,2,0),DIDTRITO_FORM,CADER_FORM,IFERROR(INDEX(BS:BS,MATCH(DAY(F1846),BR:BR,0),1),DAY(F1846)),IFERROR(INDEX(BS:BS,MATCH(MONTH(F1846),BR:BR,0),1),MONTH(F1846)),YEAR(F1846),G1846),""))</f>
        <v/>
      </c>
      <c r="L1846" s="4"/>
      <c r="M1846" s="4"/>
      <c r="Q1846" s="5"/>
      <c r="AA1846" s="4"/>
      <c r="AU1846" s="7"/>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t="str">
        <f>IF(F1847="","",IFERROR(CONCATENATE("PEUA",VLOOKUP(ESTADO,REPORTE!AV$2:AW$33,2,0),DIDTRITO_FORM,CADER_FORM,IFERROR(INDEX(BS:BS,MATCH(DAY(F1847),BR:BR,0),1),DAY(F1847)),IFERROR(INDEX(BS:BS,MATCH(MONTH(F1847),BR:BR,0),1),MONTH(F1847)),YEAR(F1847),G1847),""))</f>
        <v/>
      </c>
      <c r="L1847" s="4"/>
      <c r="M1847" s="4"/>
      <c r="Q1847" s="5"/>
      <c r="AA1847" s="4"/>
      <c r="AU1847" s="7"/>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t="str">
        <f>IF(F1848="","",IFERROR(CONCATENATE("PEUA",VLOOKUP(ESTADO,REPORTE!AV$2:AW$33,2,0),DIDTRITO_FORM,CADER_FORM,IFERROR(INDEX(BS:BS,MATCH(DAY(F1848),BR:BR,0),1),DAY(F1848)),IFERROR(INDEX(BS:BS,MATCH(MONTH(F1848),BR:BR,0),1),MONTH(F1848)),YEAR(F1848),G1848),""))</f>
        <v/>
      </c>
      <c r="L1848" s="4"/>
      <c r="M1848" s="4"/>
      <c r="Q1848" s="5"/>
      <c r="AA1848" s="4"/>
      <c r="AU1848" s="7"/>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t="str">
        <f>IF(F1849="","",IFERROR(CONCATENATE("PEUA",VLOOKUP(ESTADO,REPORTE!AV$2:AW$33,2,0),DIDTRITO_FORM,CADER_FORM,IFERROR(INDEX(BS:BS,MATCH(DAY(F1849),BR:BR,0),1),DAY(F1849)),IFERROR(INDEX(BS:BS,MATCH(MONTH(F1849),BR:BR,0),1),MONTH(F1849)),YEAR(F1849),G1849),""))</f>
        <v/>
      </c>
      <c r="L1849" s="4"/>
      <c r="M1849" s="4"/>
      <c r="Q1849" s="5"/>
      <c r="AA1849" s="4"/>
      <c r="AU1849" s="7"/>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t="str">
        <f>IF(F1850="","",IFERROR(CONCATENATE("PEUA",VLOOKUP(ESTADO,REPORTE!AV$2:AW$33,2,0),DIDTRITO_FORM,CADER_FORM,IFERROR(INDEX(BS:BS,MATCH(DAY(F1850),BR:BR,0),1),DAY(F1850)),IFERROR(INDEX(BS:BS,MATCH(MONTH(F1850),BR:BR,0),1),MONTH(F1850)),YEAR(F1850),G1850),""))</f>
        <v/>
      </c>
      <c r="L1850" s="4"/>
      <c r="M1850" s="4"/>
      <c r="Q1850" s="5"/>
      <c r="AA1850" s="4"/>
      <c r="AU1850" s="7"/>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t="str">
        <f>IF(F1851="","",IFERROR(CONCATENATE("PEUA",VLOOKUP(ESTADO,REPORTE!AV$2:AW$33,2,0),DIDTRITO_FORM,CADER_FORM,IFERROR(INDEX(BS:BS,MATCH(DAY(F1851),BR:BR,0),1),DAY(F1851)),IFERROR(INDEX(BS:BS,MATCH(MONTH(F1851),BR:BR,0),1),MONTH(F1851)),YEAR(F1851),G1851),""))</f>
        <v/>
      </c>
      <c r="L1851" s="4"/>
      <c r="M1851" s="4"/>
      <c r="Q1851" s="5"/>
      <c r="AA1851" s="4"/>
      <c r="AU1851" s="7"/>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t="str">
        <f>IF(F1852="","",IFERROR(CONCATENATE("PEUA",VLOOKUP(ESTADO,REPORTE!AV$2:AW$33,2,0),DIDTRITO_FORM,CADER_FORM,IFERROR(INDEX(BS:BS,MATCH(DAY(F1852),BR:BR,0),1),DAY(F1852)),IFERROR(INDEX(BS:BS,MATCH(MONTH(F1852),BR:BR,0),1),MONTH(F1852)),YEAR(F1852),G1852),""))</f>
        <v/>
      </c>
      <c r="L1852" s="4"/>
      <c r="M1852" s="4"/>
      <c r="Q1852" s="5"/>
      <c r="AA1852" s="4"/>
      <c r="AU1852" s="7"/>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t="str">
        <f>IF(F1853="","",IFERROR(CONCATENATE("PEUA",VLOOKUP(ESTADO,REPORTE!AV$2:AW$33,2,0),DIDTRITO_FORM,CADER_FORM,IFERROR(INDEX(BS:BS,MATCH(DAY(F1853),BR:BR,0),1),DAY(F1853)),IFERROR(INDEX(BS:BS,MATCH(MONTH(F1853),BR:BR,0),1),MONTH(F1853)),YEAR(F1853),G1853),""))</f>
        <v/>
      </c>
      <c r="L1853" s="4"/>
      <c r="M1853" s="4"/>
      <c r="Q1853" s="5"/>
      <c r="AA1853" s="4"/>
      <c r="AU1853" s="7"/>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t="str">
        <f>IF(F1854="","",IFERROR(CONCATENATE("PEUA",VLOOKUP(ESTADO,REPORTE!AV$2:AW$33,2,0),DIDTRITO_FORM,CADER_FORM,IFERROR(INDEX(BS:BS,MATCH(DAY(F1854),BR:BR,0),1),DAY(F1854)),IFERROR(INDEX(BS:BS,MATCH(MONTH(F1854),BR:BR,0),1),MONTH(F1854)),YEAR(F1854),G1854),""))</f>
        <v/>
      </c>
      <c r="L1854" s="4"/>
      <c r="M1854" s="4"/>
      <c r="Q1854" s="5"/>
      <c r="AA1854" s="4"/>
      <c r="AU1854" s="7"/>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t="str">
        <f>IF(F1855="","",IFERROR(CONCATENATE("PEUA",VLOOKUP(ESTADO,REPORTE!AV$2:AW$33,2,0),DIDTRITO_FORM,CADER_FORM,IFERROR(INDEX(BS:BS,MATCH(DAY(F1855),BR:BR,0),1),DAY(F1855)),IFERROR(INDEX(BS:BS,MATCH(MONTH(F1855),BR:BR,0),1),MONTH(F1855)),YEAR(F1855),G1855),""))</f>
        <v/>
      </c>
      <c r="L1855" s="4"/>
      <c r="M1855" s="4"/>
      <c r="Q1855" s="5"/>
      <c r="AA1855" s="4"/>
      <c r="AU1855" s="7"/>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t="str">
        <f>IF(F1856="","",IFERROR(CONCATENATE("PEUA",VLOOKUP(ESTADO,REPORTE!AV$2:AW$33,2,0),DIDTRITO_FORM,CADER_FORM,IFERROR(INDEX(BS:BS,MATCH(DAY(F1856),BR:BR,0),1),DAY(F1856)),IFERROR(INDEX(BS:BS,MATCH(MONTH(F1856),BR:BR,0),1),MONTH(F1856)),YEAR(F1856),G1856),""))</f>
        <v/>
      </c>
      <c r="L1856" s="4"/>
      <c r="M1856" s="4"/>
      <c r="Q1856" s="5"/>
      <c r="AA1856" s="4"/>
      <c r="AU1856" s="7"/>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t="str">
        <f>IF(F1857="","",IFERROR(CONCATENATE("PEUA",VLOOKUP(ESTADO,REPORTE!AV$2:AW$33,2,0),DIDTRITO_FORM,CADER_FORM,IFERROR(INDEX(BS:BS,MATCH(DAY(F1857),BR:BR,0),1),DAY(F1857)),IFERROR(INDEX(BS:BS,MATCH(MONTH(F1857),BR:BR,0),1),MONTH(F1857)),YEAR(F1857),G1857),""))</f>
        <v/>
      </c>
      <c r="L1857" s="4"/>
      <c r="M1857" s="4"/>
      <c r="Q1857" s="5"/>
      <c r="AA1857" s="4"/>
      <c r="AU1857" s="7"/>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t="str">
        <f>IF(F1858="","",IFERROR(CONCATENATE("PEUA",VLOOKUP(ESTADO,REPORTE!AV$2:AW$33,2,0),DIDTRITO_FORM,CADER_FORM,IFERROR(INDEX(BS:BS,MATCH(DAY(F1858),BR:BR,0),1),DAY(F1858)),IFERROR(INDEX(BS:BS,MATCH(MONTH(F1858),BR:BR,0),1),MONTH(F1858)),YEAR(F1858),G1858),""))</f>
        <v/>
      </c>
      <c r="L1858" s="4"/>
      <c r="M1858" s="4"/>
      <c r="Q1858" s="5"/>
      <c r="AA1858" s="4"/>
      <c r="AU1858" s="7"/>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t="str">
        <f>IF(F1859="","",IFERROR(CONCATENATE("PEUA",VLOOKUP(ESTADO,REPORTE!AV$2:AW$33,2,0),DIDTRITO_FORM,CADER_FORM,IFERROR(INDEX(BS:BS,MATCH(DAY(F1859),BR:BR,0),1),DAY(F1859)),IFERROR(INDEX(BS:BS,MATCH(MONTH(F1859),BR:BR,0),1),MONTH(F1859)),YEAR(F1859),G1859),""))</f>
        <v/>
      </c>
      <c r="L1859" s="4"/>
      <c r="M1859" s="4"/>
      <c r="Q1859" s="5"/>
      <c r="AA1859" s="4"/>
      <c r="AU1859" s="7"/>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t="str">
        <f>IF(F1860="","",IFERROR(CONCATENATE("PEUA",VLOOKUP(ESTADO,REPORTE!AV$2:AW$33,2,0),DIDTRITO_FORM,CADER_FORM,IFERROR(INDEX(BS:BS,MATCH(DAY(F1860),BR:BR,0),1),DAY(F1860)),IFERROR(INDEX(BS:BS,MATCH(MONTH(F1860),BR:BR,0),1),MONTH(F1860)),YEAR(F1860),G1860),""))</f>
        <v/>
      </c>
      <c r="L1860" s="4"/>
      <c r="M1860" s="4"/>
      <c r="Q1860" s="5"/>
      <c r="AA1860" s="4"/>
      <c r="AU1860" s="7"/>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t="str">
        <f>IF(F1861="","",IFERROR(CONCATENATE("PEUA",VLOOKUP(ESTADO,REPORTE!AV$2:AW$33,2,0),DIDTRITO_FORM,CADER_FORM,IFERROR(INDEX(BS:BS,MATCH(DAY(F1861),BR:BR,0),1),DAY(F1861)),IFERROR(INDEX(BS:BS,MATCH(MONTH(F1861),BR:BR,0),1),MONTH(F1861)),YEAR(F1861),G1861),""))</f>
        <v/>
      </c>
      <c r="L1861" s="4"/>
      <c r="M1861" s="4"/>
      <c r="Q1861" s="5"/>
      <c r="AA1861" s="4"/>
      <c r="AU1861" s="7"/>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t="str">
        <f>IF(F1862="","",IFERROR(CONCATENATE("PEUA",VLOOKUP(ESTADO,REPORTE!AV$2:AW$33,2,0),DIDTRITO_FORM,CADER_FORM,IFERROR(INDEX(BS:BS,MATCH(DAY(F1862),BR:BR,0),1),DAY(F1862)),IFERROR(INDEX(BS:BS,MATCH(MONTH(F1862),BR:BR,0),1),MONTH(F1862)),YEAR(F1862),G1862),""))</f>
        <v/>
      </c>
      <c r="L1862" s="4"/>
      <c r="M1862" s="4"/>
      <c r="Q1862" s="5"/>
      <c r="AA1862" s="4"/>
      <c r="AU1862" s="7"/>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t="str">
        <f>IF(F1863="","",IFERROR(CONCATENATE("PEUA",VLOOKUP(ESTADO,REPORTE!AV$2:AW$33,2,0),DIDTRITO_FORM,CADER_FORM,IFERROR(INDEX(BS:BS,MATCH(DAY(F1863),BR:BR,0),1),DAY(F1863)),IFERROR(INDEX(BS:BS,MATCH(MONTH(F1863),BR:BR,0),1),MONTH(F1863)),YEAR(F1863),G1863),""))</f>
        <v/>
      </c>
      <c r="L1863" s="4"/>
      <c r="M1863" s="4"/>
      <c r="Q1863" s="5"/>
      <c r="AA1863" s="4"/>
      <c r="AU1863" s="7"/>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t="str">
        <f>IF(F1864="","",IFERROR(CONCATENATE("PEUA",VLOOKUP(ESTADO,REPORTE!AV$2:AW$33,2,0),DIDTRITO_FORM,CADER_FORM,IFERROR(INDEX(BS:BS,MATCH(DAY(F1864),BR:BR,0),1),DAY(F1864)),IFERROR(INDEX(BS:BS,MATCH(MONTH(F1864),BR:BR,0),1),MONTH(F1864)),YEAR(F1864),G1864),""))</f>
        <v/>
      </c>
      <c r="L1864" s="4"/>
      <c r="M1864" s="4"/>
      <c r="Q1864" s="5"/>
      <c r="AA1864" s="4"/>
      <c r="AU1864" s="7"/>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t="str">
        <f>IF(F1865="","",IFERROR(CONCATENATE("PEUA",VLOOKUP(ESTADO,REPORTE!AV$2:AW$33,2,0),DIDTRITO_FORM,CADER_FORM,IFERROR(INDEX(BS:BS,MATCH(DAY(F1865),BR:BR,0),1),DAY(F1865)),IFERROR(INDEX(BS:BS,MATCH(MONTH(F1865),BR:BR,0),1),MONTH(F1865)),YEAR(F1865),G1865),""))</f>
        <v/>
      </c>
      <c r="L1865" s="4"/>
      <c r="M1865" s="4"/>
      <c r="Q1865" s="5"/>
      <c r="AA1865" s="4"/>
      <c r="AU1865" s="7"/>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t="str">
        <f>IF(F1866="","",IFERROR(CONCATENATE("PEUA",VLOOKUP(ESTADO,REPORTE!AV$2:AW$33,2,0),DIDTRITO_FORM,CADER_FORM,IFERROR(INDEX(BS:BS,MATCH(DAY(F1866),BR:BR,0),1),DAY(F1866)),IFERROR(INDEX(BS:BS,MATCH(MONTH(F1866),BR:BR,0),1),MONTH(F1866)),YEAR(F1866),G1866),""))</f>
        <v/>
      </c>
      <c r="L1866" s="4"/>
      <c r="M1866" s="4"/>
      <c r="Q1866" s="5"/>
      <c r="AA1866" s="4"/>
      <c r="AU1866" s="7"/>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t="str">
        <f>IF(F1867="","",IFERROR(CONCATENATE("PEUA",VLOOKUP(ESTADO,REPORTE!AV$2:AW$33,2,0),DIDTRITO_FORM,CADER_FORM,IFERROR(INDEX(BS:BS,MATCH(DAY(F1867),BR:BR,0),1),DAY(F1867)),IFERROR(INDEX(BS:BS,MATCH(MONTH(F1867),BR:BR,0),1),MONTH(F1867)),YEAR(F1867),G1867),""))</f>
        <v/>
      </c>
      <c r="L1867" s="4"/>
      <c r="M1867" s="4"/>
      <c r="Q1867" s="5"/>
      <c r="AA1867" s="4"/>
      <c r="AU1867" s="7"/>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t="str">
        <f>IF(F1868="","",IFERROR(CONCATENATE("PEUA",VLOOKUP(ESTADO,REPORTE!AV$2:AW$33,2,0),DIDTRITO_FORM,CADER_FORM,IFERROR(INDEX(BS:BS,MATCH(DAY(F1868),BR:BR,0),1),DAY(F1868)),IFERROR(INDEX(BS:BS,MATCH(MONTH(F1868),BR:BR,0),1),MONTH(F1868)),YEAR(F1868),G1868),""))</f>
        <v/>
      </c>
      <c r="L1868" s="4"/>
      <c r="M1868" s="4"/>
      <c r="Q1868" s="5"/>
      <c r="AA1868" s="4"/>
      <c r="AU1868" s="7"/>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t="str">
        <f>IF(F1869="","",IFERROR(CONCATENATE("PEUA",VLOOKUP(ESTADO,REPORTE!AV$2:AW$33,2,0),DIDTRITO_FORM,CADER_FORM,IFERROR(INDEX(BS:BS,MATCH(DAY(F1869),BR:BR,0),1),DAY(F1869)),IFERROR(INDEX(BS:BS,MATCH(MONTH(F1869),BR:BR,0),1),MONTH(F1869)),YEAR(F1869),G1869),""))</f>
        <v/>
      </c>
      <c r="L1869" s="4"/>
      <c r="M1869" s="4"/>
      <c r="Q1869" s="5"/>
      <c r="AA1869" s="4"/>
      <c r="AU1869" s="7"/>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t="str">
        <f>IF(F1870="","",IFERROR(CONCATENATE("PEUA",VLOOKUP(ESTADO,REPORTE!AV$2:AW$33,2,0),DIDTRITO_FORM,CADER_FORM,IFERROR(INDEX(BS:BS,MATCH(DAY(F1870),BR:BR,0),1),DAY(F1870)),IFERROR(INDEX(BS:BS,MATCH(MONTH(F1870),BR:BR,0),1),MONTH(F1870)),YEAR(F1870),G1870),""))</f>
        <v/>
      </c>
      <c r="L1870" s="4"/>
      <c r="M1870" s="4"/>
      <c r="Q1870" s="5"/>
      <c r="AA1870" s="4"/>
      <c r="AU1870" s="7"/>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t="str">
        <f>IF(F1871="","",IFERROR(CONCATENATE("PEUA",VLOOKUP(ESTADO,REPORTE!AV$2:AW$33,2,0),DIDTRITO_FORM,CADER_FORM,IFERROR(INDEX(BS:BS,MATCH(DAY(F1871),BR:BR,0),1),DAY(F1871)),IFERROR(INDEX(BS:BS,MATCH(MONTH(F1871),BR:BR,0),1),MONTH(F1871)),YEAR(F1871),G1871),""))</f>
        <v/>
      </c>
      <c r="L1871" s="4"/>
      <c r="M1871" s="4"/>
      <c r="Q1871" s="5"/>
      <c r="AA1871" s="4"/>
      <c r="AU1871" s="7"/>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t="str">
        <f>IF(F1872="","",IFERROR(CONCATENATE("PEUA",VLOOKUP(ESTADO,REPORTE!AV$2:AW$33,2,0),DIDTRITO_FORM,CADER_FORM,IFERROR(INDEX(BS:BS,MATCH(DAY(F1872),BR:BR,0),1),DAY(F1872)),IFERROR(INDEX(BS:BS,MATCH(MONTH(F1872),BR:BR,0),1),MONTH(F1872)),YEAR(F1872),G1872),""))</f>
        <v/>
      </c>
      <c r="L1872" s="4"/>
      <c r="M1872" s="4"/>
      <c r="Q1872" s="5"/>
      <c r="AA1872" s="4"/>
      <c r="AU1872" s="7"/>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t="str">
        <f>IF(F1873="","",IFERROR(CONCATENATE("PEUA",VLOOKUP(ESTADO,REPORTE!AV$2:AW$33,2,0),DIDTRITO_FORM,CADER_FORM,IFERROR(INDEX(BS:BS,MATCH(DAY(F1873),BR:BR,0),1),DAY(F1873)),IFERROR(INDEX(BS:BS,MATCH(MONTH(F1873),BR:BR,0),1),MONTH(F1873)),YEAR(F1873),G1873),""))</f>
        <v/>
      </c>
      <c r="L1873" s="4"/>
      <c r="M1873" s="4"/>
      <c r="Q1873" s="5"/>
      <c r="AA1873" s="4"/>
      <c r="AU1873" s="7"/>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t="str">
        <f>IF(F1874="","",IFERROR(CONCATENATE("PEUA",VLOOKUP(ESTADO,REPORTE!AV$2:AW$33,2,0),DIDTRITO_FORM,CADER_FORM,IFERROR(INDEX(BS:BS,MATCH(DAY(F1874),BR:BR,0),1),DAY(F1874)),IFERROR(INDEX(BS:BS,MATCH(MONTH(F1874),BR:BR,0),1),MONTH(F1874)),YEAR(F1874),G1874),""))</f>
        <v/>
      </c>
      <c r="L1874" s="4"/>
      <c r="M1874" s="4"/>
      <c r="Q1874" s="5"/>
      <c r="AA1874" s="4"/>
      <c r="AU1874" s="7"/>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t="str">
        <f>IF(F1875="","",IFERROR(CONCATENATE("PEUA",VLOOKUP(ESTADO,REPORTE!AV$2:AW$33,2,0),DIDTRITO_FORM,CADER_FORM,IFERROR(INDEX(BS:BS,MATCH(DAY(F1875),BR:BR,0),1),DAY(F1875)),IFERROR(INDEX(BS:BS,MATCH(MONTH(F1875),BR:BR,0),1),MONTH(F1875)),YEAR(F1875),G1875),""))</f>
        <v/>
      </c>
      <c r="L1875" s="4"/>
      <c r="M1875" s="4"/>
      <c r="Q1875" s="5"/>
      <c r="AA1875" s="4"/>
      <c r="AU1875" s="7"/>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t="str">
        <f>IF(F1876="","",IFERROR(CONCATENATE("PEUA",VLOOKUP(ESTADO,REPORTE!AV$2:AW$33,2,0),DIDTRITO_FORM,CADER_FORM,IFERROR(INDEX(BS:BS,MATCH(DAY(F1876),BR:BR,0),1),DAY(F1876)),IFERROR(INDEX(BS:BS,MATCH(MONTH(F1876),BR:BR,0),1),MONTH(F1876)),YEAR(F1876),G1876),""))</f>
        <v/>
      </c>
      <c r="L1876" s="4"/>
      <c r="M1876" s="4"/>
      <c r="Q1876" s="5"/>
      <c r="AA1876" s="4"/>
      <c r="AU1876" s="7"/>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t="str">
        <f>IF(F1877="","",IFERROR(CONCATENATE("PEUA",VLOOKUP(ESTADO,REPORTE!AV$2:AW$33,2,0),DIDTRITO_FORM,CADER_FORM,IFERROR(INDEX(BS:BS,MATCH(DAY(F1877),BR:BR,0),1),DAY(F1877)),IFERROR(INDEX(BS:BS,MATCH(MONTH(F1877),BR:BR,0),1),MONTH(F1877)),YEAR(F1877),G1877),""))</f>
        <v/>
      </c>
      <c r="L1877" s="4"/>
      <c r="M1877" s="4"/>
      <c r="Q1877" s="5"/>
      <c r="AA1877" s="4"/>
      <c r="AU1877" s="7"/>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t="str">
        <f>IF(F1878="","",IFERROR(CONCATENATE("PEUA",VLOOKUP(ESTADO,REPORTE!AV$2:AW$33,2,0),DIDTRITO_FORM,CADER_FORM,IFERROR(INDEX(BS:BS,MATCH(DAY(F1878),BR:BR,0),1),DAY(F1878)),IFERROR(INDEX(BS:BS,MATCH(MONTH(F1878),BR:BR,0),1),MONTH(F1878)),YEAR(F1878),G1878),""))</f>
        <v/>
      </c>
      <c r="L1878" s="4"/>
      <c r="M1878" s="4"/>
      <c r="Q1878" s="5"/>
      <c r="AA1878" s="4"/>
      <c r="AU1878" s="7"/>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t="str">
        <f>IF(F1879="","",IFERROR(CONCATENATE("PEUA",VLOOKUP(ESTADO,REPORTE!AV$2:AW$33,2,0),DIDTRITO_FORM,CADER_FORM,IFERROR(INDEX(BS:BS,MATCH(DAY(F1879),BR:BR,0),1),DAY(F1879)),IFERROR(INDEX(BS:BS,MATCH(MONTH(F1879),BR:BR,0),1),MONTH(F1879)),YEAR(F1879),G1879),""))</f>
        <v/>
      </c>
      <c r="L1879" s="4"/>
      <c r="M1879" s="4"/>
      <c r="Q1879" s="5"/>
      <c r="AA1879" s="4"/>
      <c r="AU1879" s="7"/>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t="str">
        <f>IF(F1880="","",IFERROR(CONCATENATE("PEUA",VLOOKUP(ESTADO,REPORTE!AV$2:AW$33,2,0),DIDTRITO_FORM,CADER_FORM,IFERROR(INDEX(BS:BS,MATCH(DAY(F1880),BR:BR,0),1),DAY(F1880)),IFERROR(INDEX(BS:BS,MATCH(MONTH(F1880),BR:BR,0),1),MONTH(F1880)),YEAR(F1880),G1880),""))</f>
        <v/>
      </c>
      <c r="L1880" s="4"/>
      <c r="M1880" s="4"/>
      <c r="Q1880" s="5"/>
      <c r="AA1880" s="4"/>
      <c r="AU1880" s="7"/>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t="str">
        <f>IF(F1881="","",IFERROR(CONCATENATE("PEUA",VLOOKUP(ESTADO,REPORTE!AV$2:AW$33,2,0),DIDTRITO_FORM,CADER_FORM,IFERROR(INDEX(BS:BS,MATCH(DAY(F1881),BR:BR,0),1),DAY(F1881)),IFERROR(INDEX(BS:BS,MATCH(MONTH(F1881),BR:BR,0),1),MONTH(F1881)),YEAR(F1881),G1881),""))</f>
        <v/>
      </c>
      <c r="L1881" s="4"/>
      <c r="M1881" s="4"/>
      <c r="Q1881" s="5"/>
      <c r="AA1881" s="4"/>
      <c r="AU1881" s="7"/>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t="str">
        <f>IF(F1882="","",IFERROR(CONCATENATE("PEUA",VLOOKUP(ESTADO,REPORTE!AV$2:AW$33,2,0),DIDTRITO_FORM,CADER_FORM,IFERROR(INDEX(BS:BS,MATCH(DAY(F1882),BR:BR,0),1),DAY(F1882)),IFERROR(INDEX(BS:BS,MATCH(MONTH(F1882),BR:BR,0),1),MONTH(F1882)),YEAR(F1882),G1882),""))</f>
        <v/>
      </c>
      <c r="L1882" s="4"/>
      <c r="M1882" s="4"/>
      <c r="Q1882" s="5"/>
      <c r="AA1882" s="4"/>
      <c r="AU1882" s="7"/>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t="str">
        <f>IF(F1883="","",IFERROR(CONCATENATE("PEUA",VLOOKUP(ESTADO,REPORTE!AV$2:AW$33,2,0),DIDTRITO_FORM,CADER_FORM,IFERROR(INDEX(BS:BS,MATCH(DAY(F1883),BR:BR,0),1),DAY(F1883)),IFERROR(INDEX(BS:BS,MATCH(MONTH(F1883),BR:BR,0),1),MONTH(F1883)),YEAR(F1883),G1883),""))</f>
        <v/>
      </c>
      <c r="L1883" s="4"/>
      <c r="M1883" s="4"/>
      <c r="Q1883" s="5"/>
      <c r="AA1883" s="4"/>
      <c r="AU1883" s="7"/>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t="str">
        <f>IF(F1884="","",IFERROR(CONCATENATE("PEUA",VLOOKUP(ESTADO,REPORTE!AV$2:AW$33,2,0),DIDTRITO_FORM,CADER_FORM,IFERROR(INDEX(BS:BS,MATCH(DAY(F1884),BR:BR,0),1),DAY(F1884)),IFERROR(INDEX(BS:BS,MATCH(MONTH(F1884),BR:BR,0),1),MONTH(F1884)),YEAR(F1884),G1884),""))</f>
        <v/>
      </c>
      <c r="L1884" s="4"/>
      <c r="M1884" s="4"/>
      <c r="Q1884" s="5"/>
      <c r="AA1884" s="4"/>
      <c r="AU1884" s="7"/>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t="str">
        <f>IF(F1885="","",IFERROR(CONCATENATE("PEUA",VLOOKUP(ESTADO,REPORTE!AV$2:AW$33,2,0),DIDTRITO_FORM,CADER_FORM,IFERROR(INDEX(BS:BS,MATCH(DAY(F1885),BR:BR,0),1),DAY(F1885)),IFERROR(INDEX(BS:BS,MATCH(MONTH(F1885),BR:BR,0),1),MONTH(F1885)),YEAR(F1885),G1885),""))</f>
        <v/>
      </c>
      <c r="L1885" s="4"/>
      <c r="M1885" s="4"/>
      <c r="Q1885" s="5"/>
      <c r="AA1885" s="4"/>
      <c r="AU1885" s="7"/>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t="str">
        <f>IF(F1886="","",IFERROR(CONCATENATE("PEUA",VLOOKUP(ESTADO,REPORTE!AV$2:AW$33,2,0),DIDTRITO_FORM,CADER_FORM,IFERROR(INDEX(BS:BS,MATCH(DAY(F1886),BR:BR,0),1),DAY(F1886)),IFERROR(INDEX(BS:BS,MATCH(MONTH(F1886),BR:BR,0),1),MONTH(F1886)),YEAR(F1886),G1886),""))</f>
        <v/>
      </c>
      <c r="L1886" s="4"/>
      <c r="M1886" s="4"/>
      <c r="Q1886" s="5"/>
      <c r="AA1886" s="4"/>
      <c r="AU1886" s="7"/>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t="str">
        <f>IF(F1887="","",IFERROR(CONCATENATE("PEUA",VLOOKUP(ESTADO,REPORTE!AV$2:AW$33,2,0),DIDTRITO_FORM,CADER_FORM,IFERROR(INDEX(BS:BS,MATCH(DAY(F1887),BR:BR,0),1),DAY(F1887)),IFERROR(INDEX(BS:BS,MATCH(MONTH(F1887),BR:BR,0),1),MONTH(F1887)),YEAR(F1887),G1887),""))</f>
        <v/>
      </c>
      <c r="L1887" s="4"/>
      <c r="M1887" s="4"/>
      <c r="Q1887" s="5"/>
      <c r="AA1887" s="4"/>
      <c r="AU1887" s="7"/>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t="str">
        <f>IF(F1888="","",IFERROR(CONCATENATE("PEUA",VLOOKUP(ESTADO,REPORTE!AV$2:AW$33,2,0),DIDTRITO_FORM,CADER_FORM,IFERROR(INDEX(BS:BS,MATCH(DAY(F1888),BR:BR,0),1),DAY(F1888)),IFERROR(INDEX(BS:BS,MATCH(MONTH(F1888),BR:BR,0),1),MONTH(F1888)),YEAR(F1888),G1888),""))</f>
        <v/>
      </c>
      <c r="L1888" s="4"/>
      <c r="M1888" s="4"/>
      <c r="Q1888" s="5"/>
      <c r="AA1888" s="4"/>
      <c r="AU1888" s="7"/>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t="str">
        <f>IF(F1889="","",IFERROR(CONCATENATE("PEUA",VLOOKUP(ESTADO,REPORTE!AV$2:AW$33,2,0),DIDTRITO_FORM,CADER_FORM,IFERROR(INDEX(BS:BS,MATCH(DAY(F1889),BR:BR,0),1),DAY(F1889)),IFERROR(INDEX(BS:BS,MATCH(MONTH(F1889),BR:BR,0),1),MONTH(F1889)),YEAR(F1889),G1889),""))</f>
        <v/>
      </c>
      <c r="L1889" s="4"/>
      <c r="M1889" s="4"/>
      <c r="Q1889" s="5"/>
      <c r="AA1889" s="4"/>
      <c r="AU1889" s="7"/>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t="str">
        <f>IF(F1890="","",IFERROR(CONCATENATE("PEUA",VLOOKUP(ESTADO,REPORTE!AV$2:AW$33,2,0),DIDTRITO_FORM,CADER_FORM,IFERROR(INDEX(BS:BS,MATCH(DAY(F1890),BR:BR,0),1),DAY(F1890)),IFERROR(INDEX(BS:BS,MATCH(MONTH(F1890),BR:BR,0),1),MONTH(F1890)),YEAR(F1890),G1890),""))</f>
        <v/>
      </c>
      <c r="L1890" s="4"/>
      <c r="M1890" s="4"/>
      <c r="Q1890" s="5"/>
      <c r="AA1890" s="4"/>
      <c r="AU1890" s="7"/>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t="str">
        <f>IF(F1891="","",IFERROR(CONCATENATE("PEUA",VLOOKUP(ESTADO,REPORTE!AV$2:AW$33,2,0),DIDTRITO_FORM,CADER_FORM,IFERROR(INDEX(BS:BS,MATCH(DAY(F1891),BR:BR,0),1),DAY(F1891)),IFERROR(INDEX(BS:BS,MATCH(MONTH(F1891),BR:BR,0),1),MONTH(F1891)),YEAR(F1891),G1891),""))</f>
        <v/>
      </c>
      <c r="L1891" s="4"/>
      <c r="M1891" s="4"/>
      <c r="Q1891" s="5"/>
      <c r="AA1891" s="4"/>
      <c r="AU1891" s="7"/>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t="str">
        <f>IF(F1892="","",IFERROR(CONCATENATE("PEUA",VLOOKUP(ESTADO,REPORTE!AV$2:AW$33,2,0),DIDTRITO_FORM,CADER_FORM,IFERROR(INDEX(BS:BS,MATCH(DAY(F1892),BR:BR,0),1),DAY(F1892)),IFERROR(INDEX(BS:BS,MATCH(MONTH(F1892),BR:BR,0),1),MONTH(F1892)),YEAR(F1892),G1892),""))</f>
        <v/>
      </c>
      <c r="L1892" s="4"/>
      <c r="M1892" s="4"/>
      <c r="Q1892" s="5"/>
      <c r="AA1892" s="4"/>
      <c r="AU1892" s="7"/>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t="str">
        <f>IF(F1893="","",IFERROR(CONCATENATE("PEUA",VLOOKUP(ESTADO,REPORTE!AV$2:AW$33,2,0),DIDTRITO_FORM,CADER_FORM,IFERROR(INDEX(BS:BS,MATCH(DAY(F1893),BR:BR,0),1),DAY(F1893)),IFERROR(INDEX(BS:BS,MATCH(MONTH(F1893),BR:BR,0),1),MONTH(F1893)),YEAR(F1893),G1893),""))</f>
        <v/>
      </c>
      <c r="L1893" s="4"/>
      <c r="M1893" s="4"/>
      <c r="Q1893" s="5"/>
      <c r="AA1893" s="4"/>
      <c r="AU1893" s="7"/>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t="str">
        <f>IF(F1894="","",IFERROR(CONCATENATE("PEUA",VLOOKUP(ESTADO,REPORTE!AV$2:AW$33,2,0),DIDTRITO_FORM,CADER_FORM,IFERROR(INDEX(BS:BS,MATCH(DAY(F1894),BR:BR,0),1),DAY(F1894)),IFERROR(INDEX(BS:BS,MATCH(MONTH(F1894),BR:BR,0),1),MONTH(F1894)),YEAR(F1894),G1894),""))</f>
        <v/>
      </c>
      <c r="L1894" s="4"/>
      <c r="M1894" s="4"/>
      <c r="Q1894" s="5"/>
      <c r="AA1894" s="4"/>
      <c r="AU1894" s="7"/>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t="str">
        <f>IF(F1895="","",IFERROR(CONCATENATE("PEUA",VLOOKUP(ESTADO,REPORTE!AV$2:AW$33,2,0),DIDTRITO_FORM,CADER_FORM,IFERROR(INDEX(BS:BS,MATCH(DAY(F1895),BR:BR,0),1),DAY(F1895)),IFERROR(INDEX(BS:BS,MATCH(MONTH(F1895),BR:BR,0),1),MONTH(F1895)),YEAR(F1895),G1895),""))</f>
        <v/>
      </c>
      <c r="L1895" s="4"/>
      <c r="M1895" s="4"/>
      <c r="Q1895" s="5"/>
      <c r="AA1895" s="4"/>
      <c r="AU1895" s="7"/>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t="str">
        <f>IF(F1896="","",IFERROR(CONCATENATE("PEUA",VLOOKUP(ESTADO,REPORTE!AV$2:AW$33,2,0),DIDTRITO_FORM,CADER_FORM,IFERROR(INDEX(BS:BS,MATCH(DAY(F1896),BR:BR,0),1),DAY(F1896)),IFERROR(INDEX(BS:BS,MATCH(MONTH(F1896),BR:BR,0),1),MONTH(F1896)),YEAR(F1896),G1896),""))</f>
        <v/>
      </c>
      <c r="L1896" s="4"/>
      <c r="M1896" s="4"/>
      <c r="Q1896" s="5"/>
      <c r="AA1896" s="4"/>
      <c r="AU1896" s="7"/>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t="str">
        <f>IF(F1897="","",IFERROR(CONCATENATE("PEUA",VLOOKUP(ESTADO,REPORTE!AV$2:AW$33,2,0),DIDTRITO_FORM,CADER_FORM,IFERROR(INDEX(BS:BS,MATCH(DAY(F1897),BR:BR,0),1),DAY(F1897)),IFERROR(INDEX(BS:BS,MATCH(MONTH(F1897),BR:BR,0),1),MONTH(F1897)),YEAR(F1897),G1897),""))</f>
        <v/>
      </c>
      <c r="L1897" s="4"/>
      <c r="M1897" s="4"/>
      <c r="Q1897" s="5"/>
      <c r="AA1897" s="4"/>
      <c r="AU1897" s="7"/>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t="str">
        <f>IF(F1898="","",IFERROR(CONCATENATE("PEUA",VLOOKUP(ESTADO,REPORTE!AV$2:AW$33,2,0),DIDTRITO_FORM,CADER_FORM,IFERROR(INDEX(BS:BS,MATCH(DAY(F1898),BR:BR,0),1),DAY(F1898)),IFERROR(INDEX(BS:BS,MATCH(MONTH(F1898),BR:BR,0),1),MONTH(F1898)),YEAR(F1898),G1898),""))</f>
        <v/>
      </c>
      <c r="L1898" s="4"/>
      <c r="M1898" s="4"/>
      <c r="Q1898" s="5"/>
      <c r="AA1898" s="4"/>
      <c r="AU1898" s="7"/>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t="str">
        <f>IF(F1899="","",IFERROR(CONCATENATE("PEUA",VLOOKUP(ESTADO,REPORTE!AV$2:AW$33,2,0),DIDTRITO_FORM,CADER_FORM,IFERROR(INDEX(BS:BS,MATCH(DAY(F1899),BR:BR,0),1),DAY(F1899)),IFERROR(INDEX(BS:BS,MATCH(MONTH(F1899),BR:BR,0),1),MONTH(F1899)),YEAR(F1899),G1899),""))</f>
        <v/>
      </c>
      <c r="L1899" s="4"/>
      <c r="M1899" s="4"/>
      <c r="Q1899" s="5"/>
      <c r="AA1899" s="4"/>
      <c r="AU1899" s="7"/>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t="str">
        <f>IF(F1900="","",IFERROR(CONCATENATE("PEUA",VLOOKUP(ESTADO,REPORTE!AV$2:AW$33,2,0),DIDTRITO_FORM,CADER_FORM,IFERROR(INDEX(BS:BS,MATCH(DAY(F1900),BR:BR,0),1),DAY(F1900)),IFERROR(INDEX(BS:BS,MATCH(MONTH(F1900),BR:BR,0),1),MONTH(F1900)),YEAR(F1900),G1900),""))</f>
        <v/>
      </c>
      <c r="L1900" s="4"/>
      <c r="M1900" s="4"/>
      <c r="Q1900" s="5"/>
      <c r="AA1900" s="4"/>
      <c r="AU1900" s="7"/>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t="str">
        <f>IF(F1901="","",IFERROR(CONCATENATE("PEUA",VLOOKUP(ESTADO,REPORTE!AV$2:AW$33,2,0),DIDTRITO_FORM,CADER_FORM,IFERROR(INDEX(BS:BS,MATCH(DAY(F1901),BR:BR,0),1),DAY(F1901)),IFERROR(INDEX(BS:BS,MATCH(MONTH(F1901),BR:BR,0),1),MONTH(F1901)),YEAR(F1901),G1901),""))</f>
        <v/>
      </c>
      <c r="L1901" s="4"/>
      <c r="M1901" s="4"/>
      <c r="Q1901" s="5"/>
      <c r="AA1901" s="4"/>
      <c r="AU1901" s="7"/>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t="str">
        <f>IF(F1902="","",IFERROR(CONCATENATE("PEUA",VLOOKUP(ESTADO,REPORTE!AV$2:AW$33,2,0),DIDTRITO_FORM,CADER_FORM,IFERROR(INDEX(BS:BS,MATCH(DAY(F1902),BR:BR,0),1),DAY(F1902)),IFERROR(INDEX(BS:BS,MATCH(MONTH(F1902),BR:BR,0),1),MONTH(F1902)),YEAR(F1902),G1902),""))</f>
        <v/>
      </c>
      <c r="L1902" s="4"/>
      <c r="M1902" s="4"/>
      <c r="Q1902" s="5"/>
      <c r="AA1902" s="4"/>
      <c r="AU1902" s="7"/>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t="str">
        <f>IF(F1903="","",IFERROR(CONCATENATE("PEUA",VLOOKUP(ESTADO,REPORTE!AV$2:AW$33,2,0),DIDTRITO_FORM,CADER_FORM,IFERROR(INDEX(BS:BS,MATCH(DAY(F1903),BR:BR,0),1),DAY(F1903)),IFERROR(INDEX(BS:BS,MATCH(MONTH(F1903),BR:BR,0),1),MONTH(F1903)),YEAR(F1903),G1903),""))</f>
        <v/>
      </c>
      <c r="L1903" s="4"/>
      <c r="M1903" s="4"/>
      <c r="Q1903" s="5"/>
      <c r="AA1903" s="4"/>
      <c r="AU1903" s="7"/>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t="str">
        <f>IF(F1904="","",IFERROR(CONCATENATE("PEUA",VLOOKUP(ESTADO,REPORTE!AV$2:AW$33,2,0),DIDTRITO_FORM,CADER_FORM,IFERROR(INDEX(BS:BS,MATCH(DAY(F1904),BR:BR,0),1),DAY(F1904)),IFERROR(INDEX(BS:BS,MATCH(MONTH(F1904),BR:BR,0),1),MONTH(F1904)),YEAR(F1904),G1904),""))</f>
        <v/>
      </c>
      <c r="L1904" s="4"/>
      <c r="M1904" s="4"/>
      <c r="Q1904" s="5"/>
      <c r="AA1904" s="4"/>
      <c r="AU1904" s="7"/>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t="str">
        <f>IF(F1905="","",IFERROR(CONCATENATE("PEUA",VLOOKUP(ESTADO,REPORTE!AV$2:AW$33,2,0),DIDTRITO_FORM,CADER_FORM,IFERROR(INDEX(BS:BS,MATCH(DAY(F1905),BR:BR,0),1),DAY(F1905)),IFERROR(INDEX(BS:BS,MATCH(MONTH(F1905),BR:BR,0),1),MONTH(F1905)),YEAR(F1905),G1905),""))</f>
        <v/>
      </c>
      <c r="L1905" s="4"/>
      <c r="M1905" s="4"/>
      <c r="Q1905" s="5"/>
      <c r="AA1905" s="4"/>
      <c r="AU1905" s="7"/>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t="str">
        <f>IF(F1906="","",IFERROR(CONCATENATE("PEUA",VLOOKUP(ESTADO,REPORTE!AV$2:AW$33,2,0),DIDTRITO_FORM,CADER_FORM,IFERROR(INDEX(BS:BS,MATCH(DAY(F1906),BR:BR,0),1),DAY(F1906)),IFERROR(INDEX(BS:BS,MATCH(MONTH(F1906),BR:BR,0),1),MONTH(F1906)),YEAR(F1906),G1906),""))</f>
        <v/>
      </c>
      <c r="L1906" s="4"/>
      <c r="M1906" s="4"/>
      <c r="Q1906" s="5"/>
      <c r="AA1906" s="4"/>
      <c r="AU1906" s="7"/>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t="str">
        <f>IF(F1907="","",IFERROR(CONCATENATE("PEUA",VLOOKUP(ESTADO,REPORTE!AV$2:AW$33,2,0),DIDTRITO_FORM,CADER_FORM,IFERROR(INDEX(BS:BS,MATCH(DAY(F1907),BR:BR,0),1),DAY(F1907)),IFERROR(INDEX(BS:BS,MATCH(MONTH(F1907),BR:BR,0),1),MONTH(F1907)),YEAR(F1907),G1907),""))</f>
        <v/>
      </c>
      <c r="L1907" s="4"/>
      <c r="M1907" s="4"/>
      <c r="Q1907" s="5"/>
      <c r="AA1907" s="4"/>
      <c r="AU1907" s="7"/>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t="str">
        <f>IF(F1908="","",IFERROR(CONCATENATE("PEUA",VLOOKUP(ESTADO,REPORTE!AV$2:AW$33,2,0),DIDTRITO_FORM,CADER_FORM,IFERROR(INDEX(BS:BS,MATCH(DAY(F1908),BR:BR,0),1),DAY(F1908)),IFERROR(INDEX(BS:BS,MATCH(MONTH(F1908),BR:BR,0),1),MONTH(F1908)),YEAR(F1908),G1908),""))</f>
        <v/>
      </c>
      <c r="L1908" s="4"/>
      <c r="M1908" s="4"/>
      <c r="Q1908" s="5"/>
      <c r="AA1908" s="4"/>
      <c r="AU1908" s="7"/>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t="str">
        <f>IF(F1909="","",IFERROR(CONCATENATE("PEUA",VLOOKUP(ESTADO,REPORTE!AV$2:AW$33,2,0),DIDTRITO_FORM,CADER_FORM,IFERROR(INDEX(BS:BS,MATCH(DAY(F1909),BR:BR,0),1),DAY(F1909)),IFERROR(INDEX(BS:BS,MATCH(MONTH(F1909),BR:BR,0),1),MONTH(F1909)),YEAR(F1909),G1909),""))</f>
        <v/>
      </c>
      <c r="L1909" s="4"/>
      <c r="M1909" s="4"/>
      <c r="Q1909" s="5"/>
      <c r="AA1909" s="4"/>
      <c r="AU1909" s="7"/>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t="str">
        <f>IF(F1910="","",IFERROR(CONCATENATE("PEUA",VLOOKUP(ESTADO,REPORTE!AV$2:AW$33,2,0),DIDTRITO_FORM,CADER_FORM,IFERROR(INDEX(BS:BS,MATCH(DAY(F1910),BR:BR,0),1),DAY(F1910)),IFERROR(INDEX(BS:BS,MATCH(MONTH(F1910),BR:BR,0),1),MONTH(F1910)),YEAR(F1910),G1910),""))</f>
        <v/>
      </c>
      <c r="L1910" s="4"/>
      <c r="M1910" s="4"/>
      <c r="Q1910" s="5"/>
      <c r="AA1910" s="4"/>
      <c r="AU1910" s="7"/>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t="str">
        <f>IF(F1911="","",IFERROR(CONCATENATE("PEUA",VLOOKUP(ESTADO,REPORTE!AV$2:AW$33,2,0),DIDTRITO_FORM,CADER_FORM,IFERROR(INDEX(BS:BS,MATCH(DAY(F1911),BR:BR,0),1),DAY(F1911)),IFERROR(INDEX(BS:BS,MATCH(MONTH(F1911),BR:BR,0),1),MONTH(F1911)),YEAR(F1911),G1911),""))</f>
        <v/>
      </c>
      <c r="L1911" s="4"/>
      <c r="M1911" s="4"/>
      <c r="Q1911" s="5"/>
      <c r="AA1911" s="4"/>
      <c r="AU1911" s="7"/>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t="str">
        <f>IF(F1912="","",IFERROR(CONCATENATE("PEUA",VLOOKUP(ESTADO,REPORTE!AV$2:AW$33,2,0),DIDTRITO_FORM,CADER_FORM,IFERROR(INDEX(BS:BS,MATCH(DAY(F1912),BR:BR,0),1),DAY(F1912)),IFERROR(INDEX(BS:BS,MATCH(MONTH(F1912),BR:BR,0),1),MONTH(F1912)),YEAR(F1912),G1912),""))</f>
        <v/>
      </c>
      <c r="L1912" s="4"/>
      <c r="M1912" s="4"/>
      <c r="Q1912" s="5"/>
      <c r="AA1912" s="4"/>
      <c r="AU1912" s="7"/>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t="str">
        <f>IF(F1913="","",IFERROR(CONCATENATE("PEUA",VLOOKUP(ESTADO,REPORTE!AV$2:AW$33,2,0),DIDTRITO_FORM,CADER_FORM,IFERROR(INDEX(BS:BS,MATCH(DAY(F1913),BR:BR,0),1),DAY(F1913)),IFERROR(INDEX(BS:BS,MATCH(MONTH(F1913),BR:BR,0),1),MONTH(F1913)),YEAR(F1913),G1913),""))</f>
        <v/>
      </c>
      <c r="L1913" s="4"/>
      <c r="M1913" s="4"/>
      <c r="Q1913" s="5"/>
      <c r="AA1913" s="4"/>
      <c r="AU1913" s="7"/>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t="str">
        <f>IF(F1914="","",IFERROR(CONCATENATE("PEUA",VLOOKUP(ESTADO,REPORTE!AV$2:AW$33,2,0),DIDTRITO_FORM,CADER_FORM,IFERROR(INDEX(BS:BS,MATCH(DAY(F1914),BR:BR,0),1),DAY(F1914)),IFERROR(INDEX(BS:BS,MATCH(MONTH(F1914),BR:BR,0),1),MONTH(F1914)),YEAR(F1914),G1914),""))</f>
        <v/>
      </c>
      <c r="L1914" s="4"/>
      <c r="M1914" s="4"/>
      <c r="Q1914" s="5"/>
      <c r="AA1914" s="4"/>
      <c r="AU1914" s="7"/>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t="str">
        <f>IF(F1915="","",IFERROR(CONCATENATE("PEUA",VLOOKUP(ESTADO,REPORTE!AV$2:AW$33,2,0),DIDTRITO_FORM,CADER_FORM,IFERROR(INDEX(BS:BS,MATCH(DAY(F1915),BR:BR,0),1),DAY(F1915)),IFERROR(INDEX(BS:BS,MATCH(MONTH(F1915),BR:BR,0),1),MONTH(F1915)),YEAR(F1915),G1915),""))</f>
        <v/>
      </c>
      <c r="L1915" s="4"/>
      <c r="M1915" s="4"/>
      <c r="Q1915" s="5"/>
      <c r="AA1915" s="4"/>
      <c r="AU1915" s="7"/>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t="str">
        <f>IF(F1916="","",IFERROR(CONCATENATE("PEUA",VLOOKUP(ESTADO,REPORTE!AV$2:AW$33,2,0),DIDTRITO_FORM,CADER_FORM,IFERROR(INDEX(BS:BS,MATCH(DAY(F1916),BR:BR,0),1),DAY(F1916)),IFERROR(INDEX(BS:BS,MATCH(MONTH(F1916),BR:BR,0),1),MONTH(F1916)),YEAR(F1916),G1916),""))</f>
        <v/>
      </c>
      <c r="L1916" s="4"/>
      <c r="M1916" s="4"/>
      <c r="Q1916" s="5"/>
      <c r="AA1916" s="4"/>
      <c r="AU1916" s="7"/>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t="str">
        <f>IF(F1917="","",IFERROR(CONCATENATE("PEUA",VLOOKUP(ESTADO,REPORTE!AV$2:AW$33,2,0),DIDTRITO_FORM,CADER_FORM,IFERROR(INDEX(BS:BS,MATCH(DAY(F1917),BR:BR,0),1),DAY(F1917)),IFERROR(INDEX(BS:BS,MATCH(MONTH(F1917),BR:BR,0),1),MONTH(F1917)),YEAR(F1917),G1917),""))</f>
        <v/>
      </c>
      <c r="L1917" s="4"/>
      <c r="M1917" s="4"/>
      <c r="Q1917" s="5"/>
      <c r="AA1917" s="4"/>
      <c r="AU1917" s="7"/>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t="str">
        <f>IF(F1918="","",IFERROR(CONCATENATE("PEUA",VLOOKUP(ESTADO,REPORTE!AV$2:AW$33,2,0),DIDTRITO_FORM,CADER_FORM,IFERROR(INDEX(BS:BS,MATCH(DAY(F1918),BR:BR,0),1),DAY(F1918)),IFERROR(INDEX(BS:BS,MATCH(MONTH(F1918),BR:BR,0),1),MONTH(F1918)),YEAR(F1918),G1918),""))</f>
        <v/>
      </c>
      <c r="L1918" s="4"/>
      <c r="M1918" s="4"/>
      <c r="Q1918" s="5"/>
      <c r="AA1918" s="4"/>
      <c r="AU1918" s="7"/>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t="str">
        <f>IF(F1919="","",IFERROR(CONCATENATE("PEUA",VLOOKUP(ESTADO,REPORTE!AV$2:AW$33,2,0),DIDTRITO_FORM,CADER_FORM,IFERROR(INDEX(BS:BS,MATCH(DAY(F1919),BR:BR,0),1),DAY(F1919)),IFERROR(INDEX(BS:BS,MATCH(MONTH(F1919),BR:BR,0),1),MONTH(F1919)),YEAR(F1919),G1919),""))</f>
        <v/>
      </c>
      <c r="L1919" s="4"/>
      <c r="M1919" s="4"/>
      <c r="Q1919" s="5"/>
      <c r="AA1919" s="4"/>
      <c r="AU1919" s="7"/>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t="str">
        <f>IF(F1920="","",IFERROR(CONCATENATE("PEUA",VLOOKUP(ESTADO,REPORTE!AV$2:AW$33,2,0),DIDTRITO_FORM,CADER_FORM,IFERROR(INDEX(BS:BS,MATCH(DAY(F1920),BR:BR,0),1),DAY(F1920)),IFERROR(INDEX(BS:BS,MATCH(MONTH(F1920),BR:BR,0),1),MONTH(F1920)),YEAR(F1920),G1920),""))</f>
        <v/>
      </c>
      <c r="L1920" s="4"/>
      <c r="M1920" s="4"/>
      <c r="Q1920" s="5"/>
      <c r="AA1920" s="4"/>
      <c r="AU1920" s="7"/>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t="str">
        <f>IF(F1921="","",IFERROR(CONCATENATE("PEUA",VLOOKUP(ESTADO,REPORTE!AV$2:AW$33,2,0),DIDTRITO_FORM,CADER_FORM,IFERROR(INDEX(BS:BS,MATCH(DAY(F1921),BR:BR,0),1),DAY(F1921)),IFERROR(INDEX(BS:BS,MATCH(MONTH(F1921),BR:BR,0),1),MONTH(F1921)),YEAR(F1921),G1921),""))</f>
        <v/>
      </c>
      <c r="L1921" s="4"/>
      <c r="M1921" s="4"/>
      <c r="Q1921" s="5"/>
      <c r="AA1921" s="4"/>
      <c r="AU1921" s="7"/>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t="str">
        <f>IF(F1922="","",IFERROR(CONCATENATE("PEUA",VLOOKUP(ESTADO,REPORTE!AV$2:AW$33,2,0),DIDTRITO_FORM,CADER_FORM,IFERROR(INDEX(BS:BS,MATCH(DAY(F1922),BR:BR,0),1),DAY(F1922)),IFERROR(INDEX(BS:BS,MATCH(MONTH(F1922),BR:BR,0),1),MONTH(F1922)),YEAR(F1922),G1922),""))</f>
        <v/>
      </c>
      <c r="L1922" s="4"/>
      <c r="M1922" s="4"/>
      <c r="Q1922" s="5"/>
      <c r="AA1922" s="4"/>
      <c r="AU1922" s="7"/>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t="str">
        <f>IF(F1923="","",IFERROR(CONCATENATE("PEUA",VLOOKUP(ESTADO,REPORTE!AV$2:AW$33,2,0),DIDTRITO_FORM,CADER_FORM,IFERROR(INDEX(BS:BS,MATCH(DAY(F1923),BR:BR,0),1),DAY(F1923)),IFERROR(INDEX(BS:BS,MATCH(MONTH(F1923),BR:BR,0),1),MONTH(F1923)),YEAR(F1923),G1923),""))</f>
        <v/>
      </c>
      <c r="L1923" s="4"/>
      <c r="M1923" s="4"/>
      <c r="Q1923" s="5"/>
      <c r="AA1923" s="4"/>
      <c r="AU1923" s="7"/>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t="str">
        <f>IF(F1924="","",IFERROR(CONCATENATE("PEUA",VLOOKUP(ESTADO,REPORTE!AV$2:AW$33,2,0),DIDTRITO_FORM,CADER_FORM,IFERROR(INDEX(BS:BS,MATCH(DAY(F1924),BR:BR,0),1),DAY(F1924)),IFERROR(INDEX(BS:BS,MATCH(MONTH(F1924),BR:BR,0),1),MONTH(F1924)),YEAR(F1924),G1924),""))</f>
        <v/>
      </c>
      <c r="L1924" s="4"/>
      <c r="M1924" s="4"/>
      <c r="Q1924" s="5"/>
      <c r="AA1924" s="4"/>
      <c r="AU1924" s="7"/>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t="str">
        <f>IF(F1925="","",IFERROR(CONCATENATE("PEUA",VLOOKUP(ESTADO,REPORTE!AV$2:AW$33,2,0),DIDTRITO_FORM,CADER_FORM,IFERROR(INDEX(BS:BS,MATCH(DAY(F1925),BR:BR,0),1),DAY(F1925)),IFERROR(INDEX(BS:BS,MATCH(MONTH(F1925),BR:BR,0),1),MONTH(F1925)),YEAR(F1925),G1925),""))</f>
        <v/>
      </c>
      <c r="L1925" s="4"/>
      <c r="M1925" s="4"/>
      <c r="Q1925" s="5"/>
      <c r="AA1925" s="4"/>
      <c r="AU1925" s="7"/>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t="str">
        <f>IF(F1926="","",IFERROR(CONCATENATE("PEUA",VLOOKUP(ESTADO,REPORTE!AV$2:AW$33,2,0),DIDTRITO_FORM,CADER_FORM,IFERROR(INDEX(BS:BS,MATCH(DAY(F1926),BR:BR,0),1),DAY(F1926)),IFERROR(INDEX(BS:BS,MATCH(MONTH(F1926),BR:BR,0),1),MONTH(F1926)),YEAR(F1926),G1926),""))</f>
        <v/>
      </c>
      <c r="L1926" s="4"/>
      <c r="M1926" s="4"/>
      <c r="Q1926" s="5"/>
      <c r="AA1926" s="4"/>
      <c r="AU1926" s="7"/>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t="str">
        <f>IF(F1927="","",IFERROR(CONCATENATE("PEUA",VLOOKUP(ESTADO,REPORTE!AV$2:AW$33,2,0),DIDTRITO_FORM,CADER_FORM,IFERROR(INDEX(BS:BS,MATCH(DAY(F1927),BR:BR,0),1),DAY(F1927)),IFERROR(INDEX(BS:BS,MATCH(MONTH(F1927),BR:BR,0),1),MONTH(F1927)),YEAR(F1927),G1927),""))</f>
        <v/>
      </c>
      <c r="L1927" s="4"/>
      <c r="M1927" s="4"/>
      <c r="Q1927" s="5"/>
      <c r="AA1927" s="4"/>
      <c r="AU1927" s="7"/>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t="str">
        <f>IF(F1928="","",IFERROR(CONCATENATE("PEUA",VLOOKUP(ESTADO,REPORTE!AV$2:AW$33,2,0),DIDTRITO_FORM,CADER_FORM,IFERROR(INDEX(BS:BS,MATCH(DAY(F1928),BR:BR,0),1),DAY(F1928)),IFERROR(INDEX(BS:BS,MATCH(MONTH(F1928),BR:BR,0),1),MONTH(F1928)),YEAR(F1928),G1928),""))</f>
        <v/>
      </c>
      <c r="L1928" s="4"/>
      <c r="M1928" s="4"/>
      <c r="Q1928" s="5"/>
      <c r="AA1928" s="4"/>
      <c r="AU1928" s="7"/>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t="str">
        <f>IF(F1929="","",IFERROR(CONCATENATE("PEUA",VLOOKUP(ESTADO,REPORTE!AV$2:AW$33,2,0),DIDTRITO_FORM,CADER_FORM,IFERROR(INDEX(BS:BS,MATCH(DAY(F1929),BR:BR,0),1),DAY(F1929)),IFERROR(INDEX(BS:BS,MATCH(MONTH(F1929),BR:BR,0),1),MONTH(F1929)),YEAR(F1929),G1929),""))</f>
        <v/>
      </c>
      <c r="L1929" s="4"/>
      <c r="M1929" s="4"/>
      <c r="Q1929" s="5"/>
      <c r="AA1929" s="4"/>
      <c r="AU1929" s="7"/>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t="str">
        <f>IF(F1930="","",IFERROR(CONCATENATE("PEUA",VLOOKUP(ESTADO,REPORTE!AV$2:AW$33,2,0),DIDTRITO_FORM,CADER_FORM,IFERROR(INDEX(BS:BS,MATCH(DAY(F1930),BR:BR,0),1),DAY(F1930)),IFERROR(INDEX(BS:BS,MATCH(MONTH(F1930),BR:BR,0),1),MONTH(F1930)),YEAR(F1930),G1930),""))</f>
        <v/>
      </c>
      <c r="L1930" s="4"/>
      <c r="M1930" s="4"/>
      <c r="Q1930" s="5"/>
      <c r="AA1930" s="4"/>
      <c r="AU1930" s="7"/>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t="str">
        <f>IF(F1931="","",IFERROR(CONCATENATE("PEUA",VLOOKUP(ESTADO,REPORTE!AV$2:AW$33,2,0),DIDTRITO_FORM,CADER_FORM,IFERROR(INDEX(BS:BS,MATCH(DAY(F1931),BR:BR,0),1),DAY(F1931)),IFERROR(INDEX(BS:BS,MATCH(MONTH(F1931),BR:BR,0),1),MONTH(F1931)),YEAR(F1931),G1931),""))</f>
        <v/>
      </c>
      <c r="L1931" s="4"/>
      <c r="M1931" s="4"/>
      <c r="Q1931" s="5"/>
      <c r="AA1931" s="4"/>
      <c r="AU1931" s="7"/>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t="str">
        <f>IF(F1932="","",IFERROR(CONCATENATE("PEUA",VLOOKUP(ESTADO,REPORTE!AV$2:AW$33,2,0),DIDTRITO_FORM,CADER_FORM,IFERROR(INDEX(BS:BS,MATCH(DAY(F1932),BR:BR,0),1),DAY(F1932)),IFERROR(INDEX(BS:BS,MATCH(MONTH(F1932),BR:BR,0),1),MONTH(F1932)),YEAR(F1932),G1932),""))</f>
        <v/>
      </c>
      <c r="L1932" s="4"/>
      <c r="M1932" s="4"/>
      <c r="Q1932" s="5"/>
      <c r="AA1932" s="4"/>
      <c r="AU1932" s="7"/>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t="str">
        <f>IF(F1933="","",IFERROR(CONCATENATE("PEUA",VLOOKUP(ESTADO,REPORTE!AV$2:AW$33,2,0),DIDTRITO_FORM,CADER_FORM,IFERROR(INDEX(BS:BS,MATCH(DAY(F1933),BR:BR,0),1),DAY(F1933)),IFERROR(INDEX(BS:BS,MATCH(MONTH(F1933),BR:BR,0),1),MONTH(F1933)),YEAR(F1933),G1933),""))</f>
        <v/>
      </c>
      <c r="L1933" s="4"/>
      <c r="M1933" s="4"/>
      <c r="Q1933" s="5"/>
      <c r="AA1933" s="4"/>
      <c r="AU1933" s="7"/>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t="str">
        <f>IF(F1934="","",IFERROR(CONCATENATE("PEUA",VLOOKUP(ESTADO,REPORTE!AV$2:AW$33,2,0),DIDTRITO_FORM,CADER_FORM,IFERROR(INDEX(BS:BS,MATCH(DAY(F1934),BR:BR,0),1),DAY(F1934)),IFERROR(INDEX(BS:BS,MATCH(MONTH(F1934),BR:BR,0),1),MONTH(F1934)),YEAR(F1934),G1934),""))</f>
        <v/>
      </c>
      <c r="L1934" s="4"/>
      <c r="M1934" s="4"/>
      <c r="Q1934" s="5"/>
      <c r="AA1934" s="4"/>
      <c r="AU1934" s="7"/>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t="str">
        <f>IF(F1935="","",IFERROR(CONCATENATE("PEUA",VLOOKUP(ESTADO,REPORTE!AV$2:AW$33,2,0),DIDTRITO_FORM,CADER_FORM,IFERROR(INDEX(BS:BS,MATCH(DAY(F1935),BR:BR,0),1),DAY(F1935)),IFERROR(INDEX(BS:BS,MATCH(MONTH(F1935),BR:BR,0),1),MONTH(F1935)),YEAR(F1935),G1935),""))</f>
        <v/>
      </c>
      <c r="L1935" s="4"/>
      <c r="M1935" s="4"/>
      <c r="Q1935" s="5"/>
      <c r="AA1935" s="4"/>
      <c r="AU1935" s="7"/>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t="str">
        <f>IF(F1936="","",IFERROR(CONCATENATE("PEUA",VLOOKUP(ESTADO,REPORTE!AV$2:AW$33,2,0),DIDTRITO_FORM,CADER_FORM,IFERROR(INDEX(BS:BS,MATCH(DAY(F1936),BR:BR,0),1),DAY(F1936)),IFERROR(INDEX(BS:BS,MATCH(MONTH(F1936),BR:BR,0),1),MONTH(F1936)),YEAR(F1936),G1936),""))</f>
        <v/>
      </c>
      <c r="L1936" s="4"/>
      <c r="M1936" s="4"/>
      <c r="Q1936" s="5"/>
      <c r="AA1936" s="4"/>
      <c r="AU1936" s="7"/>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t="str">
        <f>IF(F1937="","",IFERROR(CONCATENATE("PEUA",VLOOKUP(ESTADO,REPORTE!AV$2:AW$33,2,0),DIDTRITO_FORM,CADER_FORM,IFERROR(INDEX(BS:BS,MATCH(DAY(F1937),BR:BR,0),1),DAY(F1937)),IFERROR(INDEX(BS:BS,MATCH(MONTH(F1937),BR:BR,0),1),MONTH(F1937)),YEAR(F1937),G1937),""))</f>
        <v/>
      </c>
      <c r="L1937" s="4"/>
      <c r="M1937" s="4"/>
      <c r="Q1937" s="5"/>
      <c r="AA1937" s="4"/>
      <c r="AU1937" s="7"/>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t="str">
        <f>IF(F1938="","",IFERROR(CONCATENATE("PEUA",VLOOKUP(ESTADO,REPORTE!AV$2:AW$33,2,0),DIDTRITO_FORM,CADER_FORM,IFERROR(INDEX(BS:BS,MATCH(DAY(F1938),BR:BR,0),1),DAY(F1938)),IFERROR(INDEX(BS:BS,MATCH(MONTH(F1938),BR:BR,0),1),MONTH(F1938)),YEAR(F1938),G1938),""))</f>
        <v/>
      </c>
      <c r="L1938" s="4"/>
      <c r="M1938" s="4"/>
      <c r="Q1938" s="5"/>
      <c r="AA1938" s="4"/>
      <c r="AU1938" s="7"/>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t="str">
        <f>IF(F1939="","",IFERROR(CONCATENATE("PEUA",VLOOKUP(ESTADO,REPORTE!AV$2:AW$33,2,0),DIDTRITO_FORM,CADER_FORM,IFERROR(INDEX(BS:BS,MATCH(DAY(F1939),BR:BR,0),1),DAY(F1939)),IFERROR(INDEX(BS:BS,MATCH(MONTH(F1939),BR:BR,0),1),MONTH(F1939)),YEAR(F1939),G1939),""))</f>
        <v/>
      </c>
      <c r="L1939" s="4"/>
      <c r="M1939" s="4"/>
      <c r="Q1939" s="5"/>
      <c r="AA1939" s="4"/>
      <c r="AU1939" s="7"/>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t="str">
        <f>IF(F1940="","",IFERROR(CONCATENATE("PEUA",VLOOKUP(ESTADO,REPORTE!AV$2:AW$33,2,0),DIDTRITO_FORM,CADER_FORM,IFERROR(INDEX(BS:BS,MATCH(DAY(F1940),BR:BR,0),1),DAY(F1940)),IFERROR(INDEX(BS:BS,MATCH(MONTH(F1940),BR:BR,0),1),MONTH(F1940)),YEAR(F1940),G1940),""))</f>
        <v/>
      </c>
      <c r="L1940" s="4"/>
      <c r="M1940" s="4"/>
      <c r="Q1940" s="5"/>
      <c r="AA1940" s="4"/>
      <c r="AU1940" s="7"/>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t="str">
        <f>IF(F1941="","",IFERROR(CONCATENATE("PEUA",VLOOKUP(ESTADO,REPORTE!AV$2:AW$33,2,0),DIDTRITO_FORM,CADER_FORM,IFERROR(INDEX(BS:BS,MATCH(DAY(F1941),BR:BR,0),1),DAY(F1941)),IFERROR(INDEX(BS:BS,MATCH(MONTH(F1941),BR:BR,0),1),MONTH(F1941)),YEAR(F1941),G1941),""))</f>
        <v/>
      </c>
      <c r="L1941" s="4"/>
      <c r="M1941" s="4"/>
      <c r="Q1941" s="5"/>
      <c r="AA1941" s="4"/>
      <c r="AU1941" s="7"/>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t="str">
        <f>IF(F1942="","",IFERROR(CONCATENATE("PEUA",VLOOKUP(ESTADO,REPORTE!AV$2:AW$33,2,0),DIDTRITO_FORM,CADER_FORM,IFERROR(INDEX(BS:BS,MATCH(DAY(F1942),BR:BR,0),1),DAY(F1942)),IFERROR(INDEX(BS:BS,MATCH(MONTH(F1942),BR:BR,0),1),MONTH(F1942)),YEAR(F1942),G1942),""))</f>
        <v/>
      </c>
      <c r="L1942" s="4"/>
      <c r="M1942" s="4"/>
      <c r="Q1942" s="5"/>
      <c r="AA1942" s="4"/>
      <c r="AU1942" s="7"/>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t="str">
        <f>IF(F1943="","",IFERROR(CONCATENATE("PEUA",VLOOKUP(ESTADO,REPORTE!AV$2:AW$33,2,0),DIDTRITO_FORM,CADER_FORM,IFERROR(INDEX(BS:BS,MATCH(DAY(F1943),BR:BR,0),1),DAY(F1943)),IFERROR(INDEX(BS:BS,MATCH(MONTH(F1943),BR:BR,0),1),MONTH(F1943)),YEAR(F1943),G1943),""))</f>
        <v/>
      </c>
      <c r="L1943" s="4"/>
      <c r="M1943" s="4"/>
      <c r="Q1943" s="5"/>
      <c r="AA1943" s="4"/>
      <c r="AU1943" s="7"/>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t="str">
        <f>IF(F1944="","",IFERROR(CONCATENATE("PEUA",VLOOKUP(ESTADO,REPORTE!AV$2:AW$33,2,0),DIDTRITO_FORM,CADER_FORM,IFERROR(INDEX(BS:BS,MATCH(DAY(F1944),BR:BR,0),1),DAY(F1944)),IFERROR(INDEX(BS:BS,MATCH(MONTH(F1944),BR:BR,0),1),MONTH(F1944)),YEAR(F1944),G1944),""))</f>
        <v/>
      </c>
      <c r="L1944" s="4"/>
      <c r="M1944" s="4"/>
      <c r="Q1944" s="5"/>
      <c r="AA1944" s="4"/>
      <c r="AU1944" s="7"/>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t="str">
        <f>IF(F1945="","",IFERROR(CONCATENATE("PEUA",VLOOKUP(ESTADO,REPORTE!AV$2:AW$33,2,0),DIDTRITO_FORM,CADER_FORM,IFERROR(INDEX(BS:BS,MATCH(DAY(F1945),BR:BR,0),1),DAY(F1945)),IFERROR(INDEX(BS:BS,MATCH(MONTH(F1945),BR:BR,0),1),MONTH(F1945)),YEAR(F1945),G1945),""))</f>
        <v/>
      </c>
      <c r="L1945" s="4"/>
      <c r="M1945" s="4"/>
      <c r="Q1945" s="5"/>
      <c r="AA1945" s="4"/>
      <c r="AU1945" s="7"/>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t="str">
        <f>IF(F1946="","",IFERROR(CONCATENATE("PEUA",VLOOKUP(ESTADO,REPORTE!AV$2:AW$33,2,0),DIDTRITO_FORM,CADER_FORM,IFERROR(INDEX(BS:BS,MATCH(DAY(F1946),BR:BR,0),1),DAY(F1946)),IFERROR(INDEX(BS:BS,MATCH(MONTH(F1946),BR:BR,0),1),MONTH(F1946)),YEAR(F1946),G1946),""))</f>
        <v/>
      </c>
      <c r="L1946" s="4"/>
      <c r="M1946" s="4"/>
      <c r="Q1946" s="5"/>
      <c r="AA1946" s="4"/>
      <c r="AU1946" s="7"/>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t="str">
        <f>IF(F1947="","",IFERROR(CONCATENATE("PEUA",VLOOKUP(ESTADO,REPORTE!AV$2:AW$33,2,0),DIDTRITO_FORM,CADER_FORM,IFERROR(INDEX(BS:BS,MATCH(DAY(F1947),BR:BR,0),1),DAY(F1947)),IFERROR(INDEX(BS:BS,MATCH(MONTH(F1947),BR:BR,0),1),MONTH(F1947)),YEAR(F1947),G1947),""))</f>
        <v/>
      </c>
      <c r="L1947" s="4"/>
      <c r="M1947" s="4"/>
      <c r="Q1947" s="5"/>
      <c r="AA1947" s="4"/>
      <c r="AU1947" s="7"/>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t="str">
        <f>IF(F1948="","",IFERROR(CONCATENATE("PEUA",VLOOKUP(ESTADO,REPORTE!AV$2:AW$33,2,0),DIDTRITO_FORM,CADER_FORM,IFERROR(INDEX(BS:BS,MATCH(DAY(F1948),BR:BR,0),1),DAY(F1948)),IFERROR(INDEX(BS:BS,MATCH(MONTH(F1948),BR:BR,0),1),MONTH(F1948)),YEAR(F1948),G1948),""))</f>
        <v/>
      </c>
      <c r="L1948" s="4"/>
      <c r="M1948" s="4"/>
      <c r="Q1948" s="5"/>
      <c r="AA1948" s="4"/>
      <c r="AU1948" s="7"/>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t="str">
        <f>IF(F1949="","",IFERROR(CONCATENATE("PEUA",VLOOKUP(ESTADO,REPORTE!AV$2:AW$33,2,0),DIDTRITO_FORM,CADER_FORM,IFERROR(INDEX(BS:BS,MATCH(DAY(F1949),BR:BR,0),1),DAY(F1949)),IFERROR(INDEX(BS:BS,MATCH(MONTH(F1949),BR:BR,0),1),MONTH(F1949)),YEAR(F1949),G1949),""))</f>
        <v/>
      </c>
      <c r="L1949" s="4"/>
      <c r="M1949" s="4"/>
      <c r="Q1949" s="5"/>
      <c r="AA1949" s="4"/>
      <c r="AU1949" s="7"/>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t="str">
        <f>IF(F1950="","",IFERROR(CONCATENATE("PEUA",VLOOKUP(ESTADO,REPORTE!AV$2:AW$33,2,0),DIDTRITO_FORM,CADER_FORM,IFERROR(INDEX(BS:BS,MATCH(DAY(F1950),BR:BR,0),1),DAY(F1950)),IFERROR(INDEX(BS:BS,MATCH(MONTH(F1950),BR:BR,0),1),MONTH(F1950)),YEAR(F1950),G1950),""))</f>
        <v/>
      </c>
      <c r="L1950" s="4"/>
      <c r="M1950" s="4"/>
      <c r="Q1950" s="5"/>
      <c r="AA1950" s="4"/>
      <c r="AU1950" s="7"/>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t="str">
        <f>IF(F1951="","",IFERROR(CONCATENATE("PEUA",VLOOKUP(ESTADO,REPORTE!AV$2:AW$33,2,0),DIDTRITO_FORM,CADER_FORM,IFERROR(INDEX(BS:BS,MATCH(DAY(F1951),BR:BR,0),1),DAY(F1951)),IFERROR(INDEX(BS:BS,MATCH(MONTH(F1951),BR:BR,0),1),MONTH(F1951)),YEAR(F1951),G1951),""))</f>
        <v/>
      </c>
      <c r="L1951" s="4"/>
      <c r="M1951" s="4"/>
      <c r="Q1951" s="5"/>
      <c r="AA1951" s="4"/>
      <c r="AU1951" s="7"/>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t="str">
        <f>IF(F1952="","",IFERROR(CONCATENATE("PEUA",VLOOKUP(ESTADO,REPORTE!AV$2:AW$33,2,0),DIDTRITO_FORM,CADER_FORM,IFERROR(INDEX(BS:BS,MATCH(DAY(F1952),BR:BR,0),1),DAY(F1952)),IFERROR(INDEX(BS:BS,MATCH(MONTH(F1952),BR:BR,0),1),MONTH(F1952)),YEAR(F1952),G1952),""))</f>
        <v/>
      </c>
      <c r="L1952" s="4"/>
      <c r="M1952" s="4"/>
      <c r="Q1952" s="5"/>
      <c r="AA1952" s="4"/>
      <c r="AU1952" s="7"/>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t="str">
        <f>IF(F1953="","",IFERROR(CONCATENATE("PEUA",VLOOKUP(ESTADO,REPORTE!AV$2:AW$33,2,0),DIDTRITO_FORM,CADER_FORM,IFERROR(INDEX(BS:BS,MATCH(DAY(F1953),BR:BR,0),1),DAY(F1953)),IFERROR(INDEX(BS:BS,MATCH(MONTH(F1953),BR:BR,0),1),MONTH(F1953)),YEAR(F1953),G1953),""))</f>
        <v/>
      </c>
      <c r="L1953" s="4"/>
      <c r="M1953" s="4"/>
      <c r="Q1953" s="5"/>
      <c r="AA1953" s="4"/>
      <c r="AU1953" s="7"/>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t="str">
        <f>IF(F1954="","",IFERROR(CONCATENATE("PEUA",VLOOKUP(ESTADO,REPORTE!AV$2:AW$33,2,0),DIDTRITO_FORM,CADER_FORM,IFERROR(INDEX(BS:BS,MATCH(DAY(F1954),BR:BR,0),1),DAY(F1954)),IFERROR(INDEX(BS:BS,MATCH(MONTH(F1954),BR:BR,0),1),MONTH(F1954)),YEAR(F1954),G1954),""))</f>
        <v/>
      </c>
      <c r="L1954" s="4"/>
      <c r="M1954" s="4"/>
      <c r="Q1954" s="5"/>
      <c r="AA1954" s="4"/>
      <c r="AU1954" s="7"/>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t="str">
        <f>IF(F1955="","",IFERROR(CONCATENATE("PEUA",VLOOKUP(ESTADO,REPORTE!AV$2:AW$33,2,0),DIDTRITO_FORM,CADER_FORM,IFERROR(INDEX(BS:BS,MATCH(DAY(F1955),BR:BR,0),1),DAY(F1955)),IFERROR(INDEX(BS:BS,MATCH(MONTH(F1955),BR:BR,0),1),MONTH(F1955)),YEAR(F1955),G1955),""))</f>
        <v/>
      </c>
      <c r="L1955" s="4"/>
      <c r="M1955" s="4"/>
      <c r="Q1955" s="5"/>
      <c r="AA1955" s="4"/>
      <c r="AU1955" s="7"/>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t="str">
        <f>IF(F1956="","",IFERROR(CONCATENATE("PEUA",VLOOKUP(ESTADO,REPORTE!AV$2:AW$33,2,0),DIDTRITO_FORM,CADER_FORM,IFERROR(INDEX(BS:BS,MATCH(DAY(F1956),BR:BR,0),1),DAY(F1956)),IFERROR(INDEX(BS:BS,MATCH(MONTH(F1956),BR:BR,0),1),MONTH(F1956)),YEAR(F1956),G1956),""))</f>
        <v/>
      </c>
      <c r="L1956" s="4"/>
      <c r="M1956" s="4"/>
      <c r="Q1956" s="5"/>
      <c r="AA1956" s="4"/>
      <c r="AU1956" s="7"/>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t="str">
        <f>IF(F1957="","",IFERROR(CONCATENATE("PEUA",VLOOKUP(ESTADO,REPORTE!AV$2:AW$33,2,0),DIDTRITO_FORM,CADER_FORM,IFERROR(INDEX(BS:BS,MATCH(DAY(F1957),BR:BR,0),1),DAY(F1957)),IFERROR(INDEX(BS:BS,MATCH(MONTH(F1957),BR:BR,0),1),MONTH(F1957)),YEAR(F1957),G1957),""))</f>
        <v/>
      </c>
      <c r="L1957" s="4"/>
      <c r="M1957" s="4"/>
      <c r="Q1957" s="5"/>
      <c r="AA1957" s="4"/>
      <c r="AU1957" s="7"/>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t="str">
        <f>IF(F1958="","",IFERROR(CONCATENATE("PEUA",VLOOKUP(ESTADO,REPORTE!AV$2:AW$33,2,0),DIDTRITO_FORM,CADER_FORM,IFERROR(INDEX(BS:BS,MATCH(DAY(F1958),BR:BR,0),1),DAY(F1958)),IFERROR(INDEX(BS:BS,MATCH(MONTH(F1958),BR:BR,0),1),MONTH(F1958)),YEAR(F1958),G1958),""))</f>
        <v/>
      </c>
      <c r="L1958" s="4"/>
      <c r="M1958" s="4"/>
      <c r="Q1958" s="5"/>
      <c r="AA1958" s="4"/>
      <c r="AU1958" s="7"/>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t="str">
        <f>IF(F1959="","",IFERROR(CONCATENATE("PEUA",VLOOKUP(ESTADO,REPORTE!AV$2:AW$33,2,0),DIDTRITO_FORM,CADER_FORM,IFERROR(INDEX(BS:BS,MATCH(DAY(F1959),BR:BR,0),1),DAY(F1959)),IFERROR(INDEX(BS:BS,MATCH(MONTH(F1959),BR:BR,0),1),MONTH(F1959)),YEAR(F1959),G1959),""))</f>
        <v/>
      </c>
      <c r="L1959" s="4"/>
      <c r="M1959" s="4"/>
      <c r="Q1959" s="5"/>
      <c r="AA1959" s="4"/>
      <c r="AU1959" s="7"/>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t="str">
        <f>IF(F1960="","",IFERROR(CONCATENATE("PEUA",VLOOKUP(ESTADO,REPORTE!AV$2:AW$33,2,0),DIDTRITO_FORM,CADER_FORM,IFERROR(INDEX(BS:BS,MATCH(DAY(F1960),BR:BR,0),1),DAY(F1960)),IFERROR(INDEX(BS:BS,MATCH(MONTH(F1960),BR:BR,0),1),MONTH(F1960)),YEAR(F1960),G1960),""))</f>
        <v/>
      </c>
      <c r="L1960" s="4"/>
      <c r="M1960" s="4"/>
      <c r="Q1960" s="5"/>
      <c r="AA1960" s="4"/>
      <c r="AU1960" s="7"/>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t="str">
        <f>IF(F1961="","",IFERROR(CONCATENATE("PEUA",VLOOKUP(ESTADO,REPORTE!AV$2:AW$33,2,0),DIDTRITO_FORM,CADER_FORM,IFERROR(INDEX(BS:BS,MATCH(DAY(F1961),BR:BR,0),1),DAY(F1961)),IFERROR(INDEX(BS:BS,MATCH(MONTH(F1961),BR:BR,0),1),MONTH(F1961)),YEAR(F1961),G1961),""))</f>
        <v/>
      </c>
      <c r="L1961" s="4"/>
      <c r="M1961" s="4"/>
      <c r="Q1961" s="5"/>
      <c r="AA1961" s="4"/>
      <c r="AU1961" s="7"/>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t="str">
        <f>IF(F1962="","",IFERROR(CONCATENATE("PEUA",VLOOKUP(ESTADO,REPORTE!AV$2:AW$33,2,0),DIDTRITO_FORM,CADER_FORM,IFERROR(INDEX(BS:BS,MATCH(DAY(F1962),BR:BR,0),1),DAY(F1962)),IFERROR(INDEX(BS:BS,MATCH(MONTH(F1962),BR:BR,0),1),MONTH(F1962)),YEAR(F1962),G1962),""))</f>
        <v/>
      </c>
      <c r="L1962" s="4"/>
      <c r="M1962" s="4"/>
      <c r="Q1962" s="5"/>
      <c r="AA1962" s="4"/>
      <c r="AU1962" s="7"/>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t="str">
        <f>IF(F1963="","",IFERROR(CONCATENATE("PEUA",VLOOKUP(ESTADO,REPORTE!AV$2:AW$33,2,0),DIDTRITO_FORM,CADER_FORM,IFERROR(INDEX(BS:BS,MATCH(DAY(F1963),BR:BR,0),1),DAY(F1963)),IFERROR(INDEX(BS:BS,MATCH(MONTH(F1963),BR:BR,0),1),MONTH(F1963)),YEAR(F1963),G1963),""))</f>
        <v/>
      </c>
      <c r="L1963" s="4"/>
      <c r="M1963" s="4"/>
      <c r="Q1963" s="5"/>
      <c r="AA1963" s="4"/>
      <c r="AU1963" s="7"/>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t="str">
        <f>IF(F1964="","",IFERROR(CONCATENATE("PEUA",VLOOKUP(ESTADO,REPORTE!AV$2:AW$33,2,0),DIDTRITO_FORM,CADER_FORM,IFERROR(INDEX(BS:BS,MATCH(DAY(F1964),BR:BR,0),1),DAY(F1964)),IFERROR(INDEX(BS:BS,MATCH(MONTH(F1964),BR:BR,0),1),MONTH(F1964)),YEAR(F1964),G1964),""))</f>
        <v/>
      </c>
      <c r="L1964" s="4"/>
      <c r="M1964" s="4"/>
      <c r="Q1964" s="5"/>
      <c r="AA1964" s="4"/>
      <c r="AU1964" s="7"/>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t="str">
        <f>IF(F1965="","",IFERROR(CONCATENATE("PEUA",VLOOKUP(ESTADO,REPORTE!AV$2:AW$33,2,0),DIDTRITO_FORM,CADER_FORM,IFERROR(INDEX(BS:BS,MATCH(DAY(F1965),BR:BR,0),1),DAY(F1965)),IFERROR(INDEX(BS:BS,MATCH(MONTH(F1965),BR:BR,0),1),MONTH(F1965)),YEAR(F1965),G1965),""))</f>
        <v/>
      </c>
      <c r="L1965" s="4"/>
      <c r="M1965" s="4"/>
      <c r="Q1965" s="5"/>
      <c r="AA1965" s="4"/>
      <c r="AU1965" s="7"/>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t="str">
        <f>IF(F1966="","",IFERROR(CONCATENATE("PEUA",VLOOKUP(ESTADO,REPORTE!AV$2:AW$33,2,0),DIDTRITO_FORM,CADER_FORM,IFERROR(INDEX(BS:BS,MATCH(DAY(F1966),BR:BR,0),1),DAY(F1966)),IFERROR(INDEX(BS:BS,MATCH(MONTH(F1966),BR:BR,0),1),MONTH(F1966)),YEAR(F1966),G1966),""))</f>
        <v/>
      </c>
      <c r="L1966" s="4"/>
      <c r="M1966" s="4"/>
      <c r="Q1966" s="5"/>
      <c r="AA1966" s="4"/>
      <c r="AU1966" s="7"/>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t="str">
        <f>IF(F1967="","",IFERROR(CONCATENATE("PEUA",VLOOKUP(ESTADO,REPORTE!AV$2:AW$33,2,0),DIDTRITO_FORM,CADER_FORM,IFERROR(INDEX(BS:BS,MATCH(DAY(F1967),BR:BR,0),1),DAY(F1967)),IFERROR(INDEX(BS:BS,MATCH(MONTH(F1967),BR:BR,0),1),MONTH(F1967)),YEAR(F1967),G1967),""))</f>
        <v/>
      </c>
      <c r="L1967" s="4"/>
      <c r="M1967" s="4"/>
      <c r="Q1967" s="5"/>
      <c r="AA1967" s="4"/>
      <c r="AU1967" s="7"/>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t="str">
        <f>IF(F1968="","",IFERROR(CONCATENATE("PEUA",VLOOKUP(ESTADO,REPORTE!AV$2:AW$33,2,0),DIDTRITO_FORM,CADER_FORM,IFERROR(INDEX(BS:BS,MATCH(DAY(F1968),BR:BR,0),1),DAY(F1968)),IFERROR(INDEX(BS:BS,MATCH(MONTH(F1968),BR:BR,0),1),MONTH(F1968)),YEAR(F1968),G1968),""))</f>
        <v/>
      </c>
      <c r="L1968" s="4"/>
      <c r="M1968" s="4"/>
      <c r="Q1968" s="5"/>
      <c r="AA1968" s="4"/>
      <c r="AU1968" s="7"/>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t="str">
        <f>IF(F1969="","",IFERROR(CONCATENATE("PEUA",VLOOKUP(ESTADO,REPORTE!AV$2:AW$33,2,0),DIDTRITO_FORM,CADER_FORM,IFERROR(INDEX(BS:BS,MATCH(DAY(F1969),BR:BR,0),1),DAY(F1969)),IFERROR(INDEX(BS:BS,MATCH(MONTH(F1969),BR:BR,0),1),MONTH(F1969)),YEAR(F1969),G1969),""))</f>
        <v/>
      </c>
      <c r="L1969" s="4"/>
      <c r="M1969" s="4"/>
      <c r="Q1969" s="5"/>
      <c r="AA1969" s="4"/>
      <c r="AU1969" s="7"/>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t="str">
        <f>IF(F1970="","",IFERROR(CONCATENATE("PEUA",VLOOKUP(ESTADO,REPORTE!AV$2:AW$33,2,0),DIDTRITO_FORM,CADER_FORM,IFERROR(INDEX(BS:BS,MATCH(DAY(F1970),BR:BR,0),1),DAY(F1970)),IFERROR(INDEX(BS:BS,MATCH(MONTH(F1970),BR:BR,0),1),MONTH(F1970)),YEAR(F1970),G1970),""))</f>
        <v/>
      </c>
      <c r="L1970" s="4"/>
      <c r="M1970" s="4"/>
      <c r="Q1970" s="5"/>
      <c r="AA1970" s="4"/>
      <c r="AU1970" s="7"/>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t="str">
        <f>IF(F1971="","",IFERROR(CONCATENATE("PEUA",VLOOKUP(ESTADO,REPORTE!AV$2:AW$33,2,0),DIDTRITO_FORM,CADER_FORM,IFERROR(INDEX(BS:BS,MATCH(DAY(F1971),BR:BR,0),1),DAY(F1971)),IFERROR(INDEX(BS:BS,MATCH(MONTH(F1971),BR:BR,0),1),MONTH(F1971)),YEAR(F1971),G1971),""))</f>
        <v/>
      </c>
      <c r="L1971" s="4"/>
      <c r="M1971" s="4"/>
      <c r="Q1971" s="5"/>
      <c r="AA1971" s="4"/>
      <c r="AU1971" s="7"/>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t="str">
        <f>IF(F1972="","",IFERROR(CONCATENATE("PEUA",VLOOKUP(ESTADO,REPORTE!AV$2:AW$33,2,0),DIDTRITO_FORM,CADER_FORM,IFERROR(INDEX(BS:BS,MATCH(DAY(F1972),BR:BR,0),1),DAY(F1972)),IFERROR(INDEX(BS:BS,MATCH(MONTH(F1972),BR:BR,0),1),MONTH(F1972)),YEAR(F1972),G1972),""))</f>
        <v/>
      </c>
      <c r="L1972" s="4"/>
      <c r="M1972" s="4"/>
      <c r="Q1972" s="5"/>
      <c r="AA1972" s="4"/>
      <c r="AU1972" s="7"/>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t="str">
        <f>IF(F1973="","",IFERROR(CONCATENATE("PEUA",VLOOKUP(ESTADO,REPORTE!AV$2:AW$33,2,0),DIDTRITO_FORM,CADER_FORM,IFERROR(INDEX(BS:BS,MATCH(DAY(F1973),BR:BR,0),1),DAY(F1973)),IFERROR(INDEX(BS:BS,MATCH(MONTH(F1973),BR:BR,0),1),MONTH(F1973)),YEAR(F1973),G1973),""))</f>
        <v/>
      </c>
      <c r="L1973" s="4"/>
      <c r="M1973" s="4"/>
      <c r="Q1973" s="5"/>
      <c r="AA1973" s="4"/>
      <c r="AU1973" s="7"/>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t="str">
        <f>IF(F1974="","",IFERROR(CONCATENATE("PEUA",VLOOKUP(ESTADO,REPORTE!AV$2:AW$33,2,0),DIDTRITO_FORM,CADER_FORM,IFERROR(INDEX(BS:BS,MATCH(DAY(F1974),BR:BR,0),1),DAY(F1974)),IFERROR(INDEX(BS:BS,MATCH(MONTH(F1974),BR:BR,0),1),MONTH(F1974)),YEAR(F1974),G1974),""))</f>
        <v/>
      </c>
      <c r="L1974" s="4"/>
      <c r="M1974" s="4"/>
      <c r="Q1974" s="5"/>
      <c r="AA1974" s="4"/>
      <c r="AU1974" s="7"/>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t="str">
        <f>IF(F1975="","",IFERROR(CONCATENATE("PEUA",VLOOKUP(ESTADO,REPORTE!AV$2:AW$33,2,0),DIDTRITO_FORM,CADER_FORM,IFERROR(INDEX(BS:BS,MATCH(DAY(F1975),BR:BR,0),1),DAY(F1975)),IFERROR(INDEX(BS:BS,MATCH(MONTH(F1975),BR:BR,0),1),MONTH(F1975)),YEAR(F1975),G1975),""))</f>
        <v/>
      </c>
      <c r="L1975" s="4"/>
      <c r="M1975" s="4"/>
      <c r="Q1975" s="5"/>
      <c r="AA1975" s="4"/>
      <c r="AU1975" s="7"/>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t="str">
        <f>IF(F1976="","",IFERROR(CONCATENATE("PEUA",VLOOKUP(ESTADO,REPORTE!AV$2:AW$33,2,0),DIDTRITO_FORM,CADER_FORM,IFERROR(INDEX(BS:BS,MATCH(DAY(F1976),BR:BR,0),1),DAY(F1976)),IFERROR(INDEX(BS:BS,MATCH(MONTH(F1976),BR:BR,0),1),MONTH(F1976)),YEAR(F1976),G1976),""))</f>
        <v/>
      </c>
      <c r="L1976" s="4"/>
      <c r="M1976" s="4"/>
      <c r="Q1976" s="5"/>
      <c r="AA1976" s="4"/>
      <c r="AU1976" s="7"/>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t="str">
        <f>IF(F1977="","",IFERROR(CONCATENATE("PEUA",VLOOKUP(ESTADO,REPORTE!AV$2:AW$33,2,0),DIDTRITO_FORM,CADER_FORM,IFERROR(INDEX(BS:BS,MATCH(DAY(F1977),BR:BR,0),1),DAY(F1977)),IFERROR(INDEX(BS:BS,MATCH(MONTH(F1977),BR:BR,0),1),MONTH(F1977)),YEAR(F1977),G1977),""))</f>
        <v/>
      </c>
      <c r="L1977" s="4"/>
      <c r="M1977" s="4"/>
      <c r="Q1977" s="5"/>
      <c r="AA1977" s="4"/>
      <c r="AU1977" s="7"/>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t="str">
        <f>IF(F1978="","",IFERROR(CONCATENATE("PEUA",VLOOKUP(ESTADO,REPORTE!AV$2:AW$33,2,0),DIDTRITO_FORM,CADER_FORM,IFERROR(INDEX(BS:BS,MATCH(DAY(F1978),BR:BR,0),1),DAY(F1978)),IFERROR(INDEX(BS:BS,MATCH(MONTH(F1978),BR:BR,0),1),MONTH(F1978)),YEAR(F1978),G1978),""))</f>
        <v/>
      </c>
      <c r="L1978" s="4"/>
      <c r="M1978" s="4"/>
      <c r="Q1978" s="5"/>
      <c r="AA1978" s="4"/>
      <c r="AU1978" s="7"/>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t="str">
        <f>IF(F1979="","",IFERROR(CONCATENATE("PEUA",VLOOKUP(ESTADO,REPORTE!AV$2:AW$33,2,0),DIDTRITO_FORM,CADER_FORM,IFERROR(INDEX(BS:BS,MATCH(DAY(F1979),BR:BR,0),1),DAY(F1979)),IFERROR(INDEX(BS:BS,MATCH(MONTH(F1979),BR:BR,0),1),MONTH(F1979)),YEAR(F1979),G1979),""))</f>
        <v/>
      </c>
      <c r="L1979" s="4"/>
      <c r="M1979" s="4"/>
      <c r="Q1979" s="5"/>
      <c r="AA1979" s="4"/>
      <c r="AU1979" s="7"/>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t="str">
        <f>IF(F1980="","",IFERROR(CONCATENATE("PEUA",VLOOKUP(ESTADO,REPORTE!AV$2:AW$33,2,0),DIDTRITO_FORM,CADER_FORM,IFERROR(INDEX(BS:BS,MATCH(DAY(F1980),BR:BR,0),1),DAY(F1980)),IFERROR(INDEX(BS:BS,MATCH(MONTH(F1980),BR:BR,0),1),MONTH(F1980)),YEAR(F1980),G1980),""))</f>
        <v/>
      </c>
      <c r="L1980" s="4"/>
      <c r="M1980" s="4"/>
      <c r="Q1980" s="5"/>
      <c r="AA1980" s="4"/>
      <c r="AU1980" s="7"/>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t="str">
        <f>IF(F1981="","",IFERROR(CONCATENATE("PEUA",VLOOKUP(ESTADO,REPORTE!AV$2:AW$33,2,0),DIDTRITO_FORM,CADER_FORM,IFERROR(INDEX(BS:BS,MATCH(DAY(F1981),BR:BR,0),1),DAY(F1981)),IFERROR(INDEX(BS:BS,MATCH(MONTH(F1981),BR:BR,0),1),MONTH(F1981)),YEAR(F1981),G1981),""))</f>
        <v/>
      </c>
      <c r="L1981" s="4"/>
      <c r="M1981" s="4"/>
      <c r="Q1981" s="5"/>
      <c r="AA1981" s="4"/>
      <c r="AU1981" s="7"/>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t="str">
        <f>IF(F1982="","",IFERROR(CONCATENATE("PEUA",VLOOKUP(ESTADO,REPORTE!AV$2:AW$33,2,0),DIDTRITO_FORM,CADER_FORM,IFERROR(INDEX(BS:BS,MATCH(DAY(F1982),BR:BR,0),1),DAY(F1982)),IFERROR(INDEX(BS:BS,MATCH(MONTH(F1982),BR:BR,0),1),MONTH(F1982)),YEAR(F1982),G1982),""))</f>
        <v/>
      </c>
      <c r="L1982" s="4"/>
      <c r="M1982" s="4"/>
      <c r="Q1982" s="5"/>
      <c r="AA1982" s="4"/>
      <c r="AU1982" s="7"/>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t="str">
        <f>IF(F1983="","",IFERROR(CONCATENATE("PEUA",VLOOKUP(ESTADO,REPORTE!AV$2:AW$33,2,0),DIDTRITO_FORM,CADER_FORM,IFERROR(INDEX(BS:BS,MATCH(DAY(F1983),BR:BR,0),1),DAY(F1983)),IFERROR(INDEX(BS:BS,MATCH(MONTH(F1983),BR:BR,0),1),MONTH(F1983)),YEAR(F1983),G1983),""))</f>
        <v/>
      </c>
      <c r="L1983" s="4"/>
      <c r="M1983" s="4"/>
      <c r="Q1983" s="5"/>
      <c r="AA1983" s="4"/>
      <c r="AU1983" s="7"/>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t="str">
        <f>IF(F1984="","",IFERROR(CONCATENATE("PEUA",VLOOKUP(ESTADO,REPORTE!AV$2:AW$33,2,0),DIDTRITO_FORM,CADER_FORM,IFERROR(INDEX(BS:BS,MATCH(DAY(F1984),BR:BR,0),1),DAY(F1984)),IFERROR(INDEX(BS:BS,MATCH(MONTH(F1984),BR:BR,0),1),MONTH(F1984)),YEAR(F1984),G1984),""))</f>
        <v/>
      </c>
      <c r="L1984" s="4"/>
      <c r="M1984" s="4"/>
      <c r="Q1984" s="5"/>
      <c r="AA1984" s="4"/>
      <c r="AU1984" s="7"/>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t="str">
        <f>IF(F1985="","",IFERROR(CONCATENATE("PEUA",VLOOKUP(ESTADO,REPORTE!AV$2:AW$33,2,0),DIDTRITO_FORM,CADER_FORM,IFERROR(INDEX(BS:BS,MATCH(DAY(F1985),BR:BR,0),1),DAY(F1985)),IFERROR(INDEX(BS:BS,MATCH(MONTH(F1985),BR:BR,0),1),MONTH(F1985)),YEAR(F1985),G1985),""))</f>
        <v/>
      </c>
      <c r="L1985" s="4"/>
      <c r="M1985" s="4"/>
      <c r="Q1985" s="5"/>
      <c r="AA1985" s="4"/>
      <c r="AU1985" s="7"/>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t="str">
        <f>IF(F1986="","",IFERROR(CONCATENATE("PEUA",VLOOKUP(ESTADO,REPORTE!AV$2:AW$33,2,0),DIDTRITO_FORM,CADER_FORM,IFERROR(INDEX(BS:BS,MATCH(DAY(F1986),BR:BR,0),1),DAY(F1986)),IFERROR(INDEX(BS:BS,MATCH(MONTH(F1986),BR:BR,0),1),MONTH(F1986)),YEAR(F1986),G1986),""))</f>
        <v/>
      </c>
      <c r="L1986" s="4"/>
      <c r="M1986" s="4"/>
      <c r="Q1986" s="5"/>
      <c r="AA1986" s="4"/>
      <c r="AU1986" s="7"/>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t="str">
        <f>IF(F1987="","",IFERROR(CONCATENATE("PEUA",VLOOKUP(ESTADO,REPORTE!AV$2:AW$33,2,0),DIDTRITO_FORM,CADER_FORM,IFERROR(INDEX(BS:BS,MATCH(DAY(F1987),BR:BR,0),1),DAY(F1987)),IFERROR(INDEX(BS:BS,MATCH(MONTH(F1987),BR:BR,0),1),MONTH(F1987)),YEAR(F1987),G1987),""))</f>
        <v/>
      </c>
      <c r="L1987" s="4"/>
      <c r="M1987" s="4"/>
      <c r="Q1987" s="5"/>
      <c r="AA1987" s="4"/>
      <c r="AU1987" s="7"/>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t="str">
        <f>IF(F1988="","",IFERROR(CONCATENATE("PEUA",VLOOKUP(ESTADO,REPORTE!AV$2:AW$33,2,0),DIDTRITO_FORM,CADER_FORM,IFERROR(INDEX(BS:BS,MATCH(DAY(F1988),BR:BR,0),1),DAY(F1988)),IFERROR(INDEX(BS:BS,MATCH(MONTH(F1988),BR:BR,0),1),MONTH(F1988)),YEAR(F1988),G1988),""))</f>
        <v/>
      </c>
      <c r="L1988" s="4"/>
      <c r="M1988" s="4"/>
      <c r="Q1988" s="5"/>
      <c r="AA1988" s="4"/>
      <c r="AU1988" s="7"/>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t="str">
        <f>IF(F1989="","",IFERROR(CONCATENATE("PEUA",VLOOKUP(ESTADO,REPORTE!AV$2:AW$33,2,0),DIDTRITO_FORM,CADER_FORM,IFERROR(INDEX(BS:BS,MATCH(DAY(F1989),BR:BR,0),1),DAY(F1989)),IFERROR(INDEX(BS:BS,MATCH(MONTH(F1989),BR:BR,0),1),MONTH(F1989)),YEAR(F1989),G1989),""))</f>
        <v/>
      </c>
      <c r="L1989" s="4"/>
      <c r="M1989" s="4"/>
      <c r="Q1989" s="5"/>
      <c r="AA1989" s="4"/>
      <c r="AU1989" s="7"/>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t="str">
        <f>IF(F1990="","",IFERROR(CONCATENATE("PEUA",VLOOKUP(ESTADO,REPORTE!AV$2:AW$33,2,0),DIDTRITO_FORM,CADER_FORM,IFERROR(INDEX(BS:BS,MATCH(DAY(F1990),BR:BR,0),1),DAY(F1990)),IFERROR(INDEX(BS:BS,MATCH(MONTH(F1990),BR:BR,0),1),MONTH(F1990)),YEAR(F1990),G1990),""))</f>
        <v/>
      </c>
      <c r="L1990" s="4"/>
      <c r="M1990" s="4"/>
      <c r="Q1990" s="5"/>
      <c r="AA1990" s="4"/>
      <c r="AU1990" s="7"/>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t="str">
        <f>IF(F1991="","",IFERROR(CONCATENATE("PEUA",VLOOKUP(ESTADO,REPORTE!AV$2:AW$33,2,0),DIDTRITO_FORM,CADER_FORM,IFERROR(INDEX(BS:BS,MATCH(DAY(F1991),BR:BR,0),1),DAY(F1991)),IFERROR(INDEX(BS:BS,MATCH(MONTH(F1991),BR:BR,0),1),MONTH(F1991)),YEAR(F1991),G1991),""))</f>
        <v/>
      </c>
      <c r="L1991" s="4"/>
      <c r="M1991" s="4"/>
      <c r="Q1991" s="5"/>
      <c r="AA1991" s="4"/>
      <c r="AU1991" s="7"/>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t="str">
        <f>IF(F1992="","",IFERROR(CONCATENATE("PEUA",VLOOKUP(ESTADO,REPORTE!AV$2:AW$33,2,0),DIDTRITO_FORM,CADER_FORM,IFERROR(INDEX(BS:BS,MATCH(DAY(F1992),BR:BR,0),1),DAY(F1992)),IFERROR(INDEX(BS:BS,MATCH(MONTH(F1992),BR:BR,0),1),MONTH(F1992)),YEAR(F1992),G1992),""))</f>
        <v/>
      </c>
      <c r="L1992" s="4"/>
      <c r="M1992" s="4"/>
      <c r="Q1992" s="5"/>
      <c r="AA1992" s="4"/>
      <c r="AU1992" s="7"/>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t="str">
        <f>IF(F1993="","",IFERROR(CONCATENATE("PEUA",VLOOKUP(ESTADO,REPORTE!AV$2:AW$33,2,0),DIDTRITO_FORM,CADER_FORM,IFERROR(INDEX(BS:BS,MATCH(DAY(F1993),BR:BR,0),1),DAY(F1993)),IFERROR(INDEX(BS:BS,MATCH(MONTH(F1993),BR:BR,0),1),MONTH(F1993)),YEAR(F1993),G1993),""))</f>
        <v/>
      </c>
      <c r="L1993" s="4"/>
      <c r="M1993" s="4"/>
      <c r="Q1993" s="5"/>
      <c r="AA1993" s="4"/>
      <c r="AU1993" s="7"/>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t="str">
        <f>IF(F1994="","",IFERROR(CONCATENATE("PEUA",VLOOKUP(ESTADO,REPORTE!AV$2:AW$33,2,0),DIDTRITO_FORM,CADER_FORM,IFERROR(INDEX(BS:BS,MATCH(DAY(F1994),BR:BR,0),1),DAY(F1994)),IFERROR(INDEX(BS:BS,MATCH(MONTH(F1994),BR:BR,0),1),MONTH(F1994)),YEAR(F1994),G1994),""))</f>
        <v/>
      </c>
      <c r="L1994" s="4"/>
      <c r="M1994" s="4"/>
      <c r="Q1994" s="5"/>
      <c r="AA1994" s="4"/>
      <c r="AU1994" s="7"/>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t="str">
        <f>IF(F1995="","",IFERROR(CONCATENATE("PEUA",VLOOKUP(ESTADO,REPORTE!AV$2:AW$33,2,0),DIDTRITO_FORM,CADER_FORM,IFERROR(INDEX(BS:BS,MATCH(DAY(F1995),BR:BR,0),1),DAY(F1995)),IFERROR(INDEX(BS:BS,MATCH(MONTH(F1995),BR:BR,0),1),MONTH(F1995)),YEAR(F1995),G1995),""))</f>
        <v/>
      </c>
      <c r="L1995" s="4"/>
      <c r="M1995" s="4"/>
      <c r="Q1995" s="5"/>
      <c r="AA1995" s="4"/>
      <c r="AU1995" s="7"/>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t="str">
        <f>IF(F1996="","",IFERROR(CONCATENATE("PEUA",VLOOKUP(ESTADO,REPORTE!AV$2:AW$33,2,0),DIDTRITO_FORM,CADER_FORM,IFERROR(INDEX(BS:BS,MATCH(DAY(F1996),BR:BR,0),1),DAY(F1996)),IFERROR(INDEX(BS:BS,MATCH(MONTH(F1996),BR:BR,0),1),MONTH(F1996)),YEAR(F1996),G1996),""))</f>
        <v/>
      </c>
      <c r="L1996" s="4"/>
      <c r="M1996" s="4"/>
      <c r="Q1996" s="5"/>
      <c r="AA1996" s="4"/>
      <c r="AU1996" s="7"/>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t="str">
        <f>IF(F1997="","",IFERROR(CONCATENATE("PEUA",VLOOKUP(ESTADO,REPORTE!AV$2:AW$33,2,0),DIDTRITO_FORM,CADER_FORM,IFERROR(INDEX(BS:BS,MATCH(DAY(F1997),BR:BR,0),1),DAY(F1997)),IFERROR(INDEX(BS:BS,MATCH(MONTH(F1997),BR:BR,0),1),MONTH(F1997)),YEAR(F1997),G1997),""))</f>
        <v/>
      </c>
      <c r="L1997" s="4"/>
      <c r="M1997" s="4"/>
      <c r="Q1997" s="5"/>
      <c r="AA1997" s="4"/>
      <c r="AU1997" s="7"/>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t="str">
        <f>IF(F1998="","",IFERROR(CONCATENATE("PEUA",VLOOKUP(ESTADO,REPORTE!AV$2:AW$33,2,0),DIDTRITO_FORM,CADER_FORM,IFERROR(INDEX(BS:BS,MATCH(DAY(F1998),BR:BR,0),1),DAY(F1998)),IFERROR(INDEX(BS:BS,MATCH(MONTH(F1998),BR:BR,0),1),MONTH(F1998)),YEAR(F1998),G1998),""))</f>
        <v/>
      </c>
      <c r="L1998" s="4"/>
      <c r="M1998" s="4"/>
      <c r="Q1998" s="5"/>
      <c r="AA1998" s="4"/>
      <c r="AU1998" s="7"/>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t="str">
        <f>IF(F1999="","",IFERROR(CONCATENATE("PEUA",VLOOKUP(ESTADO,REPORTE!AV$2:AW$33,2,0),DIDTRITO_FORM,CADER_FORM,IFERROR(INDEX(BS:BS,MATCH(DAY(F1999),BR:BR,0),1),DAY(F1999)),IFERROR(INDEX(BS:BS,MATCH(MONTH(F1999),BR:BR,0),1),MONTH(F1999)),YEAR(F1999),G1999),""))</f>
        <v/>
      </c>
      <c r="L1999" s="4"/>
      <c r="M1999" s="4"/>
      <c r="Q1999" s="5"/>
      <c r="AA1999" s="4"/>
      <c r="AU1999" s="7"/>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t="str">
        <f>IF(F2000="","",IFERROR(CONCATENATE("PEUA",VLOOKUP(ESTADO,REPORTE!AV$2:AW$33,2,0),DIDTRITO_FORM,CADER_FORM,IFERROR(INDEX(BS:BS,MATCH(DAY(F2000),BR:BR,0),1),DAY(F2000)),IFERROR(INDEX(BS:BS,MATCH(MONTH(F2000),BR:BR,0),1),MONTH(F2000)),YEAR(F2000),G2000),""))</f>
        <v/>
      </c>
      <c r="L2000" s="4"/>
      <c r="M2000" s="4"/>
      <c r="Q2000" s="5"/>
      <c r="AA2000" s="4"/>
      <c r="AU2000" s="7"/>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t="str">
        <f>IF(F2001="","",IFERROR(CONCATENATE("PEUA",VLOOKUP(ESTADO,REPORTE!AV$2:AW$33,2,0),DIDTRITO_FORM,CADER_FORM,IFERROR(INDEX(BS:BS,MATCH(DAY(F2001),BR:BR,0),1),DAY(F2001)),IFERROR(INDEX(BS:BS,MATCH(MONTH(F2001),BR:BR,0),1),MONTH(F2001)),YEAR(F2001),G2001),""))</f>
        <v/>
      </c>
      <c r="Q2001" s="5"/>
      <c r="AA2001" s="4"/>
      <c r="AU2001" s="7"/>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t="str">
        <f>IF(F2002="","",IFERROR(CONCATENATE("PEUA",VLOOKUP(ESTADO,REPORTE!AV$2:AW$33,2,0),DIDTRITO_FORM,CADER_FORM,IFERROR(INDEX(BS:BS,MATCH(DAY(F2002),BR:BR,0),1),DAY(F2002)),IFERROR(INDEX(BS:BS,MATCH(MONTH(F2002),BR:BR,0),1),MONTH(F2002)),YEAR(F2002),G2002),""))</f>
        <v/>
      </c>
      <c r="AU2002" s="7"/>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AU2003" s="7"/>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AU2004" s="7"/>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AU2005" s="7"/>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AU2006" s="7"/>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AU2007" s="7"/>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AU2008" s="7"/>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AU2009" s="7"/>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AU2010" s="7"/>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AU2011" s="7"/>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AU2012" s="7"/>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AU2013" s="7"/>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AU2014" s="7"/>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Y1:Y1048576">
    <cfRule type="expression" dxfId="72" priority="6">
      <formula>AND($BC1="",$Y1&lt;&gt;"")</formula>
    </cfRule>
    <cfRule type="expression" dxfId="71" priority="9">
      <formula>$BC1=4</formula>
    </cfRule>
    <cfRule type="expression" dxfId="70" priority="10">
      <formula>$BC1=2</formula>
    </cfRule>
    <cfRule type="expression" dxfId="69" priority="11">
      <formula>$BC1=3</formula>
    </cfRule>
    <cfRule type="expression" dxfId="68" priority="12">
      <formula>$BC1=5</formula>
    </cfRule>
  </conditionalFormatting>
  <conditionalFormatting sqref="B1:AU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9" sqref="A9"/>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319" t="str">
        <f>"REPRESENTACIÓN ESTATAL EN "&amp;UPPER(ESTADO)&amp;", CADER "&amp;UPPER(CADER)</f>
        <v>REPRESENTACIÓN ESTATAL EN NUEVO LEÓN, CADER LINARES</v>
      </c>
      <c r="I1" s="319"/>
      <c r="J1" s="319"/>
      <c r="K1" s="319"/>
      <c r="L1" s="319"/>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332" t="str">
        <f>"DISTRITO DEL DESARROLLO RURAL NUMERO "&amp;CLAVE_DISTRITO&amp;", "&amp;DISTRITO</f>
        <v>DISTRITO DEL DESARROLLO RURAL NUMERO 102, MONTEMORELOS</v>
      </c>
      <c r="I2" s="332"/>
      <c r="J2" s="332"/>
      <c r="K2" s="332"/>
      <c r="L2" s="332"/>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20" t="s">
        <v>10536</v>
      </c>
      <c r="C3" s="320"/>
      <c r="D3" s="320"/>
      <c r="E3" s="320"/>
      <c r="F3" s="320"/>
      <c r="G3" s="320"/>
      <c r="H3" s="320"/>
      <c r="I3" s="320"/>
      <c r="J3" s="320"/>
      <c r="K3" s="320"/>
      <c r="L3" s="320"/>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319"/>
      <c r="E4" s="319"/>
      <c r="F4" s="319"/>
      <c r="G4" s="319"/>
      <c r="H4" s="319"/>
      <c r="I4" s="319"/>
      <c r="J4" s="319"/>
      <c r="K4" s="319"/>
      <c r="L4" s="319"/>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21" t="s">
        <v>10537</v>
      </c>
      <c r="C5" s="321"/>
      <c r="D5" s="321"/>
      <c r="E5" s="321"/>
      <c r="F5" s="321"/>
      <c r="G5" s="321"/>
      <c r="H5" s="321"/>
      <c r="I5" s="321"/>
      <c r="J5" s="321"/>
      <c r="K5" s="321"/>
      <c r="L5" s="321"/>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21" t="s">
        <v>10538</v>
      </c>
      <c r="C6" s="321"/>
      <c r="D6" s="321"/>
      <c r="E6" s="321"/>
      <c r="F6" s="321"/>
      <c r="G6" s="321"/>
      <c r="H6" s="321"/>
      <c r="I6" s="321"/>
      <c r="J6" s="321"/>
      <c r="K6" s="321"/>
      <c r="L6" s="321"/>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319" t="str">
        <f ca="1">CADER&amp;", "&amp;ESTADO&amp;" A "&amp;REINSCRIPCION!BJ13&amp;" DE "&amp;UPPER(REINSCRIPCION!BJ14)&amp;" DE "&amp;REINSCRIPCION!BJ15</f>
        <v>LINARES, NUEVO LEÓN A 12 DE NOVIEMBRE DE 2025</v>
      </c>
      <c r="G8" s="319"/>
      <c r="H8" s="319"/>
      <c r="I8" s="319"/>
      <c r="J8" s="319"/>
      <c r="K8" s="319"/>
      <c r="L8" s="319"/>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22" t="s">
        <v>10539</v>
      </c>
      <c r="C11" s="322"/>
      <c r="D11" s="322"/>
      <c r="E11" s="322"/>
      <c r="F11" s="322"/>
      <c r="G11" s="322"/>
      <c r="H11" s="322"/>
      <c r="I11" s="322"/>
      <c r="J11" s="322"/>
      <c r="K11" s="322"/>
      <c r="L11" s="322"/>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22"/>
      <c r="C12" s="322"/>
      <c r="D12" s="322"/>
      <c r="E12" s="322"/>
      <c r="F12" s="322"/>
      <c r="G12" s="322"/>
      <c r="H12" s="322"/>
      <c r="I12" s="322"/>
      <c r="J12" s="322"/>
      <c r="K12" s="322"/>
      <c r="L12" s="322"/>
      <c r="AM12" s="90" t="s">
        <v>10464</v>
      </c>
      <c r="AN12" s="83" t="str">
        <f>LEFT(PATH,LEN(PATH)-21)&amp;"Scripts\mapa.pyw"</f>
        <v>C:\Users\Cader Linares\Documents\Programas\python\energia-main\Scripts\mapa.pyw</v>
      </c>
      <c r="AV12" s="83" t="s">
        <v>10476</v>
      </c>
      <c r="AW12" s="83">
        <v>11</v>
      </c>
      <c r="AX12" s="83" t="s">
        <v>10476</v>
      </c>
    </row>
    <row r="13" spans="1:53" x14ac:dyDescent="0.25">
      <c r="B13" s="322"/>
      <c r="C13" s="322"/>
      <c r="D13" s="322"/>
      <c r="E13" s="322"/>
      <c r="F13" s="322"/>
      <c r="G13" s="322"/>
      <c r="H13" s="322"/>
      <c r="I13" s="322"/>
      <c r="J13" s="322"/>
      <c r="K13" s="322"/>
      <c r="L13" s="322"/>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333" t="s">
        <v>157</v>
      </c>
      <c r="D20" s="333"/>
      <c r="E20" s="333"/>
      <c r="F20" s="334"/>
      <c r="G20" s="116"/>
      <c r="H20" s="116"/>
      <c r="I20" s="164" t="s">
        <v>10562</v>
      </c>
      <c r="J20" s="312" t="str">
        <f>IFERROR(HYPERLINK("#"&amp;"DATOS!aQ"&amp;MATCH(VALUE(CARPETA),DATOS!B:B,0),IF(I20="","",IFERROR(INDEX(DATOS!S:S,MATCH(IF(O4="SI",VALUE(C21),VALUE(REPORTE!C22)),DATOS!CB:CB,0),1),""))),"")</f>
        <v/>
      </c>
      <c r="K20" s="313"/>
      <c r="L20" s="314"/>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17" t="str">
        <f>IFERROR(IF(IF(P76="","",IF(P77="",1,""))=1,INDEX(DATOS!C:C,MATCH(REPORTE!C20,DATOS!J:J,0),1),""),"")</f>
        <v/>
      </c>
      <c r="D21" s="317"/>
      <c r="E21" s="317"/>
      <c r="F21" s="318"/>
      <c r="G21" s="116"/>
      <c r="H21" s="116"/>
      <c r="I21" s="162" t="s">
        <v>10546</v>
      </c>
      <c r="J21" s="315" t="str">
        <f>IFERROR(HYPERLINK("#"&amp;"DATOS!aQ"&amp;MATCH(VALUE(CARPETA),DATOS!B:B,0),IF(I20="","",IFERROR(INDEX(DATOS!W:W,MATCH(IF(O4="SI",VALUE(C21),VALUE(REPORTE!C22)),DATOS!CB:CB,0),1),""))),"")</f>
        <v/>
      </c>
      <c r="K21" s="315"/>
      <c r="L21" s="316"/>
      <c r="M21" s="95"/>
      <c r="AV21" s="83" t="s">
        <v>10485</v>
      </c>
      <c r="AW21" s="83">
        <v>20</v>
      </c>
      <c r="AX21" s="93" t="s">
        <v>10485</v>
      </c>
      <c r="AZ21" s="83">
        <v>2026</v>
      </c>
    </row>
    <row r="22" spans="2:54" x14ac:dyDescent="0.25">
      <c r="B22" s="162" t="str">
        <f>IF(C20="","",IF(N19=0,"RPU:",""))</f>
        <v/>
      </c>
      <c r="C22" s="325" t="s">
        <v>157</v>
      </c>
      <c r="D22" s="325"/>
      <c r="E22" s="325"/>
      <c r="F22" s="326"/>
      <c r="G22" s="118"/>
      <c r="H22" s="116"/>
      <c r="I22" s="162" t="s">
        <v>10605</v>
      </c>
      <c r="J22" s="315" t="str">
        <f>IF(I22="","",IFERROR(CONCATENATE(INDEX(DATOS!V:V,MATCH(IF(O4="SI",VALUE(C21),VALUE(REPORTE!C22)),DATOS!CB:CB,0),1)," HA"),""))</f>
        <v/>
      </c>
      <c r="K22" s="315"/>
      <c r="L22" s="316"/>
      <c r="M22" s="95"/>
      <c r="AV22" s="83" t="s">
        <v>10486</v>
      </c>
      <c r="AW22" s="83">
        <v>21</v>
      </c>
      <c r="AX22" s="93" t="s">
        <v>10486</v>
      </c>
    </row>
    <row r="23" spans="2:54" ht="15" customHeight="1" x14ac:dyDescent="0.25">
      <c r="B23" s="162" t="s">
        <v>10535</v>
      </c>
      <c r="C23" s="302" t="str">
        <f>IF(I22="","",IFERROR(INDEX(DATOS!E:E,MATCH(IF(O4="SI",VALUE(C21),VALUE(REPORTE!C22)),DATOS!CB:CB,0),1),""))</f>
        <v/>
      </c>
      <c r="D23" s="302"/>
      <c r="E23" s="302"/>
      <c r="F23" s="303"/>
      <c r="G23" s="116"/>
      <c r="H23" s="116"/>
      <c r="I23" s="162" t="s">
        <v>10561</v>
      </c>
      <c r="J23" s="315" t="str">
        <f>IF(I22="","",IFERROR(CONCATENATE(INDEX(DATOS!Z:Z,MATCH(IF(O4="SI",VALUE(C21),VALUE(REPORTE!C22)),DATOS!CB:CB,0),1)," HP"),""))</f>
        <v/>
      </c>
      <c r="K23" s="315"/>
      <c r="L23" s="316"/>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0" t="str">
        <f>IFERROR(IF(N19=0,IF(AH2="si",DATOS!DI2,""),DATOS!DI2),"")</f>
        <v/>
      </c>
      <c r="K24" s="300"/>
      <c r="L24" s="301"/>
      <c r="M24" s="95"/>
      <c r="AV24" s="83" t="s">
        <v>10488</v>
      </c>
      <c r="AW24" s="83">
        <v>23</v>
      </c>
      <c r="AX24" s="83" t="s">
        <v>10488</v>
      </c>
    </row>
    <row r="25" spans="2:54" x14ac:dyDescent="0.25">
      <c r="B25" s="329"/>
      <c r="C25" s="329"/>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4" t="s">
        <v>1</v>
      </c>
      <c r="C28" s="304"/>
      <c r="D28" s="310" t="s">
        <v>10548</v>
      </c>
      <c r="E28" s="310"/>
      <c r="F28" s="310"/>
      <c r="G28" s="310"/>
      <c r="H28" s="310"/>
      <c r="I28" s="310"/>
      <c r="J28" s="310"/>
      <c r="K28" s="306" t="s">
        <v>10549</v>
      </c>
      <c r="L28" s="307"/>
      <c r="M28" s="95"/>
      <c r="AV28" s="83" t="s">
        <v>10492</v>
      </c>
      <c r="AW28" s="83">
        <v>27</v>
      </c>
      <c r="AX28" s="83" t="s">
        <v>10492</v>
      </c>
      <c r="BA28" s="83">
        <v>2</v>
      </c>
      <c r="BB28" s="83" t="s">
        <v>183</v>
      </c>
    </row>
    <row r="29" spans="2:54" ht="15" customHeight="1" x14ac:dyDescent="0.25">
      <c r="B29" s="305"/>
      <c r="C29" s="305"/>
      <c r="D29" s="311"/>
      <c r="E29" s="311"/>
      <c r="F29" s="311"/>
      <c r="G29" s="311"/>
      <c r="H29" s="311"/>
      <c r="I29" s="311"/>
      <c r="J29" s="311"/>
      <c r="K29" s="308"/>
      <c r="L29" s="309"/>
      <c r="M29" s="95"/>
      <c r="AV29" s="83" t="s">
        <v>10493</v>
      </c>
      <c r="AW29" s="83">
        <v>28</v>
      </c>
      <c r="AX29" s="83" t="s">
        <v>10493</v>
      </c>
      <c r="BA29" s="83">
        <v>3</v>
      </c>
      <c r="BB29" s="83" t="s">
        <v>184</v>
      </c>
    </row>
    <row r="30" spans="2:54" ht="15" customHeight="1" x14ac:dyDescent="0.25">
      <c r="B30" s="298" t="str">
        <f>IFERROR(HYPERLINK("#"&amp;"DATOS!aQ"&amp;MATCH(VALUE(CARPETA),DATOS!B:B,0),IF(B65="(  ●  )","OK",B65)),"")</f>
        <v/>
      </c>
      <c r="C30" s="299"/>
      <c r="D30" s="259" t="s">
        <v>10550</v>
      </c>
      <c r="E30" s="257"/>
      <c r="F30" s="257"/>
      <c r="G30" s="257"/>
      <c r="H30" s="257"/>
      <c r="I30" s="257"/>
      <c r="J30" s="260"/>
      <c r="K30" s="288" t="str">
        <f>IF(IF(I21="","",IFERROR(INDEX(DATOS!AT:AT,MATCH(IF(O4="SI",VALUE(C21),VALUE(REPORTE!C22)),DATOS!CB:CB,0),1),""))=0,"",IF(I21="","",IFERROR(INDEX(DATOS!AT:AT,MATCH(IF(O4="SI",VALUE(C21),VALUE(REPORTE!C22)),DATOS!CB:CB,0),1),"")))</f>
        <v/>
      </c>
      <c r="L30" s="289"/>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296" t="str">
        <f>IFERROR(HYPERLINK("#"&amp;"DATOS!aQ"&amp;MATCH(VALUE(CARPETA),DATOS!B:B,0),IF(G65="(  ●  )","OK",G65)),"")</f>
        <v/>
      </c>
      <c r="C31" s="297"/>
      <c r="D31" s="261" t="s">
        <v>10551</v>
      </c>
      <c r="E31" s="131"/>
      <c r="F31" s="131"/>
      <c r="G31" s="131"/>
      <c r="H31" s="131"/>
      <c r="I31" s="131"/>
      <c r="J31" s="262"/>
      <c r="K31" s="290"/>
      <c r="L31" s="291"/>
      <c r="M31" s="95"/>
      <c r="AV31" s="83" t="s">
        <v>10495</v>
      </c>
      <c r="AW31" s="83">
        <v>30</v>
      </c>
      <c r="AX31" s="83" t="s">
        <v>10495</v>
      </c>
      <c r="BA31" s="83">
        <v>5</v>
      </c>
      <c r="BB31" s="83" t="s">
        <v>186</v>
      </c>
    </row>
    <row r="32" spans="2:54" ht="15" customHeight="1" x14ac:dyDescent="0.25">
      <c r="B32" s="294" t="str">
        <f>IFERROR(HYPERLINK("#"&amp;"DATOS!I"&amp;MATCH(VALUE(CARPETA),DATOS!B:B,0),IF(J65="(  ●  )","OK",J65)),"")</f>
        <v/>
      </c>
      <c r="C32" s="295"/>
      <c r="D32" s="263" t="s">
        <v>10552</v>
      </c>
      <c r="E32" s="132"/>
      <c r="F32" s="132"/>
      <c r="G32" s="132"/>
      <c r="H32" s="132"/>
      <c r="I32" s="132"/>
      <c r="J32" s="264"/>
      <c r="K32" s="290"/>
      <c r="L32" s="291"/>
      <c r="M32" s="95"/>
      <c r="AV32" s="83" t="s">
        <v>10496</v>
      </c>
      <c r="AW32" s="83">
        <v>31</v>
      </c>
      <c r="AX32" s="93" t="s">
        <v>10496</v>
      </c>
      <c r="BA32" s="83">
        <v>6</v>
      </c>
      <c r="BB32" s="83" t="s">
        <v>187</v>
      </c>
    </row>
    <row r="33" spans="2:54" ht="15" customHeight="1" x14ac:dyDescent="0.25">
      <c r="B33" s="296" t="str">
        <f>IFERROR(HYPERLINK("#"&amp;"DATOS!L"&amp;MATCH(VALUE(CARPETA),DATOS!B:B,0),IF(B68="(  ●  )","OK",B68)),"")</f>
        <v/>
      </c>
      <c r="C33" s="297"/>
      <c r="D33" s="261" t="s">
        <v>4</v>
      </c>
      <c r="E33" s="131"/>
      <c r="F33" s="131"/>
      <c r="G33" s="131"/>
      <c r="H33" s="131"/>
      <c r="I33" s="131"/>
      <c r="J33" s="262"/>
      <c r="K33" s="290"/>
      <c r="L33" s="291"/>
      <c r="M33" s="95"/>
      <c r="AV33" s="83" t="s">
        <v>10497</v>
      </c>
      <c r="AW33" s="83">
        <v>32</v>
      </c>
      <c r="AX33" s="83" t="s">
        <v>10497</v>
      </c>
      <c r="BA33" s="83">
        <v>7</v>
      </c>
      <c r="BB33" s="83" t="s">
        <v>188</v>
      </c>
    </row>
    <row r="34" spans="2:54" ht="15" customHeight="1" x14ac:dyDescent="0.25">
      <c r="B34" s="294" t="str">
        <f>IFERROR(HYPERLINK("#"&amp;"DATOS!AQ"&amp;MATCH(VALUE(CARPETA),DATOS!B:B,0),IF(G68="(  ●  )","OK",G68)),"")</f>
        <v/>
      </c>
      <c r="C34" s="295"/>
      <c r="D34" s="263" t="s">
        <v>10553</v>
      </c>
      <c r="E34" s="132"/>
      <c r="F34" s="132"/>
      <c r="G34" s="132"/>
      <c r="H34" s="132"/>
      <c r="I34" s="132"/>
      <c r="J34" s="264"/>
      <c r="K34" s="290"/>
      <c r="L34" s="291"/>
      <c r="M34" s="95"/>
      <c r="BA34" s="83">
        <v>8</v>
      </c>
      <c r="BB34" s="83" t="s">
        <v>189</v>
      </c>
    </row>
    <row r="35" spans="2:54" ht="15" customHeight="1" x14ac:dyDescent="0.25">
      <c r="B35" s="296" t="str">
        <f>IFERROR(HYPERLINK("#"&amp;"DATOS!AQ"&amp;MATCH(VALUE(CARPETA),DATOS!B:B,0),IF(J68="(  ●  )","OK",J68)),"")</f>
        <v/>
      </c>
      <c r="C35" s="297"/>
      <c r="D35" s="261" t="s">
        <v>10554</v>
      </c>
      <c r="E35" s="131"/>
      <c r="F35" s="131"/>
      <c r="G35" s="131"/>
      <c r="H35" s="131"/>
      <c r="I35" s="131"/>
      <c r="J35" s="262"/>
      <c r="K35" s="290"/>
      <c r="L35" s="291"/>
      <c r="M35" s="95"/>
      <c r="BA35" s="83">
        <v>9</v>
      </c>
      <c r="BB35" s="83" t="s">
        <v>191</v>
      </c>
    </row>
    <row r="36" spans="2:54" ht="15" customHeight="1" x14ac:dyDescent="0.25">
      <c r="B36" s="294" t="str">
        <f>IF(B71="(  ●  )","OK",B71)</f>
        <v/>
      </c>
      <c r="C36" s="295"/>
      <c r="D36" s="263" t="s">
        <v>10555</v>
      </c>
      <c r="E36" s="132"/>
      <c r="F36" s="132"/>
      <c r="G36" s="132"/>
      <c r="H36" s="132"/>
      <c r="I36" s="132"/>
      <c r="J36" s="264"/>
      <c r="K36" s="290"/>
      <c r="L36" s="291"/>
      <c r="M36" s="95"/>
      <c r="BA36" s="83">
        <v>10</v>
      </c>
      <c r="BB36" s="83" t="s">
        <v>190</v>
      </c>
    </row>
    <row r="37" spans="2:54" ht="15" customHeight="1" x14ac:dyDescent="0.25">
      <c r="B37" s="296" t="str">
        <f>IFERROR(HYPERLINK("#"&amp;"DATOS!AQ"&amp;MATCH(VALUE(CARPETA),DATOS!B:B,0),IF(G71="(  ●  )","OK",G71)),"")</f>
        <v/>
      </c>
      <c r="C37" s="297"/>
      <c r="D37" s="261" t="s">
        <v>10556</v>
      </c>
      <c r="E37" s="131"/>
      <c r="F37" s="131"/>
      <c r="G37" s="131"/>
      <c r="H37" s="131"/>
      <c r="I37" s="131"/>
      <c r="J37" s="262"/>
      <c r="K37" s="290"/>
      <c r="L37" s="291"/>
      <c r="M37" s="95"/>
      <c r="BA37" s="83">
        <v>11</v>
      </c>
      <c r="BB37" s="83" t="s">
        <v>192</v>
      </c>
    </row>
    <row r="38" spans="2:54" ht="15" customHeight="1" x14ac:dyDescent="0.25">
      <c r="B38" s="294" t="str">
        <f>IFERROR(HYPERLINK("#"&amp;"DATOS!AQ"&amp;MATCH(VALUE(CARPETA),DATOS!B:B,0),IF(J71="(  ●  )","OK",J71)),"")</f>
        <v/>
      </c>
      <c r="C38" s="295"/>
      <c r="D38" s="263" t="s">
        <v>10557</v>
      </c>
      <c r="E38" s="132"/>
      <c r="F38" s="132"/>
      <c r="G38" s="132"/>
      <c r="H38" s="132"/>
      <c r="I38" s="132"/>
      <c r="J38" s="264"/>
      <c r="K38" s="290"/>
      <c r="L38" s="291"/>
      <c r="M38" s="95"/>
      <c r="BA38" s="83">
        <v>12</v>
      </c>
      <c r="BB38" s="83" t="s">
        <v>193</v>
      </c>
    </row>
    <row r="39" spans="2:54" ht="15" customHeight="1" x14ac:dyDescent="0.25">
      <c r="B39" s="296" t="str">
        <f>IFERROR(HYPERLINK("#"&amp;"DATOS!AQ"&amp;MATCH(VALUE(CARPETA),DATOS!B:B,0),IF(L15="MORAL",IF(G74="(  ●  )","OK",G74),"")),"")</f>
        <v/>
      </c>
      <c r="C39" s="297"/>
      <c r="D39" s="261" t="str">
        <f>IF(B39="","","ACTA CONSTITUTIVA")</f>
        <v/>
      </c>
      <c r="E39" s="131"/>
      <c r="F39" s="131"/>
      <c r="G39" s="131"/>
      <c r="H39" s="131"/>
      <c r="I39" s="131"/>
      <c r="J39" s="262"/>
      <c r="K39" s="290"/>
      <c r="L39" s="291"/>
      <c r="M39" s="95"/>
    </row>
    <row r="40" spans="2:54" ht="15" customHeight="1" x14ac:dyDescent="0.25">
      <c r="B40" s="294" t="str">
        <f>IFERROR(HYPERLINK("#"&amp;"DATOS!AQ"&amp;MATCH(VALUE(CARPETA),DATOS!B:B,0),IF(B74="(  ●  )","OK",B74)),"")</f>
        <v/>
      </c>
      <c r="C40" s="295"/>
      <c r="D40" s="263" t="str">
        <f>IF(B40="","","RFC O CEDULA DE IDENTIFICACIÓN FISCAL")</f>
        <v/>
      </c>
      <c r="E40" s="132"/>
      <c r="F40" s="132"/>
      <c r="G40" s="132"/>
      <c r="H40" s="132"/>
      <c r="I40" s="132"/>
      <c r="J40" s="264"/>
      <c r="K40" s="290"/>
      <c r="L40" s="291"/>
      <c r="M40" s="95"/>
    </row>
    <row r="41" spans="2:54" ht="15" customHeight="1" x14ac:dyDescent="0.25">
      <c r="B41" s="286" t="str">
        <f>IFERROR(HYPERLINK("#"&amp;"DATOS!P"&amp;MATCH(VALUE(CARPETA),DATOS!B:B,0),IF(J74="        *TRAE CARTA PODER","OK","")),"")</f>
        <v/>
      </c>
      <c r="C41" s="287"/>
      <c r="D41" s="265" t="str">
        <f>IF(B41="","","DOCUMENTO QUE ACREDITE AL REPRESENTANTE LEGAL (EN CASO DE SER REQUERIDO)")</f>
        <v/>
      </c>
      <c r="E41" s="258"/>
      <c r="F41" s="258"/>
      <c r="G41" s="258"/>
      <c r="H41" s="258"/>
      <c r="I41" s="258"/>
      <c r="J41" s="266"/>
      <c r="K41" s="292"/>
      <c r="L41" s="293"/>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282"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282"/>
      <c r="D45" s="282"/>
      <c r="E45" s="282"/>
      <c r="F45" s="282"/>
      <c r="G45" s="282"/>
      <c r="H45" s="282"/>
      <c r="I45" s="282"/>
      <c r="J45" s="282"/>
      <c r="K45" s="282"/>
      <c r="L45" s="282"/>
      <c r="M45" s="95"/>
    </row>
    <row r="46" spans="2:54" ht="15" customHeight="1" x14ac:dyDescent="0.25">
      <c r="B46" s="282"/>
      <c r="C46" s="282"/>
      <c r="D46" s="282"/>
      <c r="E46" s="282"/>
      <c r="F46" s="282"/>
      <c r="G46" s="282"/>
      <c r="H46" s="282"/>
      <c r="I46" s="282"/>
      <c r="J46" s="282"/>
      <c r="K46" s="282"/>
      <c r="L46" s="282"/>
      <c r="M46" s="95"/>
    </row>
    <row r="47" spans="2:54" ht="15" customHeight="1" x14ac:dyDescent="0.25">
      <c r="B47" s="282"/>
      <c r="C47" s="282"/>
      <c r="D47" s="282"/>
      <c r="E47" s="282"/>
      <c r="F47" s="282"/>
      <c r="G47" s="282"/>
      <c r="H47" s="282"/>
      <c r="I47" s="282"/>
      <c r="J47" s="282"/>
      <c r="K47" s="282"/>
      <c r="L47" s="282"/>
      <c r="M47" s="95"/>
    </row>
    <row r="48" spans="2:54" ht="15" customHeight="1" x14ac:dyDescent="0.25">
      <c r="B48" s="282"/>
      <c r="C48" s="282"/>
      <c r="D48" s="282"/>
      <c r="E48" s="282"/>
      <c r="F48" s="282"/>
      <c r="G48" s="282"/>
      <c r="H48" s="282"/>
      <c r="I48" s="282"/>
      <c r="J48" s="282"/>
      <c r="K48" s="282"/>
      <c r="L48" s="282"/>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283" t="str">
        <f>IF(C20="","",C20)</f>
        <v/>
      </c>
      <c r="C61" s="283"/>
      <c r="D61" s="283"/>
      <c r="E61" s="283"/>
      <c r="F61" s="283"/>
      <c r="G61" s="116"/>
      <c r="H61" s="285" t="str">
        <f>UPPER(TRABAJADOR)</f>
        <v>ING. JUAN CARLOS FLORES VILLARREAL</v>
      </c>
      <c r="I61" s="285"/>
      <c r="J61" s="285"/>
      <c r="K61" s="285"/>
      <c r="L61" s="285"/>
      <c r="M61" s="95"/>
      <c r="O61" s="100"/>
    </row>
    <row r="62" spans="2:15" ht="15" customHeight="1" x14ac:dyDescent="0.25">
      <c r="B62" s="283" t="str">
        <f>IF(TIPODEPERSONA="MORAL","REPRESENTANTE: "&amp;IFERROR(LEFT(INDEX(DATOS!P:P, MATCH(IF(O4="SI", VALUE(C21), VALUE(REPORTE!C22)), DATOS!CB:CB, 0)),
    SEARCH(";", INDEX(DATOS!P:P, MATCH(IF(O4="SI", VALUE(C21), VALUE(REPORTE!C22)), DATOS!CB:CB, 0))) - 1), INDEX(DATOS!P:P, MATCH(IF(O4="SI", VALUE(C21), VALUE(REPORTE!C22)), DATOS!CB:CB, 0))),"NOMBRE Y FIRMA DEL SOLICITANTE")</f>
        <v>NOMBRE Y FIRMA DEL SOLICITANTE</v>
      </c>
      <c r="C62" s="283"/>
      <c r="D62" s="283"/>
      <c r="E62" s="283"/>
      <c r="F62" s="283"/>
      <c r="G62" s="116"/>
      <c r="H62" s="284" t="s">
        <v>10461</v>
      </c>
      <c r="I62" s="284"/>
      <c r="J62" s="284"/>
      <c r="K62" s="284"/>
      <c r="L62" s="284"/>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330"/>
      <c r="C76" s="330"/>
      <c r="D76" s="106"/>
      <c r="E76" s="107"/>
      <c r="F76" s="107"/>
      <c r="G76" s="113"/>
      <c r="H76" s="107"/>
      <c r="I76" s="110"/>
      <c r="J76" s="324" t="str">
        <f>IFERROR(IF(CONCATENATE(N19,O8,AH2)="0nosi"," ",IF(CONCATENATE(N19,O4)="1no"," ","")),"")</f>
        <v/>
      </c>
      <c r="K76" s="324"/>
      <c r="L76" s="324"/>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331" t="str">
        <f>IF(IF(I21="","",IFERROR(INDEX(DATOS!AT:AT,MATCH(IF(O4="SI",VALUE(C21),VALUE(REPORTE!C22)),DATOS!CB:CB,0),1),""))=0,"",IF(I21="","",IFERROR(INDEX(DATOS!AT:AT,MATCH(IF(O4="SI",VALUE(C21),VALUE(REPORTE!C22)),DATOS!CB:CB,0),1),"")))</f>
        <v/>
      </c>
      <c r="C80" s="331"/>
      <c r="D80" s="331"/>
      <c r="E80" s="331"/>
      <c r="F80" s="331"/>
      <c r="G80" s="331"/>
      <c r="H80" s="331"/>
      <c r="I80" s="331"/>
      <c r="J80" s="331"/>
      <c r="K80" s="331"/>
      <c r="L80" s="331"/>
      <c r="M80" s="95"/>
      <c r="O80" s="83">
        <v>5</v>
      </c>
      <c r="P80" s="95" t="str">
        <f t="shared" si="1"/>
        <v/>
      </c>
      <c r="R80" s="83">
        <f t="shared" si="0"/>
        <v>1</v>
      </c>
      <c r="S80" s="83">
        <f>IF(T80="",0,IFERROR(IF(VLOOKUP(T80,T$73:T79,1,0)&gt;0,0,0),1))</f>
        <v>0</v>
      </c>
      <c r="T80" s="95">
        <f>IF(DATOS!J8=P$74,DATOS!C8,"")</f>
        <v>0</v>
      </c>
    </row>
    <row r="81" spans="2:22" ht="15" hidden="1" customHeight="1" x14ac:dyDescent="0.25">
      <c r="B81" s="328" t="s">
        <v>10540</v>
      </c>
      <c r="C81" s="328"/>
      <c r="D81" s="328"/>
      <c r="E81" s="328"/>
      <c r="F81" s="328"/>
      <c r="G81" s="328"/>
      <c r="H81" s="328"/>
      <c r="I81" s="328"/>
      <c r="J81" s="328"/>
      <c r="K81" s="328"/>
      <c r="L81" s="328"/>
      <c r="M81" s="95"/>
      <c r="O81" s="83">
        <v>6</v>
      </c>
      <c r="P81" s="95" t="str">
        <f t="shared" si="1"/>
        <v/>
      </c>
      <c r="R81" s="83">
        <f t="shared" si="0"/>
        <v>1</v>
      </c>
      <c r="S81" s="83">
        <f>IF(T81="",0,IFERROR(IF(VLOOKUP(T81,T$73:T80,1,0)&gt;0,0,0),1))</f>
        <v>0</v>
      </c>
      <c r="T81" s="95">
        <f>IF(DATOS!J9=P$74,DATOS!C9,"")</f>
        <v>0</v>
      </c>
    </row>
    <row r="82" spans="2:22" ht="15" hidden="1" customHeight="1" x14ac:dyDescent="0.25">
      <c r="B82" s="328"/>
      <c r="C82" s="328"/>
      <c r="D82" s="328"/>
      <c r="E82" s="328"/>
      <c r="F82" s="328"/>
      <c r="G82" s="328"/>
      <c r="H82" s="328"/>
      <c r="I82" s="328"/>
      <c r="J82" s="328"/>
      <c r="K82" s="328"/>
      <c r="L82" s="328"/>
      <c r="M82" s="95"/>
      <c r="O82" s="83">
        <v>7</v>
      </c>
      <c r="P82" s="95" t="str">
        <f t="shared" si="1"/>
        <v/>
      </c>
      <c r="R82" s="83">
        <f t="shared" si="0"/>
        <v>1</v>
      </c>
      <c r="S82" s="83">
        <f>IF(T82="",0,IFERROR(IF(VLOOKUP(T82,T$73:T81,1,0)&gt;0,0,0),1))</f>
        <v>0</v>
      </c>
      <c r="T82" s="95">
        <f>IF(DATOS!J10=P$74,DATOS!C10,"")</f>
        <v>0</v>
      </c>
    </row>
    <row r="83" spans="2:22" ht="15" hidden="1" customHeight="1" x14ac:dyDescent="0.25">
      <c r="B83" s="328"/>
      <c r="C83" s="328"/>
      <c r="D83" s="328"/>
      <c r="E83" s="328"/>
      <c r="F83" s="328"/>
      <c r="G83" s="328"/>
      <c r="H83" s="328"/>
      <c r="I83" s="328"/>
      <c r="J83" s="328"/>
      <c r="K83" s="328"/>
      <c r="L83" s="328"/>
      <c r="M83" s="95"/>
      <c r="O83" s="83">
        <v>8</v>
      </c>
      <c r="P83" s="95" t="str">
        <f t="shared" si="1"/>
        <v/>
      </c>
      <c r="R83" s="83">
        <f t="shared" si="0"/>
        <v>1</v>
      </c>
      <c r="S83" s="83">
        <f>IF(T83="",0,IFERROR(IF(VLOOKUP(T83,T$73:T82,1,0)&gt;0,0,0),1))</f>
        <v>0</v>
      </c>
      <c r="T83" s="95">
        <f>IF(DATOS!J11=P$74,DATOS!C11,"")</f>
        <v>0</v>
      </c>
    </row>
    <row r="84" spans="2:22" hidden="1" x14ac:dyDescent="0.25">
      <c r="B84" s="328"/>
      <c r="C84" s="328"/>
      <c r="D84" s="328"/>
      <c r="E84" s="328"/>
      <c r="F84" s="328"/>
      <c r="G84" s="328"/>
      <c r="H84" s="328"/>
      <c r="I84" s="328"/>
      <c r="J84" s="328"/>
      <c r="K84" s="328"/>
      <c r="L84" s="328"/>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327"/>
      <c r="G90" s="327"/>
      <c r="H90" s="327"/>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327" t="s">
        <v>10434</v>
      </c>
      <c r="C91" s="327"/>
      <c r="D91" s="327"/>
      <c r="E91" s="327"/>
      <c r="F91" s="327"/>
      <c r="G91" s="327"/>
      <c r="H91" s="327"/>
      <c r="I91" s="327"/>
      <c r="J91" s="327"/>
      <c r="K91" s="327"/>
      <c r="L91" s="327"/>
      <c r="M91" s="95"/>
      <c r="O91" s="83">
        <v>16</v>
      </c>
      <c r="P91" s="95" t="str">
        <f t="shared" si="1"/>
        <v/>
      </c>
      <c r="R91" s="83">
        <f t="shared" si="0"/>
        <v>1</v>
      </c>
      <c r="S91" s="83">
        <f>IF(T91="",0,IFERROR(IF(VLOOKUP(T91,T$73:T90,1,0)&gt;0,0,0),1))</f>
        <v>0</v>
      </c>
      <c r="T91" s="95">
        <f>IF(DATOS!J19=P$74,DATOS!C19,"")</f>
        <v>0</v>
      </c>
    </row>
    <row r="92" spans="2:22" hidden="1" x14ac:dyDescent="0.25">
      <c r="B92" s="327" t="str">
        <f>IF(G74="",C20,"REPRESENTANTE LEGAL DE "&amp;C20)</f>
        <v/>
      </c>
      <c r="C92" s="327"/>
      <c r="D92" s="327"/>
      <c r="E92" s="327"/>
      <c r="F92" s="327"/>
      <c r="G92" s="327"/>
      <c r="H92" s="327"/>
      <c r="I92" s="327"/>
      <c r="J92" s="327"/>
      <c r="K92" s="327"/>
      <c r="L92" s="327"/>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323"/>
      <c r="M98" s="32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D2" sqref="D2"/>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35" t="s">
        <v>10563</v>
      </c>
      <c r="E4" s="335"/>
      <c r="F4" s="335"/>
      <c r="G4" s="335"/>
      <c r="H4" s="335"/>
      <c r="I4" s="335"/>
      <c r="J4" s="335"/>
      <c r="K4" s="335"/>
      <c r="L4" s="335"/>
      <c r="M4" s="335"/>
      <c r="N4" s="335"/>
      <c r="O4" s="335"/>
      <c r="P4" s="335"/>
      <c r="Q4" s="335"/>
      <c r="R4" s="335"/>
      <c r="S4" s="335"/>
      <c r="T4" s="335"/>
      <c r="U4" s="335"/>
      <c r="V4" s="335"/>
      <c r="W4" s="335"/>
      <c r="X4" s="335"/>
      <c r="Y4" s="335"/>
      <c r="Z4" s="335"/>
      <c r="AA4" s="335"/>
      <c r="AB4" s="335"/>
      <c r="AC4" s="335"/>
      <c r="AD4" s="335"/>
      <c r="AE4" s="335"/>
      <c r="AF4" s="335"/>
      <c r="AG4" s="335"/>
      <c r="AH4" s="335"/>
      <c r="AI4" s="335"/>
      <c r="AJ4" s="335"/>
      <c r="AK4" s="335"/>
      <c r="AL4" s="335"/>
      <c r="AM4" s="335"/>
      <c r="AN4" s="335"/>
      <c r="AO4" s="335"/>
      <c r="AP4" s="335"/>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9" t="str">
        <f ca="1">PROPER(CADER)&amp;", Estado de "&amp;PROPER(ESTADO)&amp;" a "&amp;BJ13&amp;" de "&amp;BJ14&amp;" de "&amp;BJ15</f>
        <v>Linares, Estado de Nuevo León a 12 de noviembre de 2025</v>
      </c>
      <c r="U5" s="349"/>
      <c r="V5" s="349"/>
      <c r="W5" s="349"/>
      <c r="X5" s="349"/>
      <c r="Y5" s="349"/>
      <c r="Z5" s="349"/>
      <c r="AA5" s="349"/>
      <c r="AB5" s="349"/>
      <c r="AC5" s="349"/>
      <c r="AD5" s="349"/>
      <c r="AE5" s="349"/>
      <c r="AF5" s="349"/>
      <c r="AG5" s="349"/>
      <c r="AH5" s="349"/>
      <c r="AI5" s="349"/>
      <c r="AJ5" s="349"/>
      <c r="AK5" s="349"/>
      <c r="AL5" s="349"/>
      <c r="AM5" s="349"/>
      <c r="AN5" s="349"/>
      <c r="AO5" s="349"/>
      <c r="AP5" s="34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37"/>
      <c r="V6" s="337"/>
      <c r="W6" s="337"/>
      <c r="X6" s="337"/>
      <c r="Y6" s="337"/>
      <c r="Z6" s="337"/>
      <c r="AA6" s="337"/>
      <c r="AB6" s="337"/>
      <c r="AC6" s="337"/>
      <c r="AD6" s="337"/>
      <c r="AE6" s="337"/>
      <c r="AF6" s="337"/>
      <c r="AG6" s="337"/>
      <c r="AH6" s="337"/>
      <c r="AI6" s="337"/>
      <c r="AJ6" s="337"/>
      <c r="AK6" s="337"/>
      <c r="AL6" s="337"/>
      <c r="AM6" s="337"/>
      <c r="AN6" s="337"/>
      <c r="AO6" s="337"/>
      <c r="AP6" s="337"/>
      <c r="AQ6" s="337"/>
      <c r="AR6" s="337"/>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50" t="str">
        <f>UPPER(ENCARGADO_DE_LA_VENTANILLA)</f>
        <v>C ABIEL FERNANDO PERALES MARIN</v>
      </c>
      <c r="E8" s="350"/>
      <c r="F8" s="350"/>
      <c r="G8" s="350"/>
      <c r="H8" s="350"/>
      <c r="I8" s="350"/>
      <c r="J8" s="350"/>
      <c r="K8" s="350"/>
      <c r="L8" s="350"/>
      <c r="M8" s="350"/>
      <c r="N8" s="350"/>
      <c r="O8" s="350"/>
      <c r="P8" s="350"/>
      <c r="Q8" s="350"/>
      <c r="R8" s="350"/>
      <c r="S8" s="350"/>
      <c r="T8" s="350"/>
      <c r="U8" s="350"/>
      <c r="V8" s="350"/>
      <c r="W8" s="350"/>
      <c r="X8" s="350"/>
      <c r="Y8" s="350"/>
      <c r="Z8" s="350"/>
      <c r="AA8" s="350"/>
      <c r="AB8" s="350"/>
      <c r="AC8" s="350"/>
      <c r="AD8" s="350"/>
      <c r="AE8" s="350"/>
      <c r="AF8" s="350"/>
      <c r="AG8" s="350"/>
      <c r="AH8" s="350"/>
      <c r="AI8" s="350"/>
      <c r="AJ8" s="350"/>
      <c r="AK8" s="350"/>
      <c r="AL8" s="350"/>
      <c r="AM8" s="350"/>
      <c r="AN8" s="350"/>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50" t="s">
        <v>10564</v>
      </c>
      <c r="B9" s="350"/>
      <c r="C9" s="350"/>
      <c r="D9" s="350"/>
      <c r="E9" s="350"/>
      <c r="F9" s="350"/>
      <c r="G9" s="350"/>
      <c r="H9" s="350"/>
      <c r="I9" s="350"/>
      <c r="J9" s="350"/>
      <c r="K9" s="350"/>
      <c r="L9" s="350"/>
      <c r="M9" s="350"/>
      <c r="N9" s="350"/>
      <c r="O9" s="350"/>
      <c r="P9" s="350"/>
      <c r="Q9" s="350"/>
      <c r="R9" s="350"/>
      <c r="S9" s="350"/>
      <c r="T9" s="350"/>
      <c r="U9" s="350"/>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50" t="s">
        <v>10460</v>
      </c>
      <c r="E10" s="350"/>
      <c r="F10" s="350"/>
      <c r="G10" s="350"/>
      <c r="H10" s="350"/>
      <c r="I10" s="350"/>
      <c r="J10" s="350"/>
      <c r="K10" s="350"/>
      <c r="L10" s="350"/>
      <c r="M10" s="350"/>
      <c r="N10" s="350"/>
      <c r="O10" s="350"/>
      <c r="P10" s="350"/>
      <c r="Q10" s="350"/>
      <c r="R10" s="350"/>
      <c r="S10" s="350"/>
      <c r="T10" s="350"/>
      <c r="U10" s="350"/>
      <c r="V10" s="350"/>
      <c r="W10" s="350"/>
      <c r="X10" s="350"/>
      <c r="Y10" s="350"/>
      <c r="Z10" s="350"/>
      <c r="AA10" s="350"/>
      <c r="AB10" s="350"/>
      <c r="AC10" s="350"/>
      <c r="AD10" s="350"/>
      <c r="AE10" s="350"/>
      <c r="AF10" s="350"/>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52"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52"/>
      <c r="F13" s="352"/>
      <c r="G13" s="352"/>
      <c r="H13" s="352"/>
      <c r="I13" s="352"/>
      <c r="J13" s="352"/>
      <c r="K13" s="352"/>
      <c r="L13" s="352"/>
      <c r="M13" s="352"/>
      <c r="N13" s="352"/>
      <c r="O13" s="352"/>
      <c r="P13" s="352"/>
      <c r="Q13" s="352"/>
      <c r="R13" s="352"/>
      <c r="S13" s="352"/>
      <c r="T13" s="352"/>
      <c r="U13" s="352"/>
      <c r="V13" s="352"/>
      <c r="W13" s="352"/>
      <c r="X13" s="352"/>
      <c r="Y13" s="352"/>
      <c r="Z13" s="352"/>
      <c r="AA13" s="352"/>
      <c r="AB13" s="352"/>
      <c r="AC13" s="352"/>
      <c r="AD13" s="352"/>
      <c r="AE13" s="352"/>
      <c r="AF13" s="352"/>
      <c r="AG13" s="352"/>
      <c r="AH13" s="352"/>
      <c r="AI13" s="352"/>
      <c r="AJ13" s="352"/>
      <c r="AK13" s="352"/>
      <c r="AL13" s="352"/>
      <c r="AM13" s="352"/>
      <c r="AN13" s="352"/>
      <c r="AO13" s="352"/>
      <c r="AP13" s="352"/>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12</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52"/>
      <c r="E14" s="352"/>
      <c r="F14" s="352"/>
      <c r="G14" s="352"/>
      <c r="H14" s="352"/>
      <c r="I14" s="352"/>
      <c r="J14" s="352"/>
      <c r="K14" s="352"/>
      <c r="L14" s="352"/>
      <c r="M14" s="352"/>
      <c r="N14" s="352"/>
      <c r="O14" s="352"/>
      <c r="P14" s="352"/>
      <c r="Q14" s="352"/>
      <c r="R14" s="352"/>
      <c r="S14" s="352"/>
      <c r="T14" s="352"/>
      <c r="U14" s="352"/>
      <c r="V14" s="352"/>
      <c r="W14" s="352"/>
      <c r="X14" s="352"/>
      <c r="Y14" s="352"/>
      <c r="Z14" s="352"/>
      <c r="AA14" s="352"/>
      <c r="AB14" s="352"/>
      <c r="AC14" s="352"/>
      <c r="AD14" s="352"/>
      <c r="AE14" s="352"/>
      <c r="AF14" s="352"/>
      <c r="AG14" s="352"/>
      <c r="AH14" s="352"/>
      <c r="AI14" s="352"/>
      <c r="AJ14" s="352"/>
      <c r="AK14" s="352"/>
      <c r="AL14" s="352"/>
      <c r="AM14" s="352"/>
      <c r="AN14" s="352"/>
      <c r="AO14" s="352"/>
      <c r="AP14" s="352"/>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71" t="str">
        <f>IFERROR(HYPERLINK("#"&amp;"DATOS!C"&amp;MATCH(VALUE(carp),DATOS!B:B,0),"FOLIO PEUA:"),"")</f>
        <v/>
      </c>
      <c r="E16" s="371"/>
      <c r="F16" s="371"/>
      <c r="G16" s="371"/>
      <c r="H16" s="372"/>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39" t="s">
        <v>10586</v>
      </c>
      <c r="AN18" s="338"/>
      <c r="AO18" s="340"/>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41" t="str">
        <f>BJ35</f>
        <v/>
      </c>
      <c r="H20" s="341"/>
      <c r="I20" s="341"/>
      <c r="J20" s="341"/>
      <c r="K20" s="341"/>
      <c r="L20" s="341"/>
      <c r="M20" s="341"/>
      <c r="N20" s="341"/>
      <c r="O20" s="341"/>
      <c r="P20" s="341"/>
      <c r="Q20" s="341"/>
      <c r="R20" s="341"/>
      <c r="S20" s="341"/>
      <c r="T20" s="341"/>
      <c r="U20" s="341"/>
      <c r="Y20" s="199"/>
      <c r="Z20" s="199"/>
      <c r="AA20" s="199"/>
      <c r="AB20" s="200" t="str">
        <f>"Cuenta:"</f>
        <v>Cuenta:</v>
      </c>
      <c r="AC20" s="199"/>
      <c r="AD20" s="189"/>
      <c r="AE20" s="341" t="str">
        <f>BJ39</f>
        <v/>
      </c>
      <c r="AF20" s="341"/>
      <c r="AG20" s="341"/>
      <c r="AH20" s="341"/>
      <c r="AI20" s="341"/>
      <c r="AJ20" s="341"/>
      <c r="AK20" s="341"/>
      <c r="AL20" s="341"/>
      <c r="AM20" s="341"/>
      <c r="AN20" s="341"/>
      <c r="AO20" s="341"/>
      <c r="AP20" s="341"/>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42" t="s">
        <v>10568</v>
      </c>
      <c r="E22" s="342"/>
      <c r="F22" s="342"/>
      <c r="G22" s="342"/>
      <c r="H22" s="342"/>
      <c r="I22" s="342"/>
      <c r="J22" s="342"/>
      <c r="K22" s="342"/>
      <c r="L22" s="344" t="str">
        <f>PROPER(D53)</f>
        <v/>
      </c>
      <c r="M22" s="344"/>
      <c r="N22" s="344"/>
      <c r="O22" s="344"/>
      <c r="P22" s="344"/>
      <c r="Q22" s="344"/>
      <c r="R22" s="344"/>
      <c r="S22" s="344"/>
      <c r="T22" s="344"/>
      <c r="U22" s="344"/>
      <c r="V22" s="344"/>
      <c r="W22" s="344"/>
      <c r="X22" s="344"/>
      <c r="Y22" s="344"/>
      <c r="Z22" s="344"/>
      <c r="AA22" s="344"/>
      <c r="AB22" s="344"/>
      <c r="AC22" s="344"/>
      <c r="AD22" s="344"/>
      <c r="AE22" s="344"/>
      <c r="AF22" s="344"/>
      <c r="AG22" s="344"/>
      <c r="AH22" s="344"/>
      <c r="AI22" s="344"/>
      <c r="AJ22" s="344"/>
      <c r="AK22" s="344"/>
      <c r="AL22" s="344"/>
      <c r="AM22" s="344"/>
      <c r="AN22" s="344"/>
      <c r="AO22" s="344"/>
      <c r="AP22" s="344"/>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51" t="s">
        <v>10569</v>
      </c>
      <c r="E26" s="351"/>
      <c r="F26" s="351"/>
      <c r="G26" s="351"/>
      <c r="H26" s="351"/>
      <c r="I26" s="351"/>
      <c r="J26" s="351"/>
      <c r="K26" s="344" t="str">
        <f>AT26</f>
        <v/>
      </c>
      <c r="L26" s="344"/>
      <c r="M26" s="344"/>
      <c r="N26" s="344"/>
      <c r="O26" s="344"/>
      <c r="P26" s="344"/>
      <c r="Q26" s="344"/>
      <c r="R26" s="344"/>
      <c r="S26" s="344"/>
      <c r="T26" s="344"/>
      <c r="U26" s="344"/>
      <c r="V26" s="344"/>
      <c r="W26" s="344"/>
      <c r="X26" s="344"/>
      <c r="Y26" s="344"/>
      <c r="Z26" s="344"/>
      <c r="AA26" s="344"/>
      <c r="AB26" s="344"/>
      <c r="AE26" s="345" t="s">
        <v>10570</v>
      </c>
      <c r="AF26" s="345"/>
      <c r="AG26" s="345"/>
      <c r="AH26" s="345"/>
      <c r="AI26" s="343" t="str">
        <f>AT32</f>
        <v/>
      </c>
      <c r="AJ26" s="343"/>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85" t="s">
        <v>10571</v>
      </c>
      <c r="AC27" s="385"/>
      <c r="AD27" s="385"/>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44" t="str">
        <f>AT31</f>
        <v/>
      </c>
      <c r="I28" s="344"/>
      <c r="J28" s="344"/>
      <c r="K28" s="344"/>
      <c r="L28" s="344"/>
      <c r="M28" s="344"/>
      <c r="N28" s="344"/>
      <c r="O28" s="344"/>
      <c r="P28" s="377" t="s">
        <v>10450</v>
      </c>
      <c r="Q28" s="377"/>
      <c r="R28" s="377"/>
      <c r="S28" s="377"/>
      <c r="T28" s="344" t="str">
        <f>AT30</f>
        <v/>
      </c>
      <c r="U28" s="344"/>
      <c r="V28" s="344"/>
      <c r="W28" s="344"/>
      <c r="X28" s="344"/>
      <c r="Y28" s="344"/>
      <c r="Z28" s="344"/>
      <c r="AA28" s="344"/>
      <c r="AB28" s="385"/>
      <c r="AC28" s="385"/>
      <c r="AD28" s="385"/>
      <c r="AE28" s="383" t="str">
        <f>IFERROR(IF(MIN(BJ50,BK50)=0,"",MIN(BJ50,BK50)),"")</f>
        <v/>
      </c>
      <c r="AF28" s="383"/>
      <c r="AG28" s="210" t="s">
        <v>10590</v>
      </c>
      <c r="AH28" s="345" t="s">
        <v>10572</v>
      </c>
      <c r="AI28" s="345"/>
      <c r="AJ28" s="345"/>
      <c r="AK28" s="344" t="str">
        <f>PROPER(BJ56)</f>
        <v/>
      </c>
      <c r="AL28" s="344"/>
      <c r="AM28" s="344"/>
      <c r="AN28" s="344"/>
      <c r="AO28" s="344"/>
      <c r="AP28" s="344"/>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85"/>
      <c r="AC29" s="385"/>
      <c r="AD29" s="385"/>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42" t="s">
        <v>10573</v>
      </c>
      <c r="E30" s="342"/>
      <c r="F30" s="342"/>
      <c r="G30" s="342"/>
      <c r="H30" s="342"/>
      <c r="I30" s="342"/>
      <c r="J30" s="342"/>
      <c r="K30" s="341" t="str">
        <f>BJ45</f>
        <v/>
      </c>
      <c r="L30" s="341"/>
      <c r="M30" s="341"/>
      <c r="N30" s="341"/>
      <c r="O30" s="341"/>
      <c r="P30" s="341"/>
      <c r="Q30" s="341"/>
      <c r="R30" s="341"/>
      <c r="S30" s="341"/>
      <c r="T30" s="341"/>
      <c r="U30" s="341"/>
      <c r="V30" s="341"/>
      <c r="W30" s="341"/>
      <c r="X30" s="341"/>
      <c r="Z30" s="382" t="s">
        <v>10574</v>
      </c>
      <c r="AA30" s="382"/>
      <c r="AB30" s="348" t="str">
        <f>IF(BJ46=0,"",BJ46)</f>
        <v/>
      </c>
      <c r="AC30" s="348"/>
      <c r="AD30" s="348"/>
      <c r="AE30" s="348"/>
      <c r="AG30" s="347" t="s">
        <v>10575</v>
      </c>
      <c r="AH30" s="347"/>
      <c r="AI30" s="346" t="str">
        <f>BJ47</f>
        <v/>
      </c>
      <c r="AJ30" s="346"/>
      <c r="AK30" s="346"/>
      <c r="AL30" s="349" t="s">
        <v>10576</v>
      </c>
      <c r="AM30" s="349"/>
      <c r="AN30" s="346" t="str">
        <f>BJ48</f>
        <v/>
      </c>
      <c r="AO30" s="346"/>
      <c r="AP30" s="346"/>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5" t="s">
        <v>10577</v>
      </c>
      <c r="E32" s="355"/>
      <c r="F32" s="355"/>
      <c r="G32" s="355"/>
      <c r="H32" s="355"/>
      <c r="I32" s="355"/>
      <c r="J32" s="355"/>
      <c r="K32" s="355"/>
      <c r="L32" s="355"/>
      <c r="M32" s="355"/>
      <c r="N32" s="355"/>
      <c r="O32" s="355"/>
      <c r="P32" s="355"/>
      <c r="Q32" s="355"/>
      <c r="R32" s="355"/>
      <c r="S32" s="355"/>
      <c r="T32" s="355"/>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6" t="str">
        <f>BI40</f>
        <v/>
      </c>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7" t="s">
        <v>10526</v>
      </c>
      <c r="B38" s="367"/>
      <c r="C38" s="367"/>
      <c r="D38" s="367"/>
      <c r="E38" s="367"/>
      <c r="F38" s="367"/>
      <c r="G38" s="367"/>
      <c r="H38" s="367"/>
      <c r="I38" s="367"/>
      <c r="J38" s="369" t="str">
        <f>AT33</f>
        <v/>
      </c>
      <c r="K38" s="369"/>
      <c r="L38" s="369"/>
      <c r="M38" s="369"/>
      <c r="N38" s="231" t="s">
        <v>10591</v>
      </c>
      <c r="O38" s="190"/>
      <c r="P38" s="190"/>
      <c r="Q38" s="190"/>
      <c r="S38" s="190"/>
      <c r="T38" s="241" t="s">
        <v>10596</v>
      </c>
      <c r="V38" s="199"/>
      <c r="W38" s="199"/>
      <c r="X38" s="199"/>
      <c r="AC38" s="368" t="str">
        <f>IF(J38="","",BK38)</f>
        <v/>
      </c>
      <c r="AD38" s="368"/>
      <c r="AE38" s="368"/>
      <c r="AF38" s="368"/>
      <c r="AG38" s="368"/>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59" t="s">
        <v>10579</v>
      </c>
      <c r="E42" s="360"/>
      <c r="F42" s="360"/>
      <c r="G42" s="360"/>
      <c r="H42" s="360"/>
      <c r="I42" s="360"/>
      <c r="J42" s="360"/>
      <c r="K42" s="360"/>
      <c r="L42" s="360"/>
      <c r="M42" s="360"/>
      <c r="N42" s="360"/>
      <c r="O42" s="360"/>
      <c r="P42" s="360"/>
      <c r="Q42" s="360"/>
      <c r="R42" s="360"/>
      <c r="S42" s="360"/>
      <c r="T42" s="360"/>
      <c r="U42" s="360"/>
      <c r="V42" s="360"/>
      <c r="W42" s="361"/>
      <c r="X42" s="359" t="s">
        <v>10580</v>
      </c>
      <c r="Y42" s="360"/>
      <c r="Z42" s="360"/>
      <c r="AA42" s="360"/>
      <c r="AB42" s="360"/>
      <c r="AC42" s="360"/>
      <c r="AD42" s="360"/>
      <c r="AE42" s="360"/>
      <c r="AF42" s="360"/>
      <c r="AG42" s="360"/>
      <c r="AH42" s="360"/>
      <c r="AI42" s="360"/>
      <c r="AJ42" s="360"/>
      <c r="AK42" s="360"/>
      <c r="AL42" s="360"/>
      <c r="AM42" s="360"/>
      <c r="AN42" s="360"/>
      <c r="AO42" s="360"/>
      <c r="AP42" s="361"/>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6" t="str">
        <f>PROPER(BI42)</f>
        <v/>
      </c>
      <c r="E43" s="357"/>
      <c r="F43" s="357"/>
      <c r="G43" s="357"/>
      <c r="H43" s="357"/>
      <c r="I43" s="357"/>
      <c r="J43" s="357"/>
      <c r="K43" s="357"/>
      <c r="L43" s="357"/>
      <c r="M43" s="357"/>
      <c r="N43" s="357"/>
      <c r="O43" s="357"/>
      <c r="P43" s="357"/>
      <c r="Q43" s="357"/>
      <c r="R43" s="357"/>
      <c r="S43" s="357"/>
      <c r="T43" s="357"/>
      <c r="U43" s="357"/>
      <c r="V43" s="357"/>
      <c r="W43" s="358"/>
      <c r="X43" s="356" t="str">
        <f>PROPER(BI43)</f>
        <v/>
      </c>
      <c r="Y43" s="357"/>
      <c r="Z43" s="357"/>
      <c r="AA43" s="357"/>
      <c r="AB43" s="357"/>
      <c r="AC43" s="357"/>
      <c r="AD43" s="357"/>
      <c r="AE43" s="357"/>
      <c r="AF43" s="357"/>
      <c r="AG43" s="357"/>
      <c r="AH43" s="357"/>
      <c r="AI43" s="357"/>
      <c r="AJ43" s="357"/>
      <c r="AK43" s="357"/>
      <c r="AL43" s="357"/>
      <c r="AM43" s="357"/>
      <c r="AN43" s="357"/>
      <c r="AO43" s="357"/>
      <c r="AP43" s="358"/>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3" t="s">
        <v>10531</v>
      </c>
      <c r="G45" s="363"/>
      <c r="H45" s="233"/>
      <c r="I45" s="189"/>
      <c r="J45" s="364" t="s">
        <v>10593</v>
      </c>
      <c r="K45" s="364"/>
      <c r="L45" s="364"/>
      <c r="M45" s="364"/>
      <c r="N45" s="364"/>
      <c r="O45" s="364"/>
      <c r="P45" s="364"/>
      <c r="Q45" s="364"/>
      <c r="R45" s="364"/>
      <c r="S45" s="364"/>
      <c r="T45" s="364"/>
      <c r="U45" s="364"/>
      <c r="V45" s="364"/>
      <c r="W45" s="364"/>
      <c r="X45" s="364"/>
      <c r="Y45" s="364"/>
      <c r="Z45" s="364"/>
      <c r="AA45" s="364"/>
      <c r="AB45" s="364"/>
      <c r="AC45" s="364"/>
      <c r="AD45" s="364"/>
      <c r="AE45" s="364"/>
      <c r="AF45" s="364"/>
      <c r="AG45" s="364"/>
      <c r="AH45" s="364"/>
      <c r="AI45" s="364"/>
      <c r="AJ45" s="364"/>
      <c r="AK45" s="364"/>
      <c r="AL45" s="364"/>
      <c r="AM45" s="364"/>
      <c r="AN45" s="364"/>
      <c r="AO45" s="364"/>
      <c r="AP45" s="364"/>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78" t="str">
        <f>IF(BJ58=0,"",BJ58)</f>
        <v/>
      </c>
      <c r="E46" s="378"/>
      <c r="F46" s="378"/>
      <c r="G46" s="378"/>
      <c r="H46" s="378"/>
      <c r="I46" s="378"/>
      <c r="J46" s="378"/>
      <c r="K46" s="378"/>
      <c r="L46" s="378"/>
      <c r="M46" s="378"/>
      <c r="N46" s="378"/>
      <c r="O46" s="378"/>
      <c r="P46" s="378"/>
      <c r="Q46" s="378"/>
      <c r="R46" s="378"/>
      <c r="S46" s="378"/>
      <c r="T46" s="378"/>
      <c r="U46" s="378"/>
      <c r="V46" s="378"/>
      <c r="W46" s="365" t="s">
        <v>10594</v>
      </c>
      <c r="X46" s="365"/>
      <c r="Y46" s="365"/>
      <c r="Z46" s="365"/>
      <c r="AA46" s="379" t="str">
        <f>IF(BJ57=0,"",BJ57)</f>
        <v/>
      </c>
      <c r="AB46" s="379"/>
      <c r="AC46" s="379"/>
      <c r="AD46" s="379"/>
      <c r="AE46" s="379"/>
      <c r="AF46" s="379"/>
      <c r="AG46" s="379"/>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84" t="s">
        <v>10581</v>
      </c>
      <c r="E49" s="384"/>
      <c r="F49" s="384"/>
      <c r="G49" s="384"/>
      <c r="H49" s="384"/>
      <c r="I49" s="384"/>
      <c r="J49" s="384"/>
      <c r="K49" s="384"/>
      <c r="L49" s="190"/>
      <c r="M49" s="190"/>
      <c r="N49" s="190"/>
      <c r="O49" s="190"/>
      <c r="U49" s="199"/>
      <c r="V49" s="199"/>
      <c r="W49" s="199"/>
      <c r="X49" s="199"/>
      <c r="Y49" s="199"/>
      <c r="Z49" s="199"/>
      <c r="AA49" s="243"/>
      <c r="AB49" s="244"/>
      <c r="AC49" s="374" t="s">
        <v>10584</v>
      </c>
      <c r="AD49" s="375"/>
      <c r="AE49" s="375"/>
      <c r="AF49" s="375"/>
      <c r="AG49" s="375"/>
      <c r="AH49" s="375"/>
      <c r="AI49" s="375"/>
      <c r="AJ49" s="375"/>
      <c r="AK49" s="375"/>
      <c r="AL49" s="375"/>
      <c r="AM49" s="375"/>
      <c r="AN49" s="375"/>
      <c r="AO49" s="375"/>
      <c r="AP49" s="376"/>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38"/>
      <c r="I51" s="338"/>
      <c r="J51" s="338"/>
      <c r="K51" s="338"/>
      <c r="L51" s="338"/>
      <c r="M51" s="338"/>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80" t="str">
        <f>REPORTE!C20</f>
        <v/>
      </c>
      <c r="E53" s="380"/>
      <c r="F53" s="380"/>
      <c r="G53" s="380"/>
      <c r="H53" s="380"/>
      <c r="I53" s="380"/>
      <c r="J53" s="380"/>
      <c r="K53" s="380"/>
      <c r="L53" s="380"/>
      <c r="M53" s="380"/>
      <c r="N53" s="380"/>
      <c r="O53" s="380"/>
      <c r="P53" s="380"/>
      <c r="Q53" s="380"/>
      <c r="R53" s="380"/>
      <c r="S53" s="380"/>
      <c r="T53" s="380"/>
      <c r="U53" s="380"/>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81" t="str">
        <f>IF(TIPODEPERSONA="MORAL","REPRESENTANTE: "&amp;SUBSTITUTE(IFERROR(INDEX(DATOS!P:P,MATCH(IF(AM4="SI",VALUE(C21),VALUE(REPORTE!C22)),DATOS!CB:CB,0),1),""),";","",1),"")</f>
        <v/>
      </c>
      <c r="E54" s="381"/>
      <c r="F54" s="381"/>
      <c r="G54" s="381"/>
      <c r="H54" s="381"/>
      <c r="I54" s="381"/>
      <c r="J54" s="381"/>
      <c r="K54" s="381"/>
      <c r="L54" s="381"/>
      <c r="M54" s="381"/>
      <c r="N54" s="381"/>
      <c r="O54" s="381"/>
      <c r="P54" s="381"/>
      <c r="Q54" s="381"/>
      <c r="R54" s="381"/>
      <c r="S54" s="381"/>
      <c r="T54" s="381"/>
      <c r="U54" s="381"/>
      <c r="V54" s="381"/>
      <c r="W54" s="381"/>
      <c r="X54" s="381"/>
      <c r="Y54" s="381"/>
      <c r="Z54" s="381"/>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4"/>
      <c r="BM54" s="354"/>
      <c r="BN54" s="354"/>
      <c r="BQ54" s="153" t="str">
        <f>IFERROR(IF(INDEX(DATOS!AG:AG,MATCH(#REF!,DATOS!J:J,0),1)=0,"",INDEX(DATOS!AG:AG,MATCH(#REF!,DATOS!J:J,0),1)),"")</f>
        <v/>
      </c>
    </row>
    <row r="55" spans="1:104" ht="15" x14ac:dyDescent="0.3">
      <c r="A55" s="149"/>
      <c r="B55" s="149"/>
      <c r="C55" s="149"/>
      <c r="D55" s="362" t="s">
        <v>10583</v>
      </c>
      <c r="E55" s="362"/>
      <c r="F55" s="362"/>
      <c r="G55" s="362"/>
      <c r="H55" s="362"/>
      <c r="I55" s="362"/>
      <c r="J55" s="362"/>
      <c r="K55" s="362"/>
      <c r="L55" s="362"/>
      <c r="M55" s="362"/>
      <c r="N55" s="362"/>
      <c r="O55" s="362"/>
      <c r="P55" s="362"/>
      <c r="Q55" s="362"/>
      <c r="R55" s="362"/>
      <c r="S55" s="362"/>
      <c r="T55" s="362"/>
      <c r="U55" s="362"/>
      <c r="V55" s="362"/>
      <c r="AA55" s="243"/>
      <c r="AB55" s="243"/>
      <c r="AC55" s="252"/>
      <c r="AD55" s="253"/>
      <c r="AE55" s="254"/>
      <c r="AF55" s="253"/>
      <c r="AG55" s="253"/>
      <c r="AH55" s="253"/>
      <c r="AI55" s="253"/>
      <c r="AJ55" s="253"/>
      <c r="AK55" s="253"/>
      <c r="AL55" s="253"/>
      <c r="AM55" s="253"/>
      <c r="AN55" s="253"/>
      <c r="AO55" s="253"/>
      <c r="AP55" s="255"/>
      <c r="AQ55" s="149"/>
      <c r="AR55" s="149"/>
      <c r="AS55" s="336"/>
      <c r="AT55" s="336"/>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4"/>
      <c r="BM55" s="354"/>
      <c r="BN55" s="354"/>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4"/>
      <c r="BL56" s="354"/>
      <c r="BM56" s="354"/>
      <c r="BN56" s="354"/>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73" t="s">
        <v>10582</v>
      </c>
      <c r="N58" s="373"/>
      <c r="O58" s="373"/>
      <c r="P58" s="373"/>
      <c r="Q58" s="373"/>
      <c r="R58" s="373"/>
      <c r="S58" s="373"/>
      <c r="T58" s="373"/>
      <c r="U58" s="373"/>
      <c r="V58" s="373"/>
      <c r="W58" s="373"/>
      <c r="X58" s="373"/>
      <c r="Y58" s="373"/>
      <c r="Z58" s="373"/>
      <c r="AA58" s="373"/>
      <c r="AB58" s="373"/>
      <c r="AC58" s="373"/>
      <c r="AD58" s="373"/>
      <c r="AE58" s="373"/>
      <c r="AF58" s="373"/>
      <c r="AG58" s="373"/>
      <c r="AH58" s="373"/>
      <c r="AI58" s="373"/>
      <c r="AJ58" s="373"/>
      <c r="AK58" s="373"/>
      <c r="AL58" s="373"/>
      <c r="AM58" s="373"/>
      <c r="AN58" s="373"/>
      <c r="AO58" s="373"/>
      <c r="AP58" s="373"/>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3"/>
      <c r="W63" s="353"/>
      <c r="X63" s="353"/>
      <c r="Y63" s="353"/>
      <c r="Z63" s="353"/>
      <c r="AA63" s="353"/>
      <c r="AB63" s="353"/>
      <c r="AC63" s="353"/>
      <c r="AD63" s="353"/>
      <c r="AE63" s="353"/>
      <c r="AF63" s="151"/>
      <c r="AG63" s="151"/>
      <c r="AH63" s="149"/>
      <c r="AI63" s="353"/>
      <c r="AJ63" s="353"/>
      <c r="AK63" s="353"/>
      <c r="AL63" s="353"/>
      <c r="AM63" s="158"/>
      <c r="AN63" s="370"/>
      <c r="AO63" s="370"/>
      <c r="AP63" s="370"/>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3"/>
      <c r="W64" s="353"/>
      <c r="X64" s="353"/>
      <c r="Y64" s="353"/>
      <c r="Z64" s="353"/>
      <c r="AA64" s="353"/>
      <c r="AB64" s="353"/>
      <c r="AC64" s="353"/>
      <c r="AD64" s="353"/>
      <c r="AE64" s="353"/>
      <c r="AF64" s="151"/>
      <c r="AG64" s="151"/>
      <c r="AH64" s="149"/>
      <c r="AI64" s="353"/>
      <c r="AJ64" s="353"/>
      <c r="AK64" s="353"/>
      <c r="AL64" s="353"/>
      <c r="AM64" s="158"/>
      <c r="AN64" s="370"/>
      <c r="AO64" s="370"/>
      <c r="AP64" s="370"/>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3"/>
      <c r="W65" s="353"/>
      <c r="X65" s="353"/>
      <c r="Y65" s="353"/>
      <c r="Z65" s="353"/>
      <c r="AA65" s="353"/>
      <c r="AB65" s="353"/>
      <c r="AC65" s="353"/>
      <c r="AD65" s="353"/>
      <c r="AE65" s="353"/>
      <c r="AF65" s="151"/>
      <c r="AG65" s="151"/>
      <c r="AH65" s="149"/>
      <c r="AI65" s="353"/>
      <c r="AJ65" s="353"/>
      <c r="AK65" s="353"/>
      <c r="AL65" s="353"/>
      <c r="AM65" s="158"/>
      <c r="AN65" s="370"/>
      <c r="AO65" s="370"/>
      <c r="AP65" s="370"/>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3"/>
      <c r="W66" s="353"/>
      <c r="X66" s="353"/>
      <c r="Y66" s="353"/>
      <c r="Z66" s="353"/>
      <c r="AA66" s="353"/>
      <c r="AB66" s="353"/>
      <c r="AC66" s="353"/>
      <c r="AD66" s="353"/>
      <c r="AE66" s="353"/>
      <c r="AF66" s="151"/>
      <c r="AG66" s="151"/>
      <c r="AH66" s="149"/>
      <c r="AI66" s="353"/>
      <c r="AJ66" s="353"/>
      <c r="AK66" s="353"/>
      <c r="AL66" s="353"/>
      <c r="AM66" s="158"/>
      <c r="AN66" s="370"/>
      <c r="AO66" s="370"/>
      <c r="AP66" s="370"/>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3"/>
      <c r="W67" s="353"/>
      <c r="X67" s="353"/>
      <c r="Y67" s="353"/>
      <c r="Z67" s="353"/>
      <c r="AA67" s="353"/>
      <c r="AB67" s="353"/>
      <c r="AC67" s="353"/>
      <c r="AD67" s="353"/>
      <c r="AE67" s="353"/>
      <c r="AF67" s="151"/>
      <c r="AG67" s="151"/>
      <c r="AH67" s="149"/>
      <c r="AI67" s="353"/>
      <c r="AJ67" s="353"/>
      <c r="AK67" s="353"/>
      <c r="AL67" s="353"/>
      <c r="AM67" s="158"/>
      <c r="AN67" s="370"/>
      <c r="AO67" s="370"/>
      <c r="AP67" s="370"/>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3"/>
      <c r="W68" s="353"/>
      <c r="X68" s="353"/>
      <c r="Y68" s="353"/>
      <c r="Z68" s="353"/>
      <c r="AA68" s="353"/>
      <c r="AB68" s="353"/>
      <c r="AC68" s="353"/>
      <c r="AD68" s="353"/>
      <c r="AE68" s="353"/>
      <c r="AF68" s="151"/>
      <c r="AG68" s="151"/>
      <c r="AH68" s="149"/>
      <c r="AI68" s="353"/>
      <c r="AJ68" s="353"/>
      <c r="AK68" s="353"/>
      <c r="AL68" s="353"/>
      <c r="AM68" s="158"/>
      <c r="AN68" s="370"/>
      <c r="AO68" s="370"/>
      <c r="AP68" s="370"/>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3"/>
      <c r="W69" s="353"/>
      <c r="X69" s="353"/>
      <c r="Y69" s="353"/>
      <c r="Z69" s="353"/>
      <c r="AA69" s="353"/>
      <c r="AB69" s="353"/>
      <c r="AC69" s="353"/>
      <c r="AD69" s="353"/>
      <c r="AE69" s="353"/>
      <c r="AF69" s="151"/>
      <c r="AG69" s="151"/>
      <c r="AH69" s="149"/>
      <c r="AI69" s="353"/>
      <c r="AJ69" s="353"/>
      <c r="AK69" s="353"/>
      <c r="AL69" s="353"/>
      <c r="AM69" s="158"/>
      <c r="AN69" s="370"/>
      <c r="AO69" s="370"/>
      <c r="AP69" s="370"/>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3"/>
      <c r="W70" s="353"/>
      <c r="X70" s="353"/>
      <c r="Y70" s="353"/>
      <c r="Z70" s="353"/>
      <c r="AA70" s="353"/>
      <c r="AB70" s="353"/>
      <c r="AC70" s="353"/>
      <c r="AD70" s="353"/>
      <c r="AE70" s="353"/>
      <c r="AF70" s="151"/>
      <c r="AG70" s="151"/>
      <c r="AH70" s="149"/>
      <c r="AI70" s="353"/>
      <c r="AJ70" s="353"/>
      <c r="AK70" s="353"/>
      <c r="AL70" s="353"/>
      <c r="AM70" s="158"/>
      <c r="AN70" s="370"/>
      <c r="AO70" s="370"/>
      <c r="AP70" s="370"/>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3"/>
      <c r="W71" s="353"/>
      <c r="X71" s="353"/>
      <c r="Y71" s="353"/>
      <c r="Z71" s="353"/>
      <c r="AA71" s="353"/>
      <c r="AB71" s="353"/>
      <c r="AC71" s="353"/>
      <c r="AD71" s="353"/>
      <c r="AE71" s="353"/>
      <c r="AF71" s="151"/>
      <c r="AG71" s="151"/>
      <c r="AH71" s="149"/>
      <c r="AI71" s="353"/>
      <c r="AJ71" s="353"/>
      <c r="AK71" s="353"/>
      <c r="AL71" s="353"/>
      <c r="AM71" s="158"/>
      <c r="AN71" s="370"/>
      <c r="AO71" s="370"/>
      <c r="AP71" s="370"/>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3"/>
      <c r="W72" s="353"/>
      <c r="X72" s="353"/>
      <c r="Y72" s="353"/>
      <c r="Z72" s="353"/>
      <c r="AA72" s="353"/>
      <c r="AB72" s="353"/>
      <c r="AC72" s="353"/>
      <c r="AD72" s="353"/>
      <c r="AE72" s="353"/>
      <c r="AF72" s="151"/>
      <c r="AG72" s="151"/>
      <c r="AH72" s="149"/>
      <c r="AI72" s="353"/>
      <c r="AJ72" s="353"/>
      <c r="AK72" s="353"/>
      <c r="AL72" s="353"/>
      <c r="AM72" s="158"/>
      <c r="AN72" s="370"/>
      <c r="AO72" s="370"/>
      <c r="AP72" s="370"/>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3"/>
      <c r="W73" s="353"/>
      <c r="X73" s="353"/>
      <c r="Y73" s="353"/>
      <c r="Z73" s="353"/>
      <c r="AA73" s="353"/>
      <c r="AB73" s="353"/>
      <c r="AC73" s="353"/>
      <c r="AD73" s="353"/>
      <c r="AE73" s="353"/>
      <c r="AF73" s="151"/>
      <c r="AG73" s="151"/>
      <c r="AH73" s="149"/>
      <c r="AI73" s="353"/>
      <c r="AJ73" s="353"/>
      <c r="AK73" s="353"/>
      <c r="AL73" s="353"/>
      <c r="AM73" s="158"/>
      <c r="AN73" s="370"/>
      <c r="AO73" s="370"/>
      <c r="AP73" s="370"/>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3"/>
      <c r="W74" s="353"/>
      <c r="X74" s="353"/>
      <c r="Y74" s="353"/>
      <c r="Z74" s="353"/>
      <c r="AA74" s="353"/>
      <c r="AB74" s="353"/>
      <c r="AC74" s="353"/>
      <c r="AD74" s="353"/>
      <c r="AE74" s="353"/>
      <c r="AF74" s="151"/>
      <c r="AG74" s="151"/>
      <c r="AH74" s="149"/>
      <c r="AI74" s="353"/>
      <c r="AJ74" s="353"/>
      <c r="AK74" s="353"/>
      <c r="AL74" s="353"/>
      <c r="AM74" s="158"/>
      <c r="AN74" s="370"/>
      <c r="AO74" s="370"/>
      <c r="AP74" s="370"/>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3"/>
      <c r="W75" s="353"/>
      <c r="X75" s="353"/>
      <c r="Y75" s="353"/>
      <c r="Z75" s="353"/>
      <c r="AA75" s="353"/>
      <c r="AB75" s="353"/>
      <c r="AC75" s="353"/>
      <c r="AD75" s="353"/>
      <c r="AE75" s="353"/>
      <c r="AF75" s="151"/>
      <c r="AG75" s="151"/>
      <c r="AH75" s="149"/>
      <c r="AI75" s="353"/>
      <c r="AJ75" s="353"/>
      <c r="AK75" s="353"/>
      <c r="AL75" s="353"/>
      <c r="AM75" s="158"/>
      <c r="AN75" s="370"/>
      <c r="AO75" s="370"/>
      <c r="AP75" s="370"/>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3"/>
      <c r="W76" s="353"/>
      <c r="X76" s="353"/>
      <c r="Y76" s="353"/>
      <c r="Z76" s="353"/>
      <c r="AA76" s="353"/>
      <c r="AB76" s="353"/>
      <c r="AC76" s="353"/>
      <c r="AD76" s="353"/>
      <c r="AE76" s="353"/>
      <c r="AF76" s="151"/>
      <c r="AG76" s="151"/>
      <c r="AH76" s="149"/>
      <c r="AI76" s="353"/>
      <c r="AJ76" s="353"/>
      <c r="AK76" s="353"/>
      <c r="AL76" s="353"/>
      <c r="AM76" s="158"/>
      <c r="AN76" s="370"/>
      <c r="AO76" s="370"/>
      <c r="AP76" s="370"/>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3"/>
      <c r="W77" s="353"/>
      <c r="X77" s="353"/>
      <c r="Y77" s="353"/>
      <c r="Z77" s="353"/>
      <c r="AA77" s="353"/>
      <c r="AB77" s="353"/>
      <c r="AC77" s="353"/>
      <c r="AD77" s="353"/>
      <c r="AE77" s="353"/>
      <c r="AF77" s="151"/>
      <c r="AG77" s="151"/>
      <c r="AH77" s="149"/>
      <c r="AI77" s="353"/>
      <c r="AJ77" s="353"/>
      <c r="AK77" s="353"/>
      <c r="AL77" s="353"/>
      <c r="AM77" s="158"/>
      <c r="AN77" s="370"/>
      <c r="AO77" s="370"/>
      <c r="AP77" s="370"/>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3"/>
      <c r="W78" s="353"/>
      <c r="X78" s="353"/>
      <c r="Y78" s="353"/>
      <c r="Z78" s="353"/>
      <c r="AA78" s="353"/>
      <c r="AB78" s="353"/>
      <c r="AC78" s="353"/>
      <c r="AD78" s="353"/>
      <c r="AE78" s="353"/>
      <c r="AF78" s="151"/>
      <c r="AG78" s="151"/>
      <c r="AH78" s="149"/>
      <c r="AI78" s="353"/>
      <c r="AJ78" s="353"/>
      <c r="AK78" s="353"/>
      <c r="AL78" s="353"/>
      <c r="AM78" s="158"/>
      <c r="AN78" s="370"/>
      <c r="AO78" s="370"/>
      <c r="AP78" s="370"/>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3"/>
      <c r="W79" s="353"/>
      <c r="X79" s="353"/>
      <c r="Y79" s="353"/>
      <c r="Z79" s="353"/>
      <c r="AA79" s="353"/>
      <c r="AB79" s="353"/>
      <c r="AC79" s="353"/>
      <c r="AD79" s="353"/>
      <c r="AE79" s="353"/>
      <c r="AF79" s="151"/>
      <c r="AG79" s="151"/>
      <c r="AH79" s="149"/>
      <c r="AI79" s="353"/>
      <c r="AJ79" s="353"/>
      <c r="AK79" s="353"/>
      <c r="AL79" s="353"/>
      <c r="AM79" s="158"/>
      <c r="AN79" s="370"/>
      <c r="AO79" s="370"/>
      <c r="AP79" s="370"/>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3"/>
      <c r="W80" s="353"/>
      <c r="X80" s="353"/>
      <c r="Y80" s="353"/>
      <c r="Z80" s="353"/>
      <c r="AA80" s="353"/>
      <c r="AB80" s="353"/>
      <c r="AC80" s="353"/>
      <c r="AD80" s="353"/>
      <c r="AE80" s="353"/>
      <c r="AF80" s="151"/>
      <c r="AG80" s="151"/>
      <c r="AH80" s="149"/>
      <c r="AI80" s="353"/>
      <c r="AJ80" s="353"/>
      <c r="AK80" s="353"/>
      <c r="AL80" s="353"/>
      <c r="AM80" s="158"/>
      <c r="AN80" s="370"/>
      <c r="AO80" s="370"/>
      <c r="AP80" s="370"/>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3"/>
      <c r="W81" s="353"/>
      <c r="X81" s="353"/>
      <c r="Y81" s="353"/>
      <c r="Z81" s="353"/>
      <c r="AA81" s="353"/>
      <c r="AB81" s="353"/>
      <c r="AC81" s="353"/>
      <c r="AD81" s="353"/>
      <c r="AE81" s="353"/>
      <c r="AF81" s="151"/>
      <c r="AG81" s="151"/>
      <c r="AH81" s="149"/>
      <c r="AI81" s="353"/>
      <c r="AJ81" s="353"/>
      <c r="AK81" s="353"/>
      <c r="AL81" s="353"/>
      <c r="AM81" s="158"/>
      <c r="AN81" s="370"/>
      <c r="AO81" s="370"/>
      <c r="AP81" s="370"/>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3"/>
      <c r="W82" s="353"/>
      <c r="X82" s="353"/>
      <c r="Y82" s="353"/>
      <c r="Z82" s="353"/>
      <c r="AA82" s="353"/>
      <c r="AB82" s="353"/>
      <c r="AC82" s="353"/>
      <c r="AD82" s="353"/>
      <c r="AE82" s="353"/>
      <c r="AF82" s="151"/>
      <c r="AG82" s="151"/>
      <c r="AH82" s="149"/>
      <c r="AI82" s="353"/>
      <c r="AJ82" s="353"/>
      <c r="AK82" s="353"/>
      <c r="AL82" s="353"/>
      <c r="AM82" s="158"/>
      <c r="AN82" s="370"/>
      <c r="AO82" s="370"/>
      <c r="AP82" s="370"/>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3"/>
      <c r="W83" s="353"/>
      <c r="X83" s="353"/>
      <c r="Y83" s="353"/>
      <c r="Z83" s="353"/>
      <c r="AA83" s="353"/>
      <c r="AB83" s="353"/>
      <c r="AC83" s="353"/>
      <c r="AD83" s="353"/>
      <c r="AE83" s="353"/>
      <c r="AF83" s="151"/>
      <c r="AG83" s="151"/>
      <c r="AH83" s="149"/>
      <c r="AI83" s="353"/>
      <c r="AJ83" s="353"/>
      <c r="AK83" s="353"/>
      <c r="AL83" s="353"/>
      <c r="AM83" s="158"/>
      <c r="AN83" s="370"/>
      <c r="AO83" s="370"/>
      <c r="AP83" s="370"/>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3"/>
      <c r="W84" s="353"/>
      <c r="X84" s="353"/>
      <c r="Y84" s="353"/>
      <c r="Z84" s="353"/>
      <c r="AA84" s="353"/>
      <c r="AB84" s="353"/>
      <c r="AC84" s="353"/>
      <c r="AD84" s="353"/>
      <c r="AE84" s="353"/>
      <c r="AF84" s="151"/>
      <c r="AG84" s="151"/>
      <c r="AH84" s="149"/>
      <c r="AI84" s="353"/>
      <c r="AJ84" s="353"/>
      <c r="AK84" s="353"/>
      <c r="AL84" s="353"/>
      <c r="AM84" s="158"/>
      <c r="AN84" s="370"/>
      <c r="AO84" s="370"/>
      <c r="AP84" s="370"/>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3"/>
      <c r="W85" s="353"/>
      <c r="X85" s="353"/>
      <c r="Y85" s="353"/>
      <c r="Z85" s="353"/>
      <c r="AA85" s="353"/>
      <c r="AB85" s="353"/>
      <c r="AC85" s="353"/>
      <c r="AD85" s="353"/>
      <c r="AE85" s="353"/>
      <c r="AF85" s="151"/>
      <c r="AG85" s="151"/>
      <c r="AH85" s="149"/>
      <c r="AI85" s="353"/>
      <c r="AJ85" s="353"/>
      <c r="AK85" s="353"/>
      <c r="AL85" s="353"/>
      <c r="AM85" s="158"/>
      <c r="AN85" s="370"/>
      <c r="AO85" s="370"/>
      <c r="AP85" s="370"/>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3"/>
      <c r="W86" s="353"/>
      <c r="X86" s="353"/>
      <c r="Y86" s="353"/>
      <c r="Z86" s="353"/>
      <c r="AA86" s="353"/>
      <c r="AB86" s="353"/>
      <c r="AC86" s="353"/>
      <c r="AD86" s="353"/>
      <c r="AE86" s="353"/>
      <c r="AF86" s="151"/>
      <c r="AG86" s="151"/>
      <c r="AH86" s="149"/>
      <c r="AI86" s="353"/>
      <c r="AJ86" s="353"/>
      <c r="AK86" s="353"/>
      <c r="AL86" s="353"/>
      <c r="AM86" s="158"/>
      <c r="AN86" s="370"/>
      <c r="AO86" s="370"/>
      <c r="AP86" s="370"/>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3"/>
      <c r="W87" s="353"/>
      <c r="X87" s="353"/>
      <c r="Y87" s="353"/>
      <c r="Z87" s="353"/>
      <c r="AA87" s="353"/>
      <c r="AB87" s="353"/>
      <c r="AC87" s="353"/>
      <c r="AD87" s="353"/>
      <c r="AE87" s="353"/>
      <c r="AF87" s="151"/>
      <c r="AG87" s="151"/>
      <c r="AH87" s="149"/>
      <c r="AI87" s="353"/>
      <c r="AJ87" s="353"/>
      <c r="AK87" s="353"/>
      <c r="AL87" s="353"/>
      <c r="AM87" s="158"/>
      <c r="AN87" s="370"/>
      <c r="AO87" s="370"/>
      <c r="AP87" s="370"/>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3"/>
      <c r="W88" s="353"/>
      <c r="X88" s="353"/>
      <c r="Y88" s="353"/>
      <c r="Z88" s="353"/>
      <c r="AA88" s="353"/>
      <c r="AB88" s="353"/>
      <c r="AC88" s="353"/>
      <c r="AD88" s="353"/>
      <c r="AE88" s="353"/>
      <c r="AF88" s="151"/>
      <c r="AG88" s="151"/>
      <c r="AH88" s="149"/>
      <c r="AI88" s="353"/>
      <c r="AJ88" s="353"/>
      <c r="AK88" s="353"/>
      <c r="AL88" s="353"/>
      <c r="AM88" s="158"/>
      <c r="AN88" s="370"/>
      <c r="AO88" s="370"/>
      <c r="AP88" s="370"/>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3"/>
      <c r="W89" s="353"/>
      <c r="X89" s="353"/>
      <c r="Y89" s="353"/>
      <c r="Z89" s="353"/>
      <c r="AA89" s="353"/>
      <c r="AB89" s="353"/>
      <c r="AC89" s="353"/>
      <c r="AD89" s="353"/>
      <c r="AE89" s="353"/>
      <c r="AF89" s="151"/>
      <c r="AG89" s="151"/>
      <c r="AH89" s="149"/>
      <c r="AI89" s="353"/>
      <c r="AJ89" s="353"/>
      <c r="AK89" s="353"/>
      <c r="AL89" s="353"/>
      <c r="AM89" s="158"/>
      <c r="AN89" s="370"/>
      <c r="AO89" s="370"/>
      <c r="AP89" s="370"/>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3"/>
      <c r="W90" s="353"/>
      <c r="X90" s="353"/>
      <c r="Y90" s="353"/>
      <c r="Z90" s="353"/>
      <c r="AA90" s="353"/>
      <c r="AB90" s="353"/>
      <c r="AC90" s="353"/>
      <c r="AD90" s="353"/>
      <c r="AE90" s="353"/>
      <c r="AF90" s="151"/>
      <c r="AG90" s="151"/>
      <c r="AH90" s="149"/>
      <c r="AI90" s="353"/>
      <c r="AJ90" s="353"/>
      <c r="AK90" s="353"/>
      <c r="AL90" s="353"/>
      <c r="AM90" s="158"/>
      <c r="AN90" s="370"/>
      <c r="AO90" s="370"/>
      <c r="AP90" s="370"/>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3"/>
      <c r="W91" s="353"/>
      <c r="X91" s="353"/>
      <c r="Y91" s="353"/>
      <c r="Z91" s="353"/>
      <c r="AA91" s="353"/>
      <c r="AB91" s="353"/>
      <c r="AC91" s="353"/>
      <c r="AD91" s="353"/>
      <c r="AE91" s="353"/>
      <c r="AF91" s="151"/>
      <c r="AG91" s="151"/>
      <c r="AH91" s="149"/>
      <c r="AI91" s="353"/>
      <c r="AJ91" s="353"/>
      <c r="AK91" s="353"/>
      <c r="AL91" s="353"/>
      <c r="AM91" s="158"/>
      <c r="AN91" s="370"/>
      <c r="AO91" s="370"/>
      <c r="AP91" s="370"/>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3"/>
      <c r="W92" s="353"/>
      <c r="X92" s="353"/>
      <c r="Y92" s="353"/>
      <c r="Z92" s="353"/>
      <c r="AA92" s="353"/>
      <c r="AB92" s="353"/>
      <c r="AC92" s="353"/>
      <c r="AD92" s="353"/>
      <c r="AE92" s="353"/>
      <c r="AF92" s="151"/>
      <c r="AG92" s="151"/>
      <c r="AH92" s="149"/>
      <c r="AI92" s="353"/>
      <c r="AJ92" s="353"/>
      <c r="AK92" s="353"/>
      <c r="AL92" s="353"/>
      <c r="AM92" s="158"/>
      <c r="AN92" s="370"/>
      <c r="AO92" s="370"/>
      <c r="AP92" s="370"/>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3"/>
      <c r="W93" s="353"/>
      <c r="X93" s="353"/>
      <c r="Y93" s="353"/>
      <c r="Z93" s="353"/>
      <c r="AA93" s="353"/>
      <c r="AB93" s="353"/>
      <c r="AC93" s="353"/>
      <c r="AD93" s="353"/>
      <c r="AE93" s="353"/>
      <c r="AF93" s="151"/>
      <c r="AG93" s="151"/>
      <c r="AH93" s="149"/>
      <c r="AI93" s="353"/>
      <c r="AJ93" s="353"/>
      <c r="AK93" s="353"/>
      <c r="AL93" s="353"/>
      <c r="AM93" s="158"/>
      <c r="AN93" s="370"/>
      <c r="AO93" s="370"/>
      <c r="AP93" s="370"/>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6" t="s">
        <v>10559</v>
      </c>
      <c r="B4" s="386"/>
      <c r="C4" s="386"/>
      <c r="D4" s="386"/>
      <c r="E4" s="386"/>
      <c r="F4" s="386"/>
      <c r="G4" s="386"/>
      <c r="H4" s="386"/>
      <c r="I4" s="386"/>
      <c r="J4" s="386"/>
      <c r="K4" s="386"/>
      <c r="L4" s="386"/>
      <c r="M4" s="386"/>
      <c r="N4" s="386"/>
      <c r="O4" s="386"/>
      <c r="P4" s="386"/>
    </row>
    <row r="5" spans="1:16" ht="15.75" customHeight="1" x14ac:dyDescent="0.3">
      <c r="A5" s="166"/>
      <c r="B5" s="166"/>
      <c r="C5" s="166"/>
      <c r="D5" s="166"/>
      <c r="E5" s="166"/>
      <c r="F5" s="387" t="str">
        <f>"DISTRITO DEL DESARROLLO RURAL NUMERO "&amp;CLAVE_DISTRITO&amp;", "&amp;DISTRITO</f>
        <v>DISTRITO DEL DESARROLLO RURAL NUMERO 102, MONTEMORELOS</v>
      </c>
      <c r="G5" s="387"/>
      <c r="H5" s="387"/>
      <c r="I5" s="387"/>
      <c r="J5" s="387"/>
      <c r="K5" s="387"/>
      <c r="L5" s="387"/>
      <c r="M5" s="387"/>
      <c r="N5" s="387"/>
      <c r="O5" s="387"/>
      <c r="P5" s="387"/>
    </row>
    <row r="6" spans="1:16" x14ac:dyDescent="0.3">
      <c r="A6" s="387" t="str">
        <f ca="1">"Estado de "&amp;PROPER(ESTADO)&amp;", a "&amp;REINSCRIPCION!BJ13&amp;" de "&amp;REINSCRIPCION!BJ14&amp;" de "&amp;REINSCRIPCION!BJ15</f>
        <v>Estado de Nuevo León, a 12 de noviembre de 2025</v>
      </c>
      <c r="B6" s="387"/>
      <c r="C6" s="387"/>
      <c r="D6" s="387"/>
      <c r="E6" s="387"/>
      <c r="F6" s="387"/>
      <c r="G6" s="387"/>
      <c r="H6" s="387"/>
      <c r="I6" s="387"/>
      <c r="J6" s="387"/>
      <c r="K6" s="387"/>
      <c r="L6" s="387"/>
      <c r="M6" s="387"/>
      <c r="N6" s="387"/>
      <c r="O6" s="387"/>
      <c r="P6" s="38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2" t="str">
        <f>TITULO&amp;" NO. "&amp;CLAVE_DISTRITO&amp;", "&amp;DISTRITO</f>
        <v>ENCARGADO DEL DESPACHO DEL DISTRITO DE DESARROLLO RURAL NO. 102, MONTEMORELOS</v>
      </c>
      <c r="B9" s="392"/>
      <c r="C9" s="392"/>
      <c r="D9" s="392"/>
      <c r="E9" s="392"/>
      <c r="F9" s="392"/>
      <c r="G9" s="392"/>
      <c r="H9" s="392"/>
      <c r="I9" s="392"/>
      <c r="J9" s="167"/>
      <c r="K9" s="167"/>
      <c r="L9" s="167"/>
      <c r="M9" s="167"/>
      <c r="N9" s="167"/>
      <c r="O9" s="167"/>
      <c r="P9" s="167"/>
    </row>
    <row r="10" spans="1:16" x14ac:dyDescent="0.3">
      <c r="A10" s="392"/>
      <c r="B10" s="392"/>
      <c r="C10" s="392"/>
      <c r="D10" s="392"/>
      <c r="E10" s="392"/>
      <c r="F10" s="392"/>
      <c r="G10" s="392"/>
      <c r="H10" s="392"/>
      <c r="I10" s="39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9" t="s">
        <v>10560</v>
      </c>
      <c r="B12" s="389"/>
      <c r="C12" s="389"/>
      <c r="D12" s="389"/>
      <c r="E12" s="389"/>
      <c r="F12" s="389"/>
      <c r="G12" s="389"/>
      <c r="H12" s="389"/>
      <c r="I12" s="389"/>
      <c r="J12" s="389"/>
      <c r="K12" s="389"/>
      <c r="L12" s="389"/>
      <c r="M12" s="389"/>
      <c r="N12" s="389"/>
      <c r="O12" s="389"/>
      <c r="P12" s="389"/>
    </row>
    <row r="13" spans="1:16" ht="33.75" customHeight="1" x14ac:dyDescent="0.3">
      <c r="A13" s="389"/>
      <c r="B13" s="389"/>
      <c r="C13" s="389"/>
      <c r="D13" s="389"/>
      <c r="E13" s="389"/>
      <c r="F13" s="389"/>
      <c r="G13" s="389"/>
      <c r="H13" s="389"/>
      <c r="I13" s="389"/>
      <c r="J13" s="389"/>
      <c r="K13" s="389"/>
      <c r="L13" s="389"/>
      <c r="M13" s="389"/>
      <c r="N13" s="389"/>
      <c r="O13" s="389"/>
      <c r="P13" s="389"/>
    </row>
    <row r="14" spans="1:16" ht="15" customHeight="1" x14ac:dyDescent="0.3">
      <c r="A14" s="3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9"/>
      <c r="C14" s="389"/>
      <c r="D14" s="389"/>
      <c r="E14" s="389"/>
      <c r="F14" s="389"/>
      <c r="G14" s="389"/>
      <c r="H14" s="389"/>
      <c r="I14" s="389"/>
      <c r="J14" s="389"/>
      <c r="K14" s="389"/>
      <c r="L14" s="389"/>
      <c r="M14" s="389"/>
      <c r="N14" s="389"/>
      <c r="O14" s="389"/>
      <c r="P14" s="389"/>
    </row>
    <row r="15" spans="1:16" x14ac:dyDescent="0.3">
      <c r="A15" s="389"/>
      <c r="B15" s="389"/>
      <c r="C15" s="389"/>
      <c r="D15" s="389"/>
      <c r="E15" s="389"/>
      <c r="F15" s="389"/>
      <c r="G15" s="389"/>
      <c r="H15" s="389"/>
      <c r="I15" s="389"/>
      <c r="J15" s="389"/>
      <c r="K15" s="389"/>
      <c r="L15" s="389"/>
      <c r="M15" s="389"/>
      <c r="N15" s="389"/>
      <c r="O15" s="389"/>
      <c r="P15" s="38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9" t="str">
        <f>"Clave de registro (folio PEUA): "&amp;REINSCRIPCION!I16</f>
        <v xml:space="preserve">Clave de registro (folio PEUA): </v>
      </c>
      <c r="B17" s="389"/>
      <c r="C17" s="389"/>
      <c r="D17" s="389"/>
      <c r="E17" s="389"/>
      <c r="F17" s="389"/>
      <c r="G17" s="389"/>
      <c r="H17" s="389"/>
      <c r="I17" s="389"/>
      <c r="J17" s="389"/>
      <c r="K17" s="389"/>
      <c r="L17" s="389"/>
      <c r="M17" s="389"/>
      <c r="N17" s="389"/>
      <c r="O17" s="389"/>
      <c r="P17" s="389"/>
    </row>
    <row r="18" spans="1:17" x14ac:dyDescent="0.3">
      <c r="A18" s="389" t="str">
        <f>"Registro Permanente de Usuarios (RPU): "&amp;REINSCRIPCION!AU13</f>
        <v xml:space="preserve">Registro Permanente de Usuarios (RPU): </v>
      </c>
      <c r="B18" s="389"/>
      <c r="C18" s="389"/>
      <c r="D18" s="389"/>
      <c r="E18" s="389"/>
      <c r="F18" s="389"/>
      <c r="G18" s="389"/>
      <c r="H18" s="389"/>
      <c r="I18" s="389"/>
      <c r="J18" s="389"/>
      <c r="K18" s="389"/>
      <c r="L18" s="389"/>
      <c r="M18" s="389"/>
      <c r="N18" s="389"/>
      <c r="O18" s="389"/>
      <c r="P18" s="389"/>
    </row>
    <row r="19" spans="1:17" x14ac:dyDescent="0.3">
      <c r="A19" s="389" t="str">
        <f>"Título de concesión de agua vigente:  "&amp;REINSCRIPCION!K30</f>
        <v xml:space="preserve">Título de concesión de agua vigente:  </v>
      </c>
      <c r="B19" s="389"/>
      <c r="C19" s="389"/>
      <c r="D19" s="389"/>
      <c r="E19" s="389"/>
      <c r="F19" s="389"/>
      <c r="G19" s="389"/>
      <c r="H19" s="389"/>
      <c r="I19" s="389"/>
      <c r="J19" s="389"/>
      <c r="K19" s="389"/>
      <c r="L19" s="389"/>
      <c r="M19" s="389"/>
      <c r="N19" s="389"/>
      <c r="O19" s="389"/>
      <c r="P19" s="389"/>
      <c r="Q19" s="81"/>
    </row>
    <row r="20" spans="1:17" ht="15" customHeight="1" x14ac:dyDescent="0.3">
      <c r="A20" s="389" t="e">
        <f>"Nombre y localización del predio: "&amp;PROPER(INDEX(DATOS!S:S,MATCH(VALUE(REINSCRIPCION!AU13),DATOS!C:C,0),1))&amp;", "&amp;PROPER(INDEX(DATOS!R:R,MATCH(VALUE(REINSCRIPCION!AU13),DATOS!C:C,0),1))&amp;", N.L."</f>
        <v>#VALUE!</v>
      </c>
      <c r="B20" s="389"/>
      <c r="C20" s="389"/>
      <c r="D20" s="389"/>
      <c r="E20" s="389"/>
      <c r="F20" s="389"/>
      <c r="G20" s="389"/>
      <c r="H20" s="389"/>
      <c r="I20" s="389"/>
      <c r="J20" s="389"/>
      <c r="K20" s="389"/>
      <c r="L20" s="389"/>
      <c r="M20" s="389"/>
      <c r="N20" s="389"/>
      <c r="O20" s="389"/>
      <c r="P20" s="389"/>
    </row>
    <row r="21" spans="1:17" ht="15" customHeight="1" x14ac:dyDescent="0.3">
      <c r="A21" s="389" t="e">
        <f>"Cultivo: "&amp;PROPER(INDEX(DATOS!W:W,MATCH(VALUE(REINSCRIPCION!AU13),DATOS!C:C,0),1))</f>
        <v>#VALUE!</v>
      </c>
      <c r="B21" s="389"/>
      <c r="C21" s="389"/>
      <c r="D21" s="389"/>
      <c r="E21" s="389"/>
      <c r="F21" s="389"/>
      <c r="G21" s="389"/>
      <c r="H21" s="389"/>
      <c r="I21" s="389"/>
      <c r="J21" s="389"/>
      <c r="K21" s="389"/>
      <c r="L21" s="389"/>
      <c r="M21" s="389"/>
      <c r="N21" s="389"/>
      <c r="O21" s="389"/>
      <c r="P21" s="389"/>
    </row>
    <row r="22" spans="1:17" ht="15" customHeight="1" x14ac:dyDescent="0.3">
      <c r="A22" s="390" t="str">
        <f>"Descripción del equipo de bombeo: "&amp;REINSCRIPCION!D33</f>
        <v xml:space="preserve">Descripción del equipo de bombeo: </v>
      </c>
      <c r="B22" s="390"/>
      <c r="C22" s="390"/>
      <c r="D22" s="390"/>
      <c r="E22" s="390"/>
      <c r="F22" s="390"/>
      <c r="G22" s="390"/>
      <c r="H22" s="390"/>
      <c r="I22" s="390"/>
      <c r="J22" s="390"/>
      <c r="K22" s="390"/>
      <c r="L22" s="390"/>
      <c r="M22" s="390"/>
      <c r="N22" s="390"/>
      <c r="O22" s="390"/>
      <c r="P22" s="390"/>
    </row>
    <row r="23" spans="1:17" x14ac:dyDescent="0.3">
      <c r="A23" s="390"/>
      <c r="B23" s="390"/>
      <c r="C23" s="390"/>
      <c r="D23" s="390"/>
      <c r="E23" s="390"/>
      <c r="F23" s="390"/>
      <c r="G23" s="390"/>
      <c r="H23" s="390"/>
      <c r="I23" s="390"/>
      <c r="J23" s="390"/>
      <c r="K23" s="390"/>
      <c r="L23" s="390"/>
      <c r="M23" s="390"/>
      <c r="N23" s="390"/>
      <c r="O23" s="390"/>
      <c r="P23" s="390"/>
    </row>
    <row r="24" spans="1:17" x14ac:dyDescent="0.3">
      <c r="A24" s="390"/>
      <c r="B24" s="390"/>
      <c r="C24" s="390"/>
      <c r="D24" s="390"/>
      <c r="E24" s="390"/>
      <c r="F24" s="390"/>
      <c r="G24" s="390"/>
      <c r="H24" s="390"/>
      <c r="I24" s="390"/>
      <c r="J24" s="390"/>
      <c r="K24" s="390"/>
      <c r="L24" s="390"/>
      <c r="M24" s="390"/>
      <c r="N24" s="390"/>
      <c r="O24" s="390"/>
      <c r="P24" s="390"/>
    </row>
    <row r="25" spans="1:17" x14ac:dyDescent="0.3">
      <c r="A25" s="390"/>
      <c r="B25" s="390"/>
      <c r="C25" s="390"/>
      <c r="D25" s="390"/>
      <c r="E25" s="390"/>
      <c r="F25" s="390"/>
      <c r="G25" s="390"/>
      <c r="H25" s="390"/>
      <c r="I25" s="390"/>
      <c r="J25" s="390"/>
      <c r="K25" s="390"/>
      <c r="L25" s="390"/>
      <c r="M25" s="390"/>
      <c r="N25" s="390"/>
      <c r="O25" s="390"/>
      <c r="P25" s="390"/>
    </row>
    <row r="26" spans="1:17" x14ac:dyDescent="0.3">
      <c r="A26" s="390"/>
      <c r="B26" s="390"/>
      <c r="C26" s="390"/>
      <c r="D26" s="390"/>
      <c r="E26" s="390"/>
      <c r="F26" s="390"/>
      <c r="G26" s="390"/>
      <c r="H26" s="390"/>
      <c r="I26" s="390"/>
      <c r="J26" s="390"/>
      <c r="K26" s="390"/>
      <c r="L26" s="390"/>
      <c r="M26" s="390"/>
      <c r="N26" s="390"/>
      <c r="O26" s="390"/>
      <c r="P26" s="390"/>
    </row>
    <row r="27" spans="1:17" x14ac:dyDescent="0.3">
      <c r="A27" s="390"/>
      <c r="B27" s="390"/>
      <c r="C27" s="390"/>
      <c r="D27" s="390"/>
      <c r="E27" s="390"/>
      <c r="F27" s="390"/>
      <c r="G27" s="390"/>
      <c r="H27" s="390"/>
      <c r="I27" s="390"/>
      <c r="J27" s="390"/>
      <c r="K27" s="390"/>
      <c r="L27" s="390"/>
      <c r="M27" s="390"/>
      <c r="N27" s="390"/>
      <c r="O27" s="390"/>
      <c r="P27" s="390"/>
    </row>
    <row r="28" spans="1:17" x14ac:dyDescent="0.3">
      <c r="A28" s="390"/>
      <c r="B28" s="390"/>
      <c r="C28" s="390"/>
      <c r="D28" s="390"/>
      <c r="E28" s="390"/>
      <c r="F28" s="390"/>
      <c r="G28" s="390"/>
      <c r="H28" s="390"/>
      <c r="I28" s="390"/>
      <c r="J28" s="390"/>
      <c r="K28" s="390"/>
      <c r="L28" s="390"/>
      <c r="M28" s="390"/>
      <c r="N28" s="390"/>
      <c r="O28" s="390"/>
      <c r="P28" s="390"/>
    </row>
    <row r="29" spans="1:17" x14ac:dyDescent="0.3">
      <c r="A29" s="390"/>
      <c r="B29" s="390"/>
      <c r="C29" s="390"/>
      <c r="D29" s="390"/>
      <c r="E29" s="390"/>
      <c r="F29" s="390"/>
      <c r="G29" s="390"/>
      <c r="H29" s="390"/>
      <c r="I29" s="390"/>
      <c r="J29" s="390"/>
      <c r="K29" s="390"/>
      <c r="L29" s="390"/>
      <c r="M29" s="390"/>
      <c r="N29" s="390"/>
      <c r="O29" s="390"/>
      <c r="P29" s="390"/>
    </row>
    <row r="30" spans="1:17" x14ac:dyDescent="0.3">
      <c r="A30" s="390"/>
      <c r="B30" s="390"/>
      <c r="C30" s="390"/>
      <c r="D30" s="390"/>
      <c r="E30" s="390"/>
      <c r="F30" s="390"/>
      <c r="G30" s="390"/>
      <c r="H30" s="390"/>
      <c r="I30" s="390"/>
      <c r="J30" s="390"/>
      <c r="K30" s="390"/>
      <c r="L30" s="390"/>
      <c r="M30" s="390"/>
      <c r="N30" s="390"/>
      <c r="O30" s="390"/>
      <c r="P30" s="390"/>
    </row>
    <row r="31" spans="1:17" x14ac:dyDescent="0.3">
      <c r="A31" s="390"/>
      <c r="B31" s="390"/>
      <c r="C31" s="390"/>
      <c r="D31" s="390"/>
      <c r="E31" s="390"/>
      <c r="F31" s="390"/>
      <c r="G31" s="390"/>
      <c r="H31" s="390"/>
      <c r="I31" s="390"/>
      <c r="J31" s="390"/>
      <c r="K31" s="390"/>
      <c r="L31" s="390"/>
      <c r="M31" s="390"/>
      <c r="N31" s="390"/>
      <c r="O31" s="390"/>
      <c r="P31" s="390"/>
    </row>
    <row r="32" spans="1:17" ht="5.25" customHeight="1" x14ac:dyDescent="0.3">
      <c r="A32" s="390"/>
      <c r="B32" s="390"/>
      <c r="C32" s="390"/>
      <c r="D32" s="390"/>
      <c r="E32" s="390"/>
      <c r="F32" s="390"/>
      <c r="G32" s="390"/>
      <c r="H32" s="390"/>
      <c r="I32" s="390"/>
      <c r="J32" s="390"/>
      <c r="K32" s="390"/>
      <c r="L32" s="390"/>
      <c r="M32" s="390"/>
      <c r="N32" s="390"/>
      <c r="O32" s="390"/>
      <c r="P32" s="390"/>
    </row>
    <row r="33" spans="1:16" ht="15" customHeight="1" x14ac:dyDescent="0.3">
      <c r="A33" s="391" t="s">
        <v>10458</v>
      </c>
      <c r="B33" s="391"/>
      <c r="C33" s="391"/>
      <c r="D33" s="391"/>
      <c r="E33" s="391"/>
      <c r="F33" s="391"/>
      <c r="G33" s="391"/>
      <c r="H33" s="391"/>
      <c r="I33" s="391"/>
      <c r="J33" s="391"/>
      <c r="K33" s="391"/>
      <c r="L33" s="391"/>
      <c r="M33" s="391"/>
      <c r="N33" s="391"/>
      <c r="O33" s="391"/>
      <c r="P33" s="391"/>
    </row>
    <row r="34" spans="1:16" x14ac:dyDescent="0.3">
      <c r="A34" s="388" t="s">
        <v>10459</v>
      </c>
      <c r="B34" s="388"/>
      <c r="C34" s="388"/>
      <c r="D34" s="388"/>
      <c r="E34" s="388"/>
      <c r="F34" s="38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8" t="str">
        <f>IF(TIPODEPERSONA="MORAL","REPRESENTANTE: "&amp;SUBSTITUTE(IFERROR(INDEX(DATOS!P:P,MATCH(IF(O4="SI",VALUE(C21),VALUE(REPORTE!C22)),DATOS!CB:CB,0),1),""),";","",1),"NOMBRE Y FIRMA DEL SOLICITANTE")</f>
        <v>NOMBRE Y FIRMA DEL SOLICITANTE</v>
      </c>
      <c r="B40" s="388"/>
      <c r="C40" s="388"/>
      <c r="D40" s="388"/>
      <c r="E40" s="388"/>
      <c r="F40" s="388"/>
      <c r="G40" s="388"/>
      <c r="H40" s="388"/>
      <c r="I40" s="388"/>
      <c r="J40" s="38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8" t="s">
        <v>10461</v>
      </c>
      <c r="B46" s="388"/>
      <c r="C46" s="388"/>
      <c r="D46" s="388"/>
      <c r="E46" s="388"/>
      <c r="F46" s="388"/>
      <c r="G46" s="388"/>
      <c r="H46" s="388"/>
      <c r="I46" s="388"/>
      <c r="J46" s="388"/>
      <c r="K46" s="388"/>
      <c r="L46" s="38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5" t="s">
        <v>105</v>
      </c>
      <c r="C1" s="395"/>
      <c r="D1" s="395"/>
      <c r="E1" s="395"/>
      <c r="F1" s="395"/>
      <c r="G1" s="395"/>
      <c r="H1" s="395"/>
      <c r="I1" s="395"/>
      <c r="J1" s="395"/>
      <c r="K1" s="395"/>
      <c r="L1" s="395"/>
      <c r="M1" s="395"/>
      <c r="N1" s="395"/>
      <c r="O1" s="395"/>
      <c r="P1" s="395"/>
      <c r="Q1" s="395"/>
      <c r="R1">
        <f>IF(B12="PERSONA MORAL",1,"")</f>
        <v>1</v>
      </c>
      <c r="AA1" s="12" t="s">
        <v>91</v>
      </c>
      <c r="AB1" t="s">
        <v>19</v>
      </c>
    </row>
    <row r="2" spans="1:28" ht="18.75" x14ac:dyDescent="0.3">
      <c r="B2" s="395" t="str">
        <f>"DELEGACION ESTATAL EN "&amp;UPPER(ESTADO)</f>
        <v>DELEGACION ESTATAL EN NUEVO LEÓN</v>
      </c>
      <c r="C2" s="395"/>
      <c r="D2" s="395"/>
      <c r="E2" s="395"/>
      <c r="F2" s="395"/>
      <c r="G2" s="395"/>
      <c r="H2" s="395"/>
      <c r="I2" s="395"/>
      <c r="J2" s="395"/>
      <c r="K2" s="395"/>
      <c r="L2" s="395"/>
      <c r="M2" s="395"/>
      <c r="N2" s="395"/>
      <c r="O2" s="395"/>
      <c r="P2" s="395"/>
      <c r="Q2" s="395"/>
      <c r="AA2" s="12" t="s">
        <v>92</v>
      </c>
      <c r="AB2" t="s">
        <v>15</v>
      </c>
    </row>
    <row r="3" spans="1:28" ht="18.75" x14ac:dyDescent="0.3">
      <c r="B3" s="165"/>
      <c r="C3" s="396" t="s">
        <v>101</v>
      </c>
      <c r="D3" s="396"/>
      <c r="E3" s="396"/>
      <c r="F3" s="396"/>
      <c r="G3" s="396"/>
      <c r="H3" s="396"/>
      <c r="I3" s="396"/>
      <c r="J3" s="396"/>
      <c r="K3" s="396"/>
      <c r="L3" s="396"/>
      <c r="M3" s="396"/>
      <c r="N3" s="396"/>
      <c r="O3" s="396"/>
      <c r="P3" s="396"/>
      <c r="Q3" s="396"/>
      <c r="AA3" s="12"/>
    </row>
    <row r="4" spans="1:28" ht="15.75" x14ac:dyDescent="0.25">
      <c r="B4" s="393" t="s">
        <v>172</v>
      </c>
      <c r="C4" s="393"/>
      <c r="D4" s="393"/>
      <c r="E4" s="393"/>
      <c r="F4" s="393"/>
      <c r="G4" s="393"/>
      <c r="H4" s="393"/>
      <c r="I4" s="393"/>
      <c r="J4" s="393"/>
      <c r="K4" s="393"/>
      <c r="L4" s="393"/>
      <c r="M4" s="393"/>
      <c r="N4" s="393"/>
      <c r="O4" s="393"/>
      <c r="P4" s="393"/>
      <c r="Q4" s="393"/>
      <c r="Z4" s="12"/>
    </row>
    <row r="5" spans="1:28" ht="15.75" x14ac:dyDescent="0.25">
      <c r="B5" s="393" t="s">
        <v>10525</v>
      </c>
      <c r="C5" s="393"/>
      <c r="D5" s="393"/>
      <c r="E5" s="393"/>
      <c r="F5" s="393"/>
      <c r="G5" s="393"/>
      <c r="H5" s="393"/>
      <c r="I5" s="393"/>
      <c r="J5" s="393"/>
      <c r="K5" s="393"/>
      <c r="L5" s="393"/>
      <c r="M5" s="393"/>
      <c r="N5" s="393"/>
      <c r="O5" s="393"/>
      <c r="P5" s="393"/>
      <c r="Q5" s="39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4"/>
      <c r="C11" s="394"/>
      <c r="D11" s="27"/>
      <c r="E11" s="2"/>
      <c r="F11" s="2"/>
    </row>
    <row r="12" spans="1:28" hidden="1" x14ac:dyDescent="0.25">
      <c r="B12" s="394" t="s">
        <v>92</v>
      </c>
      <c r="C12" s="39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zoomScaleNormal="100" workbookViewId="0"/>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30" t="s">
        <v>10536</v>
      </c>
      <c r="R3" s="430"/>
      <c r="S3" s="430"/>
      <c r="T3" s="430"/>
      <c r="U3" s="430"/>
      <c r="V3" s="430"/>
      <c r="W3" s="430"/>
      <c r="Z3" s="274" t="s">
        <v>10608</v>
      </c>
      <c r="AA3" s="274"/>
      <c r="AB3" s="274"/>
      <c r="AC3" s="274"/>
      <c r="AD3" s="274" t="s">
        <v>10609</v>
      </c>
      <c r="AE3" s="274"/>
      <c r="AF3" s="274"/>
      <c r="AG3" s="274"/>
      <c r="AH3" s="274" t="s">
        <v>10610</v>
      </c>
      <c r="AI3" s="274"/>
      <c r="AJ3" s="274"/>
      <c r="AK3" s="274"/>
      <c r="AS3" t="s">
        <v>10467</v>
      </c>
      <c r="AT3">
        <v>2</v>
      </c>
    </row>
    <row r="4" spans="3:46" x14ac:dyDescent="0.25">
      <c r="Q4" s="430"/>
      <c r="R4" s="430"/>
      <c r="S4" s="430"/>
      <c r="T4" s="430"/>
      <c r="U4" s="430"/>
      <c r="V4" s="430"/>
      <c r="W4" s="430"/>
      <c r="AA4" s="419">
        <f>IFERROR(VLOOKUP(ESTADO,AS2:AT33,2,0),"")</f>
        <v>19</v>
      </c>
      <c r="AB4" s="419"/>
      <c r="AC4" s="419"/>
      <c r="AD4" s="276"/>
      <c r="AE4" s="419">
        <f>CLAVE_DISTRITO</f>
        <v>102</v>
      </c>
      <c r="AF4" s="419"/>
      <c r="AG4" s="419"/>
      <c r="AH4" s="276"/>
      <c r="AI4" s="419">
        <f>CLAVE_CADER</f>
        <v>12</v>
      </c>
      <c r="AJ4" s="419"/>
      <c r="AK4" s="419"/>
      <c r="AS4" t="s">
        <v>10468</v>
      </c>
      <c r="AT4">
        <v>3</v>
      </c>
    </row>
    <row r="5" spans="3:46" ht="9" customHeight="1" x14ac:dyDescent="0.25">
      <c r="Q5" s="430"/>
      <c r="R5" s="430"/>
      <c r="S5" s="430"/>
      <c r="T5" s="430"/>
      <c r="U5" s="430"/>
      <c r="V5" s="430"/>
      <c r="W5" s="430"/>
      <c r="AS5" t="s">
        <v>10469</v>
      </c>
      <c r="AT5">
        <v>4</v>
      </c>
    </row>
    <row r="6" spans="3:46" ht="19.5" x14ac:dyDescent="0.4">
      <c r="C6" s="321" t="s">
        <v>10537</v>
      </c>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S6" t="s">
        <v>10470</v>
      </c>
      <c r="AT6">
        <v>5</v>
      </c>
    </row>
    <row r="7" spans="3:46" ht="19.5" x14ac:dyDescent="0.4">
      <c r="C7" s="321" t="s">
        <v>10538</v>
      </c>
      <c r="D7" s="321"/>
      <c r="E7" s="321"/>
      <c r="F7" s="321"/>
      <c r="G7" s="321"/>
      <c r="H7" s="321"/>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S7" t="s">
        <v>10471</v>
      </c>
      <c r="AT7">
        <v>6</v>
      </c>
    </row>
    <row r="8" spans="3:46" ht="5.25" customHeight="1" x14ac:dyDescent="0.25">
      <c r="AS8" t="s">
        <v>10472</v>
      </c>
      <c r="AT8">
        <v>7</v>
      </c>
    </row>
    <row r="9" spans="3:46" x14ac:dyDescent="0.25">
      <c r="C9" s="422" t="str">
        <f ca="1">REPORTE!F8</f>
        <v>LINARES, NUEVO LEÓN A 12 DE NOVIEMBRE DE 2025</v>
      </c>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18" t="s">
        <v>10539</v>
      </c>
      <c r="D11" s="418"/>
      <c r="E11" s="418"/>
      <c r="F11" s="418"/>
      <c r="G11" s="418"/>
      <c r="H11" s="418"/>
      <c r="I11" s="418"/>
      <c r="J11" s="418"/>
      <c r="K11" s="418"/>
      <c r="L11" s="418"/>
      <c r="M11" s="418"/>
      <c r="N11" s="418"/>
      <c r="O11" s="418"/>
      <c r="P11" s="418"/>
      <c r="Q11" s="418"/>
      <c r="R11" s="418"/>
      <c r="S11" s="418"/>
      <c r="T11" s="418"/>
      <c r="U11" s="418"/>
      <c r="V11" s="418"/>
      <c r="W11" s="418"/>
      <c r="X11" s="418"/>
      <c r="Y11" s="418"/>
      <c r="Z11" s="418"/>
      <c r="AA11" s="418"/>
      <c r="AB11" s="418"/>
      <c r="AC11" s="418"/>
      <c r="AD11" s="418"/>
      <c r="AE11" s="418"/>
      <c r="AF11" s="418"/>
      <c r="AG11" s="418"/>
      <c r="AH11" s="418"/>
      <c r="AI11" s="418"/>
      <c r="AJ11" s="418"/>
      <c r="AK11" s="418"/>
      <c r="AS11" t="s">
        <v>10475</v>
      </c>
      <c r="AT11">
        <v>10</v>
      </c>
    </row>
    <row r="12" spans="3:46" x14ac:dyDescent="0.25">
      <c r="C12" s="418"/>
      <c r="D12" s="418"/>
      <c r="E12" s="418"/>
      <c r="F12" s="418"/>
      <c r="G12" s="418"/>
      <c r="H12" s="418"/>
      <c r="I12" s="418"/>
      <c r="J12" s="418"/>
      <c r="K12" s="418"/>
      <c r="L12" s="418"/>
      <c r="M12" s="418"/>
      <c r="N12" s="418"/>
      <c r="O12" s="418"/>
      <c r="P12" s="418"/>
      <c r="Q12" s="418"/>
      <c r="R12" s="418"/>
      <c r="S12" s="418"/>
      <c r="T12" s="418"/>
      <c r="U12" s="418"/>
      <c r="V12" s="418"/>
      <c r="W12" s="418"/>
      <c r="X12" s="418"/>
      <c r="Y12" s="418"/>
      <c r="Z12" s="418"/>
      <c r="AA12" s="418"/>
      <c r="AB12" s="418"/>
      <c r="AC12" s="418"/>
      <c r="AD12" s="418"/>
      <c r="AE12" s="418"/>
      <c r="AF12" s="418"/>
      <c r="AG12" s="418"/>
      <c r="AH12" s="418"/>
      <c r="AI12" s="418"/>
      <c r="AJ12" s="418"/>
      <c r="AK12" s="418"/>
      <c r="AS12" t="s">
        <v>10476</v>
      </c>
      <c r="AT12">
        <v>11</v>
      </c>
    </row>
    <row r="13" spans="3:46" x14ac:dyDescent="0.25">
      <c r="C13" s="418"/>
      <c r="D13" s="418"/>
      <c r="E13" s="418"/>
      <c r="F13" s="418"/>
      <c r="G13" s="418"/>
      <c r="H13" s="418"/>
      <c r="I13" s="418"/>
      <c r="J13" s="418"/>
      <c r="K13" s="418"/>
      <c r="L13" s="418"/>
      <c r="M13" s="418"/>
      <c r="N13" s="418"/>
      <c r="O13" s="418"/>
      <c r="P13" s="418"/>
      <c r="Q13" s="418"/>
      <c r="R13" s="418"/>
      <c r="S13" s="418"/>
      <c r="T13" s="418"/>
      <c r="U13" s="418"/>
      <c r="V13" s="418"/>
      <c r="W13" s="418"/>
      <c r="X13" s="418"/>
      <c r="Y13" s="418"/>
      <c r="Z13" s="418"/>
      <c r="AA13" s="418"/>
      <c r="AB13" s="418"/>
      <c r="AC13" s="418"/>
      <c r="AD13" s="418"/>
      <c r="AE13" s="418"/>
      <c r="AF13" s="418"/>
      <c r="AG13" s="418"/>
      <c r="AH13" s="418"/>
      <c r="AI13" s="418"/>
      <c r="AJ13" s="418"/>
      <c r="AK13" s="418"/>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02" t="str">
        <f>REPORTE!C20</f>
        <v/>
      </c>
      <c r="D17" s="402"/>
      <c r="E17" s="402"/>
      <c r="F17" s="402"/>
      <c r="G17" s="402"/>
      <c r="H17" s="402"/>
      <c r="I17" s="402"/>
      <c r="J17" s="402"/>
      <c r="K17" s="402"/>
      <c r="L17" s="402"/>
      <c r="M17" s="402"/>
      <c r="N17" s="402"/>
      <c r="O17" s="402"/>
      <c r="P17" s="402"/>
      <c r="Q17" s="402"/>
      <c r="R17" s="402"/>
      <c r="S17" s="402"/>
      <c r="T17" s="402"/>
      <c r="U17" s="402"/>
      <c r="V17" s="402"/>
      <c r="W17" s="275"/>
      <c r="X17" s="402" t="str">
        <f>REPORTE!J21</f>
        <v/>
      </c>
      <c r="Y17" s="402"/>
      <c r="Z17" s="402"/>
      <c r="AA17" s="402"/>
      <c r="AB17" s="402"/>
      <c r="AC17" s="402"/>
      <c r="AD17" s="402"/>
      <c r="AE17" s="402"/>
      <c r="AF17" s="275"/>
      <c r="AG17" s="399" t="str">
        <f>REPORTE!J22</f>
        <v/>
      </c>
      <c r="AH17" s="399"/>
      <c r="AI17" s="399"/>
      <c r="AJ17" s="399"/>
      <c r="AK17" s="399"/>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399" t="str">
        <f>REPORTE!J20</f>
        <v/>
      </c>
      <c r="AD19" s="399"/>
      <c r="AE19" s="399"/>
      <c r="AF19" s="399"/>
      <c r="AG19" s="399"/>
      <c r="AH19" s="399"/>
      <c r="AI19" s="399"/>
      <c r="AJ19" s="399"/>
      <c r="AK19" s="399"/>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399" t="str">
        <f>REPORTE!J24</f>
        <v/>
      </c>
      <c r="AH23" s="399"/>
      <c r="AI23" s="399"/>
      <c r="AJ23" s="399"/>
      <c r="AK23" s="399"/>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15" t="s">
        <v>10548</v>
      </c>
      <c r="D25" s="415"/>
      <c r="E25" s="415"/>
      <c r="F25" s="415"/>
      <c r="G25" s="415"/>
      <c r="H25" s="415"/>
      <c r="I25" s="415"/>
      <c r="J25" s="415"/>
      <c r="K25" s="415"/>
      <c r="L25" s="415"/>
      <c r="M25" s="415"/>
      <c r="N25" s="416"/>
      <c r="O25" s="417" t="s">
        <v>10626</v>
      </c>
      <c r="P25" s="417"/>
      <c r="Q25" s="417"/>
      <c r="R25" s="417"/>
      <c r="S25" s="417" t="s">
        <v>10627</v>
      </c>
      <c r="T25" s="417"/>
      <c r="U25" s="417"/>
      <c r="V25" s="417"/>
      <c r="W25" s="424" t="s">
        <v>10549</v>
      </c>
      <c r="X25" s="424"/>
      <c r="Y25" s="424"/>
      <c r="Z25" s="424"/>
      <c r="AA25" s="424"/>
      <c r="AB25" s="424"/>
      <c r="AC25" s="424"/>
      <c r="AD25" s="424"/>
      <c r="AE25" s="424"/>
      <c r="AF25" s="424"/>
      <c r="AG25" s="424"/>
      <c r="AH25" s="424"/>
      <c r="AI25" s="424"/>
      <c r="AJ25" s="424"/>
      <c r="AK25" s="425"/>
      <c r="AS25" t="s">
        <v>10489</v>
      </c>
      <c r="AT25">
        <v>24</v>
      </c>
    </row>
    <row r="26" spans="2:46" x14ac:dyDescent="0.25">
      <c r="C26" s="415"/>
      <c r="D26" s="415"/>
      <c r="E26" s="415"/>
      <c r="F26" s="415"/>
      <c r="G26" s="415"/>
      <c r="H26" s="415"/>
      <c r="I26" s="415"/>
      <c r="J26" s="415"/>
      <c r="K26" s="415"/>
      <c r="L26" s="415"/>
      <c r="M26" s="415"/>
      <c r="N26" s="416"/>
      <c r="O26" s="417"/>
      <c r="P26" s="417"/>
      <c r="Q26" s="417"/>
      <c r="R26" s="417"/>
      <c r="S26" s="417"/>
      <c r="T26" s="417"/>
      <c r="U26" s="417"/>
      <c r="V26" s="417"/>
      <c r="W26" s="426"/>
      <c r="X26" s="426"/>
      <c r="Y26" s="426"/>
      <c r="Z26" s="426"/>
      <c r="AA26" s="426"/>
      <c r="AB26" s="426"/>
      <c r="AC26" s="426"/>
      <c r="AD26" s="426"/>
      <c r="AE26" s="426"/>
      <c r="AF26" s="426"/>
      <c r="AG26" s="426"/>
      <c r="AH26" s="426"/>
      <c r="AI26" s="426"/>
      <c r="AJ26" s="426"/>
      <c r="AK26" s="427"/>
      <c r="AS26" t="s">
        <v>10490</v>
      </c>
      <c r="AT26">
        <v>25</v>
      </c>
    </row>
    <row r="27" spans="2:46" x14ac:dyDescent="0.25">
      <c r="C27" s="415"/>
      <c r="D27" s="415"/>
      <c r="E27" s="415"/>
      <c r="F27" s="415"/>
      <c r="G27" s="415"/>
      <c r="H27" s="415"/>
      <c r="I27" s="415"/>
      <c r="J27" s="415"/>
      <c r="K27" s="415"/>
      <c r="L27" s="415"/>
      <c r="M27" s="415"/>
      <c r="N27" s="416"/>
      <c r="O27" s="423" t="s">
        <v>10592</v>
      </c>
      <c r="P27" s="423"/>
      <c r="Q27" s="423" t="s">
        <v>10531</v>
      </c>
      <c r="R27" s="423"/>
      <c r="S27" s="423" t="s">
        <v>10592</v>
      </c>
      <c r="T27" s="423"/>
      <c r="U27" s="423" t="s">
        <v>10531</v>
      </c>
      <c r="V27" s="423"/>
      <c r="W27" s="428"/>
      <c r="X27" s="428"/>
      <c r="Y27" s="428"/>
      <c r="Z27" s="428"/>
      <c r="AA27" s="428"/>
      <c r="AB27" s="428"/>
      <c r="AC27" s="428"/>
      <c r="AD27" s="428"/>
      <c r="AE27" s="428"/>
      <c r="AF27" s="428"/>
      <c r="AG27" s="428"/>
      <c r="AH27" s="428"/>
      <c r="AI27" s="428"/>
      <c r="AJ27" s="428"/>
      <c r="AK27" s="429"/>
      <c r="AS27" t="s">
        <v>10491</v>
      </c>
      <c r="AT27">
        <v>26</v>
      </c>
    </row>
    <row r="28" spans="2:46" ht="12" customHeight="1" x14ac:dyDescent="0.25">
      <c r="C28" s="405" t="s">
        <v>10550</v>
      </c>
      <c r="D28" s="405"/>
      <c r="E28" s="405"/>
      <c r="F28" s="405"/>
      <c r="G28" s="405"/>
      <c r="H28" s="405"/>
      <c r="I28" s="405"/>
      <c r="J28" s="405"/>
      <c r="K28" s="405"/>
      <c r="L28" s="405"/>
      <c r="M28" s="405"/>
      <c r="N28" s="405"/>
      <c r="O28" s="401" t="str">
        <f>IF(AD15="X",IF(REPORTE!B30="OK","X",""),"")</f>
        <v/>
      </c>
      <c r="P28" s="401"/>
      <c r="Q28" s="401" t="str">
        <f>IF(AD$15="X",IF(O28="X","","X"),"")</f>
        <v/>
      </c>
      <c r="R28" s="401"/>
      <c r="S28" s="401" t="str">
        <f>IF(AH15="X",IF(REPORTE!B30="OK","X",""),"")</f>
        <v/>
      </c>
      <c r="T28" s="401"/>
      <c r="U28" s="401" t="str">
        <f>IF(AH$15="X",IF(S28="X","","X"),"")</f>
        <v/>
      </c>
      <c r="V28" s="401"/>
      <c r="W28" s="406" t="str">
        <f>REPORTE!K30</f>
        <v/>
      </c>
      <c r="X28" s="407"/>
      <c r="Y28" s="407"/>
      <c r="Z28" s="407"/>
      <c r="AA28" s="407"/>
      <c r="AB28" s="407"/>
      <c r="AC28" s="407"/>
      <c r="AD28" s="407"/>
      <c r="AE28" s="407"/>
      <c r="AF28" s="407"/>
      <c r="AG28" s="407"/>
      <c r="AH28" s="407"/>
      <c r="AI28" s="407"/>
      <c r="AJ28" s="407"/>
      <c r="AK28" s="408"/>
      <c r="AS28" t="s">
        <v>10492</v>
      </c>
      <c r="AT28">
        <v>27</v>
      </c>
    </row>
    <row r="29" spans="2:46" ht="12" customHeight="1" x14ac:dyDescent="0.25">
      <c r="C29" s="405"/>
      <c r="D29" s="405"/>
      <c r="E29" s="405"/>
      <c r="F29" s="405"/>
      <c r="G29" s="405"/>
      <c r="H29" s="405"/>
      <c r="I29" s="405"/>
      <c r="J29" s="405"/>
      <c r="K29" s="405"/>
      <c r="L29" s="405"/>
      <c r="M29" s="405"/>
      <c r="N29" s="405"/>
      <c r="O29" s="400"/>
      <c r="P29" s="400"/>
      <c r="Q29" s="400"/>
      <c r="R29" s="400"/>
      <c r="S29" s="400"/>
      <c r="T29" s="400"/>
      <c r="U29" s="400"/>
      <c r="V29" s="400"/>
      <c r="W29" s="409"/>
      <c r="X29" s="410"/>
      <c r="Y29" s="410"/>
      <c r="Z29" s="410"/>
      <c r="AA29" s="410"/>
      <c r="AB29" s="410"/>
      <c r="AC29" s="410"/>
      <c r="AD29" s="410"/>
      <c r="AE29" s="410"/>
      <c r="AF29" s="410"/>
      <c r="AG29" s="410"/>
      <c r="AH29" s="410"/>
      <c r="AI29" s="410"/>
      <c r="AJ29" s="410"/>
      <c r="AK29" s="411"/>
      <c r="AS29" t="s">
        <v>10493</v>
      </c>
      <c r="AT29">
        <v>28</v>
      </c>
    </row>
    <row r="30" spans="2:46" ht="12" customHeight="1" x14ac:dyDescent="0.25">
      <c r="C30" s="405" t="s">
        <v>10425</v>
      </c>
      <c r="D30" s="405"/>
      <c r="E30" s="405"/>
      <c r="F30" s="405"/>
      <c r="G30" s="405"/>
      <c r="H30" s="405"/>
      <c r="I30" s="405"/>
      <c r="J30" s="405"/>
      <c r="K30" s="405"/>
      <c r="L30" s="405"/>
      <c r="M30" s="405"/>
      <c r="N30" s="405"/>
      <c r="O30" s="401" t="str">
        <f>IF(AD15="X",IF(REPORTE!B31="OK","X",""),"")</f>
        <v/>
      </c>
      <c r="P30" s="401"/>
      <c r="Q30" s="401" t="str">
        <f>IF(AD$15="X",IF(O30="X","","X"),"")</f>
        <v/>
      </c>
      <c r="R30" s="401"/>
      <c r="S30" s="400" t="str">
        <f>IF(AH15="X",IF(REPORTE!B31="OK","X",""),"")</f>
        <v/>
      </c>
      <c r="T30" s="400"/>
      <c r="U30" s="401" t="str">
        <f t="shared" ref="U30" si="0">IF(AH$15="X",IF(S30="X","","X"),"")</f>
        <v/>
      </c>
      <c r="V30" s="401"/>
      <c r="W30" s="409"/>
      <c r="X30" s="410"/>
      <c r="Y30" s="410"/>
      <c r="Z30" s="410"/>
      <c r="AA30" s="410"/>
      <c r="AB30" s="410"/>
      <c r="AC30" s="410"/>
      <c r="AD30" s="410"/>
      <c r="AE30" s="410"/>
      <c r="AF30" s="410"/>
      <c r="AG30" s="410"/>
      <c r="AH30" s="410"/>
      <c r="AI30" s="410"/>
      <c r="AJ30" s="410"/>
      <c r="AK30" s="411"/>
      <c r="AS30" t="s">
        <v>10494</v>
      </c>
      <c r="AT30">
        <v>29</v>
      </c>
    </row>
    <row r="31" spans="2:46" ht="12" customHeight="1" x14ac:dyDescent="0.25">
      <c r="C31" s="405"/>
      <c r="D31" s="405"/>
      <c r="E31" s="405"/>
      <c r="F31" s="405"/>
      <c r="G31" s="405"/>
      <c r="H31" s="405"/>
      <c r="I31" s="405"/>
      <c r="J31" s="405"/>
      <c r="K31" s="405"/>
      <c r="L31" s="405"/>
      <c r="M31" s="405"/>
      <c r="N31" s="405"/>
      <c r="O31" s="400"/>
      <c r="P31" s="400"/>
      <c r="Q31" s="400"/>
      <c r="R31" s="400"/>
      <c r="S31" s="400"/>
      <c r="T31" s="400"/>
      <c r="U31" s="400"/>
      <c r="V31" s="400"/>
      <c r="W31" s="409"/>
      <c r="X31" s="410"/>
      <c r="Y31" s="410"/>
      <c r="Z31" s="410"/>
      <c r="AA31" s="410"/>
      <c r="AB31" s="410"/>
      <c r="AC31" s="410"/>
      <c r="AD31" s="410"/>
      <c r="AE31" s="410"/>
      <c r="AF31" s="410"/>
      <c r="AG31" s="410"/>
      <c r="AH31" s="410"/>
      <c r="AI31" s="410"/>
      <c r="AJ31" s="410"/>
      <c r="AK31" s="411"/>
      <c r="AS31" t="s">
        <v>10495</v>
      </c>
      <c r="AT31">
        <v>30</v>
      </c>
    </row>
    <row r="32" spans="2:46" ht="12" customHeight="1" x14ac:dyDescent="0.25">
      <c r="C32" s="405" t="s">
        <v>10628</v>
      </c>
      <c r="D32" s="405"/>
      <c r="E32" s="405"/>
      <c r="F32" s="405"/>
      <c r="G32" s="405"/>
      <c r="H32" s="405"/>
      <c r="I32" s="405"/>
      <c r="J32" s="405"/>
      <c r="K32" s="405"/>
      <c r="L32" s="405"/>
      <c r="M32" s="405"/>
      <c r="N32" s="405"/>
      <c r="O32" s="400" t="str">
        <f>IF(AD15="X",IF(REPORTE!B32="OK","X",""),"")</f>
        <v/>
      </c>
      <c r="P32" s="400"/>
      <c r="Q32" s="401" t="str">
        <f t="shared" ref="Q32" si="1">IF(AD$15="X",IF(O32="X","","X"),"")</f>
        <v/>
      </c>
      <c r="R32" s="401"/>
      <c r="S32" s="400" t="str">
        <f>IF(AH15="X",IF(REPORTE!B32="OK","X",""),"")</f>
        <v/>
      </c>
      <c r="T32" s="400"/>
      <c r="U32" s="401" t="str">
        <f t="shared" ref="U32" si="2">IF(AH$15="X",IF(S32="X","","X"),"")</f>
        <v/>
      </c>
      <c r="V32" s="401"/>
      <c r="W32" s="409"/>
      <c r="X32" s="410"/>
      <c r="Y32" s="410"/>
      <c r="Z32" s="410"/>
      <c r="AA32" s="410"/>
      <c r="AB32" s="410"/>
      <c r="AC32" s="410"/>
      <c r="AD32" s="410"/>
      <c r="AE32" s="410"/>
      <c r="AF32" s="410"/>
      <c r="AG32" s="410"/>
      <c r="AH32" s="410"/>
      <c r="AI32" s="410"/>
      <c r="AJ32" s="410"/>
      <c r="AK32" s="411"/>
      <c r="AS32" t="s">
        <v>10496</v>
      </c>
      <c r="AT32">
        <v>31</v>
      </c>
    </row>
    <row r="33" spans="3:46" ht="12" customHeight="1" x14ac:dyDescent="0.25">
      <c r="C33" s="405"/>
      <c r="D33" s="405"/>
      <c r="E33" s="405"/>
      <c r="F33" s="405"/>
      <c r="G33" s="405"/>
      <c r="H33" s="405"/>
      <c r="I33" s="405"/>
      <c r="J33" s="405"/>
      <c r="K33" s="405"/>
      <c r="L33" s="405"/>
      <c r="M33" s="405"/>
      <c r="N33" s="405"/>
      <c r="O33" s="400"/>
      <c r="P33" s="400"/>
      <c r="Q33" s="400"/>
      <c r="R33" s="400"/>
      <c r="S33" s="400"/>
      <c r="T33" s="400"/>
      <c r="U33" s="400"/>
      <c r="V33" s="400"/>
      <c r="W33" s="409"/>
      <c r="X33" s="410"/>
      <c r="Y33" s="410"/>
      <c r="Z33" s="410"/>
      <c r="AA33" s="410"/>
      <c r="AB33" s="410"/>
      <c r="AC33" s="410"/>
      <c r="AD33" s="410"/>
      <c r="AE33" s="410"/>
      <c r="AF33" s="410"/>
      <c r="AG33" s="410"/>
      <c r="AH33" s="410"/>
      <c r="AI33" s="410"/>
      <c r="AJ33" s="410"/>
      <c r="AK33" s="411"/>
      <c r="AS33" t="s">
        <v>10497</v>
      </c>
      <c r="AT33">
        <v>32</v>
      </c>
    </row>
    <row r="34" spans="3:46" ht="12" customHeight="1" x14ac:dyDescent="0.25">
      <c r="C34" s="405" t="s">
        <v>4</v>
      </c>
      <c r="D34" s="405"/>
      <c r="E34" s="405"/>
      <c r="F34" s="405"/>
      <c r="G34" s="405"/>
      <c r="H34" s="405"/>
      <c r="I34" s="405"/>
      <c r="J34" s="405"/>
      <c r="K34" s="405"/>
      <c r="L34" s="405"/>
      <c r="M34" s="405"/>
      <c r="N34" s="405"/>
      <c r="O34" s="400" t="str">
        <f>IF(AD15="X",IF(REPORTE!B33="OK","X",""),"")</f>
        <v/>
      </c>
      <c r="P34" s="400"/>
      <c r="Q34" s="401" t="str">
        <f t="shared" ref="Q34" si="3">IF(AD$15="X",IF(O34="X","","X"),"")</f>
        <v/>
      </c>
      <c r="R34" s="401"/>
      <c r="S34" s="400" t="str">
        <f>IF(AH15="X",IF(REPORTE!B33="OK","X",""),"")</f>
        <v/>
      </c>
      <c r="T34" s="400"/>
      <c r="U34" s="401" t="str">
        <f t="shared" ref="U34" si="4">IF(AH$15="X",IF(S34="X","","X"),"")</f>
        <v/>
      </c>
      <c r="V34" s="401"/>
      <c r="W34" s="409"/>
      <c r="X34" s="410"/>
      <c r="Y34" s="410"/>
      <c r="Z34" s="410"/>
      <c r="AA34" s="410"/>
      <c r="AB34" s="410"/>
      <c r="AC34" s="410"/>
      <c r="AD34" s="410"/>
      <c r="AE34" s="410"/>
      <c r="AF34" s="410"/>
      <c r="AG34" s="410"/>
      <c r="AH34" s="410"/>
      <c r="AI34" s="410"/>
      <c r="AJ34" s="410"/>
      <c r="AK34" s="411"/>
    </row>
    <row r="35" spans="3:46" ht="12" customHeight="1" x14ac:dyDescent="0.25">
      <c r="C35" s="405"/>
      <c r="D35" s="405"/>
      <c r="E35" s="405"/>
      <c r="F35" s="405"/>
      <c r="G35" s="405"/>
      <c r="H35" s="405"/>
      <c r="I35" s="405"/>
      <c r="J35" s="405"/>
      <c r="K35" s="405"/>
      <c r="L35" s="405"/>
      <c r="M35" s="405"/>
      <c r="N35" s="405"/>
      <c r="O35" s="400"/>
      <c r="P35" s="400"/>
      <c r="Q35" s="400"/>
      <c r="R35" s="400"/>
      <c r="S35" s="400"/>
      <c r="T35" s="400"/>
      <c r="U35" s="400"/>
      <c r="V35" s="400"/>
      <c r="W35" s="409"/>
      <c r="X35" s="410"/>
      <c r="Y35" s="410"/>
      <c r="Z35" s="410"/>
      <c r="AA35" s="410"/>
      <c r="AB35" s="410"/>
      <c r="AC35" s="410"/>
      <c r="AD35" s="410"/>
      <c r="AE35" s="410"/>
      <c r="AF35" s="410"/>
      <c r="AG35" s="410"/>
      <c r="AH35" s="410"/>
      <c r="AI35" s="410"/>
      <c r="AJ35" s="410"/>
      <c r="AK35" s="411"/>
    </row>
    <row r="36" spans="3:46" ht="12" customHeight="1" x14ac:dyDescent="0.25">
      <c r="C36" s="405" t="s">
        <v>10553</v>
      </c>
      <c r="D36" s="405"/>
      <c r="E36" s="405"/>
      <c r="F36" s="405"/>
      <c r="G36" s="405"/>
      <c r="H36" s="405"/>
      <c r="I36" s="405"/>
      <c r="J36" s="405"/>
      <c r="K36" s="405"/>
      <c r="L36" s="405"/>
      <c r="M36" s="405"/>
      <c r="N36" s="405"/>
      <c r="O36" s="400" t="str">
        <f>IF(AD15="X",IF(REPORTE!B34="OK","X",""),"")</f>
        <v/>
      </c>
      <c r="P36" s="400"/>
      <c r="Q36" s="401" t="str">
        <f t="shared" ref="Q36" si="5">IF(AD$15="X",IF(O36="X","","X"),"")</f>
        <v/>
      </c>
      <c r="R36" s="401"/>
      <c r="S36" s="400" t="str">
        <f>IF(AH15="X",IF(REPORTE!B34="OK","X",""),"")</f>
        <v/>
      </c>
      <c r="T36" s="400"/>
      <c r="U36" s="401" t="str">
        <f t="shared" ref="U36" si="6">IF(AH$15="X",IF(S36="X","","X"),"")</f>
        <v/>
      </c>
      <c r="V36" s="401"/>
      <c r="W36" s="409"/>
      <c r="X36" s="410"/>
      <c r="Y36" s="410"/>
      <c r="Z36" s="410"/>
      <c r="AA36" s="410"/>
      <c r="AB36" s="410"/>
      <c r="AC36" s="410"/>
      <c r="AD36" s="410"/>
      <c r="AE36" s="410"/>
      <c r="AF36" s="410"/>
      <c r="AG36" s="410"/>
      <c r="AH36" s="410"/>
      <c r="AI36" s="410"/>
      <c r="AJ36" s="410"/>
      <c r="AK36" s="411"/>
    </row>
    <row r="37" spans="3:46" ht="12" customHeight="1" x14ac:dyDescent="0.25">
      <c r="C37" s="405"/>
      <c r="D37" s="405"/>
      <c r="E37" s="405"/>
      <c r="F37" s="405"/>
      <c r="G37" s="405"/>
      <c r="H37" s="405"/>
      <c r="I37" s="405"/>
      <c r="J37" s="405"/>
      <c r="K37" s="405"/>
      <c r="L37" s="405"/>
      <c r="M37" s="405"/>
      <c r="N37" s="405"/>
      <c r="O37" s="400"/>
      <c r="P37" s="400"/>
      <c r="Q37" s="400"/>
      <c r="R37" s="400"/>
      <c r="S37" s="400"/>
      <c r="T37" s="400"/>
      <c r="U37" s="400"/>
      <c r="V37" s="400"/>
      <c r="W37" s="409"/>
      <c r="X37" s="410"/>
      <c r="Y37" s="410"/>
      <c r="Z37" s="410"/>
      <c r="AA37" s="410"/>
      <c r="AB37" s="410"/>
      <c r="AC37" s="410"/>
      <c r="AD37" s="410"/>
      <c r="AE37" s="410"/>
      <c r="AF37" s="410"/>
      <c r="AG37" s="410"/>
      <c r="AH37" s="410"/>
      <c r="AI37" s="410"/>
      <c r="AJ37" s="410"/>
      <c r="AK37" s="411"/>
    </row>
    <row r="38" spans="3:46" ht="12" customHeight="1" x14ac:dyDescent="0.25">
      <c r="C38" s="405" t="s">
        <v>10629</v>
      </c>
      <c r="D38" s="405"/>
      <c r="E38" s="405"/>
      <c r="F38" s="405"/>
      <c r="G38" s="405"/>
      <c r="H38" s="405"/>
      <c r="I38" s="405"/>
      <c r="J38" s="405"/>
      <c r="K38" s="405"/>
      <c r="L38" s="405"/>
      <c r="M38" s="405"/>
      <c r="N38" s="405"/>
      <c r="O38" s="400" t="str">
        <f>IF(AD15="X",IF(REPORTE!B35="OK","X",""),"")</f>
        <v/>
      </c>
      <c r="P38" s="400"/>
      <c r="Q38" s="401" t="str">
        <f t="shared" ref="Q38" si="7">IF(AD$15="X",IF(O38="X","","X"),"")</f>
        <v/>
      </c>
      <c r="R38" s="401"/>
      <c r="S38" s="400" t="str">
        <f>IF(AH15="X",IF(REPORTE!B35="OK","X",""),"")</f>
        <v/>
      </c>
      <c r="T38" s="400"/>
      <c r="U38" s="401" t="str">
        <f t="shared" ref="U38" si="8">IF(AH$15="X",IF(S38="X","","X"),"")</f>
        <v/>
      </c>
      <c r="V38" s="401"/>
      <c r="W38" s="409"/>
      <c r="X38" s="410"/>
      <c r="Y38" s="410"/>
      <c r="Z38" s="410"/>
      <c r="AA38" s="410"/>
      <c r="AB38" s="410"/>
      <c r="AC38" s="410"/>
      <c r="AD38" s="410"/>
      <c r="AE38" s="410"/>
      <c r="AF38" s="410"/>
      <c r="AG38" s="410"/>
      <c r="AH38" s="410"/>
      <c r="AI38" s="410"/>
      <c r="AJ38" s="410"/>
      <c r="AK38" s="411"/>
    </row>
    <row r="39" spans="3:46" ht="12" customHeight="1" x14ac:dyDescent="0.25">
      <c r="C39" s="405"/>
      <c r="D39" s="405"/>
      <c r="E39" s="405"/>
      <c r="F39" s="405"/>
      <c r="G39" s="405"/>
      <c r="H39" s="405"/>
      <c r="I39" s="405"/>
      <c r="J39" s="405"/>
      <c r="K39" s="405"/>
      <c r="L39" s="405"/>
      <c r="M39" s="405"/>
      <c r="N39" s="405"/>
      <c r="O39" s="400"/>
      <c r="P39" s="400"/>
      <c r="Q39" s="400"/>
      <c r="R39" s="400"/>
      <c r="S39" s="400"/>
      <c r="T39" s="400"/>
      <c r="U39" s="400"/>
      <c r="V39" s="400"/>
      <c r="W39" s="409"/>
      <c r="X39" s="410"/>
      <c r="Y39" s="410"/>
      <c r="Z39" s="410"/>
      <c r="AA39" s="410"/>
      <c r="AB39" s="410"/>
      <c r="AC39" s="410"/>
      <c r="AD39" s="410"/>
      <c r="AE39" s="410"/>
      <c r="AF39" s="410"/>
      <c r="AG39" s="410"/>
      <c r="AH39" s="410"/>
      <c r="AI39" s="410"/>
      <c r="AJ39" s="410"/>
      <c r="AK39" s="411"/>
    </row>
    <row r="40" spans="3:46" ht="12" customHeight="1" x14ac:dyDescent="0.25">
      <c r="C40" s="405" t="s">
        <v>10630</v>
      </c>
      <c r="D40" s="405"/>
      <c r="E40" s="405"/>
      <c r="F40" s="405"/>
      <c r="G40" s="405"/>
      <c r="H40" s="405"/>
      <c r="I40" s="405"/>
      <c r="J40" s="405"/>
      <c r="K40" s="405"/>
      <c r="L40" s="405"/>
      <c r="M40" s="405"/>
      <c r="N40" s="405"/>
      <c r="O40" s="400" t="str">
        <f>IF(AD15="X",IF(REPORTE!B36="OK","X",""),"")</f>
        <v/>
      </c>
      <c r="P40" s="400"/>
      <c r="Q40" s="401" t="str">
        <f t="shared" ref="Q40" si="9">IF(AD$15="X",IF(O40="X","","X"),"")</f>
        <v/>
      </c>
      <c r="R40" s="401"/>
      <c r="S40" s="400" t="str">
        <f>IF(AH15="X",IF(REPORTE!B36="OK","X",""),"")</f>
        <v/>
      </c>
      <c r="T40" s="400"/>
      <c r="U40" s="401" t="str">
        <f t="shared" ref="U40" si="10">IF(AH$15="X",IF(S40="X","","X"),"")</f>
        <v/>
      </c>
      <c r="V40" s="401"/>
      <c r="W40" s="409"/>
      <c r="X40" s="410"/>
      <c r="Y40" s="410"/>
      <c r="Z40" s="410"/>
      <c r="AA40" s="410"/>
      <c r="AB40" s="410"/>
      <c r="AC40" s="410"/>
      <c r="AD40" s="410"/>
      <c r="AE40" s="410"/>
      <c r="AF40" s="410"/>
      <c r="AG40" s="410"/>
      <c r="AH40" s="410"/>
      <c r="AI40" s="410"/>
      <c r="AJ40" s="410"/>
      <c r="AK40" s="411"/>
    </row>
    <row r="41" spans="3:46" ht="12" customHeight="1" x14ac:dyDescent="0.25">
      <c r="C41" s="405"/>
      <c r="D41" s="405"/>
      <c r="E41" s="405"/>
      <c r="F41" s="405"/>
      <c r="G41" s="405"/>
      <c r="H41" s="405"/>
      <c r="I41" s="405"/>
      <c r="J41" s="405"/>
      <c r="K41" s="405"/>
      <c r="L41" s="405"/>
      <c r="M41" s="405"/>
      <c r="N41" s="405"/>
      <c r="O41" s="400"/>
      <c r="P41" s="400"/>
      <c r="Q41" s="400"/>
      <c r="R41" s="400"/>
      <c r="S41" s="400"/>
      <c r="T41" s="400"/>
      <c r="U41" s="400"/>
      <c r="V41" s="400"/>
      <c r="W41" s="409"/>
      <c r="X41" s="410"/>
      <c r="Y41" s="410"/>
      <c r="Z41" s="410"/>
      <c r="AA41" s="410"/>
      <c r="AB41" s="410"/>
      <c r="AC41" s="410"/>
      <c r="AD41" s="410"/>
      <c r="AE41" s="410"/>
      <c r="AF41" s="410"/>
      <c r="AG41" s="410"/>
      <c r="AH41" s="410"/>
      <c r="AI41" s="410"/>
      <c r="AJ41" s="410"/>
      <c r="AK41" s="411"/>
    </row>
    <row r="42" spans="3:46" ht="12" customHeight="1" x14ac:dyDescent="0.25">
      <c r="C42" s="405" t="s">
        <v>10631</v>
      </c>
      <c r="D42" s="405"/>
      <c r="E42" s="405"/>
      <c r="F42" s="405"/>
      <c r="G42" s="405"/>
      <c r="H42" s="405"/>
      <c r="I42" s="405"/>
      <c r="J42" s="405"/>
      <c r="K42" s="405"/>
      <c r="L42" s="405"/>
      <c r="M42" s="405"/>
      <c r="N42" s="405"/>
      <c r="O42" s="400" t="str">
        <f>IF(AD15="X",IF(REPORTE!B37="OK","X",""),"")</f>
        <v/>
      </c>
      <c r="P42" s="400"/>
      <c r="Q42" s="401" t="str">
        <f t="shared" ref="Q42" si="11">IF(AD$15="X",IF(O42="X","","X"),"")</f>
        <v/>
      </c>
      <c r="R42" s="401"/>
      <c r="S42" s="400" t="str">
        <f>IF(AH15="X",IF(REPORTE!B37="OK","X",""),"")</f>
        <v/>
      </c>
      <c r="T42" s="400"/>
      <c r="U42" s="401" t="str">
        <f t="shared" ref="U42" si="12">IF(AH$15="X",IF(S42="X","","X"),"")</f>
        <v/>
      </c>
      <c r="V42" s="401"/>
      <c r="W42" s="409"/>
      <c r="X42" s="410"/>
      <c r="Y42" s="410"/>
      <c r="Z42" s="410"/>
      <c r="AA42" s="410"/>
      <c r="AB42" s="410"/>
      <c r="AC42" s="410"/>
      <c r="AD42" s="410"/>
      <c r="AE42" s="410"/>
      <c r="AF42" s="410"/>
      <c r="AG42" s="410"/>
      <c r="AH42" s="410"/>
      <c r="AI42" s="410"/>
      <c r="AJ42" s="410"/>
      <c r="AK42" s="411"/>
    </row>
    <row r="43" spans="3:46" ht="12" customHeight="1" x14ac:dyDescent="0.25">
      <c r="C43" s="405"/>
      <c r="D43" s="405"/>
      <c r="E43" s="405"/>
      <c r="F43" s="405"/>
      <c r="G43" s="405"/>
      <c r="H43" s="405"/>
      <c r="I43" s="405"/>
      <c r="J43" s="405"/>
      <c r="K43" s="405"/>
      <c r="L43" s="405"/>
      <c r="M43" s="405"/>
      <c r="N43" s="405"/>
      <c r="O43" s="400"/>
      <c r="P43" s="400"/>
      <c r="Q43" s="400"/>
      <c r="R43" s="400"/>
      <c r="S43" s="400"/>
      <c r="T43" s="400"/>
      <c r="U43" s="400"/>
      <c r="V43" s="400"/>
      <c r="W43" s="409"/>
      <c r="X43" s="410"/>
      <c r="Y43" s="410"/>
      <c r="Z43" s="410"/>
      <c r="AA43" s="410"/>
      <c r="AB43" s="410"/>
      <c r="AC43" s="410"/>
      <c r="AD43" s="410"/>
      <c r="AE43" s="410"/>
      <c r="AF43" s="410"/>
      <c r="AG43" s="410"/>
      <c r="AH43" s="410"/>
      <c r="AI43" s="410"/>
      <c r="AJ43" s="410"/>
      <c r="AK43" s="411"/>
    </row>
    <row r="44" spans="3:46" ht="12" customHeight="1" x14ac:dyDescent="0.25">
      <c r="C44" s="405" t="s">
        <v>10557</v>
      </c>
      <c r="D44" s="405"/>
      <c r="E44" s="405"/>
      <c r="F44" s="405"/>
      <c r="G44" s="405"/>
      <c r="H44" s="405"/>
      <c r="I44" s="405"/>
      <c r="J44" s="405"/>
      <c r="K44" s="405"/>
      <c r="L44" s="405"/>
      <c r="M44" s="405"/>
      <c r="N44" s="405"/>
      <c r="O44" s="400" t="str">
        <f>IF(AD15="X",IF(REPORTE!B38="OK","X",""),"")</f>
        <v/>
      </c>
      <c r="P44" s="400"/>
      <c r="Q44" s="401" t="str">
        <f t="shared" ref="Q44" si="13">IF(AD$15="X",IF(O44="X","","X"),"")</f>
        <v/>
      </c>
      <c r="R44" s="401"/>
      <c r="S44" s="400" t="str">
        <f>IF(AH15="X",IF(REPORTE!B38="OK","X",""),"")</f>
        <v/>
      </c>
      <c r="T44" s="400"/>
      <c r="U44" s="401" t="str">
        <f t="shared" ref="U44" si="14">IF(AH$15="X",IF(S44="X","","X"),"")</f>
        <v/>
      </c>
      <c r="V44" s="401"/>
      <c r="W44" s="409"/>
      <c r="X44" s="410"/>
      <c r="Y44" s="410"/>
      <c r="Z44" s="410"/>
      <c r="AA44" s="410"/>
      <c r="AB44" s="410"/>
      <c r="AC44" s="410"/>
      <c r="AD44" s="410"/>
      <c r="AE44" s="410"/>
      <c r="AF44" s="410"/>
      <c r="AG44" s="410"/>
      <c r="AH44" s="410"/>
      <c r="AI44" s="410"/>
      <c r="AJ44" s="410"/>
      <c r="AK44" s="411"/>
    </row>
    <row r="45" spans="3:46" ht="12" customHeight="1" x14ac:dyDescent="0.25">
      <c r="C45" s="405"/>
      <c r="D45" s="405"/>
      <c r="E45" s="405"/>
      <c r="F45" s="405"/>
      <c r="G45" s="405"/>
      <c r="H45" s="405"/>
      <c r="I45" s="405"/>
      <c r="J45" s="405"/>
      <c r="K45" s="405"/>
      <c r="L45" s="405"/>
      <c r="M45" s="405"/>
      <c r="N45" s="405"/>
      <c r="O45" s="400"/>
      <c r="P45" s="400"/>
      <c r="Q45" s="400"/>
      <c r="R45" s="400"/>
      <c r="S45" s="400"/>
      <c r="T45" s="400"/>
      <c r="U45" s="400"/>
      <c r="V45" s="400"/>
      <c r="W45" s="409"/>
      <c r="X45" s="410"/>
      <c r="Y45" s="410"/>
      <c r="Z45" s="410"/>
      <c r="AA45" s="410"/>
      <c r="AB45" s="410"/>
      <c r="AC45" s="410"/>
      <c r="AD45" s="410"/>
      <c r="AE45" s="410"/>
      <c r="AF45" s="410"/>
      <c r="AG45" s="410"/>
      <c r="AH45" s="410"/>
      <c r="AI45" s="410"/>
      <c r="AJ45" s="410"/>
      <c r="AK45" s="411"/>
    </row>
    <row r="46" spans="3:46" ht="12" customHeight="1" x14ac:dyDescent="0.25">
      <c r="C46" s="405" t="str">
        <f>REPORTE!D40</f>
        <v/>
      </c>
      <c r="D46" s="405"/>
      <c r="E46" s="405"/>
      <c r="F46" s="405"/>
      <c r="G46" s="405"/>
      <c r="H46" s="405"/>
      <c r="I46" s="405"/>
      <c r="J46" s="405"/>
      <c r="K46" s="405"/>
      <c r="L46" s="405"/>
      <c r="M46" s="405"/>
      <c r="N46" s="405"/>
      <c r="O46" s="400" t="str">
        <f>IF(AD15="X",IF(REPORTE!B40="OK","X",""),"")</f>
        <v/>
      </c>
      <c r="P46" s="400"/>
      <c r="Q46" s="401" t="str">
        <f>IF(C46="","",IF(AD$15="X",IF(O46="X","","X"),""))</f>
        <v/>
      </c>
      <c r="R46" s="401"/>
      <c r="S46" s="400" t="str">
        <f>IF(AH15="X",IF(REPORTE!B40="OK","X",""),"")</f>
        <v/>
      </c>
      <c r="T46" s="400"/>
      <c r="U46" s="401" t="str">
        <f t="shared" ref="U46" si="15">IF(AH$15="X",IF(S46="X","","X"),"")</f>
        <v/>
      </c>
      <c r="V46" s="401"/>
      <c r="W46" s="409"/>
      <c r="X46" s="410"/>
      <c r="Y46" s="410"/>
      <c r="Z46" s="410"/>
      <c r="AA46" s="410"/>
      <c r="AB46" s="410"/>
      <c r="AC46" s="410"/>
      <c r="AD46" s="410"/>
      <c r="AE46" s="410"/>
      <c r="AF46" s="410"/>
      <c r="AG46" s="410"/>
      <c r="AH46" s="410"/>
      <c r="AI46" s="410"/>
      <c r="AJ46" s="410"/>
      <c r="AK46" s="411"/>
    </row>
    <row r="47" spans="3:46" ht="12" customHeight="1" x14ac:dyDescent="0.25">
      <c r="C47" s="405"/>
      <c r="D47" s="405"/>
      <c r="E47" s="405"/>
      <c r="F47" s="405"/>
      <c r="G47" s="405"/>
      <c r="H47" s="405"/>
      <c r="I47" s="405"/>
      <c r="J47" s="405"/>
      <c r="K47" s="405"/>
      <c r="L47" s="405"/>
      <c r="M47" s="405"/>
      <c r="N47" s="405"/>
      <c r="O47" s="400"/>
      <c r="P47" s="400"/>
      <c r="Q47" s="400"/>
      <c r="R47" s="400"/>
      <c r="S47" s="400"/>
      <c r="T47" s="400"/>
      <c r="U47" s="400"/>
      <c r="V47" s="400"/>
      <c r="W47" s="409"/>
      <c r="X47" s="410"/>
      <c r="Y47" s="410"/>
      <c r="Z47" s="410"/>
      <c r="AA47" s="410"/>
      <c r="AB47" s="410"/>
      <c r="AC47" s="410"/>
      <c r="AD47" s="410"/>
      <c r="AE47" s="410"/>
      <c r="AF47" s="410"/>
      <c r="AG47" s="410"/>
      <c r="AH47" s="410"/>
      <c r="AI47" s="410"/>
      <c r="AJ47" s="410"/>
      <c r="AK47" s="411"/>
    </row>
    <row r="48" spans="3:46" ht="12" customHeight="1" x14ac:dyDescent="0.25">
      <c r="C48" s="405" t="s">
        <v>10632</v>
      </c>
      <c r="D48" s="405"/>
      <c r="E48" s="405"/>
      <c r="F48" s="405"/>
      <c r="G48" s="405"/>
      <c r="H48" s="405"/>
      <c r="I48" s="405"/>
      <c r="J48" s="405"/>
      <c r="K48" s="405"/>
      <c r="L48" s="405"/>
      <c r="M48" s="405"/>
      <c r="N48" s="405"/>
      <c r="O48" s="403"/>
      <c r="P48" s="403"/>
      <c r="Q48" s="404"/>
      <c r="R48" s="404"/>
      <c r="S48" s="400" t="str">
        <f>IF(AH15="X",IF(REPORTE!B39="OK","X",""),"")</f>
        <v/>
      </c>
      <c r="T48" s="400"/>
      <c r="U48" s="401" t="str">
        <f t="shared" ref="U48" si="16">IF(AH$15="X",IF(S48="X","","X"),"")</f>
        <v/>
      </c>
      <c r="V48" s="401"/>
      <c r="W48" s="409"/>
      <c r="X48" s="410"/>
      <c r="Y48" s="410"/>
      <c r="Z48" s="410"/>
      <c r="AA48" s="410"/>
      <c r="AB48" s="410"/>
      <c r="AC48" s="410"/>
      <c r="AD48" s="410"/>
      <c r="AE48" s="410"/>
      <c r="AF48" s="410"/>
      <c r="AG48" s="410"/>
      <c r="AH48" s="410"/>
      <c r="AI48" s="410"/>
      <c r="AJ48" s="410"/>
      <c r="AK48" s="411"/>
    </row>
    <row r="49" spans="1:38" ht="12" customHeight="1" x14ac:dyDescent="0.25">
      <c r="C49" s="405"/>
      <c r="D49" s="405"/>
      <c r="E49" s="405"/>
      <c r="F49" s="405"/>
      <c r="G49" s="405"/>
      <c r="H49" s="405"/>
      <c r="I49" s="405"/>
      <c r="J49" s="405"/>
      <c r="K49" s="405"/>
      <c r="L49" s="405"/>
      <c r="M49" s="405"/>
      <c r="N49" s="405"/>
      <c r="O49" s="403"/>
      <c r="P49" s="403"/>
      <c r="Q49" s="403"/>
      <c r="R49" s="403"/>
      <c r="S49" s="400"/>
      <c r="T49" s="400"/>
      <c r="U49" s="400"/>
      <c r="V49" s="400"/>
      <c r="W49" s="409"/>
      <c r="X49" s="410"/>
      <c r="Y49" s="410"/>
      <c r="Z49" s="410"/>
      <c r="AA49" s="410"/>
      <c r="AB49" s="410"/>
      <c r="AC49" s="410"/>
      <c r="AD49" s="410"/>
      <c r="AE49" s="410"/>
      <c r="AF49" s="410"/>
      <c r="AG49" s="410"/>
      <c r="AH49" s="410"/>
      <c r="AI49" s="410"/>
      <c r="AJ49" s="410"/>
      <c r="AK49" s="411"/>
    </row>
    <row r="50" spans="1:38" ht="12" customHeight="1" x14ac:dyDescent="0.25">
      <c r="C50" s="405" t="str">
        <f>REPORTE!D41</f>
        <v/>
      </c>
      <c r="D50" s="405"/>
      <c r="E50" s="405"/>
      <c r="F50" s="405"/>
      <c r="G50" s="405"/>
      <c r="H50" s="405"/>
      <c r="I50" s="405"/>
      <c r="J50" s="405"/>
      <c r="K50" s="405"/>
      <c r="L50" s="405"/>
      <c r="M50" s="405"/>
      <c r="N50" s="405"/>
      <c r="O50" s="400" t="str">
        <f>IF(AD15="X",IF(REPORTE!B41="OK","X",""),"")</f>
        <v/>
      </c>
      <c r="P50" s="400"/>
      <c r="Q50" s="401" t="str">
        <f>IF(C50="","",IF(AD$15="X",IF(O50="X","","X"),""))</f>
        <v/>
      </c>
      <c r="R50" s="401"/>
      <c r="S50" s="400" t="str">
        <f>IF(AH15="X",IF(REPORTE!B41="OK","X",""),"")</f>
        <v/>
      </c>
      <c r="T50" s="400"/>
      <c r="U50" s="401" t="str">
        <f t="shared" ref="U50" si="17">IF(AH$15="X",IF(S50="X","","X"),"")</f>
        <v/>
      </c>
      <c r="V50" s="401"/>
      <c r="W50" s="409"/>
      <c r="X50" s="410"/>
      <c r="Y50" s="410"/>
      <c r="Z50" s="410"/>
      <c r="AA50" s="410"/>
      <c r="AB50" s="410"/>
      <c r="AC50" s="410"/>
      <c r="AD50" s="410"/>
      <c r="AE50" s="410"/>
      <c r="AF50" s="410"/>
      <c r="AG50" s="410"/>
      <c r="AH50" s="410"/>
      <c r="AI50" s="410"/>
      <c r="AJ50" s="410"/>
      <c r="AK50" s="411"/>
    </row>
    <row r="51" spans="1:38" ht="12" customHeight="1" x14ac:dyDescent="0.25">
      <c r="C51" s="405"/>
      <c r="D51" s="405"/>
      <c r="E51" s="405"/>
      <c r="F51" s="405"/>
      <c r="G51" s="405"/>
      <c r="H51" s="405"/>
      <c r="I51" s="405"/>
      <c r="J51" s="405"/>
      <c r="K51" s="405"/>
      <c r="L51" s="405"/>
      <c r="M51" s="405"/>
      <c r="N51" s="405"/>
      <c r="O51" s="400"/>
      <c r="P51" s="400"/>
      <c r="Q51" s="400"/>
      <c r="R51" s="400"/>
      <c r="S51" s="400"/>
      <c r="T51" s="400"/>
      <c r="U51" s="400"/>
      <c r="V51" s="400"/>
      <c r="W51" s="412"/>
      <c r="X51" s="413"/>
      <c r="Y51" s="413"/>
      <c r="Z51" s="413"/>
      <c r="AA51" s="413"/>
      <c r="AB51" s="413"/>
      <c r="AC51" s="413"/>
      <c r="AD51" s="413"/>
      <c r="AE51" s="413"/>
      <c r="AF51" s="413"/>
      <c r="AG51" s="413"/>
      <c r="AH51" s="413"/>
      <c r="AI51" s="413"/>
      <c r="AJ51" s="413"/>
      <c r="AK51" s="414"/>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397" t="str">
        <f>REPORTE!H61</f>
        <v>ING. JUAN CARLOS FLORES VILLARREAL</v>
      </c>
      <c r="F57" s="397"/>
      <c r="G57" s="397"/>
      <c r="H57" s="397"/>
      <c r="I57" s="397"/>
      <c r="J57" s="397"/>
      <c r="K57" s="397"/>
      <c r="L57" s="397"/>
      <c r="M57" s="397"/>
      <c r="N57" s="397"/>
      <c r="O57" s="397"/>
      <c r="P57" s="397"/>
      <c r="Q57" s="397"/>
      <c r="R57" s="397"/>
      <c r="W57" s="397" t="str">
        <f>REPORTE!B61</f>
        <v/>
      </c>
      <c r="X57" s="397"/>
      <c r="Y57" s="397"/>
      <c r="Z57" s="397"/>
      <c r="AA57" s="397"/>
      <c r="AB57" s="397"/>
      <c r="AC57" s="397"/>
      <c r="AD57" s="397"/>
      <c r="AE57" s="397"/>
      <c r="AF57" s="397"/>
      <c r="AG57" s="397"/>
      <c r="AH57" s="397"/>
      <c r="AI57" s="397"/>
    </row>
    <row r="58" spans="1:38" x14ac:dyDescent="0.25">
      <c r="A58" s="272"/>
      <c r="B58" s="272"/>
      <c r="C58" s="272"/>
      <c r="D58" s="272"/>
      <c r="E58" s="398" t="str">
        <f>REPORTE!H62</f>
        <v>NOMBRE Y FIRMA DE QUIEN RECIBIÓ Y COTEJÓ LA DOCUMENTACIÓN</v>
      </c>
      <c r="F58" s="398"/>
      <c r="G58" s="398"/>
      <c r="H58" s="398"/>
      <c r="I58" s="398"/>
      <c r="J58" s="398"/>
      <c r="K58" s="398"/>
      <c r="L58" s="398"/>
      <c r="M58" s="398"/>
      <c r="N58" s="398"/>
      <c r="O58" s="398"/>
      <c r="P58" s="398"/>
      <c r="Q58" s="398"/>
      <c r="R58" s="398"/>
      <c r="S58" s="272"/>
      <c r="T58" s="272"/>
      <c r="U58" s="272"/>
      <c r="V58" s="272"/>
      <c r="W58" s="398" t="str">
        <f>REPORTE!B62</f>
        <v>NOMBRE Y FIRMA DEL SOLICITANTE</v>
      </c>
      <c r="X58" s="398"/>
      <c r="Y58" s="398"/>
      <c r="Z58" s="398"/>
      <c r="AA58" s="398"/>
      <c r="AB58" s="398"/>
      <c r="AC58" s="398"/>
      <c r="AD58" s="398"/>
      <c r="AE58" s="398"/>
      <c r="AF58" s="398"/>
      <c r="AG58" s="398"/>
      <c r="AH58" s="398"/>
      <c r="AI58" s="398"/>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419">
        <f>AA4</f>
        <v>19</v>
      </c>
      <c r="AB62" s="419"/>
      <c r="AC62" s="419"/>
      <c r="AD62" s="276"/>
      <c r="AE62" s="419">
        <f>AE4</f>
        <v>102</v>
      </c>
      <c r="AF62" s="419"/>
      <c r="AG62" s="419"/>
      <c r="AH62" s="276"/>
      <c r="AI62" s="419">
        <f>AI4</f>
        <v>12</v>
      </c>
      <c r="AJ62" s="419"/>
      <c r="AK62" s="419"/>
    </row>
    <row r="63" spans="1:38" ht="15.75" x14ac:dyDescent="0.3">
      <c r="C63" s="421" t="s">
        <v>10617</v>
      </c>
      <c r="D63" s="421"/>
      <c r="E63" s="421"/>
      <c r="F63" s="421"/>
      <c r="G63" s="421"/>
      <c r="H63" s="421"/>
      <c r="I63" s="421"/>
      <c r="J63" s="421"/>
      <c r="K63" s="421"/>
      <c r="L63" s="421"/>
      <c r="M63" s="421"/>
      <c r="N63" s="421"/>
      <c r="O63" s="421"/>
      <c r="P63" s="421"/>
      <c r="Q63" s="421"/>
      <c r="R63" s="421"/>
      <c r="S63" s="421"/>
      <c r="T63" s="421"/>
      <c r="U63" s="421"/>
      <c r="V63" s="421"/>
      <c r="W63" s="421"/>
      <c r="X63" s="421"/>
      <c r="Y63" s="421"/>
      <c r="Z63" s="421"/>
      <c r="AA63" s="421"/>
      <c r="AB63" s="421"/>
      <c r="AC63" s="421"/>
      <c r="AD63" s="421"/>
      <c r="AE63" s="421"/>
      <c r="AF63" s="421"/>
      <c r="AG63" s="421"/>
      <c r="AH63" s="421"/>
      <c r="AI63" s="421"/>
      <c r="AJ63" s="421"/>
      <c r="AK63" s="421"/>
    </row>
    <row r="64" spans="1:38" ht="15.75" x14ac:dyDescent="0.3">
      <c r="C64" s="421" t="s">
        <v>10618</v>
      </c>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421"/>
      <c r="AE64" s="421"/>
      <c r="AF64" s="421"/>
      <c r="AG64" s="421"/>
      <c r="AH64" s="421"/>
      <c r="AI64" s="421"/>
      <c r="AJ64" s="421"/>
      <c r="AK64" s="421"/>
    </row>
    <row r="65" spans="3:37" ht="5.25" customHeight="1" x14ac:dyDescent="0.25"/>
    <row r="66" spans="3:37" x14ac:dyDescent="0.25">
      <c r="C66" s="422" t="str">
        <f ca="1">C9</f>
        <v>LINARES, NUEVO LEÓN A 12 DE NOVIEMBRE DE 2025</v>
      </c>
      <c r="D66" s="422"/>
      <c r="E66" s="422"/>
      <c r="F66" s="422"/>
      <c r="G66" s="422"/>
      <c r="H66" s="422"/>
      <c r="I66" s="422"/>
      <c r="J66" s="422"/>
      <c r="K66" s="422"/>
      <c r="L66" s="422"/>
      <c r="M66" s="422"/>
      <c r="N66" s="422"/>
      <c r="O66" s="422"/>
      <c r="P66" s="422"/>
      <c r="Q66" s="422"/>
      <c r="R66" s="422"/>
      <c r="S66" s="422"/>
      <c r="T66" s="422"/>
      <c r="U66" s="422"/>
      <c r="V66" s="422"/>
      <c r="W66" s="422"/>
      <c r="X66" s="422"/>
      <c r="Y66" s="422"/>
      <c r="Z66" s="422"/>
      <c r="AA66" s="422"/>
      <c r="AB66" s="422"/>
      <c r="AC66" s="422"/>
      <c r="AD66" s="422"/>
      <c r="AE66" s="422"/>
      <c r="AF66" s="422"/>
      <c r="AG66" s="422"/>
      <c r="AH66" s="422"/>
      <c r="AI66" s="422"/>
      <c r="AJ66" s="422"/>
      <c r="AK66" s="422"/>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20" t="str">
        <f>C17</f>
        <v/>
      </c>
      <c r="D70" s="420"/>
      <c r="E70" s="420"/>
      <c r="F70" s="420"/>
      <c r="G70" s="420"/>
      <c r="H70" s="420"/>
      <c r="I70" s="420"/>
      <c r="J70" s="420"/>
      <c r="K70" s="420"/>
      <c r="L70" s="420"/>
      <c r="M70" s="420"/>
      <c r="N70" s="420"/>
      <c r="O70" s="420"/>
      <c r="P70" s="420"/>
      <c r="Q70" s="420"/>
      <c r="R70" s="420"/>
      <c r="S70" s="420"/>
      <c r="T70" s="420"/>
      <c r="U70" s="420"/>
      <c r="V70" s="420"/>
      <c r="W70" s="420"/>
      <c r="X70" s="420"/>
      <c r="Y70" s="420"/>
      <c r="Z70" s="420"/>
      <c r="AA70" s="420"/>
      <c r="AB70" s="420"/>
      <c r="AC70" s="420"/>
      <c r="AD70" s="420"/>
      <c r="AE70" s="420"/>
      <c r="AF70" s="420"/>
      <c r="AG70" s="420"/>
      <c r="AH70" s="420"/>
      <c r="AI70" s="420"/>
      <c r="AJ70" s="420"/>
      <c r="AK70" s="420"/>
    </row>
    <row r="71" spans="3:37" x14ac:dyDescent="0.25">
      <c r="C71" s="275" t="s">
        <v>10615</v>
      </c>
      <c r="D71" s="275"/>
      <c r="E71" s="275"/>
      <c r="F71" s="275"/>
      <c r="G71" s="432"/>
      <c r="H71" s="432"/>
      <c r="I71" s="432"/>
      <c r="J71" s="432"/>
      <c r="K71" s="432"/>
      <c r="L71" s="432"/>
      <c r="M71" s="432"/>
      <c r="N71" s="432"/>
      <c r="O71" s="432"/>
      <c r="P71" s="432"/>
      <c r="Q71" s="432"/>
      <c r="R71" s="432"/>
      <c r="S71" s="432"/>
      <c r="T71" s="432"/>
      <c r="U71" s="432"/>
      <c r="V71" s="432"/>
      <c r="W71" s="432"/>
      <c r="X71" s="432"/>
      <c r="Y71" s="432"/>
      <c r="Z71" s="432"/>
      <c r="AA71" s="432"/>
      <c r="AB71" s="432"/>
      <c r="AC71" s="432"/>
      <c r="AD71" s="432"/>
      <c r="AE71" s="432"/>
      <c r="AF71" s="432"/>
      <c r="AG71" s="432"/>
      <c r="AH71" s="432"/>
      <c r="AI71" s="432"/>
      <c r="AJ71" s="432"/>
      <c r="AK71" s="432"/>
    </row>
    <row r="72" spans="3:37" x14ac:dyDescent="0.25">
      <c r="C72" s="275" t="s">
        <v>10549</v>
      </c>
      <c r="D72" s="275"/>
      <c r="E72" s="275"/>
      <c r="F72" s="275"/>
      <c r="G72" s="431" t="str">
        <f>W28</f>
        <v/>
      </c>
      <c r="H72" s="431"/>
      <c r="I72" s="431"/>
      <c r="J72" s="431"/>
      <c r="K72" s="431"/>
      <c r="L72" s="431"/>
      <c r="M72" s="431"/>
      <c r="N72" s="431"/>
      <c r="O72" s="431"/>
      <c r="P72" s="431"/>
      <c r="Q72" s="431"/>
      <c r="R72" s="431"/>
      <c r="S72" s="431"/>
      <c r="T72" s="431"/>
      <c r="U72" s="431"/>
      <c r="V72" s="431"/>
      <c r="W72" s="431"/>
      <c r="X72" s="431"/>
      <c r="Y72" s="431"/>
      <c r="Z72" s="431"/>
      <c r="AA72" s="431"/>
      <c r="AB72" s="431"/>
      <c r="AC72" s="431"/>
      <c r="AD72" s="431"/>
      <c r="AE72" s="431"/>
      <c r="AF72" s="431"/>
      <c r="AG72" s="431"/>
      <c r="AH72" s="431"/>
      <c r="AI72" s="431"/>
      <c r="AJ72" s="431"/>
      <c r="AK72" s="431"/>
    </row>
    <row r="73" spans="3:37" ht="5.25" customHeight="1" x14ac:dyDescent="0.25"/>
    <row r="74" spans="3:37" x14ac:dyDescent="0.25">
      <c r="C74" s="433" t="s">
        <v>10607</v>
      </c>
      <c r="D74" s="433"/>
      <c r="E74" s="433"/>
      <c r="F74" s="433"/>
      <c r="G74" s="433"/>
      <c r="H74" s="433"/>
      <c r="I74" s="433"/>
      <c r="J74" s="433"/>
      <c r="K74" s="433"/>
      <c r="L74" s="433"/>
      <c r="M74" s="433"/>
      <c r="N74" s="433"/>
      <c r="O74" s="433"/>
      <c r="P74" s="433"/>
      <c r="Q74" s="433"/>
      <c r="R74" s="433"/>
      <c r="S74" s="433"/>
      <c r="T74" s="433"/>
      <c r="U74" s="433"/>
      <c r="V74" s="433"/>
      <c r="W74" s="433"/>
      <c r="X74" s="433"/>
      <c r="Y74" s="433"/>
      <c r="Z74" s="433"/>
      <c r="AA74" s="433"/>
      <c r="AB74" s="433"/>
      <c r="AC74" s="433"/>
      <c r="AD74" s="433"/>
      <c r="AE74" s="433"/>
      <c r="AF74" s="433"/>
      <c r="AG74" s="433"/>
      <c r="AH74" s="433"/>
      <c r="AI74" s="433"/>
      <c r="AJ74" s="433"/>
      <c r="AK74" s="433"/>
    </row>
    <row r="75" spans="3:37" x14ac:dyDescent="0.25">
      <c r="R75" s="159"/>
    </row>
  </sheetData>
  <mergeCells count="96">
    <mergeCell ref="G72:AK72"/>
    <mergeCell ref="G71:AK71"/>
    <mergeCell ref="AE62:AG62"/>
    <mergeCell ref="AI62:AK62"/>
    <mergeCell ref="C74:AK74"/>
    <mergeCell ref="Q3:W5"/>
    <mergeCell ref="C6:AK6"/>
    <mergeCell ref="C7:AK7"/>
    <mergeCell ref="C9:AK9"/>
    <mergeCell ref="AI4:AK4"/>
    <mergeCell ref="AE4:AG4"/>
    <mergeCell ref="AA4:AC4"/>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S28:T29"/>
    <mergeCell ref="U28:V29"/>
    <mergeCell ref="S30:T31"/>
    <mergeCell ref="U30:V31"/>
    <mergeCell ref="S32:T33"/>
    <mergeCell ref="U32:V33"/>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Q36:R37"/>
    <mergeCell ref="O40:P41"/>
    <mergeCell ref="Q40:R41"/>
    <mergeCell ref="O44:P45"/>
    <mergeCell ref="C36:N37"/>
    <mergeCell ref="O38:P39"/>
    <mergeCell ref="Q38:R39"/>
    <mergeCell ref="S38:T39"/>
    <mergeCell ref="U38:V39"/>
    <mergeCell ref="C46:N47"/>
    <mergeCell ref="C38:N39"/>
    <mergeCell ref="C40:N41"/>
    <mergeCell ref="C42:N43"/>
    <mergeCell ref="C44:N45"/>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2025-11-12T20:01:32Z</dcterms:modified>
</cp:coreProperties>
</file>