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theme/themeOverride2.xml" ContentType="application/vnd.openxmlformats-officedocument.themeOverride+xml"/>
  <Override PartName="/xl/drawings/drawing6.xml" ContentType="application/vnd.openxmlformats-officedocument.drawing+xml"/>
  <Override PartName="/xl/charts/chart14.xml" ContentType="application/vnd.openxmlformats-officedocument.drawingml.chart+xml"/>
  <Override PartName="/xl/theme/themeOverride3.xml" ContentType="application/vnd.openxmlformats-officedocument.themeOverride+xml"/>
  <Override PartName="/xl/charts/chart15.xml" ContentType="application/vnd.openxmlformats-officedocument.drawingml.chart+xml"/>
  <Override PartName="/xl/theme/themeOverride4.xml" ContentType="application/vnd.openxmlformats-officedocument.themeOverride+xml"/>
  <Override PartName="/xl/drawings/drawing7.xml" ContentType="application/vnd.openxmlformats-officedocument.drawingml.chartshapes+xml"/>
  <Override PartName="/xl/drawings/drawing8.xml" ContentType="application/vnd.openxmlformats-officedocument.drawing+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10.xml" ContentType="application/vnd.openxmlformats-officedocument.drawing+xml"/>
  <Override PartName="/xl/charts/chart22.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23.xml" ContentType="application/vnd.openxmlformats-officedocument.drawingml.chart+xml"/>
  <Override PartName="/xl/theme/themeOverride5.xml" ContentType="application/vnd.openxmlformats-officedocument.themeOverride+xml"/>
  <Override PartName="/xl/drawings/drawing13.xml" ContentType="application/vnd.openxmlformats-officedocument.drawing+xml"/>
  <Override PartName="/xl/charts/chart24.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25.xml" ContentType="application/vnd.openxmlformats-officedocument.drawingml.chart+xml"/>
  <Override PartName="/xl/theme/themeOverride6.xml" ContentType="application/vnd.openxmlformats-officedocument.themeOverride+xml"/>
  <Override PartName="/xl/drawings/drawing16.xml" ContentType="application/vnd.openxmlformats-officedocument.drawingml.chartshapes+xml"/>
  <Override PartName="/xl/drawings/drawing17.xml" ContentType="application/vnd.openxmlformats-officedocument.drawing+xml"/>
  <Override PartName="/xl/charts/chart26.xml" ContentType="application/vnd.openxmlformats-officedocument.drawingml.chart+xml"/>
  <Override PartName="/xl/drawings/drawing18.xml" ContentType="application/vnd.openxmlformats-officedocument.drawingml.chartshapes+xml"/>
  <Override PartName="/xl/charts/chart27.xml" ContentType="application/vnd.openxmlformats-officedocument.drawingml.chart+xml"/>
  <Override PartName="/xl/drawings/drawing19.xml" ContentType="application/vnd.openxmlformats-officedocument.drawingml.chartshapes+xml"/>
  <Override PartName="/xl/charts/chart28.xml" ContentType="application/vnd.openxmlformats-officedocument.drawingml.chart+xml"/>
  <Override PartName="/xl/drawings/drawing20.xml" ContentType="application/vnd.openxmlformats-officedocument.drawing+xml"/>
  <Override PartName="/xl/charts/chart29.xml" ContentType="application/vnd.openxmlformats-officedocument.drawingml.chart+xml"/>
  <Override PartName="/xl/drawings/drawing21.xml" ContentType="application/vnd.openxmlformats-officedocument.drawingml.chartshapes+xml"/>
  <Override PartName="/xl/drawings/drawing22.xml" ContentType="application/vnd.openxmlformats-officedocument.drawing+xml"/>
  <Override PartName="/xl/charts/chart30.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charts/chart31.xml" ContentType="application/vnd.openxmlformats-officedocument.drawingml.chart+xml"/>
  <Override PartName="/xl/drawings/drawing25.xml" ContentType="application/vnd.openxmlformats-officedocument.drawingml.chartshapes+xml"/>
  <Override PartName="/xl/drawings/drawing26.xml" ContentType="application/vnd.openxmlformats-officedocument.drawing+xml"/>
  <Override PartName="/xl/charts/chart32.xml" ContentType="application/vnd.openxmlformats-officedocument.drawingml.chart+xml"/>
  <Override PartName="/xl/drawings/drawing2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35" windowWidth="15315" windowHeight="5445" tabRatio="888" firstSheet="8"/>
  </bookViews>
  <sheets>
    <sheet name="Citizenship" sheetId="18" r:id="rId1"/>
    <sheet name="MedianIncome_Race_Fam_Age" sheetId="19" r:id="rId2"/>
    <sheet name="MedianIncome" sheetId="16" r:id="rId3"/>
    <sheet name="AgeDistributionSyrOn" sheetId="15" r:id="rId4"/>
    <sheet name="Refugees" sheetId="14" r:id="rId5"/>
    <sheet name="PovertyCalculationTables" sheetId="20" r:id="rId6"/>
    <sheet name="PeoplePoverty" sheetId="12" r:id="rId7"/>
    <sheet name="IndividualsPoverty" sheetId="11" r:id="rId8"/>
    <sheet name="MedianAge" sheetId="10" r:id="rId9"/>
    <sheet name="White&amp;Nonwhite" sheetId="13" r:id="rId10"/>
    <sheet name="RaceEthnicity" sheetId="1" r:id="rId11"/>
    <sheet name="RaceEthnicityCities" sheetId="9" r:id="rId12"/>
    <sheet name="RaceEthnicityChange" sheetId="8" r:id="rId13"/>
    <sheet name="Syracuse MSA Population" sheetId="2" r:id="rId14"/>
    <sheet name="City Limited English" sheetId="6" r:id="rId15"/>
    <sheet name="County Limited English" sheetId="7" r:id="rId16"/>
    <sheet name="Sex" sheetId="5" r:id="rId17"/>
  </sheets>
  <calcPr calcId="145621" concurrentCalc="0"/>
</workbook>
</file>

<file path=xl/calcChain.xml><?xml version="1.0" encoding="utf-8"?>
<calcChain xmlns="http://schemas.openxmlformats.org/spreadsheetml/2006/main">
  <c r="U67" i="14" l="1"/>
  <c r="F49" i="14"/>
  <c r="G49" i="14"/>
  <c r="H49" i="14"/>
  <c r="I49" i="14"/>
  <c r="J49" i="14"/>
  <c r="K49" i="14"/>
  <c r="L49" i="14"/>
  <c r="M49" i="14"/>
  <c r="N49" i="14"/>
  <c r="O49" i="14"/>
  <c r="P49" i="14"/>
  <c r="E49" i="14"/>
  <c r="C37" i="19"/>
  <c r="C38" i="19"/>
  <c r="B63" i="14"/>
  <c r="B71" i="14"/>
  <c r="B73" i="14"/>
  <c r="B72" i="14"/>
  <c r="B68" i="14"/>
  <c r="B67" i="14"/>
  <c r="B70" i="14"/>
  <c r="B69" i="14"/>
  <c r="B74" i="14"/>
  <c r="B75" i="14"/>
  <c r="C55" i="14"/>
  <c r="C56" i="14"/>
  <c r="C57" i="14"/>
  <c r="C58" i="14"/>
  <c r="C59" i="14"/>
  <c r="C60" i="14"/>
  <c r="C61" i="14"/>
  <c r="C62" i="14"/>
  <c r="C54" i="14"/>
  <c r="G27" i="18"/>
  <c r="E27" i="18"/>
  <c r="C27" i="18"/>
  <c r="G26" i="18"/>
  <c r="E26" i="18"/>
  <c r="C26" i="18"/>
  <c r="G25" i="18"/>
  <c r="E25" i="18"/>
  <c r="C25" i="18"/>
  <c r="G34" i="18"/>
  <c r="G33" i="18"/>
  <c r="J34" i="18"/>
  <c r="J33" i="18"/>
  <c r="J35" i="18"/>
  <c r="G35" i="18"/>
  <c r="D34" i="18"/>
  <c r="D33" i="18"/>
  <c r="D35" i="18"/>
  <c r="D10" i="18"/>
  <c r="D9" i="18"/>
  <c r="D11" i="18"/>
  <c r="G10" i="18"/>
  <c r="G9" i="18"/>
  <c r="G11" i="18"/>
  <c r="Q22" i="14"/>
  <c r="B47" i="14"/>
  <c r="Q7" i="14"/>
  <c r="Q8" i="14"/>
  <c r="Q49" i="14"/>
  <c r="Q9" i="14"/>
  <c r="Q10" i="14"/>
  <c r="Q11" i="14"/>
  <c r="Q12" i="14"/>
  <c r="Q13" i="14"/>
  <c r="Q14" i="14"/>
  <c r="Q15" i="14"/>
  <c r="Q16" i="14"/>
  <c r="Q17" i="14"/>
  <c r="Q18" i="14"/>
  <c r="Q19" i="14"/>
  <c r="Q20" i="14"/>
  <c r="Q21" i="14"/>
  <c r="Q23" i="14"/>
  <c r="Q24" i="14"/>
  <c r="Q25" i="14"/>
  <c r="Q26" i="14"/>
  <c r="Q27" i="14"/>
  <c r="Q28" i="14"/>
  <c r="Q29" i="14"/>
  <c r="Q30" i="14"/>
  <c r="Q31" i="14"/>
  <c r="Q32" i="14"/>
  <c r="Q33" i="14"/>
  <c r="Q34" i="14"/>
  <c r="Q35" i="14"/>
  <c r="Q36" i="14"/>
  <c r="Q37" i="14"/>
  <c r="Q38" i="14"/>
  <c r="Q39" i="14"/>
  <c r="Q40" i="14"/>
  <c r="Q41" i="14"/>
  <c r="Q42" i="14"/>
  <c r="Q43" i="14"/>
  <c r="Q44" i="14"/>
  <c r="Q45" i="14"/>
  <c r="Q46" i="14"/>
  <c r="Q47" i="14"/>
  <c r="Q6" i="14"/>
  <c r="U36" i="14"/>
  <c r="U49" i="14"/>
  <c r="P48" i="14"/>
  <c r="O48" i="14"/>
  <c r="N48" i="14"/>
  <c r="M48" i="14"/>
  <c r="L48" i="14"/>
  <c r="K48" i="14"/>
  <c r="J48" i="14"/>
  <c r="I48" i="14"/>
  <c r="H48" i="14"/>
  <c r="G48" i="14"/>
  <c r="F48" i="14"/>
  <c r="E48" i="14"/>
  <c r="B72" i="8"/>
  <c r="B82" i="8"/>
  <c r="Q48" i="14"/>
</calcChain>
</file>

<file path=xl/sharedStrings.xml><?xml version="1.0" encoding="utf-8"?>
<sst xmlns="http://schemas.openxmlformats.org/spreadsheetml/2006/main" count="2069" uniqueCount="549">
  <si>
    <t>http://factfinder2.census.gov/faces/tableservices/jsf/pages/productview.xhtml?pid=ACS_11_5YR_DP05&amp;prodType=table</t>
  </si>
  <si>
    <t>Source: ACS Demographic and Housing Estimates 2007-2011 American Community Survey</t>
  </si>
  <si>
    <t>Subject</t>
  </si>
  <si>
    <t>Onondaga County, New York</t>
  </si>
  <si>
    <t>Estimate</t>
  </si>
  <si>
    <t>Margin of Error</t>
  </si>
  <si>
    <t>Percent</t>
  </si>
  <si>
    <t>Percent Margin of Error</t>
  </si>
  <si>
    <t>RACE</t>
  </si>
  <si>
    <t/>
  </si>
  <si>
    <t xml:space="preserve">    Total population</t>
  </si>
  <si>
    <t>*****</t>
  </si>
  <si>
    <t>(X)</t>
  </si>
  <si>
    <t xml:space="preserve">  One race</t>
  </si>
  <si>
    <t>+/-1,066</t>
  </si>
  <si>
    <t>+/-0.2</t>
  </si>
  <si>
    <t xml:space="preserve">  Two or more races</t>
  </si>
  <si>
    <t xml:space="preserve">  White</t>
  </si>
  <si>
    <t>+/-1,165</t>
  </si>
  <si>
    <t>+/-0.3</t>
  </si>
  <si>
    <t xml:space="preserve">  Black or African American</t>
  </si>
  <si>
    <t>+/-596</t>
  </si>
  <si>
    <t>+/-0.1</t>
  </si>
  <si>
    <t xml:space="preserve">  American Indian and Alaska Native</t>
  </si>
  <si>
    <t>+/-462</t>
  </si>
  <si>
    <t xml:space="preserve">  Asian</t>
  </si>
  <si>
    <t>+/-197</t>
  </si>
  <si>
    <t xml:space="preserve">  Native Hawaiian and Other Pacific Islander</t>
  </si>
  <si>
    <t>+/-289</t>
  </si>
  <si>
    <t xml:space="preserve">  Some other race</t>
  </si>
  <si>
    <t>+/-748</t>
  </si>
  <si>
    <t>DP05: ACS DEMOGRAPHIC AND HOUSING ESTIMATES - 2007-2011 American Community Survey 5-Year</t>
  </si>
  <si>
    <t>Syracuse city, Onondaga County, New York</t>
  </si>
  <si>
    <t>+/-48</t>
  </si>
  <si>
    <t>+/-880</t>
  </si>
  <si>
    <t>+/-0.6</t>
  </si>
  <si>
    <t>+/-878</t>
  </si>
  <si>
    <t>+/-1,498</t>
  </si>
  <si>
    <t>+/-1.0</t>
  </si>
  <si>
    <t>+/-962</t>
  </si>
  <si>
    <t>+/-0.7</t>
  </si>
  <si>
    <t>+/-482</t>
  </si>
  <si>
    <t>+/-765</t>
  </si>
  <si>
    <t>+/-0.5</t>
  </si>
  <si>
    <t>+/-85</t>
  </si>
  <si>
    <t>+/-698</t>
  </si>
  <si>
    <t>White</t>
  </si>
  <si>
    <t>Black or African American</t>
  </si>
  <si>
    <t>American Indian and Alaska Native</t>
  </si>
  <si>
    <t>Asian</t>
  </si>
  <si>
    <t>Native Hawaiian and Other Pacific Islander</t>
  </si>
  <si>
    <t>Two or More Races</t>
  </si>
  <si>
    <t>Syracuse</t>
  </si>
  <si>
    <t>Other</t>
  </si>
  <si>
    <t xml:space="preserve">Race and Ethnicity in Onondaga County and Syracuse City, 2007-11 </t>
  </si>
  <si>
    <t>Buffalo</t>
  </si>
  <si>
    <t>Rochester</t>
  </si>
  <si>
    <t>Albany</t>
  </si>
  <si>
    <t>2011 American Community Survey 1-Year Estimates</t>
  </si>
  <si>
    <t>DP02: Selected Social Characterisitcs in the U.S.</t>
  </si>
  <si>
    <t>Albany County, New York</t>
  </si>
  <si>
    <t>Erie County, New York</t>
  </si>
  <si>
    <t>Monroe County, New York</t>
  </si>
  <si>
    <t>Albany city, Albany County, New York</t>
  </si>
  <si>
    <t>Buffalo city, Erie County, New York</t>
  </si>
  <si>
    <t>Rochester city, Monroe County, New York</t>
  </si>
  <si>
    <t>+/-220</t>
  </si>
  <si>
    <t>+/-106</t>
  </si>
  <si>
    <t>+/-223</t>
  </si>
  <si>
    <t>+/-855</t>
  </si>
  <si>
    <t>+/-1,584</t>
  </si>
  <si>
    <t>+/-1,280</t>
  </si>
  <si>
    <t>+/-1,045</t>
  </si>
  <si>
    <t>+/-3,600</t>
  </si>
  <si>
    <t>+/-1.3</t>
  </si>
  <si>
    <t>+/-6,164</t>
  </si>
  <si>
    <t>+/-4,524</t>
  </si>
  <si>
    <t>+/-3,585</t>
  </si>
  <si>
    <t>+/-0.8</t>
  </si>
  <si>
    <t>+/-2,241</t>
  </si>
  <si>
    <t>+/-2.4</t>
  </si>
  <si>
    <t>+/-5,389</t>
  </si>
  <si>
    <t>+/-2.2</t>
  </si>
  <si>
    <t>+/-3,616</t>
  </si>
  <si>
    <t>+/-1.8</t>
  </si>
  <si>
    <t>+/-3,015</t>
  </si>
  <si>
    <t>+/-2.1</t>
  </si>
  <si>
    <t>+/-3,626</t>
  </si>
  <si>
    <t>+/-3,518</t>
  </si>
  <si>
    <t>+/-2,173</t>
  </si>
  <si>
    <t>+/-5,282</t>
  </si>
  <si>
    <t>+/-3,414</t>
  </si>
  <si>
    <t>+/-2,806</t>
  </si>
  <si>
    <t>+/-1,684</t>
  </si>
  <si>
    <t>+/-4,278</t>
  </si>
  <si>
    <t>+/-2,643</t>
  </si>
  <si>
    <t>+/-0.4</t>
  </si>
  <si>
    <t>+/-2,587</t>
  </si>
  <si>
    <t>+/-1,019</t>
  </si>
  <si>
    <t>+/-1.1</t>
  </si>
  <si>
    <t>+/-3,802</t>
  </si>
  <si>
    <t>+/-1.6</t>
  </si>
  <si>
    <t>+/-2,252</t>
  </si>
  <si>
    <t>+/-1.2</t>
  </si>
  <si>
    <t>+/-1,898</t>
  </si>
  <si>
    <t>+/-1.4</t>
  </si>
  <si>
    <t>Population 5 years and over</t>
  </si>
  <si>
    <t>English only</t>
  </si>
  <si>
    <t>Speak English less than "very well"</t>
  </si>
  <si>
    <t>Albany City</t>
  </si>
  <si>
    <t>Buffalo City</t>
  </si>
  <si>
    <t>Rochester City</t>
  </si>
  <si>
    <t>Syracuse City</t>
  </si>
  <si>
    <t>Language other than English</t>
  </si>
  <si>
    <t>English Only</t>
  </si>
  <si>
    <t>City Share of Population That Speaks Limited English, 2011</t>
  </si>
  <si>
    <t>City Number of Limited English Proficient Speakers, 2011</t>
  </si>
  <si>
    <t>County Number of Limited English Proficient Speakers, 2011</t>
  </si>
  <si>
    <t>Albany County</t>
  </si>
  <si>
    <t>Erie County</t>
  </si>
  <si>
    <t>Monroe County</t>
  </si>
  <si>
    <t>Onondaga County</t>
  </si>
  <si>
    <t>United States</t>
  </si>
  <si>
    <t>SEX AND AGE</t>
  </si>
  <si>
    <t xml:space="preserve">  </t>
  </si>
  <si>
    <t>+/-82</t>
  </si>
  <si>
    <t xml:space="preserve">  Male</t>
  </si>
  <si>
    <t>+/-9,429</t>
  </si>
  <si>
    <t>+/-1,697</t>
  </si>
  <si>
    <t>+/-156</t>
  </si>
  <si>
    <t>+/-1,126</t>
  </si>
  <si>
    <t xml:space="preserve">  Female</t>
  </si>
  <si>
    <t>+/-1,125</t>
  </si>
  <si>
    <t>Male</t>
  </si>
  <si>
    <t>Female</t>
  </si>
  <si>
    <t>United States (n=309231244)</t>
  </si>
  <si>
    <t>New York (n=19,389,160)</t>
  </si>
  <si>
    <t>Sex by Number, 2009-2011</t>
  </si>
  <si>
    <t>Onondaga (N=464,921)</t>
  </si>
  <si>
    <t>Syracuse (N=144,883)</t>
  </si>
  <si>
    <t xml:space="preserve"> </t>
  </si>
  <si>
    <t>MSA</t>
  </si>
  <si>
    <t>Population</t>
  </si>
  <si>
    <t>Counties</t>
  </si>
  <si>
    <t>Erie, Niagara</t>
  </si>
  <si>
    <t>Metropolitan statistical areas are geographic entities defined by the Office of Management and Budget (OMB)  as a core urban area of 50,000 or more population. Each metro area consists of one or more counties and includes the counties containing the core urban area, as well as any adjacent counties that have a high degree of social and economic integration (as measured by commuting to work) with the urban core.  The Syracuse MSA is a 3,083 square-mile area which has consisted of Madison, Onondaga and Oswego counties since 2003.  From 1999 to 2003 the MSA also included Cayuga County.</t>
  </si>
  <si>
    <t>Albany, Schenectady, Rensselaer, Saratoga</t>
  </si>
  <si>
    <t>Livingston, Monroe, Ontario, Orleans, Wayne</t>
  </si>
  <si>
    <t>Onondaga, Oswego, Madison</t>
  </si>
  <si>
    <t>The city of Rochester has the highest percentage of people of upstate cities that do not speak English 'very well.'</t>
  </si>
  <si>
    <t>County Populations That Speak Limited English, 2011</t>
  </si>
  <si>
    <t>City Populations That Speak Limited English, 2011</t>
  </si>
  <si>
    <t>Monroe county has the highest percentage of people of upstate cities that do not speak English 'very well.'</t>
  </si>
  <si>
    <t>Sex, 2009-2011</t>
  </si>
  <si>
    <t>Two or more races</t>
  </si>
  <si>
    <t>Number</t>
  </si>
  <si>
    <t>Race and Ethnicity in Syracuse, 2000 and 2010</t>
  </si>
  <si>
    <t>Comment:</t>
  </si>
  <si>
    <t>Comment: The data are based on the city populations of ages 5 years and older.</t>
  </si>
  <si>
    <t>Comment: The data are based on the county populations of ages 5 years and older.</t>
  </si>
  <si>
    <t>Some Other Race</t>
  </si>
  <si>
    <t>ONONDAGA</t>
  </si>
  <si>
    <t>SYRACUSE</t>
  </si>
  <si>
    <t>http://factfinder2.census.gov/faces/tableservices/jsf/pages/productview.xhtml?pid=DEC_10_DP_DPDP1&amp;prodType=table</t>
  </si>
  <si>
    <t>Table DP-1</t>
  </si>
  <si>
    <t>Syracuse City (N=135,381)</t>
  </si>
  <si>
    <t>Rochester City (N=194,932)</t>
  </si>
  <si>
    <t>Buffalo City (N=244,110)</t>
  </si>
  <si>
    <t>Albany City (N=92,065)</t>
  </si>
  <si>
    <t>Onondaga County  (N=439,843)</t>
  </si>
  <si>
    <t>Monroe County  (N=702,765)</t>
  </si>
  <si>
    <t>Erie County (N=869,196)</t>
  </si>
  <si>
    <t>Albany County (N=288,536)</t>
  </si>
  <si>
    <t>Onondaga County, 2000 and 2010</t>
  </si>
  <si>
    <t>Syracuse, 2000 and 2010</t>
  </si>
  <si>
    <t>Comment: The race/ethnic categories data  are comprised of totals derived from individuals who identified with one race alone or in combination with one or more other races</t>
  </si>
  <si>
    <t>2000 (N=468,013)</t>
  </si>
  <si>
    <t>2010 (N=481,078)</t>
  </si>
  <si>
    <t>2000 (N=153,081)</t>
  </si>
  <si>
    <t>2010 (N=153,328)</t>
  </si>
  <si>
    <t>+/-91</t>
  </si>
  <si>
    <t>+/-69</t>
  </si>
  <si>
    <t>+/-795</t>
  </si>
  <si>
    <t>+/-1,071</t>
  </si>
  <si>
    <t>+/-1,010</t>
  </si>
  <si>
    <t>+/-786</t>
  </si>
  <si>
    <t>+/-1,055</t>
  </si>
  <si>
    <t>+/-999</t>
  </si>
  <si>
    <t xml:space="preserve">    White</t>
  </si>
  <si>
    <t>+/-1,218</t>
  </si>
  <si>
    <t>+/-1,373</t>
  </si>
  <si>
    <t>+/-2,008</t>
  </si>
  <si>
    <t>+/-0.9</t>
  </si>
  <si>
    <t>+/-1,378</t>
  </si>
  <si>
    <t xml:space="preserve">    Black or African American</t>
  </si>
  <si>
    <t>+/-1,453</t>
  </si>
  <si>
    <t>+/-1,693</t>
  </si>
  <si>
    <t>+/-1,177</t>
  </si>
  <si>
    <t xml:space="preserve">    American Indian and Alaska Native</t>
  </si>
  <si>
    <t>+/-189</t>
  </si>
  <si>
    <t>+/-314</t>
  </si>
  <si>
    <t>+/-252</t>
  </si>
  <si>
    <t>+/-325</t>
  </si>
  <si>
    <t xml:space="preserve">    Asian</t>
  </si>
  <si>
    <t>+/-660</t>
  </si>
  <si>
    <t>+/-854</t>
  </si>
  <si>
    <t>+/-741</t>
  </si>
  <si>
    <t xml:space="preserve">    Native Hawaiian and Other Pacific Islander</t>
  </si>
  <si>
    <t>+/-25</t>
  </si>
  <si>
    <t>+/-55</t>
  </si>
  <si>
    <t>+/-79</t>
  </si>
  <si>
    <t>+/-38</t>
  </si>
  <si>
    <t xml:space="preserve">    Some other race</t>
  </si>
  <si>
    <t>+/-633</t>
  </si>
  <si>
    <t>+/-1,043</t>
  </si>
  <si>
    <t>+/-1,256</t>
  </si>
  <si>
    <t>+/-680</t>
  </si>
  <si>
    <t>http://www2.census.gov/prod2/decennial/documents/09768103v1p1ch4.pdf</t>
  </si>
  <si>
    <t>http://www2.census.gov/prod2/decennial/documents/37749573v1p34ch3.pdf</t>
  </si>
  <si>
    <t>NYS</t>
  </si>
  <si>
    <t>US</t>
  </si>
  <si>
    <t>Median Age, 1960 and 2010</t>
  </si>
  <si>
    <t>Source: 1960 Decennial Census;</t>
  </si>
  <si>
    <t>2010 Decennial Census; Table DP-1</t>
  </si>
  <si>
    <t>Albany (N=97,879)</t>
  </si>
  <si>
    <t>Buffalo (N=263,914)</t>
  </si>
  <si>
    <t>Rochester (N=211,457)</t>
  </si>
  <si>
    <t>DP03: SELECTED ECONOMIC CHARACTERISTICS</t>
  </si>
  <si>
    <t>2007-2011 American Community Survey 5-Year Estimates</t>
  </si>
  <si>
    <t>+/-2.5</t>
  </si>
  <si>
    <t>+/-4.1</t>
  </si>
  <si>
    <t>+/-1.7</t>
  </si>
  <si>
    <t>+/-2.9</t>
  </si>
  <si>
    <t>+/-2.3</t>
  </si>
  <si>
    <t>+/-3.7</t>
  </si>
  <si>
    <t>+/-1.5</t>
  </si>
  <si>
    <t>+/-4.6</t>
  </si>
  <si>
    <t xml:space="preserve">      Related children under 5 years</t>
  </si>
  <si>
    <t>+/-5.5</t>
  </si>
  <si>
    <t>+/-3.8</t>
  </si>
  <si>
    <t xml:space="preserve">      Related children 5 to 17 years</t>
  </si>
  <si>
    <t>+/-5.2</t>
  </si>
  <si>
    <t xml:space="preserve">    18 to 64 years</t>
  </si>
  <si>
    <t xml:space="preserve">    65 years and over</t>
  </si>
  <si>
    <t>Under 5 years</t>
  </si>
  <si>
    <t>5 to 17 years</t>
  </si>
  <si>
    <t>18 to 64 years</t>
  </si>
  <si>
    <t>65 years and over</t>
  </si>
  <si>
    <t>Individuals  in Poverty, 2007-11</t>
  </si>
  <si>
    <t>Age Under 5 Years</t>
  </si>
  <si>
    <t>Age 65 Years and Over</t>
  </si>
  <si>
    <t>Ages 5 to 17 Years</t>
  </si>
  <si>
    <t>Ages 18 to 64 Years</t>
  </si>
  <si>
    <t>People in Poverty, 2007-11</t>
  </si>
  <si>
    <t>Onondaga</t>
  </si>
  <si>
    <t>Source: 2007-11 American Community Survey 5-Year Estimates; Table DP03: http://factfinder2.census.gov/faces/tableservices/jsf/pages/productview.xhtml?pid=ACS_11_5YR_DP03&amp;prodType=table</t>
  </si>
  <si>
    <t>PERCENTAGE OF FAMILIES AND PEOPLE WHOSE INCOME IN THE PAST 12 MONTHS IS BELOW THE POVERTY LEVEL</t>
  </si>
  <si>
    <t xml:space="preserve">  All families</t>
  </si>
  <si>
    <t xml:space="preserve">    With related children under 18 years</t>
  </si>
  <si>
    <t>+/-2.0</t>
  </si>
  <si>
    <t>+/-2.6</t>
  </si>
  <si>
    <t xml:space="preserve">      With related children under 5 years only</t>
  </si>
  <si>
    <t>+/-2.8</t>
  </si>
  <si>
    <t>+/-7.2</t>
  </si>
  <si>
    <t>+/-5.7</t>
  </si>
  <si>
    <t>+/-5.6</t>
  </si>
  <si>
    <t>+/-5.1</t>
  </si>
  <si>
    <t xml:space="preserve">  Married couple families</t>
  </si>
  <si>
    <t>+/-2.7</t>
  </si>
  <si>
    <t>+/-3.6</t>
  </si>
  <si>
    <t>+/-5.3</t>
  </si>
  <si>
    <t>+/-4.5</t>
  </si>
  <si>
    <t>+/-7.1</t>
  </si>
  <si>
    <t xml:space="preserve">  Families with female householder, no husband present</t>
  </si>
  <si>
    <t>+/-4.8</t>
  </si>
  <si>
    <t>+/-3.3</t>
  </si>
  <si>
    <t>+/-6.2</t>
  </si>
  <si>
    <t>+/-13.7</t>
  </si>
  <si>
    <t>+/-6.7</t>
  </si>
  <si>
    <t>+/-8.9</t>
  </si>
  <si>
    <t xml:space="preserve">  All people</t>
  </si>
  <si>
    <t>+/-1.9</t>
  </si>
  <si>
    <t xml:space="preserve">  Under 18 years</t>
  </si>
  <si>
    <t xml:space="preserve">    Related children under 18 years</t>
  </si>
  <si>
    <t xml:space="preserve">  18 years and over</t>
  </si>
  <si>
    <t xml:space="preserve">  People in families</t>
  </si>
  <si>
    <t xml:space="preserve">  Unrelated individuals 15 years and over</t>
  </si>
  <si>
    <t xml:space="preserve">The percent of people who identify as a race/ethnicity other than white has dramatically increased since 1960 with the greatest percentage increase in Syracuse in comparison to Onondaga County, NYS and the U.S. </t>
  </si>
  <si>
    <t>White and Nonwhite Population, 1960</t>
  </si>
  <si>
    <t>Afghanistan</t>
  </si>
  <si>
    <t>Burma</t>
  </si>
  <si>
    <t>Burundi</t>
  </si>
  <si>
    <t>Cuba</t>
  </si>
  <si>
    <t>Dem. Rep. Congo</t>
  </si>
  <si>
    <t>Eritrea</t>
  </si>
  <si>
    <t>Ethiopia</t>
  </si>
  <si>
    <t>Iran</t>
  </si>
  <si>
    <t>Iraq</t>
  </si>
  <si>
    <t>Liberia</t>
  </si>
  <si>
    <t>Pakistan</t>
  </si>
  <si>
    <t>Russia</t>
  </si>
  <si>
    <t>Rwanda</t>
  </si>
  <si>
    <t>Somalia</t>
  </si>
  <si>
    <t>Sudan</t>
  </si>
  <si>
    <t>Ukraine</t>
  </si>
  <si>
    <t>Vietnam</t>
  </si>
  <si>
    <t>Bhutan</t>
  </si>
  <si>
    <t>Azerbaijan</t>
  </si>
  <si>
    <t>Belarus</t>
  </si>
  <si>
    <t>Bosnia and Herzegovina</t>
  </si>
  <si>
    <t>Cambodia</t>
  </si>
  <si>
    <t>Central African Republic</t>
  </si>
  <si>
    <t>China</t>
  </si>
  <si>
    <t>Congo</t>
  </si>
  <si>
    <t>Ivory Coast</t>
  </si>
  <si>
    <t>Kazakhstan</t>
  </si>
  <si>
    <t>Kuwait</t>
  </si>
  <si>
    <t>Kyrgyzstan</t>
  </si>
  <si>
    <t>Mauritania</t>
  </si>
  <si>
    <t>Palestine</t>
  </si>
  <si>
    <t>Senegal</t>
  </si>
  <si>
    <t>Serbia</t>
  </si>
  <si>
    <t>Sierra Leone</t>
  </si>
  <si>
    <t>Thailand</t>
  </si>
  <si>
    <t>Togo</t>
  </si>
  <si>
    <t>Uganda</t>
  </si>
  <si>
    <t>Uzbekistan</t>
  </si>
  <si>
    <t>North Korea</t>
  </si>
  <si>
    <t>Nepal</t>
  </si>
  <si>
    <t>Niger</t>
  </si>
  <si>
    <t>Syria</t>
  </si>
  <si>
    <t>Source: U.S. Department of State, Bureau of Population, Refugees and Migration; Refugee Arrivals by Calendar Year: http://www.wrapsnet.org/Reports/AdmissionsArrivals/tabid/211/Default.aspx</t>
  </si>
  <si>
    <t>Refugee Arrivals in Syracuse, 2012</t>
  </si>
  <si>
    <t>Total</t>
  </si>
  <si>
    <t>Refugee Arrivals in Syracuse, 2001-12</t>
  </si>
  <si>
    <t>US (N=309,231,244)</t>
  </si>
  <si>
    <t>NYS (N=19,389,160)</t>
  </si>
  <si>
    <t>Race and Ethnicity in Onondaga County, 2010 (N=481,078)</t>
  </si>
  <si>
    <t>http://factfinder2.census.gov/faces/tableservices/jsf/pages/productview.xhtml?pid=ACS_11_3YR_DP05&amp;prodType=table</t>
  </si>
  <si>
    <t>Race and Ethnicity, 2007-11</t>
  </si>
  <si>
    <t>Source: 2007-11 American Community Survey 5-Year Estimates; Table: DP05</t>
  </si>
  <si>
    <t>Comment: The category "Other" is defined by the American Community Survey as all other responses not included in the “White,” “Black or African American,” “American Indian or Alaska Native,” “Asian,” and “Native Hawaiian or Other Pacific Islander” race categories with Respondents reporting entries such as multiracial, mixed, interracial, or a Hispanic, Latino, or Spanish group in response to the race question included in this category.</t>
  </si>
  <si>
    <r>
      <t>Sources:  1960 Decennial Census:</t>
    </r>
    <r>
      <rPr>
        <sz val="11"/>
        <color theme="1"/>
        <rFont val="Calibri"/>
        <family val="2"/>
        <scheme val="minor"/>
      </rPr>
      <t xml:space="preserve"> </t>
    </r>
    <r>
      <rPr>
        <i/>
        <sz val="11"/>
        <color theme="1"/>
        <rFont val="Calibri"/>
        <family val="2"/>
        <scheme val="minor"/>
      </rPr>
      <t>http://www2.census.gov/prod2/decennial/documents/09768103v1p1ch4.pdf;</t>
    </r>
    <r>
      <rPr>
        <sz val="11"/>
        <color theme="1"/>
        <rFont val="Calibri"/>
        <family val="2"/>
        <scheme val="minor"/>
      </rPr>
      <t xml:space="preserve"> </t>
    </r>
    <r>
      <rPr>
        <i/>
        <sz val="11"/>
        <color theme="1"/>
        <rFont val="Calibri"/>
        <family val="2"/>
        <scheme val="minor"/>
      </rPr>
      <t>http://www2.census.gov/prod2/decennial/documents/37749573v1p34ch3.pdf;</t>
    </r>
    <r>
      <rPr>
        <sz val="11"/>
        <color theme="1"/>
        <rFont val="Calibri"/>
        <family val="2"/>
        <scheme val="minor"/>
      </rPr>
      <t xml:space="preserve"> </t>
    </r>
    <r>
      <rPr>
        <i/>
        <sz val="11"/>
        <color theme="1"/>
        <rFont val="Calibri"/>
        <family val="2"/>
        <scheme val="minor"/>
      </rPr>
      <t>2010 Decennial Census, Table DP-1: http://factfinder2.census.gov/faces/tableservices/jsf/pages/productview.xhtml?pid=DEC_10_DP_DPDP1&amp;prodType=table</t>
    </r>
  </si>
  <si>
    <r>
      <t>Source: 2011 American Community Survey 1-Year Estimates; Table: DP05</t>
    </r>
    <r>
      <rPr>
        <sz val="12"/>
        <color theme="1"/>
        <rFont val="Calibri"/>
        <family val="2"/>
        <scheme val="minor"/>
      </rPr>
      <t xml:space="preserve"> </t>
    </r>
    <r>
      <rPr>
        <i/>
        <sz val="12"/>
        <color theme="1"/>
        <rFont val="Calibri"/>
        <family val="2"/>
        <scheme val="minor"/>
      </rPr>
      <t>http://factfinder2.census.gov/faces/tableservices/jsf/pages/productview.xhtml?pid=ACS_11_1YR_DP05&amp;prodType=table</t>
    </r>
  </si>
  <si>
    <r>
      <t>Source: 2011 American Community Survey 1-Year Estimates; Table: DP02</t>
    </r>
    <r>
      <rPr>
        <sz val="12"/>
        <color theme="1"/>
        <rFont val="Calibri"/>
        <family val="2"/>
        <scheme val="minor"/>
      </rPr>
      <t xml:space="preserve"> </t>
    </r>
    <r>
      <rPr>
        <i/>
        <sz val="12"/>
        <color theme="1"/>
        <rFont val="Calibri"/>
        <family val="2"/>
        <scheme val="minor"/>
      </rPr>
      <t>http://factfinder2.census.gov/faces/tableservices/jsf/pages/productview.xhtml?pid=ACS_11_1YR_DP02&amp;prodType=table</t>
    </r>
  </si>
  <si>
    <t>Source: 2011 American Community Survey 1-Year Estimates; Table: DP02</t>
  </si>
  <si>
    <t>http://factfinder2.census.gov/faces/tableservices/jsf/pages/productview.xhtml?pid=ACS_11_1YR_DP02&amp;prodType=table</t>
  </si>
  <si>
    <t>Source: 2011 American Community Survey 3-Year Estimates; Table  DP05</t>
  </si>
  <si>
    <t>Source: US Decennial Census 2000 and 2010; Table DP-1</t>
  </si>
  <si>
    <r>
      <t>http://factfinder2.census.gov/faces/tableservices/jsf/pages/productview.xhtml?pid=DEC_10_DP_DPDP1&amp;prodType=table</t>
    </r>
    <r>
      <rPr>
        <sz val="12"/>
        <color theme="1"/>
        <rFont val="Calibri"/>
        <family val="2"/>
        <scheme val="minor"/>
      </rPr>
      <t xml:space="preserve"> </t>
    </r>
  </si>
  <si>
    <t>Source: 2007-11 American Community Survey 5-Year Estimates; Table: DP05: http://factfinder2.census.gov/faces/tableservices/jsf/pages/productview.xhtml?pid=ACS_11_5YR_DP05&amp;prodType=table</t>
  </si>
  <si>
    <t>The Category "Native Hawaiian and Other Pacific Islander" was removed because the representation in this category is not statistically significant to record as at least 0.5%</t>
  </si>
  <si>
    <t xml:space="preserve">Source: 2007-11 American Community Survey 5-Year Estimates; Table: DP03: http://factfinder2.census.gov/faces/tableservices/jsf/pages/productview.xhtml?pid=ACS_11_5YR_DP03&amp;prodType=table </t>
  </si>
  <si>
    <t>Onondaga County and Syracuse Residents Living in Poverty, 2007-11</t>
  </si>
  <si>
    <t>MOE</t>
  </si>
  <si>
    <t>65 years  and older</t>
  </si>
  <si>
    <r>
      <t xml:space="preserve">Source: </t>
    </r>
    <r>
      <rPr>
        <i/>
        <sz val="11"/>
        <color theme="1"/>
        <rFont val="Calibri"/>
        <family val="2"/>
        <scheme val="minor"/>
      </rPr>
      <t>2007-11 American Community Survey 5-Year Estimates; Table DP03: http://factfinder2.census.gov/faces/tableservices/jsf/pages/productview.xhtml?pid=ACS_11_5YR_DP03&amp;prodType=table</t>
    </r>
    <r>
      <rPr>
        <sz val="12"/>
        <color theme="1"/>
        <rFont val="Calibri"/>
        <family val="2"/>
        <scheme val="minor"/>
      </rPr>
      <t xml:space="preserve"> </t>
    </r>
  </si>
  <si>
    <t>Age</t>
  </si>
  <si>
    <t xml:space="preserve">Number </t>
  </si>
  <si>
    <t>Syracuse Refugee Arrivals, 2001-12</t>
  </si>
  <si>
    <t>Year</t>
  </si>
  <si>
    <t>Syracuse (N=145,170)</t>
  </si>
  <si>
    <t>Onondaga (N=467,026)</t>
  </si>
  <si>
    <t>Comments: Margin of error is unavailable for this data.</t>
  </si>
  <si>
    <t>Source: 2010 Census; Table QT-P2: http://factfinder2.census.gov/faces/tableservices/jsf/pages/productview.xhtml?pid=DEC_10_SF1_QTP2&amp;prodType=table</t>
  </si>
  <si>
    <t>Syracuse City and Onondaga County Age Distribution, 2010</t>
  </si>
  <si>
    <t>New York</t>
  </si>
  <si>
    <t>Median income (dollars)</t>
  </si>
  <si>
    <t>Households</t>
  </si>
  <si>
    <t>Source: 2011 American Community Survey 1-Year Estimates; Table S19013: http://factfinder2.census.gov/faces/tableservices/jsf/pages/productview.xhtml?pid=ACS_11_5YR_S1903&amp;prodType=table</t>
  </si>
  <si>
    <t>Income</t>
  </si>
  <si>
    <t>Median household income for Onondaga County is 87% higher than Syracuse and slightly higher than the national median in 2011.</t>
  </si>
  <si>
    <t>Top Refugee Arrivals in Syracuse, 2001-12</t>
  </si>
  <si>
    <t>Country</t>
  </si>
  <si>
    <t>Source: 2007-11 American Community Survey; Table DP02 http://factfinder2.census.gov/faces/tableservices/jsf/pages/productview.xhtml?pid=ACS_11_5YR_DP02&amp;prodType=table</t>
  </si>
  <si>
    <t>PLACE OF BIRTH</t>
  </si>
  <si>
    <t xml:space="preserve">  Native</t>
  </si>
  <si>
    <t>+/-1,524</t>
  </si>
  <si>
    <t>+/-993</t>
  </si>
  <si>
    <t>+/-1,510</t>
  </si>
  <si>
    <t>+/-1,318</t>
  </si>
  <si>
    <t>+/-1,151</t>
  </si>
  <si>
    <t xml:space="preserve">    Born in United States</t>
  </si>
  <si>
    <t>+/-1,535</t>
  </si>
  <si>
    <t>+/-1,008</t>
  </si>
  <si>
    <t>+/-1,441</t>
  </si>
  <si>
    <t>+/-1,433</t>
  </si>
  <si>
    <t>+/-1,223</t>
  </si>
  <si>
    <t xml:space="preserve">      State of residence</t>
  </si>
  <si>
    <t>+/-2,184</t>
  </si>
  <si>
    <t>+/-1,174</t>
  </si>
  <si>
    <t>+/-1,974</t>
  </si>
  <si>
    <t>+/-1,962</t>
  </si>
  <si>
    <t>+/-1,366</t>
  </si>
  <si>
    <t xml:space="preserve">      Different state</t>
  </si>
  <si>
    <t>+/-1,559</t>
  </si>
  <si>
    <t>+/-783</t>
  </si>
  <si>
    <t>+/-1,337</t>
  </si>
  <si>
    <t>+/-1,393</t>
  </si>
  <si>
    <t>+/-1,026</t>
  </si>
  <si>
    <t xml:space="preserve">    Born in Puerto Rico, U.S. Island areas, or born abroad to American parent(s)</t>
  </si>
  <si>
    <t>+/-606</t>
  </si>
  <si>
    <t>+/-329</t>
  </si>
  <si>
    <t>+/-726</t>
  </si>
  <si>
    <t>+/-957</t>
  </si>
  <si>
    <t>+/-416</t>
  </si>
  <si>
    <t xml:space="preserve">  Foreign born</t>
  </si>
  <si>
    <t>+/-988</t>
  </si>
  <si>
    <t>+/-1,514</t>
  </si>
  <si>
    <t>+/-1,306</t>
  </si>
  <si>
    <t>+/-1,148</t>
  </si>
  <si>
    <t>U.S. CITIZENSHIP STATUS</t>
  </si>
  <si>
    <t xml:space="preserve">    Foreign-born population</t>
  </si>
  <si>
    <t xml:space="preserve">  Naturalized U.S. citizen</t>
  </si>
  <si>
    <t>+/-963</t>
  </si>
  <si>
    <t>+/-853</t>
  </si>
  <si>
    <t>+/-3.9</t>
  </si>
  <si>
    <t>+/-818</t>
  </si>
  <si>
    <t>+/-3.5</t>
  </si>
  <si>
    <t>+/-604</t>
  </si>
  <si>
    <t>+/-3.2</t>
  </si>
  <si>
    <t xml:space="preserve">  Not a U.S. citizen</t>
  </si>
  <si>
    <t>+/-1,166</t>
  </si>
  <si>
    <t>+/-676</t>
  </si>
  <si>
    <t>+/-1,298</t>
  </si>
  <si>
    <t>+/-933</t>
  </si>
  <si>
    <t>Naturalized US Citizen</t>
  </si>
  <si>
    <t>US Citizen</t>
  </si>
  <si>
    <t>Not a US Citizen</t>
  </si>
  <si>
    <t>Citizenship Status, 2007-11</t>
  </si>
  <si>
    <t>Comment: According to the American Community Survey, a "Naturalized US citizen" refers to</t>
  </si>
  <si>
    <t>City Citizenship Status, 2007-11</t>
  </si>
  <si>
    <t xml:space="preserve">Syracuse (N=144,883) </t>
  </si>
  <si>
    <t>+/-789</t>
  </si>
  <si>
    <t>+/-1,034</t>
  </si>
  <si>
    <t>One race--</t>
  </si>
  <si>
    <t>+/-1,473</t>
  </si>
  <si>
    <t>+/-2,009</t>
  </si>
  <si>
    <t>+/-6,864</t>
  </si>
  <si>
    <t>+/-5,028</t>
  </si>
  <si>
    <t>-</t>
  </si>
  <si>
    <t>**</t>
  </si>
  <si>
    <t>+/-3,310</t>
  </si>
  <si>
    <t>+/-4,631</t>
  </si>
  <si>
    <t>Source: 2007-11 American Community Survey; Table S1903: http://factfinder2.census.gov/faces/tableservices/jsf/pages/productview.xhtml?pid=ACS_11_5YR_S1903&amp;prodType=table</t>
  </si>
  <si>
    <t>FAMILIES</t>
  </si>
  <si>
    <t xml:space="preserve">    Families</t>
  </si>
  <si>
    <t>+/-577</t>
  </si>
  <si>
    <t>+/-1,811</t>
  </si>
  <si>
    <t xml:space="preserve">      With own children under 18 years</t>
  </si>
  <si>
    <t xml:space="preserve">      With no own children under 18 years</t>
  </si>
  <si>
    <t>+/-3,076</t>
  </si>
  <si>
    <t xml:space="preserve">  Married-couple families</t>
  </si>
  <si>
    <t>+/-2,426</t>
  </si>
  <si>
    <t xml:space="preserve">  Female householder, no husband present</t>
  </si>
  <si>
    <t>+/-1,779</t>
  </si>
  <si>
    <t xml:space="preserve">  Male householder, no wife present</t>
  </si>
  <si>
    <t>+/-5,868</t>
  </si>
  <si>
    <t>Median Family Household Income by Sex, 2007-11</t>
  </si>
  <si>
    <t>Comment: The total number of family households in Syracuse is 28,139.</t>
  </si>
  <si>
    <t>Female Householder, No Husband</t>
  </si>
  <si>
    <t>Male Householder, No Wife</t>
  </si>
  <si>
    <t>Syracuse Median Household Income by Race, 2007-11</t>
  </si>
  <si>
    <t xml:space="preserve">Comment: (1) The total number of households in Syracuse is 55,768. </t>
  </si>
  <si>
    <t>Selected MSA Populations in NYS, 2011</t>
  </si>
  <si>
    <t>Syracuse(N=135,381)</t>
  </si>
  <si>
    <t>Rochester(N=194,932)</t>
  </si>
  <si>
    <t>Buffalo(N=244,110)</t>
  </si>
  <si>
    <t>Albany(N=92,065)</t>
  </si>
  <si>
    <t>Syracuse (N=135,381)</t>
  </si>
  <si>
    <t>Rochester (N=194,932)</t>
  </si>
  <si>
    <t>Buffalo (N=244,110)</t>
  </si>
  <si>
    <t>English Language Skills of County Populations, 2011</t>
  </si>
  <si>
    <t>English Language Skills of City Populations, 2011</t>
  </si>
  <si>
    <t>Onondaga County (N=439,843)</t>
  </si>
  <si>
    <t>Monroe County (N=702,765)</t>
  </si>
  <si>
    <t>Syracuse Race/Ethnicity Percent Change, 2000 and 2010</t>
  </si>
  <si>
    <t>Change</t>
  </si>
  <si>
    <t>Married-Couple Families</t>
  </si>
  <si>
    <t>+/-1,357</t>
  </si>
  <si>
    <t>+/-1,985</t>
  </si>
  <si>
    <t>+/-1,761</t>
  </si>
  <si>
    <t>15 to 24 years</t>
  </si>
  <si>
    <t>25 to 44 years</t>
  </si>
  <si>
    <t>45 to 64 years</t>
  </si>
  <si>
    <t>Median Household Income by Age, 2007-11</t>
  </si>
  <si>
    <t xml:space="preserve">Selected City Citizen Population, 2007-11 </t>
  </si>
  <si>
    <t xml:space="preserve">Selected City Naturalized Citizen Population, 2007-11  </t>
  </si>
  <si>
    <t>Onondaga County (N=467,026)</t>
  </si>
  <si>
    <t>Onondaga County (N=464,921)</t>
  </si>
  <si>
    <t>Two persons</t>
  </si>
  <si>
    <t xml:space="preserve">Interview Month </t>
  </si>
  <si>
    <t>Poverty Factors</t>
  </si>
  <si>
    <t>January</t>
  </si>
  <si>
    <t>February</t>
  </si>
  <si>
    <t>March</t>
  </si>
  <si>
    <t>April</t>
  </si>
  <si>
    <t>May</t>
  </si>
  <si>
    <t>June</t>
  </si>
  <si>
    <t>July</t>
  </si>
  <si>
    <t>August</t>
  </si>
  <si>
    <t>September</t>
  </si>
  <si>
    <t>October</t>
  </si>
  <si>
    <t>November</t>
  </si>
  <si>
    <t>December</t>
  </si>
  <si>
    <t>The 2011 Poverty Factors</t>
  </si>
  <si>
    <t>Poverty Thresholds in 1982, by Size of Family and Number of Related Children Under 18 Years Old (Dollars)</t>
  </si>
  <si>
    <t>Size of family unit</t>
  </si>
  <si>
    <t>Related Children under 18 years</t>
  </si>
  <si>
    <t>None</t>
  </si>
  <si>
    <t>One</t>
  </si>
  <si>
    <t>Two</t>
  </si>
  <si>
    <t>Three</t>
  </si>
  <si>
    <t>Four</t>
  </si>
  <si>
    <t>Five</t>
  </si>
  <si>
    <t>Six</t>
  </si>
  <si>
    <t>Seven</t>
  </si>
  <si>
    <t>Eight or more</t>
  </si>
  <si>
    <t>One person (unrelated to individual)</t>
  </si>
  <si>
    <t xml:space="preserve">   Under 65 years</t>
  </si>
  <si>
    <t xml:space="preserve">   65 years and over</t>
  </si>
  <si>
    <t xml:space="preserve">   Householder under 65 years</t>
  </si>
  <si>
    <t xml:space="preserve">   Householder 65 years and over</t>
  </si>
  <si>
    <t xml:space="preserve">   Three persons</t>
  </si>
  <si>
    <t xml:space="preserve">   Four persons</t>
  </si>
  <si>
    <t xml:space="preserve">   Five persons</t>
  </si>
  <si>
    <t xml:space="preserve">   Six persons</t>
  </si>
  <si>
    <t xml:space="preserve">   Seven persons</t>
  </si>
  <si>
    <t xml:space="preserve">   Eight persons or more</t>
  </si>
  <si>
    <t xml:space="preserve">   Nine persons or more</t>
  </si>
  <si>
    <t>NYS (N=)</t>
  </si>
  <si>
    <t>US (N=)</t>
  </si>
  <si>
    <t>+/-113,167</t>
  </si>
  <si>
    <t>+/-34,448</t>
  </si>
  <si>
    <t>+/-122,109</t>
  </si>
  <si>
    <t xml:space="preserve">US  </t>
  </si>
  <si>
    <t xml:space="preserve">Onondaga County </t>
  </si>
  <si>
    <t xml:space="preserve">US </t>
  </si>
  <si>
    <t>White Population, 1960 and 2010</t>
  </si>
  <si>
    <t>Median Household Income, 2007-11</t>
  </si>
  <si>
    <t>Selected City Median Household Income, 2007-11</t>
  </si>
  <si>
    <t xml:space="preserve">  Median household income (dollars)</t>
  </si>
  <si>
    <t>+/-99</t>
  </si>
  <si>
    <t>+/-190</t>
  </si>
  <si>
    <t>+/-792</t>
  </si>
  <si>
    <t>+/-2,286</t>
  </si>
  <si>
    <t>+/-752</t>
  </si>
  <si>
    <t>+/-861</t>
  </si>
  <si>
    <t xml:space="preserve">Non-Citizens in Selected Upstate Cities, 2007-11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</si>
</sst>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0.0%"/>
    <numFmt numFmtId="165" formatCode="_(&quot;$&quot;* #,##0_);_(&quot;$&quot;* \(#,##0\);_(&quot;$&quot;* &quot;-&quot;??_);_(@_)"/>
  </numFmts>
  <fonts count="30">
    <font>
      <sz val="11"/>
      <color theme="1"/>
      <name val="Calibri"/>
      <family val="2"/>
      <scheme val="minor"/>
    </font>
    <font>
      <sz val="10"/>
      <name val="Arial"/>
      <family val="2"/>
    </font>
    <font>
      <sz val="10"/>
      <color indexed="8"/>
      <name val="SansSerif"/>
    </font>
    <font>
      <sz val="12"/>
      <color theme="1"/>
      <name val="Calibri"/>
      <family val="2"/>
      <scheme val="minor"/>
    </font>
    <font>
      <sz val="14"/>
      <color theme="1"/>
      <name val="Calibri"/>
      <family val="2"/>
      <scheme val="minor"/>
    </font>
    <font>
      <i/>
      <sz val="12"/>
      <color theme="1"/>
      <name val="Calibri"/>
      <family val="2"/>
      <scheme val="minor"/>
    </font>
    <font>
      <b/>
      <sz val="10"/>
      <color rgb="FF4E4B47"/>
      <name val="Arial"/>
      <family val="2"/>
    </font>
    <font>
      <u/>
      <sz val="11"/>
      <color theme="10"/>
      <name val="Calibri"/>
      <family val="2"/>
    </font>
    <font>
      <sz val="12"/>
      <color indexed="8"/>
      <name val="Calibri"/>
      <family val="2"/>
      <scheme val="minor"/>
    </font>
    <font>
      <sz val="9"/>
      <color indexed="8"/>
      <name val="SansSerif"/>
    </font>
    <font>
      <sz val="11"/>
      <color theme="1"/>
      <name val="Calibri"/>
      <family val="2"/>
      <scheme val="minor"/>
    </font>
    <font>
      <u/>
      <sz val="10"/>
      <color rgb="FF0B0080"/>
      <name val="Arial"/>
      <family val="2"/>
    </font>
    <font>
      <b/>
      <sz val="12"/>
      <name val="Calibri"/>
      <family val="2"/>
      <scheme val="minor"/>
    </font>
    <font>
      <sz val="12"/>
      <name val="Calibri"/>
      <family val="2"/>
      <scheme val="minor"/>
    </font>
    <font>
      <sz val="14"/>
      <name val="Calibri"/>
      <family val="2"/>
      <scheme val="minor"/>
    </font>
    <font>
      <i/>
      <sz val="12"/>
      <name val="Calibri"/>
      <family val="2"/>
      <scheme val="minor"/>
    </font>
    <font>
      <b/>
      <sz val="8"/>
      <color rgb="FF222222"/>
      <name val="Arial"/>
      <family val="2"/>
    </font>
    <font>
      <sz val="8"/>
      <color rgb="FF222222"/>
      <name val="Arial"/>
      <family val="2"/>
    </font>
    <font>
      <b/>
      <sz val="8"/>
      <color rgb="FF000000"/>
      <name val="Arial"/>
      <family val="2"/>
    </font>
    <font>
      <sz val="8"/>
      <color rgb="FF000000"/>
      <name val="Arial"/>
      <family val="2"/>
    </font>
    <font>
      <sz val="10"/>
      <color theme="1"/>
      <name val="Calibri"/>
      <family val="2"/>
      <scheme val="minor"/>
    </font>
    <font>
      <sz val="10"/>
      <color rgb="FF222222"/>
      <name val="Calibri"/>
      <family val="2"/>
      <scheme val="minor"/>
    </font>
    <font>
      <sz val="10"/>
      <color rgb="FF000000"/>
      <name val="Calibri"/>
      <family val="2"/>
      <scheme val="minor"/>
    </font>
    <font>
      <sz val="12"/>
      <color rgb="FF222222"/>
      <name val="Calibri"/>
      <family val="2"/>
      <scheme val="minor"/>
    </font>
    <font>
      <sz val="12"/>
      <color rgb="FF000000"/>
      <name val="Calibri"/>
      <family val="2"/>
      <scheme val="minor"/>
    </font>
    <font>
      <i/>
      <sz val="11"/>
      <color theme="1"/>
      <name val="Calibri"/>
      <family val="2"/>
      <scheme val="minor"/>
    </font>
    <font>
      <i/>
      <sz val="12"/>
      <color rgb="FF000000"/>
      <name val="Calibri"/>
      <family val="2"/>
      <scheme val="minor"/>
    </font>
    <font>
      <sz val="12"/>
      <color indexed="8"/>
      <name val="SansSerif"/>
    </font>
    <font>
      <sz val="12"/>
      <color theme="1"/>
      <name val="Calibri"/>
      <family val="2"/>
    </font>
    <font>
      <sz val="14"/>
      <color rgb="FF000000"/>
      <name val="Calibri"/>
      <family val="2"/>
      <scheme val="minor"/>
    </font>
  </fonts>
  <fills count="7">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EAE8E6"/>
        <bgColor indexed="64"/>
      </patternFill>
    </fill>
    <fill>
      <patternFill patternType="solid">
        <fgColor rgb="FFBDD0E1"/>
        <bgColor indexed="64"/>
      </patternFill>
    </fill>
    <fill>
      <patternFill patternType="solid">
        <fgColor rgb="FFFFFF00"/>
        <bgColor indexed="64"/>
      </patternFill>
    </fill>
  </fills>
  <borders count="49">
    <border>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auto="1"/>
      </left>
      <right style="thin">
        <color auto="1"/>
      </right>
      <top style="thin">
        <color auto="1"/>
      </top>
      <bottom style="thin">
        <color auto="1"/>
      </bottom>
      <diagonal/>
    </border>
    <border>
      <left/>
      <right/>
      <top style="thin">
        <color auto="1"/>
      </top>
      <bottom style="double">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double">
        <color auto="1"/>
      </bottom>
      <diagonal/>
    </border>
    <border>
      <left style="thin">
        <color auto="1"/>
      </left>
      <right/>
      <top style="thin">
        <color auto="1"/>
      </top>
      <bottom style="double">
        <color auto="1"/>
      </bottom>
      <diagonal/>
    </border>
    <border>
      <left/>
      <right/>
      <top/>
      <bottom style="double">
        <color auto="1"/>
      </bottom>
      <diagonal/>
    </border>
    <border>
      <left style="thin">
        <color auto="1"/>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bottom/>
      <diagonal/>
    </border>
    <border>
      <left/>
      <right/>
      <top style="thin">
        <color auto="1"/>
      </top>
      <bottom/>
      <diagonal/>
    </border>
    <border>
      <left style="thin">
        <color indexed="8"/>
      </left>
      <right style="thin">
        <color indexed="8"/>
      </right>
      <top style="thin">
        <color indexed="8"/>
      </top>
      <bottom style="thin">
        <color auto="1"/>
      </bottom>
      <diagonal/>
    </border>
    <border>
      <left style="thin">
        <color auto="1"/>
      </left>
      <right style="thin">
        <color auto="1"/>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auto="1"/>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rgb="FFAAAAAA"/>
      </left>
      <right/>
      <top/>
      <bottom/>
      <diagonal/>
    </border>
    <border>
      <left style="medium">
        <color rgb="FFAAAAAA"/>
      </left>
      <right style="medium">
        <color rgb="FFAAAAAA"/>
      </right>
      <top/>
      <bottom/>
      <diagonal/>
    </border>
    <border>
      <left style="medium">
        <color rgb="FFAAAAAA"/>
      </left>
      <right/>
      <top style="medium">
        <color rgb="FFAAAAAA"/>
      </top>
      <bottom/>
      <diagonal/>
    </border>
    <border>
      <left style="medium">
        <color rgb="FFAAAAAA"/>
      </left>
      <right/>
      <top/>
      <bottom style="medium">
        <color rgb="FFAAAAAA"/>
      </bottom>
      <diagonal/>
    </border>
    <border>
      <left/>
      <right style="medium">
        <color rgb="FFAAAAAA"/>
      </right>
      <top style="medium">
        <color rgb="FFAAAAAA"/>
      </top>
      <bottom/>
      <diagonal/>
    </border>
    <border>
      <left/>
      <right style="medium">
        <color rgb="FFAAAAAA"/>
      </right>
      <top/>
      <bottom/>
      <diagonal/>
    </border>
    <border>
      <left/>
      <right style="medium">
        <color rgb="FFAAAAAA"/>
      </right>
      <top/>
      <bottom style="medium">
        <color rgb="FFAAAAAA"/>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auto="1"/>
      </top>
      <bottom style="double">
        <color auto="1"/>
      </bottom>
      <diagonal/>
    </border>
    <border>
      <left/>
      <right style="thin">
        <color indexed="8"/>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s>
  <cellStyleXfs count="5">
    <xf numFmtId="0" fontId="0" fillId="0" borderId="0"/>
    <xf numFmtId="0" fontId="1" fillId="0" borderId="0"/>
    <xf numFmtId="0" fontId="7" fillId="0" borderId="0" applyNumberFormat="0" applyFill="0" applyBorder="0" applyAlignment="0" applyProtection="0">
      <alignment vertical="top"/>
      <protection locked="0"/>
    </xf>
    <xf numFmtId="9" fontId="10" fillId="0" borderId="0" applyFont="0" applyFill="0" applyBorder="0" applyAlignment="0" applyProtection="0"/>
    <xf numFmtId="44" fontId="10" fillId="0" borderId="0" applyFont="0" applyFill="0" applyBorder="0" applyAlignment="0" applyProtection="0"/>
  </cellStyleXfs>
  <cellXfs count="423">
    <xf numFmtId="0" fontId="0" fillId="0" borderId="0" xfId="0"/>
    <xf numFmtId="0" fontId="2" fillId="2" borderId="3" xfId="0" applyFont="1" applyFill="1" applyBorder="1" applyAlignment="1">
      <alignment horizontal="left" vertical="top" wrapText="1"/>
    </xf>
    <xf numFmtId="0" fontId="2" fillId="2" borderId="4" xfId="0"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2" xfId="0" applyFont="1" applyFill="1" applyBorder="1" applyAlignment="1">
      <alignment horizontal="left" vertical="top" wrapText="1"/>
    </xf>
    <xf numFmtId="3" fontId="2" fillId="2" borderId="2" xfId="0" applyNumberFormat="1" applyFont="1" applyFill="1" applyBorder="1" applyAlignment="1">
      <alignment horizontal="left" vertical="top" wrapText="1"/>
    </xf>
    <xf numFmtId="164" fontId="2" fillId="2" borderId="2" xfId="0" applyNumberFormat="1" applyFont="1" applyFill="1" applyBorder="1" applyAlignment="1">
      <alignment horizontal="left" vertical="top" wrapText="1"/>
    </xf>
    <xf numFmtId="0" fontId="0" fillId="0" borderId="6" xfId="0" applyBorder="1" applyAlignment="1">
      <alignment wrapText="1"/>
    </xf>
    <xf numFmtId="0" fontId="0" fillId="0" borderId="0" xfId="0" applyBorder="1" applyAlignment="1"/>
    <xf numFmtId="0" fontId="0" fillId="0" borderId="0" xfId="0" applyBorder="1"/>
    <xf numFmtId="164" fontId="2" fillId="2" borderId="2" xfId="0" applyNumberFormat="1" applyFont="1" applyFill="1" applyBorder="1" applyAlignment="1">
      <alignment horizontal="right" vertical="top" wrapText="1"/>
    </xf>
    <xf numFmtId="0" fontId="2" fillId="2" borderId="2" xfId="0" applyFont="1" applyFill="1" applyBorder="1" applyAlignment="1">
      <alignment horizontal="left" vertical="top" wrapText="1"/>
    </xf>
    <xf numFmtId="3" fontId="2" fillId="2" borderId="2" xfId="0" applyNumberFormat="1" applyFont="1" applyFill="1" applyBorder="1" applyAlignment="1">
      <alignment horizontal="left" vertical="top" wrapText="1"/>
    </xf>
    <xf numFmtId="0" fontId="3" fillId="0" borderId="6" xfId="0" applyFont="1" applyBorder="1"/>
    <xf numFmtId="0" fontId="3" fillId="0" borderId="6" xfId="0" applyFont="1" applyBorder="1" applyAlignment="1">
      <alignment wrapText="1"/>
    </xf>
    <xf numFmtId="3" fontId="3" fillId="0" borderId="6" xfId="0" applyNumberFormat="1" applyFont="1" applyBorder="1"/>
    <xf numFmtId="0" fontId="6" fillId="0" borderId="0" xfId="0" applyFont="1"/>
    <xf numFmtId="0" fontId="7" fillId="0" borderId="0" xfId="2" applyAlignment="1" applyProtection="1"/>
    <xf numFmtId="10" fontId="2" fillId="2" borderId="2" xfId="0" applyNumberFormat="1" applyFont="1" applyFill="1" applyBorder="1" applyAlignment="1">
      <alignment horizontal="left" vertical="top" wrapText="1"/>
    </xf>
    <xf numFmtId="0" fontId="3" fillId="0" borderId="6" xfId="0" applyFont="1" applyFill="1" applyBorder="1"/>
    <xf numFmtId="0" fontId="3" fillId="0" borderId="6" xfId="0" applyFont="1" applyFill="1" applyBorder="1" applyAlignment="1">
      <alignment horizontal="center"/>
    </xf>
    <xf numFmtId="0" fontId="3" fillId="0" borderId="6" xfId="0" applyFont="1" applyFill="1" applyBorder="1" applyAlignment="1">
      <alignment wrapText="1"/>
    </xf>
    <xf numFmtId="3" fontId="3" fillId="0" borderId="6" xfId="0" applyNumberFormat="1" applyFont="1" applyFill="1" applyBorder="1"/>
    <xf numFmtId="3" fontId="8" fillId="0" borderId="2" xfId="0" applyNumberFormat="1" applyFont="1" applyFill="1" applyBorder="1" applyAlignment="1">
      <alignment horizontal="right" wrapText="1"/>
    </xf>
    <xf numFmtId="164" fontId="8" fillId="0" borderId="2" xfId="0" applyNumberFormat="1" applyFont="1" applyFill="1" applyBorder="1" applyAlignment="1">
      <alignment horizontal="right" wrapText="1"/>
    </xf>
    <xf numFmtId="0" fontId="2" fillId="2" borderId="2" xfId="0" applyFont="1" applyFill="1" applyBorder="1" applyAlignment="1">
      <alignment horizontal="left" vertical="top"/>
    </xf>
    <xf numFmtId="0" fontId="2" fillId="2" borderId="0" xfId="0" applyFont="1" applyFill="1" applyBorder="1" applyAlignment="1">
      <alignment horizontal="left" vertical="top" wrapText="1"/>
    </xf>
    <xf numFmtId="3" fontId="2" fillId="2" borderId="18" xfId="0" applyNumberFormat="1" applyFont="1" applyFill="1" applyBorder="1" applyAlignment="1">
      <alignment horizontal="left" vertical="top" wrapText="1"/>
    </xf>
    <xf numFmtId="10" fontId="2" fillId="2" borderId="0" xfId="0" applyNumberFormat="1" applyFont="1" applyFill="1" applyBorder="1" applyAlignment="1">
      <alignment horizontal="left" vertical="top" wrapText="1"/>
    </xf>
    <xf numFmtId="0" fontId="3" fillId="0" borderId="6" xfId="0" applyFont="1" applyFill="1" applyBorder="1" applyAlignment="1">
      <alignment horizontal="center" wrapText="1"/>
    </xf>
    <xf numFmtId="3" fontId="2" fillId="2" borderId="2" xfId="0" applyNumberFormat="1" applyFont="1" applyFill="1" applyBorder="1" applyAlignment="1">
      <alignment horizontal="right" wrapText="1"/>
    </xf>
    <xf numFmtId="164" fontId="2" fillId="2" borderId="2" xfId="0" applyNumberFormat="1" applyFont="1" applyFill="1" applyBorder="1" applyAlignment="1">
      <alignment horizontal="right" wrapText="1"/>
    </xf>
    <xf numFmtId="3" fontId="2" fillId="2" borderId="0" xfId="0" applyNumberFormat="1" applyFont="1" applyFill="1" applyBorder="1" applyAlignment="1">
      <alignment horizontal="left" vertical="top" wrapText="1"/>
    </xf>
    <xf numFmtId="0" fontId="9" fillId="2" borderId="3" xfId="0" applyFont="1" applyFill="1" applyBorder="1" applyAlignment="1">
      <alignment horizontal="left" vertical="top" wrapText="1"/>
    </xf>
    <xf numFmtId="0" fontId="9" fillId="2" borderId="4" xfId="0" applyFont="1" applyFill="1" applyBorder="1" applyAlignment="1">
      <alignment horizontal="left" vertical="top" wrapText="1"/>
    </xf>
    <xf numFmtId="0" fontId="9" fillId="2" borderId="2" xfId="0" applyFont="1" applyFill="1" applyBorder="1" applyAlignment="1">
      <alignment horizontal="left" vertical="top" wrapText="1"/>
    </xf>
    <xf numFmtId="0" fontId="3" fillId="0" borderId="6" xfId="0" applyFont="1" applyBorder="1" applyAlignment="1">
      <alignment horizontal="center"/>
    </xf>
    <xf numFmtId="3" fontId="9" fillId="2" borderId="2" xfId="0" applyNumberFormat="1" applyFont="1" applyFill="1" applyBorder="1" applyAlignment="1">
      <alignment horizontal="left" vertical="top" wrapText="1"/>
    </xf>
    <xf numFmtId="10" fontId="9" fillId="2" borderId="2" xfId="0" applyNumberFormat="1" applyFont="1" applyFill="1" applyBorder="1" applyAlignment="1">
      <alignment horizontal="left" vertical="top" wrapText="1"/>
    </xf>
    <xf numFmtId="164" fontId="3" fillId="0" borderId="6" xfId="0" applyNumberFormat="1" applyFont="1" applyBorder="1" applyAlignment="1">
      <alignment horizontal="right"/>
    </xf>
    <xf numFmtId="3" fontId="3" fillId="0" borderId="6" xfId="0" applyNumberFormat="1" applyFont="1" applyBorder="1" applyAlignment="1">
      <alignment horizontal="right"/>
    </xf>
    <xf numFmtId="0" fontId="3" fillId="0" borderId="0" xfId="0" applyFont="1"/>
    <xf numFmtId="0" fontId="2" fillId="2" borderId="2" xfId="0" applyFont="1" applyFill="1" applyBorder="1" applyAlignment="1">
      <alignment horizontal="left" vertical="top" wrapText="1"/>
    </xf>
    <xf numFmtId="3" fontId="2" fillId="2" borderId="2" xfId="0" applyNumberFormat="1" applyFont="1" applyFill="1" applyBorder="1" applyAlignment="1">
      <alignment horizontal="left" vertical="top" wrapText="1"/>
    </xf>
    <xf numFmtId="0" fontId="2" fillId="2" borderId="1" xfId="0" applyFont="1" applyFill="1" applyBorder="1" applyAlignment="1">
      <alignment horizontal="center" vertical="center" wrapText="1"/>
    </xf>
    <xf numFmtId="0" fontId="0" fillId="0" borderId="6" xfId="0" applyBorder="1" applyAlignment="1"/>
    <xf numFmtId="0" fontId="0" fillId="0" borderId="6" xfId="0" applyBorder="1" applyAlignment="1">
      <alignment horizontal="center"/>
    </xf>
    <xf numFmtId="0" fontId="0" fillId="0" borderId="15" xfId="0" applyBorder="1" applyAlignment="1">
      <alignment horizontal="center" vertical="top"/>
    </xf>
    <xf numFmtId="0" fontId="5" fillId="0" borderId="19" xfId="0" applyFont="1" applyBorder="1"/>
    <xf numFmtId="0" fontId="3" fillId="0" borderId="19" xfId="0" applyFont="1" applyBorder="1"/>
    <xf numFmtId="0" fontId="0" fillId="0" borderId="0" xfId="0" applyBorder="1" applyAlignment="1"/>
    <xf numFmtId="0" fontId="0" fillId="0" borderId="0" xfId="0" applyBorder="1" applyAlignment="1">
      <alignment horizontal="center"/>
    </xf>
    <xf numFmtId="0" fontId="0" fillId="0" borderId="0" xfId="0" applyBorder="1" applyAlignment="1">
      <alignment wrapText="1"/>
    </xf>
    <xf numFmtId="164" fontId="2" fillId="2" borderId="0" xfId="0" applyNumberFormat="1" applyFont="1" applyFill="1" applyBorder="1" applyAlignment="1">
      <alignment horizontal="right" vertical="top" wrapText="1"/>
    </xf>
    <xf numFmtId="0" fontId="3" fillId="0" borderId="6" xfId="0" applyFont="1" applyBorder="1" applyAlignment="1">
      <alignment horizontal="center"/>
    </xf>
    <xf numFmtId="164" fontId="0" fillId="0" borderId="0" xfId="0" applyNumberFormat="1"/>
    <xf numFmtId="0" fontId="11" fillId="0" borderId="0" xfId="0" applyFont="1"/>
    <xf numFmtId="0" fontId="7" fillId="0" borderId="0" xfId="2" applyAlignment="1" applyProtection="1">
      <alignment horizontal="left" wrapText="1" indent="1"/>
    </xf>
    <xf numFmtId="0" fontId="4" fillId="0" borderId="0" xfId="0" applyFont="1"/>
    <xf numFmtId="3" fontId="3" fillId="0" borderId="0" xfId="0" applyNumberFormat="1" applyFont="1" applyFill="1" applyBorder="1"/>
    <xf numFmtId="0" fontId="2" fillId="2" borderId="23" xfId="0" applyFont="1" applyFill="1" applyBorder="1" applyAlignment="1">
      <alignment horizontal="center" vertical="center" wrapText="1"/>
    </xf>
    <xf numFmtId="0" fontId="2" fillId="2" borderId="17" xfId="0" applyFont="1" applyFill="1" applyBorder="1" applyAlignment="1">
      <alignment horizontal="left" vertical="top"/>
    </xf>
    <xf numFmtId="0" fontId="3" fillId="0" borderId="6" xfId="0" applyFont="1" applyFill="1" applyBorder="1" applyAlignment="1"/>
    <xf numFmtId="164" fontId="8" fillId="0" borderId="6" xfId="0" applyNumberFormat="1" applyFont="1" applyFill="1" applyBorder="1" applyAlignment="1">
      <alignment horizontal="right" wrapText="1"/>
    </xf>
    <xf numFmtId="164" fontId="3" fillId="0" borderId="0" xfId="0" applyNumberFormat="1" applyFont="1" applyBorder="1" applyAlignment="1">
      <alignment horizontal="right"/>
    </xf>
    <xf numFmtId="0" fontId="3" fillId="0" borderId="0" xfId="0" applyFont="1" applyBorder="1"/>
    <xf numFmtId="3" fontId="3" fillId="0" borderId="0" xfId="0" applyNumberFormat="1" applyFont="1" applyBorder="1" applyAlignment="1">
      <alignment horizontal="right"/>
    </xf>
    <xf numFmtId="9" fontId="3" fillId="0" borderId="0" xfId="0" applyNumberFormat="1" applyFont="1" applyBorder="1"/>
    <xf numFmtId="0" fontId="12" fillId="0" borderId="0" xfId="0" applyFont="1" applyBorder="1"/>
    <xf numFmtId="164" fontId="13" fillId="0" borderId="0" xfId="0" applyNumberFormat="1" applyFont="1" applyBorder="1" applyAlignment="1">
      <alignment vertical="center" wrapText="1"/>
    </xf>
    <xf numFmtId="0" fontId="13" fillId="0" borderId="6" xfId="0" applyFont="1" applyBorder="1" applyAlignment="1">
      <alignment vertical="center" wrapText="1"/>
    </xf>
    <xf numFmtId="164" fontId="8" fillId="2" borderId="2" xfId="0" applyNumberFormat="1" applyFont="1" applyFill="1" applyBorder="1" applyAlignment="1">
      <alignment horizontal="right" vertical="top" wrapText="1"/>
    </xf>
    <xf numFmtId="164" fontId="8" fillId="2" borderId="20" xfId="0" applyNumberFormat="1" applyFont="1" applyFill="1" applyBorder="1" applyAlignment="1">
      <alignment horizontal="right" vertical="top" wrapText="1"/>
    </xf>
    <xf numFmtId="0" fontId="15" fillId="0" borderId="0" xfId="0" applyFont="1" applyAlignment="1">
      <alignment vertical="center" wrapText="1"/>
    </xf>
    <xf numFmtId="0" fontId="4" fillId="0" borderId="0" xfId="0" applyFont="1" applyBorder="1" applyAlignment="1">
      <alignment horizontal="center" vertical="center"/>
    </xf>
    <xf numFmtId="0" fontId="13" fillId="0" borderId="0" xfId="0" applyFont="1" applyBorder="1" applyAlignment="1">
      <alignment horizontal="center" vertical="center" wrapText="1"/>
    </xf>
    <xf numFmtId="0" fontId="0" fillId="0" borderId="21" xfId="0" applyFont="1" applyBorder="1" applyAlignment="1">
      <alignment wrapText="1"/>
    </xf>
    <xf numFmtId="0" fontId="0" fillId="0" borderId="26" xfId="0" applyFont="1" applyBorder="1" applyAlignment="1">
      <alignment wrapText="1"/>
    </xf>
    <xf numFmtId="3" fontId="0" fillId="0" borderId="25" xfId="0" applyNumberFormat="1" applyFont="1" applyBorder="1"/>
    <xf numFmtId="0" fontId="0" fillId="0" borderId="25" xfId="0" applyFont="1" applyBorder="1"/>
    <xf numFmtId="3" fontId="0" fillId="0" borderId="27" xfId="0" applyNumberFormat="1" applyFont="1" applyBorder="1"/>
    <xf numFmtId="1" fontId="13" fillId="0" borderId="0" xfId="0" applyNumberFormat="1" applyFont="1" applyFill="1" applyBorder="1" applyAlignment="1">
      <alignment vertical="center" wrapText="1"/>
    </xf>
    <xf numFmtId="0" fontId="2" fillId="2" borderId="2" xfId="0" applyFont="1" applyFill="1" applyBorder="1" applyAlignment="1">
      <alignment horizontal="left" vertical="top" wrapText="1"/>
    </xf>
    <xf numFmtId="3" fontId="2" fillId="2" borderId="2" xfId="0" applyNumberFormat="1" applyFont="1" applyFill="1" applyBorder="1" applyAlignment="1">
      <alignment horizontal="left" vertical="top" wrapText="1"/>
    </xf>
    <xf numFmtId="0" fontId="2" fillId="2" borderId="2" xfId="0" applyNumberFormat="1" applyFont="1" applyFill="1" applyBorder="1" applyAlignment="1">
      <alignment horizontal="left" vertical="top" wrapText="1"/>
    </xf>
    <xf numFmtId="0" fontId="2" fillId="2" borderId="2" xfId="0" applyFont="1" applyFill="1" applyBorder="1" applyAlignment="1">
      <alignment horizontal="left" vertical="top" wrapText="1"/>
    </xf>
    <xf numFmtId="0" fontId="3" fillId="0" borderId="6" xfId="0" applyFont="1" applyBorder="1" applyAlignment="1">
      <alignment horizontal="center"/>
    </xf>
    <xf numFmtId="0" fontId="2" fillId="2" borderId="0" xfId="0" applyFont="1" applyFill="1" applyBorder="1" applyAlignment="1">
      <alignment horizontal="left" vertical="top" wrapText="1"/>
    </xf>
    <xf numFmtId="3" fontId="17" fillId="3" borderId="28" xfId="0" applyNumberFormat="1" applyFont="1" applyFill="1" applyBorder="1" applyAlignment="1">
      <alignment horizontal="right"/>
    </xf>
    <xf numFmtId="0" fontId="17" fillId="3" borderId="29" xfId="0" applyFont="1" applyFill="1" applyBorder="1" applyAlignment="1">
      <alignment horizontal="right"/>
    </xf>
    <xf numFmtId="3" fontId="17" fillId="4" borderId="28" xfId="0" applyNumberFormat="1" applyFont="1" applyFill="1" applyBorder="1" applyAlignment="1">
      <alignment horizontal="right"/>
    </xf>
    <xf numFmtId="0" fontId="17" fillId="4" borderId="29" xfId="0" applyFont="1" applyFill="1" applyBorder="1" applyAlignment="1">
      <alignment horizontal="right"/>
    </xf>
    <xf numFmtId="0" fontId="17" fillId="3" borderId="28" xfId="0" applyFont="1" applyFill="1" applyBorder="1" applyAlignment="1">
      <alignment horizontal="right"/>
    </xf>
    <xf numFmtId="3" fontId="19" fillId="5" borderId="28" xfId="0" applyNumberFormat="1" applyFont="1" applyFill="1" applyBorder="1" applyAlignment="1">
      <alignment horizontal="right"/>
    </xf>
    <xf numFmtId="0" fontId="19" fillId="5" borderId="29" xfId="0" applyFont="1" applyFill="1" applyBorder="1" applyAlignment="1">
      <alignment horizontal="right"/>
    </xf>
    <xf numFmtId="0" fontId="20" fillId="0" borderId="0" xfId="0" applyFont="1" applyFill="1"/>
    <xf numFmtId="0" fontId="21" fillId="0" borderId="28" xfId="0" applyFont="1" applyFill="1" applyBorder="1" applyAlignment="1">
      <alignment horizontal="left" vertical="center" wrapText="1" indent="3"/>
    </xf>
    <xf numFmtId="3" fontId="21" fillId="0" borderId="30" xfId="0" applyNumberFormat="1" applyFont="1" applyFill="1" applyBorder="1" applyAlignment="1">
      <alignment horizontal="right"/>
    </xf>
    <xf numFmtId="0" fontId="21" fillId="0" borderId="32" xfId="0" applyFont="1" applyFill="1" applyBorder="1" applyAlignment="1">
      <alignment horizontal="right"/>
    </xf>
    <xf numFmtId="0" fontId="20" fillId="0" borderId="30" xfId="0" applyFont="1" applyFill="1" applyBorder="1"/>
    <xf numFmtId="0" fontId="20" fillId="0" borderId="32" xfId="0" applyFont="1" applyFill="1" applyBorder="1"/>
    <xf numFmtId="3" fontId="21" fillId="0" borderId="28" xfId="0" applyNumberFormat="1" applyFont="1" applyFill="1" applyBorder="1" applyAlignment="1">
      <alignment horizontal="right"/>
    </xf>
    <xf numFmtId="0" fontId="21" fillId="0" borderId="33" xfId="0" applyFont="1" applyFill="1" applyBorder="1" applyAlignment="1">
      <alignment horizontal="right"/>
    </xf>
    <xf numFmtId="0" fontId="20" fillId="0" borderId="28" xfId="0" applyFont="1" applyFill="1" applyBorder="1"/>
    <xf numFmtId="0" fontId="20" fillId="0" borderId="33" xfId="0" applyFont="1" applyFill="1" applyBorder="1"/>
    <xf numFmtId="0" fontId="21" fillId="0" borderId="28" xfId="0" applyFont="1" applyFill="1" applyBorder="1" applyAlignment="1">
      <alignment horizontal="right"/>
    </xf>
    <xf numFmtId="0" fontId="22" fillId="0" borderId="28" xfId="0" applyFont="1" applyFill="1" applyBorder="1" applyAlignment="1">
      <alignment horizontal="left" vertical="center" wrapText="1" indent="3"/>
    </xf>
    <xf numFmtId="3" fontId="22" fillId="0" borderId="31" xfId="0" applyNumberFormat="1" applyFont="1" applyFill="1" applyBorder="1" applyAlignment="1">
      <alignment horizontal="right"/>
    </xf>
    <xf numFmtId="0" fontId="22" fillId="0" borderId="34" xfId="0" applyFont="1" applyFill="1" applyBorder="1" applyAlignment="1">
      <alignment horizontal="right"/>
    </xf>
    <xf numFmtId="0" fontId="20" fillId="0" borderId="31" xfId="0" applyFont="1" applyFill="1" applyBorder="1"/>
    <xf numFmtId="0" fontId="20" fillId="0" borderId="34" xfId="0" applyFont="1" applyFill="1" applyBorder="1"/>
    <xf numFmtId="0" fontId="5" fillId="0" borderId="0" xfId="0" applyFont="1"/>
    <xf numFmtId="0" fontId="16" fillId="4" borderId="28" xfId="0" applyFont="1" applyFill="1" applyBorder="1" applyAlignment="1">
      <alignment horizontal="left" vertical="center" wrapText="1" indent="4"/>
    </xf>
    <xf numFmtId="0" fontId="17" fillId="4" borderId="28" xfId="0" applyFont="1" applyFill="1" applyBorder="1" applyAlignment="1">
      <alignment horizontal="right"/>
    </xf>
    <xf numFmtId="0" fontId="16" fillId="3" borderId="28" xfId="0" applyFont="1" applyFill="1" applyBorder="1" applyAlignment="1">
      <alignment horizontal="left" vertical="center" wrapText="1" indent="4"/>
    </xf>
    <xf numFmtId="0" fontId="18" fillId="5" borderId="28" xfId="0" applyFont="1" applyFill="1" applyBorder="1" applyAlignment="1">
      <alignment horizontal="left" vertical="center" wrapText="1" indent="4"/>
    </xf>
    <xf numFmtId="0" fontId="19" fillId="5" borderId="28" xfId="0" applyFont="1" applyFill="1" applyBorder="1" applyAlignment="1">
      <alignment horizontal="right"/>
    </xf>
    <xf numFmtId="3" fontId="0" fillId="0" borderId="0" xfId="0" applyNumberFormat="1"/>
    <xf numFmtId="0" fontId="0" fillId="0" borderId="0" xfId="0" applyFill="1" applyBorder="1"/>
    <xf numFmtId="0" fontId="3" fillId="0" borderId="0" xfId="0" applyFont="1" applyFill="1" applyBorder="1"/>
    <xf numFmtId="0" fontId="0" fillId="0" borderId="0" xfId="0" applyFill="1"/>
    <xf numFmtId="164" fontId="13" fillId="0" borderId="0" xfId="0" applyNumberFormat="1" applyFont="1" applyFill="1" applyBorder="1" applyAlignment="1">
      <alignment vertical="center" wrapText="1"/>
    </xf>
    <xf numFmtId="0" fontId="13" fillId="0" borderId="6" xfId="0" applyFont="1" applyFill="1" applyBorder="1" applyAlignment="1">
      <alignment vertical="center" wrapText="1"/>
    </xf>
    <xf numFmtId="164" fontId="13" fillId="0" borderId="6" xfId="0" applyNumberFormat="1" applyFont="1" applyFill="1" applyBorder="1" applyAlignment="1">
      <alignment vertical="center"/>
    </xf>
    <xf numFmtId="164" fontId="3" fillId="0" borderId="6" xfId="3" applyNumberFormat="1" applyFont="1" applyFill="1" applyBorder="1"/>
    <xf numFmtId="0" fontId="3" fillId="0" borderId="0" xfId="0" applyFont="1" applyFill="1"/>
    <xf numFmtId="0" fontId="13" fillId="0" borderId="36" xfId="0" applyFont="1" applyBorder="1" applyAlignment="1">
      <alignment vertical="center" wrapText="1"/>
    </xf>
    <xf numFmtId="0" fontId="13" fillId="0" borderId="36" xfId="0" applyFont="1" applyBorder="1" applyAlignment="1">
      <alignment horizontal="center" vertical="center" wrapText="1"/>
    </xf>
    <xf numFmtId="0" fontId="23" fillId="0" borderId="6" xfId="0" applyFont="1" applyFill="1" applyBorder="1" applyAlignment="1">
      <alignment horizontal="left" vertical="center" wrapText="1" indent="3"/>
    </xf>
    <xf numFmtId="0" fontId="23" fillId="0" borderId="6" xfId="0" applyFont="1" applyFill="1" applyBorder="1" applyAlignment="1">
      <alignment horizontal="right"/>
    </xf>
    <xf numFmtId="0" fontId="24" fillId="0" borderId="6" xfId="0" applyFont="1" applyFill="1" applyBorder="1" applyAlignment="1">
      <alignment horizontal="left" vertical="center" wrapText="1" indent="3"/>
    </xf>
    <xf numFmtId="164" fontId="23" fillId="0" borderId="6" xfId="0" applyNumberFormat="1" applyFont="1" applyFill="1" applyBorder="1" applyAlignment="1">
      <alignment horizontal="right"/>
    </xf>
    <xf numFmtId="164" fontId="24" fillId="0" borderId="6" xfId="0" applyNumberFormat="1" applyFont="1" applyFill="1" applyBorder="1" applyAlignment="1">
      <alignment horizontal="right"/>
    </xf>
    <xf numFmtId="0" fontId="3" fillId="0" borderId="36" xfId="0" applyFont="1" applyBorder="1"/>
    <xf numFmtId="3" fontId="20" fillId="0" borderId="0" xfId="0" applyNumberFormat="1" applyFont="1" applyFill="1"/>
    <xf numFmtId="0" fontId="23" fillId="0" borderId="8" xfId="0" applyFont="1" applyFill="1" applyBorder="1" applyAlignment="1">
      <alignment horizontal="left" vertical="center" wrapText="1" indent="3"/>
    </xf>
    <xf numFmtId="0" fontId="24" fillId="0" borderId="8" xfId="0" applyFont="1" applyFill="1" applyBorder="1" applyAlignment="1">
      <alignment horizontal="left" vertical="center" wrapText="1" indent="3"/>
    </xf>
    <xf numFmtId="3" fontId="23" fillId="0" borderId="6" xfId="0" applyNumberFormat="1" applyFont="1" applyFill="1" applyBorder="1" applyAlignment="1">
      <alignment horizontal="right"/>
    </xf>
    <xf numFmtId="3" fontId="24" fillId="0" borderId="6" xfId="0" applyNumberFormat="1" applyFont="1" applyFill="1" applyBorder="1" applyAlignment="1">
      <alignment horizontal="right"/>
    </xf>
    <xf numFmtId="0" fontId="2" fillId="2" borderId="2" xfId="0" applyFont="1" applyFill="1" applyBorder="1" applyAlignment="1">
      <alignment horizontal="left" vertical="top" wrapText="1"/>
    </xf>
    <xf numFmtId="0" fontId="2" fillId="2" borderId="0" xfId="0" applyFont="1" applyFill="1" applyBorder="1" applyAlignment="1">
      <alignment horizontal="left" vertical="top" wrapText="1"/>
    </xf>
    <xf numFmtId="0" fontId="8" fillId="2" borderId="6" xfId="0" applyFont="1" applyFill="1" applyBorder="1" applyAlignment="1">
      <alignment horizontal="left" vertical="top" wrapText="1"/>
    </xf>
    <xf numFmtId="164" fontId="8" fillId="2" borderId="2" xfId="0" applyNumberFormat="1" applyFont="1" applyFill="1" applyBorder="1" applyAlignment="1">
      <alignment horizontal="right" wrapText="1"/>
    </xf>
    <xf numFmtId="3" fontId="8" fillId="2" borderId="2" xfId="0" applyNumberFormat="1" applyFont="1" applyFill="1" applyBorder="1" applyAlignment="1">
      <alignment horizontal="right" wrapText="1"/>
    </xf>
    <xf numFmtId="0" fontId="8" fillId="2" borderId="2" xfId="0" applyNumberFormat="1" applyFont="1" applyFill="1" applyBorder="1" applyAlignment="1">
      <alignment horizontal="right" wrapText="1"/>
    </xf>
    <xf numFmtId="0" fontId="2" fillId="2" borderId="37" xfId="0" applyFont="1" applyFill="1" applyBorder="1" applyAlignment="1">
      <alignment horizontal="left" vertical="top" wrapText="1"/>
    </xf>
    <xf numFmtId="0" fontId="2" fillId="2" borderId="38" xfId="0" applyFont="1" applyFill="1" applyBorder="1" applyAlignment="1">
      <alignment horizontal="left" vertical="top" wrapText="1"/>
    </xf>
    <xf numFmtId="0" fontId="2" fillId="2" borderId="39" xfId="0" applyFont="1" applyFill="1" applyBorder="1" applyAlignment="1">
      <alignment horizontal="left" vertical="top" wrapText="1"/>
    </xf>
    <xf numFmtId="0" fontId="2" fillId="0" borderId="2" xfId="0" applyFont="1" applyFill="1" applyBorder="1" applyAlignment="1">
      <alignment horizontal="left" vertical="top" wrapText="1"/>
    </xf>
    <xf numFmtId="10" fontId="2" fillId="0" borderId="2" xfId="0" applyNumberFormat="1" applyFont="1" applyFill="1" applyBorder="1" applyAlignment="1">
      <alignment horizontal="left" vertical="top" wrapText="1"/>
    </xf>
    <xf numFmtId="0" fontId="3" fillId="0" borderId="35" xfId="0" applyFont="1" applyBorder="1"/>
    <xf numFmtId="0" fontId="3" fillId="0" borderId="35" xfId="0" applyFont="1" applyBorder="1" applyAlignment="1">
      <alignment horizontal="center"/>
    </xf>
    <xf numFmtId="164" fontId="8" fillId="0" borderId="40" xfId="0" applyNumberFormat="1" applyFont="1" applyFill="1" applyBorder="1" applyAlignment="1">
      <alignment horizontal="right" wrapText="1"/>
    </xf>
    <xf numFmtId="0" fontId="13" fillId="0" borderId="43" xfId="0" applyFont="1" applyBorder="1"/>
    <xf numFmtId="0" fontId="15" fillId="0" borderId="0" xfId="0" applyFont="1"/>
    <xf numFmtId="164" fontId="3" fillId="0" borderId="43" xfId="0" applyNumberFormat="1" applyFont="1" applyBorder="1" applyAlignment="1">
      <alignment horizontal="right"/>
    </xf>
    <xf numFmtId="0" fontId="4" fillId="0" borderId="25" xfId="0" applyFont="1" applyBorder="1" applyAlignment="1">
      <alignment horizontal="center" vertical="center"/>
    </xf>
    <xf numFmtId="0" fontId="0" fillId="0" borderId="25" xfId="0" applyBorder="1" applyAlignment="1">
      <alignment horizontal="center" vertical="center"/>
    </xf>
    <xf numFmtId="0" fontId="23" fillId="0" borderId="36" xfId="0" applyFont="1" applyFill="1" applyBorder="1" applyAlignment="1">
      <alignment horizontal="left" vertical="center" wrapText="1" indent="3"/>
    </xf>
    <xf numFmtId="164" fontId="23" fillId="0" borderId="36" xfId="0" applyNumberFormat="1" applyFont="1" applyFill="1" applyBorder="1" applyAlignment="1">
      <alignment horizontal="right"/>
    </xf>
    <xf numFmtId="0" fontId="13" fillId="0" borderId="0" xfId="0" applyFont="1" applyFill="1" applyBorder="1" applyAlignment="1">
      <alignment vertical="center" wrapText="1"/>
    </xf>
    <xf numFmtId="0" fontId="0" fillId="0" borderId="25" xfId="0" applyBorder="1"/>
    <xf numFmtId="0" fontId="3" fillId="0" borderId="43" xfId="0" applyFont="1" applyBorder="1"/>
    <xf numFmtId="164" fontId="3" fillId="0" borderId="43" xfId="0" applyNumberFormat="1" applyFont="1" applyBorder="1"/>
    <xf numFmtId="3" fontId="3" fillId="0" borderId="43" xfId="0" applyNumberFormat="1" applyFont="1" applyBorder="1"/>
    <xf numFmtId="0" fontId="3" fillId="0" borderId="43" xfId="0" applyFont="1" applyBorder="1" applyAlignment="1">
      <alignment horizontal="center"/>
    </xf>
    <xf numFmtId="0" fontId="5" fillId="0" borderId="0" xfId="0" applyFont="1" applyAlignment="1">
      <alignment wrapText="1"/>
    </xf>
    <xf numFmtId="0" fontId="5" fillId="0" borderId="0" xfId="0" applyFont="1" applyFill="1" applyBorder="1"/>
    <xf numFmtId="3" fontId="3" fillId="0" borderId="0" xfId="0" applyNumberFormat="1" applyFont="1" applyBorder="1"/>
    <xf numFmtId="0" fontId="4" fillId="0" borderId="25" xfId="0" applyFont="1" applyBorder="1" applyAlignment="1"/>
    <xf numFmtId="0" fontId="4" fillId="0" borderId="0" xfId="0" applyFont="1" applyBorder="1" applyAlignment="1"/>
    <xf numFmtId="0" fontId="3" fillId="0" borderId="0" xfId="0" applyFont="1" applyBorder="1" applyAlignment="1"/>
    <xf numFmtId="0" fontId="3" fillId="0" borderId="0" xfId="0" applyFont="1" applyBorder="1" applyAlignment="1">
      <alignment horizontal="center"/>
    </xf>
    <xf numFmtId="164" fontId="3" fillId="0" borderId="0" xfId="0" applyNumberFormat="1" applyFont="1" applyBorder="1" applyAlignment="1"/>
    <xf numFmtId="3" fontId="3" fillId="0" borderId="0" xfId="0" applyNumberFormat="1" applyFont="1" applyBorder="1" applyAlignment="1"/>
    <xf numFmtId="0" fontId="0" fillId="0" borderId="43" xfId="0" applyBorder="1" applyAlignment="1">
      <alignment horizontal="center"/>
    </xf>
    <xf numFmtId="0" fontId="20" fillId="0" borderId="43" xfId="0" applyFont="1" applyBorder="1"/>
    <xf numFmtId="0" fontId="20" fillId="0" borderId="43" xfId="0" applyFont="1" applyFill="1" applyBorder="1"/>
    <xf numFmtId="3" fontId="20" fillId="0" borderId="43" xfId="0" applyNumberFormat="1" applyFont="1" applyBorder="1"/>
    <xf numFmtId="3" fontId="20" fillId="0" borderId="21" xfId="0" applyNumberFormat="1" applyFont="1" applyFill="1" applyBorder="1"/>
    <xf numFmtId="3" fontId="20" fillId="0" borderId="43" xfId="0" applyNumberFormat="1" applyFont="1" applyFill="1" applyBorder="1"/>
    <xf numFmtId="0" fontId="3" fillId="0" borderId="6" xfId="0" applyFont="1" applyBorder="1" applyAlignment="1"/>
    <xf numFmtId="0" fontId="2" fillId="2" borderId="0" xfId="0" applyFont="1" applyFill="1" applyBorder="1" applyAlignment="1">
      <alignment horizontal="left" vertical="top" wrapText="1"/>
    </xf>
    <xf numFmtId="0" fontId="2" fillId="2" borderId="16" xfId="0" applyFont="1" applyFill="1" applyBorder="1" applyAlignment="1">
      <alignment horizontal="left" vertical="top" wrapText="1"/>
    </xf>
    <xf numFmtId="0" fontId="2" fillId="0" borderId="16" xfId="0" applyFont="1" applyFill="1" applyBorder="1" applyAlignment="1">
      <alignment horizontal="left" vertical="top" wrapText="1"/>
    </xf>
    <xf numFmtId="0" fontId="0" fillId="0" borderId="0" xfId="0" applyBorder="1" applyAlignment="1"/>
    <xf numFmtId="0" fontId="0" fillId="0" borderId="6" xfId="0" applyBorder="1" applyAlignment="1">
      <alignment horizontal="center"/>
    </xf>
    <xf numFmtId="0" fontId="3" fillId="0" borderId="0" xfId="0" applyFont="1" applyAlignment="1">
      <alignment wrapText="1"/>
    </xf>
    <xf numFmtId="0" fontId="25" fillId="0" borderId="0" xfId="0" applyFont="1"/>
    <xf numFmtId="0" fontId="26" fillId="0" borderId="0" xfId="0" applyFont="1"/>
    <xf numFmtId="3" fontId="3" fillId="0" borderId="43" xfId="0" applyNumberFormat="1" applyFont="1" applyBorder="1" applyAlignment="1">
      <alignment horizontal="right"/>
    </xf>
    <xf numFmtId="0" fontId="0" fillId="0" borderId="6" xfId="0" applyBorder="1"/>
    <xf numFmtId="0" fontId="8" fillId="0" borderId="6" xfId="0" applyFont="1" applyFill="1" applyBorder="1" applyAlignment="1">
      <alignment horizontal="right" vertical="top" wrapText="1"/>
    </xf>
    <xf numFmtId="0" fontId="8" fillId="0" borderId="2" xfId="0" applyFont="1" applyFill="1" applyBorder="1" applyAlignment="1">
      <alignment horizontal="right" vertical="top" wrapText="1"/>
    </xf>
    <xf numFmtId="164" fontId="8" fillId="0" borderId="0" xfId="0" applyNumberFormat="1" applyFont="1" applyFill="1" applyBorder="1" applyAlignment="1">
      <alignment horizontal="right" wrapText="1"/>
    </xf>
    <xf numFmtId="0" fontId="8" fillId="0" borderId="0" xfId="0" applyFont="1" applyFill="1" applyBorder="1" applyAlignment="1">
      <alignment horizontal="right" vertical="top" wrapText="1"/>
    </xf>
    <xf numFmtId="0" fontId="0" fillId="0" borderId="0" xfId="0" applyAlignment="1">
      <alignment horizontal="center"/>
    </xf>
    <xf numFmtId="0" fontId="13" fillId="0" borderId="6" xfId="0" applyFont="1" applyBorder="1"/>
    <xf numFmtId="0" fontId="13" fillId="0" borderId="6" xfId="0" applyFont="1" applyFill="1" applyBorder="1" applyAlignment="1">
      <alignment horizontal="center"/>
    </xf>
    <xf numFmtId="0" fontId="0" fillId="0" borderId="0" xfId="0"/>
    <xf numFmtId="0" fontId="0" fillId="0" borderId="43" xfId="0" applyBorder="1" applyAlignment="1">
      <alignment horizontal="center"/>
    </xf>
    <xf numFmtId="0" fontId="0" fillId="0" borderId="43" xfId="0" applyBorder="1" applyAlignment="1"/>
    <xf numFmtId="0" fontId="3" fillId="0" borderId="0" xfId="0" applyFont="1" applyFill="1" applyBorder="1" applyAlignment="1">
      <alignment wrapText="1"/>
    </xf>
    <xf numFmtId="3" fontId="8" fillId="0" borderId="0" xfId="0" applyNumberFormat="1" applyFont="1" applyFill="1" applyBorder="1" applyAlignment="1">
      <alignment horizontal="right" wrapText="1"/>
    </xf>
    <xf numFmtId="0" fontId="3" fillId="0" borderId="43" xfId="0" applyFont="1" applyFill="1" applyBorder="1" applyAlignment="1"/>
    <xf numFmtId="0" fontId="0" fillId="0" borderId="43" xfId="0" applyBorder="1"/>
    <xf numFmtId="0" fontId="3" fillId="0" borderId="43" xfId="0" applyFont="1" applyFill="1" applyBorder="1" applyAlignment="1">
      <alignment wrapText="1"/>
    </xf>
    <xf numFmtId="164" fontId="8" fillId="0" borderId="43" xfId="0" applyNumberFormat="1" applyFont="1" applyFill="1" applyBorder="1" applyAlignment="1">
      <alignment horizontal="right" wrapText="1"/>
    </xf>
    <xf numFmtId="3" fontId="8" fillId="0" borderId="43" xfId="0" applyNumberFormat="1" applyFont="1" applyFill="1" applyBorder="1" applyAlignment="1">
      <alignment horizontal="right" wrapText="1"/>
    </xf>
    <xf numFmtId="3" fontId="3" fillId="0" borderId="43" xfId="0" applyNumberFormat="1" applyFont="1" applyFill="1" applyBorder="1" applyAlignment="1">
      <alignment horizontal="right"/>
    </xf>
    <xf numFmtId="0" fontId="8" fillId="2" borderId="2" xfId="0" applyFont="1" applyFill="1" applyBorder="1" applyAlignment="1">
      <alignment horizontal="right" wrapText="1"/>
    </xf>
    <xf numFmtId="0" fontId="8" fillId="2" borderId="43" xfId="0" applyFont="1" applyFill="1" applyBorder="1" applyAlignment="1">
      <alignment horizontal="right" wrapText="1"/>
    </xf>
    <xf numFmtId="0" fontId="20" fillId="0" borderId="0" xfId="0" applyFont="1" applyBorder="1"/>
    <xf numFmtId="0" fontId="20" fillId="0" borderId="0" xfId="0" applyFont="1" applyFill="1" applyBorder="1"/>
    <xf numFmtId="0" fontId="3" fillId="0" borderId="43" xfId="0" applyFont="1" applyBorder="1" applyAlignment="1">
      <alignment horizontal="left"/>
    </xf>
    <xf numFmtId="0" fontId="3" fillId="0" borderId="43" xfId="0" applyFont="1" applyFill="1" applyBorder="1" applyAlignment="1">
      <alignment horizontal="left"/>
    </xf>
    <xf numFmtId="0" fontId="2" fillId="2" borderId="2" xfId="0" applyFont="1" applyFill="1" applyBorder="1" applyAlignment="1">
      <alignment horizontal="left" vertical="top" wrapText="1"/>
    </xf>
    <xf numFmtId="0" fontId="2" fillId="2" borderId="0" xfId="0" applyFont="1" applyFill="1" applyBorder="1" applyAlignment="1">
      <alignment horizontal="left" vertical="top" wrapText="1"/>
    </xf>
    <xf numFmtId="0" fontId="3" fillId="0" borderId="6" xfId="0" applyFont="1" applyBorder="1" applyAlignment="1">
      <alignment horizontal="center"/>
    </xf>
    <xf numFmtId="0" fontId="3" fillId="0" borderId="43" xfId="0" applyFont="1" applyBorder="1" applyAlignment="1">
      <alignment horizontal="center"/>
    </xf>
    <xf numFmtId="3" fontId="2" fillId="2" borderId="2" xfId="0" applyNumberFormat="1" applyFont="1" applyFill="1" applyBorder="1" applyAlignment="1">
      <alignment horizontal="left" vertical="top" wrapText="1"/>
    </xf>
    <xf numFmtId="0" fontId="0" fillId="0" borderId="43" xfId="0" applyBorder="1" applyAlignment="1">
      <alignment horizontal="center"/>
    </xf>
    <xf numFmtId="0" fontId="20" fillId="0" borderId="0" xfId="0" applyFont="1" applyBorder="1" applyAlignment="1">
      <alignment horizontal="center"/>
    </xf>
    <xf numFmtId="0" fontId="20" fillId="0" borderId="0" xfId="0" applyFont="1" applyBorder="1" applyAlignment="1"/>
    <xf numFmtId="0" fontId="2" fillId="2" borderId="2" xfId="0" applyFont="1" applyFill="1" applyBorder="1" applyAlignment="1">
      <alignment horizontal="left" vertical="top" wrapText="1"/>
    </xf>
    <xf numFmtId="0" fontId="2" fillId="2" borderId="0" xfId="0" applyFont="1" applyFill="1" applyBorder="1" applyAlignment="1">
      <alignment horizontal="left" vertical="top" wrapText="1"/>
    </xf>
    <xf numFmtId="0" fontId="3" fillId="0" borderId="6" xfId="0" applyFont="1" applyBorder="1" applyAlignment="1">
      <alignment horizontal="center"/>
    </xf>
    <xf numFmtId="0" fontId="4" fillId="0" borderId="6" xfId="0" applyFont="1" applyBorder="1" applyAlignment="1">
      <alignment horizontal="center"/>
    </xf>
    <xf numFmtId="0" fontId="3" fillId="0" borderId="43" xfId="0" applyFont="1" applyBorder="1" applyAlignment="1">
      <alignment horizontal="center"/>
    </xf>
    <xf numFmtId="3" fontId="2" fillId="2" borderId="2" xfId="0" applyNumberFormat="1" applyFont="1" applyFill="1" applyBorder="1" applyAlignment="1">
      <alignment horizontal="left" vertical="top" wrapText="1"/>
    </xf>
    <xf numFmtId="3" fontId="27" fillId="2" borderId="43" xfId="0" applyNumberFormat="1" applyFont="1" applyFill="1" applyBorder="1" applyAlignment="1">
      <alignment horizontal="right" wrapText="1"/>
    </xf>
    <xf numFmtId="0" fontId="27" fillId="2" borderId="43" xfId="0" applyFont="1" applyFill="1" applyBorder="1" applyAlignment="1">
      <alignment horizontal="center" vertical="top" wrapText="1"/>
    </xf>
    <xf numFmtId="0" fontId="0" fillId="0" borderId="43" xfId="0" applyFont="1" applyBorder="1"/>
    <xf numFmtId="0" fontId="8" fillId="2" borderId="43" xfId="0" applyFont="1" applyFill="1" applyBorder="1" applyAlignment="1">
      <alignment horizontal="center" vertical="center" wrapText="1"/>
    </xf>
    <xf numFmtId="0" fontId="8" fillId="2" borderId="43" xfId="0" applyFont="1" applyFill="1" applyBorder="1" applyAlignment="1">
      <alignment horizontal="center" vertical="top" wrapText="1"/>
    </xf>
    <xf numFmtId="3" fontId="8" fillId="2" borderId="43" xfId="0" applyNumberFormat="1" applyFont="1" applyFill="1" applyBorder="1" applyAlignment="1">
      <alignment horizontal="left" vertical="top" wrapText="1"/>
    </xf>
    <xf numFmtId="3" fontId="8" fillId="2" borderId="43" xfId="0" applyNumberFormat="1" applyFont="1" applyFill="1" applyBorder="1" applyAlignment="1">
      <alignment horizontal="right" wrapText="1"/>
    </xf>
    <xf numFmtId="164" fontId="8" fillId="2" borderId="43" xfId="0" applyNumberFormat="1" applyFont="1" applyFill="1" applyBorder="1" applyAlignment="1">
      <alignment horizontal="right" wrapText="1"/>
    </xf>
    <xf numFmtId="0" fontId="8" fillId="2" borderId="43" xfId="0" applyNumberFormat="1" applyFont="1" applyFill="1" applyBorder="1" applyAlignment="1">
      <alignment horizontal="right" wrapText="1"/>
    </xf>
    <xf numFmtId="0" fontId="2" fillId="2" borderId="18" xfId="0" applyFont="1" applyFill="1" applyBorder="1" applyAlignment="1">
      <alignment horizontal="left" vertical="top" wrapText="1"/>
    </xf>
    <xf numFmtId="0" fontId="2" fillId="2" borderId="46" xfId="0" applyFont="1" applyFill="1" applyBorder="1" applyAlignment="1">
      <alignment horizontal="left" vertical="top" wrapText="1"/>
    </xf>
    <xf numFmtId="0" fontId="28" fillId="0" borderId="0" xfId="0" applyFont="1"/>
    <xf numFmtId="165" fontId="8" fillId="2" borderId="2" xfId="4" applyNumberFormat="1" applyFont="1" applyFill="1" applyBorder="1" applyAlignment="1">
      <alignment horizontal="right" wrapText="1"/>
    </xf>
    <xf numFmtId="0" fontId="3" fillId="0" borderId="43" xfId="0" applyFont="1" applyBorder="1" applyAlignment="1">
      <alignment horizontal="center"/>
    </xf>
    <xf numFmtId="0" fontId="2" fillId="2" borderId="0" xfId="0" applyFont="1" applyFill="1" applyBorder="1" applyAlignment="1">
      <alignment horizontal="left" vertical="top" wrapText="1"/>
    </xf>
    <xf numFmtId="0" fontId="0" fillId="0" borderId="6" xfId="0" applyBorder="1" applyAlignment="1">
      <alignment horizontal="center"/>
    </xf>
    <xf numFmtId="0" fontId="3" fillId="0" borderId="6" xfId="0" applyFont="1" applyFill="1" applyBorder="1" applyAlignment="1">
      <alignment horizontal="center"/>
    </xf>
    <xf numFmtId="0" fontId="2" fillId="2" borderId="0" xfId="0" applyFont="1" applyFill="1" applyBorder="1" applyAlignment="1">
      <alignment horizontal="center" vertical="center" wrapText="1"/>
    </xf>
    <xf numFmtId="0" fontId="3" fillId="0" borderId="43" xfId="0" applyFont="1" applyFill="1" applyBorder="1"/>
    <xf numFmtId="3" fontId="3" fillId="0" borderId="43" xfId="0" applyNumberFormat="1" applyFont="1" applyFill="1" applyBorder="1"/>
    <xf numFmtId="0" fontId="2" fillId="6" borderId="2" xfId="0" applyFont="1" applyFill="1" applyBorder="1" applyAlignment="1">
      <alignment horizontal="left" vertical="top" wrapText="1"/>
    </xf>
    <xf numFmtId="10" fontId="2" fillId="6" borderId="2" xfId="0" applyNumberFormat="1" applyFont="1" applyFill="1" applyBorder="1" applyAlignment="1">
      <alignment horizontal="left" vertical="top" wrapText="1"/>
    </xf>
    <xf numFmtId="3" fontId="2" fillId="6" borderId="2" xfId="0" applyNumberFormat="1" applyFont="1" applyFill="1" applyBorder="1" applyAlignment="1">
      <alignment horizontal="left" vertical="top" wrapText="1"/>
    </xf>
    <xf numFmtId="0" fontId="0" fillId="6" borderId="0" xfId="0" applyFill="1"/>
    <xf numFmtId="0" fontId="8" fillId="0" borderId="2" xfId="0" applyFont="1" applyFill="1" applyBorder="1" applyAlignment="1">
      <alignment horizontal="right" wrapText="1"/>
    </xf>
    <xf numFmtId="0" fontId="3" fillId="0" borderId="21" xfId="0" applyFont="1" applyFill="1" applyBorder="1" applyAlignment="1">
      <alignment horizontal="center"/>
    </xf>
    <xf numFmtId="164" fontId="8" fillId="0" borderId="2" xfId="3" applyNumberFormat="1" applyFont="1" applyFill="1" applyBorder="1" applyAlignment="1">
      <alignment horizontal="right" wrapText="1"/>
    </xf>
    <xf numFmtId="0" fontId="8" fillId="2" borderId="6" xfId="0" applyFont="1" applyFill="1" applyBorder="1" applyAlignment="1">
      <alignment horizontal="right" wrapText="1"/>
    </xf>
    <xf numFmtId="3" fontId="3" fillId="0" borderId="6" xfId="0" applyNumberFormat="1" applyFont="1" applyBorder="1" applyAlignment="1"/>
    <xf numFmtId="0" fontId="8" fillId="0" borderId="6" xfId="0" applyFont="1" applyFill="1" applyBorder="1" applyAlignment="1">
      <alignment wrapText="1"/>
    </xf>
    <xf numFmtId="3" fontId="8" fillId="0" borderId="6" xfId="0" applyNumberFormat="1" applyFont="1" applyFill="1" applyBorder="1" applyAlignment="1">
      <alignment wrapText="1"/>
    </xf>
    <xf numFmtId="3" fontId="8" fillId="2" borderId="6" xfId="0" applyNumberFormat="1" applyFont="1" applyFill="1" applyBorder="1" applyAlignment="1"/>
    <xf numFmtId="10" fontId="2" fillId="2" borderId="2" xfId="0" applyNumberFormat="1" applyFont="1" applyFill="1" applyBorder="1" applyAlignment="1">
      <alignment horizontal="left" vertical="top"/>
    </xf>
    <xf numFmtId="164" fontId="8" fillId="2" borderId="2" xfId="0" applyNumberFormat="1" applyFont="1" applyFill="1" applyBorder="1" applyAlignment="1">
      <alignment horizontal="right"/>
    </xf>
    <xf numFmtId="165" fontId="8" fillId="2" borderId="6" xfId="4" applyNumberFormat="1" applyFont="1" applyFill="1" applyBorder="1" applyAlignment="1">
      <alignment horizontal="right" wrapText="1"/>
    </xf>
    <xf numFmtId="0" fontId="3" fillId="0" borderId="6" xfId="0" applyFont="1" applyBorder="1" applyAlignment="1">
      <alignment horizontal="right"/>
    </xf>
    <xf numFmtId="164" fontId="8" fillId="2" borderId="6" xfId="0" applyNumberFormat="1" applyFont="1" applyFill="1" applyBorder="1" applyAlignment="1">
      <alignment horizontal="right" wrapText="1"/>
    </xf>
    <xf numFmtId="9" fontId="8" fillId="0" borderId="6" xfId="0" applyNumberFormat="1" applyFont="1" applyFill="1" applyBorder="1" applyAlignment="1">
      <alignment horizontal="right" wrapText="1"/>
    </xf>
    <xf numFmtId="3" fontId="8" fillId="0" borderId="6" xfId="0" applyNumberFormat="1" applyFont="1" applyFill="1" applyBorder="1" applyAlignment="1">
      <alignment horizontal="right" wrapText="1"/>
    </xf>
    <xf numFmtId="164" fontId="8" fillId="2" borderId="0" xfId="0" applyNumberFormat="1" applyFont="1" applyFill="1" applyBorder="1" applyAlignment="1">
      <alignment horizontal="right"/>
    </xf>
    <xf numFmtId="165" fontId="8" fillId="2" borderId="0" xfId="4" applyNumberFormat="1" applyFont="1" applyFill="1" applyBorder="1" applyAlignment="1">
      <alignment horizontal="right" wrapText="1"/>
    </xf>
    <xf numFmtId="0" fontId="8" fillId="2" borderId="0" xfId="0" applyFont="1" applyFill="1" applyBorder="1" applyAlignment="1">
      <alignment horizontal="right" wrapText="1"/>
    </xf>
    <xf numFmtId="9" fontId="3" fillId="0" borderId="43" xfId="0" applyNumberFormat="1" applyFont="1" applyBorder="1"/>
    <xf numFmtId="9" fontId="23" fillId="0" borderId="36" xfId="0" applyNumberFormat="1" applyFont="1" applyFill="1" applyBorder="1" applyAlignment="1">
      <alignment horizontal="right"/>
    </xf>
    <xf numFmtId="9" fontId="3" fillId="0" borderId="6" xfId="0" applyNumberFormat="1" applyFont="1" applyBorder="1" applyAlignment="1"/>
    <xf numFmtId="9" fontId="8" fillId="0" borderId="2" xfId="0" applyNumberFormat="1" applyFont="1" applyFill="1" applyBorder="1" applyAlignment="1">
      <alignment horizontal="right" wrapText="1"/>
    </xf>
    <xf numFmtId="9" fontId="8" fillId="0" borderId="2" xfId="3" applyNumberFormat="1" applyFont="1" applyFill="1" applyBorder="1" applyAlignment="1">
      <alignment horizontal="right" wrapText="1"/>
    </xf>
    <xf numFmtId="0" fontId="3" fillId="0" borderId="6" xfId="0" applyFont="1" applyBorder="1" applyAlignment="1">
      <alignment horizontal="center"/>
    </xf>
    <xf numFmtId="1" fontId="3" fillId="0" borderId="6" xfId="0" applyNumberFormat="1" applyFont="1" applyBorder="1"/>
    <xf numFmtId="0" fontId="24" fillId="0" borderId="0" xfId="0" applyFont="1" applyBorder="1"/>
    <xf numFmtId="0" fontId="24" fillId="0" borderId="0" xfId="0" applyFont="1" applyBorder="1" applyAlignment="1">
      <alignment horizontal="right"/>
    </xf>
    <xf numFmtId="9" fontId="0" fillId="0" borderId="0" xfId="3" applyFont="1" applyBorder="1"/>
    <xf numFmtId="0" fontId="24" fillId="0" borderId="6" xfId="0" applyFont="1" applyBorder="1"/>
    <xf numFmtId="0" fontId="24" fillId="0" borderId="6" xfId="0" applyFont="1" applyBorder="1" applyAlignment="1">
      <alignment horizontal="right"/>
    </xf>
    <xf numFmtId="9" fontId="0" fillId="0" borderId="6" xfId="3" applyFont="1" applyBorder="1"/>
    <xf numFmtId="0" fontId="3" fillId="0" borderId="6" xfId="0" applyFont="1" applyBorder="1" applyAlignment="1">
      <alignment horizontal="center"/>
    </xf>
    <xf numFmtId="9" fontId="24" fillId="0" borderId="6" xfId="0" applyNumberFormat="1" applyFont="1" applyFill="1" applyBorder="1" applyAlignment="1">
      <alignment horizontal="right"/>
    </xf>
    <xf numFmtId="9" fontId="23" fillId="0" borderId="6" xfId="0" applyNumberFormat="1" applyFont="1" applyFill="1" applyBorder="1" applyAlignment="1">
      <alignment horizontal="right"/>
    </xf>
    <xf numFmtId="0" fontId="23" fillId="0" borderId="35" xfId="0" applyFont="1" applyFill="1" applyBorder="1" applyAlignment="1">
      <alignment horizontal="left" vertical="center" wrapText="1" indent="3"/>
    </xf>
    <xf numFmtId="0" fontId="24" fillId="0" borderId="6" xfId="0" applyFont="1" applyFill="1" applyBorder="1"/>
    <xf numFmtId="9" fontId="0" fillId="0" borderId="6" xfId="0" applyNumberFormat="1" applyBorder="1"/>
    <xf numFmtId="165" fontId="3" fillId="0" borderId="6" xfId="4" applyNumberFormat="1" applyFont="1" applyBorder="1" applyAlignment="1">
      <alignment horizontal="right"/>
    </xf>
    <xf numFmtId="0" fontId="8" fillId="2" borderId="6" xfId="0" quotePrefix="1" applyFont="1" applyFill="1" applyBorder="1" applyAlignment="1">
      <alignment horizontal="right" wrapText="1"/>
    </xf>
    <xf numFmtId="0" fontId="8" fillId="2" borderId="2" xfId="0" applyFont="1" applyFill="1" applyBorder="1" applyAlignment="1">
      <alignment horizontal="left" vertical="top"/>
    </xf>
    <xf numFmtId="10" fontId="8" fillId="2" borderId="2" xfId="0" applyNumberFormat="1" applyFont="1" applyFill="1" applyBorder="1" applyAlignment="1">
      <alignment horizontal="right" wrapText="1"/>
    </xf>
    <xf numFmtId="0" fontId="0" fillId="0" borderId="6" xfId="0" applyBorder="1" applyAlignment="1">
      <alignment horizontal="center"/>
    </xf>
    <xf numFmtId="0" fontId="3" fillId="0" borderId="6" xfId="0" applyFont="1" applyBorder="1" applyAlignment="1">
      <alignment horizontal="left"/>
    </xf>
    <xf numFmtId="0" fontId="4" fillId="0" borderId="41" xfId="0" applyFont="1" applyBorder="1" applyAlignment="1">
      <alignment horizontal="center"/>
    </xf>
    <xf numFmtId="0" fontId="3" fillId="0" borderId="43" xfId="0" applyFont="1" applyBorder="1" applyAlignment="1">
      <alignment horizontal="center"/>
    </xf>
    <xf numFmtId="0" fontId="4" fillId="0" borderId="42" xfId="0" applyFont="1" applyBorder="1" applyAlignment="1">
      <alignment horizontal="center"/>
    </xf>
    <xf numFmtId="0" fontId="3" fillId="0" borderId="43" xfId="0" applyFont="1" applyBorder="1" applyAlignment="1"/>
    <xf numFmtId="0" fontId="3" fillId="0" borderId="6" xfId="0" applyFont="1" applyBorder="1" applyAlignment="1">
      <alignment horizontal="center"/>
    </xf>
    <xf numFmtId="0" fontId="3" fillId="0" borderId="21" xfId="0" applyFont="1" applyFill="1" applyBorder="1"/>
    <xf numFmtId="3" fontId="0" fillId="0" borderId="43" xfId="0" applyNumberFormat="1" applyFont="1" applyBorder="1"/>
    <xf numFmtId="9" fontId="24" fillId="0" borderId="0" xfId="0" applyNumberFormat="1" applyFont="1" applyBorder="1" applyAlignment="1">
      <alignment horizontal="right"/>
    </xf>
    <xf numFmtId="2" fontId="0" fillId="0" borderId="0" xfId="3" applyNumberFormat="1" applyFont="1" applyBorder="1"/>
    <xf numFmtId="0" fontId="3" fillId="0" borderId="6" xfId="0" applyFont="1" applyBorder="1" applyAlignment="1">
      <alignment horizontal="center"/>
    </xf>
    <xf numFmtId="0" fontId="3" fillId="0" borderId="6" xfId="0" applyFont="1" applyFill="1" applyBorder="1" applyAlignment="1">
      <alignment horizontal="center"/>
    </xf>
    <xf numFmtId="0" fontId="8" fillId="0" borderId="6" xfId="0" applyFont="1" applyFill="1" applyBorder="1" applyAlignment="1">
      <alignment horizontal="right" wrapText="1"/>
    </xf>
    <xf numFmtId="9" fontId="3" fillId="0" borderId="6" xfId="0" applyNumberFormat="1" applyFont="1" applyBorder="1"/>
    <xf numFmtId="9" fontId="24" fillId="0" borderId="6" xfId="0" applyNumberFormat="1" applyFont="1" applyFill="1" applyBorder="1" applyAlignment="1">
      <alignment horizontal="right" vertical="center"/>
    </xf>
    <xf numFmtId="10" fontId="0" fillId="0" borderId="6" xfId="0" applyNumberFormat="1" applyBorder="1"/>
    <xf numFmtId="0" fontId="3" fillId="0" borderId="0" xfId="0" applyFont="1" applyBorder="1" applyAlignment="1"/>
    <xf numFmtId="164" fontId="23" fillId="0" borderId="43" xfId="0" applyNumberFormat="1" applyFont="1" applyFill="1" applyBorder="1" applyAlignment="1">
      <alignment horizontal="right"/>
    </xf>
    <xf numFmtId="164" fontId="3" fillId="0" borderId="36" xfId="0" applyNumberFormat="1" applyFont="1" applyBorder="1"/>
    <xf numFmtId="0" fontId="2" fillId="2" borderId="48" xfId="0" applyFont="1" applyFill="1" applyBorder="1" applyAlignment="1">
      <alignment horizontal="left" vertical="top" wrapText="1"/>
    </xf>
    <xf numFmtId="3" fontId="2" fillId="2" borderId="48" xfId="0" applyNumberFormat="1" applyFont="1" applyFill="1" applyBorder="1" applyAlignment="1">
      <alignment horizontal="left" vertical="top"/>
    </xf>
    <xf numFmtId="0" fontId="2" fillId="2" borderId="48" xfId="0" applyFont="1" applyFill="1" applyBorder="1" applyAlignment="1">
      <alignment horizontal="left" vertical="top"/>
    </xf>
    <xf numFmtId="0" fontId="8" fillId="2" borderId="48" xfId="0" applyFont="1" applyFill="1" applyBorder="1" applyAlignment="1">
      <alignment horizontal="right"/>
    </xf>
    <xf numFmtId="165" fontId="8" fillId="2" borderId="48" xfId="4" applyNumberFormat="1" applyFont="1" applyFill="1" applyBorder="1" applyAlignment="1">
      <alignment horizontal="right"/>
    </xf>
    <xf numFmtId="0" fontId="2" fillId="2" borderId="2" xfId="0" applyFont="1" applyFill="1" applyBorder="1" applyAlignment="1">
      <alignment horizontal="left" vertical="top" wrapText="1"/>
    </xf>
    <xf numFmtId="0" fontId="2" fillId="6" borderId="2" xfId="0" applyFont="1" applyFill="1" applyBorder="1" applyAlignment="1">
      <alignment horizontal="left" vertical="top" wrapText="1"/>
    </xf>
    <xf numFmtId="3" fontId="2" fillId="6" borderId="2" xfId="0" applyNumberFormat="1" applyFont="1" applyFill="1" applyBorder="1" applyAlignment="1">
      <alignment horizontal="left" vertical="top" wrapText="1"/>
    </xf>
    <xf numFmtId="0" fontId="2" fillId="2" borderId="1" xfId="0" applyFont="1" applyFill="1" applyBorder="1" applyAlignment="1">
      <alignment horizontal="center" vertical="center" wrapText="1"/>
    </xf>
    <xf numFmtId="3" fontId="2" fillId="2" borderId="2" xfId="0" applyNumberFormat="1" applyFont="1" applyFill="1" applyBorder="1" applyAlignment="1">
      <alignment horizontal="left" vertical="top" wrapText="1"/>
    </xf>
    <xf numFmtId="0" fontId="2" fillId="0" borderId="2" xfId="0" applyFont="1" applyFill="1" applyBorder="1" applyAlignment="1">
      <alignment horizontal="left" vertical="top" wrapText="1"/>
    </xf>
    <xf numFmtId="0" fontId="3" fillId="0" borderId="6" xfId="0" applyFont="1" applyBorder="1" applyAlignment="1">
      <alignment horizontal="center"/>
    </xf>
    <xf numFmtId="0" fontId="4" fillId="0" borderId="6" xfId="0" applyFont="1" applyBorder="1" applyAlignment="1">
      <alignment horizontal="center"/>
    </xf>
    <xf numFmtId="0" fontId="0" fillId="0" borderId="6" xfId="0" applyBorder="1" applyAlignment="1">
      <alignment horizontal="center"/>
    </xf>
    <xf numFmtId="0" fontId="0" fillId="0" borderId="6" xfId="0" applyBorder="1" applyAlignment="1"/>
    <xf numFmtId="0" fontId="3" fillId="0" borderId="8" xfId="0" applyFont="1" applyBorder="1" applyAlignment="1">
      <alignment horizontal="center"/>
    </xf>
    <xf numFmtId="0" fontId="3"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10" fontId="2" fillId="2" borderId="2" xfId="0" applyNumberFormat="1" applyFont="1" applyFill="1" applyBorder="1" applyAlignment="1">
      <alignment horizontal="left" vertical="top" wrapText="1"/>
    </xf>
    <xf numFmtId="0" fontId="4" fillId="0" borderId="41" xfId="0" applyFont="1" applyBorder="1" applyAlignment="1">
      <alignment horizontal="center"/>
    </xf>
    <xf numFmtId="0" fontId="0" fillId="0" borderId="44" xfId="0" applyBorder="1" applyAlignment="1">
      <alignment horizontal="center"/>
    </xf>
    <xf numFmtId="0" fontId="0" fillId="0" borderId="42" xfId="0" applyBorder="1" applyAlignment="1"/>
    <xf numFmtId="0" fontId="4" fillId="0" borderId="17" xfId="0" applyFont="1" applyBorder="1" applyAlignment="1"/>
    <xf numFmtId="0" fontId="4" fillId="0" borderId="15" xfId="0" applyFont="1" applyBorder="1" applyAlignment="1"/>
    <xf numFmtId="0" fontId="4" fillId="0" borderId="16" xfId="0" applyFont="1" applyBorder="1" applyAlignment="1"/>
    <xf numFmtId="0" fontId="4" fillId="0" borderId="8" xfId="0" applyFont="1" applyBorder="1" applyAlignment="1"/>
    <xf numFmtId="0" fontId="0" fillId="0" borderId="9" xfId="0" applyBorder="1" applyAlignment="1"/>
    <xf numFmtId="0" fontId="0" fillId="0" borderId="10" xfId="0" applyBorder="1" applyAlignment="1"/>
    <xf numFmtId="0" fontId="2" fillId="2" borderId="48" xfId="0" applyFont="1" applyFill="1" applyBorder="1" applyAlignment="1">
      <alignment horizontal="left" vertical="top" wrapText="1"/>
    </xf>
    <xf numFmtId="0" fontId="2" fillId="2" borderId="47" xfId="0" applyFont="1" applyFill="1" applyBorder="1" applyAlignment="1">
      <alignment horizontal="center" vertical="center" wrapText="1"/>
    </xf>
    <xf numFmtId="0" fontId="4" fillId="0" borderId="43" xfId="0" applyFont="1" applyBorder="1" applyAlignment="1">
      <alignment horizontal="center"/>
    </xf>
    <xf numFmtId="0" fontId="0" fillId="0" borderId="43" xfId="0" applyFont="1" applyBorder="1" applyAlignment="1">
      <alignment horizontal="center"/>
    </xf>
    <xf numFmtId="0" fontId="3" fillId="0" borderId="43" xfId="0" applyFont="1" applyBorder="1" applyAlignment="1">
      <alignment horizontal="center"/>
    </xf>
    <xf numFmtId="0" fontId="0" fillId="0" borderId="44" xfId="0" applyFont="1" applyBorder="1" applyAlignment="1">
      <alignment horizontal="center"/>
    </xf>
    <xf numFmtId="0" fontId="0" fillId="0" borderId="42" xfId="0" applyFont="1" applyBorder="1" applyAlignment="1">
      <alignment horizontal="center"/>
    </xf>
    <xf numFmtId="0" fontId="29" fillId="0" borderId="6" xfId="0" applyFont="1" applyBorder="1" applyAlignment="1">
      <alignment horizontal="center"/>
    </xf>
    <xf numFmtId="0" fontId="4" fillId="0" borderId="42" xfId="0" applyFont="1" applyBorder="1" applyAlignment="1">
      <alignment horizontal="center"/>
    </xf>
    <xf numFmtId="0" fontId="4" fillId="0" borderId="44" xfId="0" applyFont="1" applyBorder="1" applyAlignment="1">
      <alignment horizontal="center"/>
    </xf>
    <xf numFmtId="0" fontId="4" fillId="0" borderId="44" xfId="0" applyFont="1" applyBorder="1" applyAlignment="1"/>
    <xf numFmtId="0" fontId="4" fillId="0" borderId="42" xfId="0" applyFont="1" applyBorder="1" applyAlignment="1"/>
    <xf numFmtId="0" fontId="3" fillId="0" borderId="6" xfId="0" applyFont="1" applyBorder="1" applyAlignment="1"/>
    <xf numFmtId="0" fontId="14" fillId="0" borderId="41" xfId="0" applyFont="1" applyBorder="1" applyAlignment="1">
      <alignment horizontal="center"/>
    </xf>
    <xf numFmtId="0" fontId="14" fillId="0" borderId="42" xfId="0" applyFont="1" applyBorder="1" applyAlignment="1">
      <alignment horizontal="center"/>
    </xf>
    <xf numFmtId="0" fontId="2" fillId="2" borderId="0" xfId="0" applyFont="1" applyFill="1" applyBorder="1" applyAlignment="1">
      <alignment horizontal="left" vertical="top" wrapText="1"/>
    </xf>
    <xf numFmtId="0" fontId="14" fillId="0" borderId="8" xfId="0" applyFont="1" applyBorder="1" applyAlignment="1">
      <alignment horizontal="center"/>
    </xf>
    <xf numFmtId="0" fontId="14" fillId="0" borderId="9" xfId="0" applyFont="1" applyBorder="1" applyAlignment="1">
      <alignment horizontal="center"/>
    </xf>
    <xf numFmtId="0" fontId="2" fillId="0" borderId="17" xfId="0" applyFont="1" applyFill="1" applyBorder="1" applyAlignment="1">
      <alignment horizontal="left" vertical="top" wrapText="1"/>
    </xf>
    <xf numFmtId="0" fontId="2" fillId="0" borderId="15" xfId="0" applyFont="1" applyFill="1" applyBorder="1" applyAlignment="1">
      <alignment horizontal="left" vertical="top" wrapText="1"/>
    </xf>
    <xf numFmtId="0" fontId="2" fillId="0" borderId="16" xfId="0" applyFont="1" applyFill="1" applyBorder="1" applyAlignment="1">
      <alignment horizontal="left" vertical="top" wrapText="1"/>
    </xf>
    <xf numFmtId="0" fontId="2" fillId="2" borderId="17" xfId="0" applyFont="1" applyFill="1" applyBorder="1" applyAlignment="1">
      <alignment horizontal="left" vertical="top" wrapText="1"/>
    </xf>
    <xf numFmtId="0" fontId="2" fillId="2" borderId="15" xfId="0" applyFont="1" applyFill="1" applyBorder="1" applyAlignment="1">
      <alignment horizontal="left" vertical="top" wrapText="1"/>
    </xf>
    <xf numFmtId="0" fontId="2" fillId="2" borderId="16" xfId="0" applyFont="1" applyFill="1" applyBorder="1" applyAlignment="1">
      <alignment horizontal="left" vertical="top" wrapText="1"/>
    </xf>
    <xf numFmtId="0" fontId="4" fillId="0" borderId="6" xfId="0" applyFont="1" applyBorder="1" applyAlignment="1"/>
    <xf numFmtId="0" fontId="0" fillId="0" borderId="10" xfId="0" applyBorder="1" applyAlignment="1">
      <alignment horizontal="center"/>
    </xf>
    <xf numFmtId="0" fontId="0" fillId="0" borderId="9" xfId="0" applyBorder="1" applyAlignment="1">
      <alignment horizontal="center"/>
    </xf>
    <xf numFmtId="0" fontId="4" fillId="0" borderId="43" xfId="0" applyFont="1" applyBorder="1" applyAlignment="1"/>
    <xf numFmtId="0" fontId="3" fillId="0" borderId="43" xfId="0" applyFont="1" applyBorder="1" applyAlignment="1"/>
    <xf numFmtId="2" fontId="2" fillId="2" borderId="2" xfId="0" applyNumberFormat="1" applyFont="1" applyFill="1" applyBorder="1" applyAlignment="1">
      <alignment horizontal="left" vertical="top" wrapText="1"/>
    </xf>
    <xf numFmtId="0" fontId="2" fillId="2" borderId="2" xfId="0" applyNumberFormat="1" applyFont="1" applyFill="1" applyBorder="1" applyAlignment="1">
      <alignment horizontal="left" vertical="top" wrapText="1"/>
    </xf>
    <xf numFmtId="0" fontId="0" fillId="0" borderId="0" xfId="0" applyBorder="1" applyAlignment="1"/>
    <xf numFmtId="0" fontId="3" fillId="0" borderId="6" xfId="0" applyNumberFormat="1" applyFont="1" applyBorder="1" applyAlignment="1">
      <alignment horizontal="center"/>
    </xf>
    <xf numFmtId="0" fontId="14" fillId="0" borderId="6" xfId="0" applyFont="1" applyBorder="1" applyAlignment="1">
      <alignment horizontal="center" vertical="center"/>
    </xf>
    <xf numFmtId="0" fontId="14" fillId="0" borderId="8" xfId="0" applyFont="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13" fillId="0" borderId="6"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wrapText="1"/>
    </xf>
    <xf numFmtId="0" fontId="4" fillId="0" borderId="9" xfId="0" applyFont="1" applyBorder="1" applyAlignment="1">
      <alignment wrapText="1"/>
    </xf>
    <xf numFmtId="0" fontId="4" fillId="0" borderId="10" xfId="0" applyFont="1" applyBorder="1" applyAlignment="1"/>
    <xf numFmtId="0" fontId="13" fillId="0" borderId="8" xfId="0" applyFont="1" applyBorder="1" applyAlignment="1">
      <alignment horizontal="center" vertical="center" wrapText="1"/>
    </xf>
    <xf numFmtId="0" fontId="13" fillId="0" borderId="10" xfId="0" applyFont="1" applyBorder="1" applyAlignment="1">
      <alignment horizontal="center" vertical="center" wrapText="1"/>
    </xf>
    <xf numFmtId="0" fontId="3" fillId="0" borderId="8" xfId="0" applyNumberFormat="1" applyFont="1" applyBorder="1" applyAlignment="1">
      <alignment horizontal="center"/>
    </xf>
    <xf numFmtId="0" fontId="14" fillId="0" borderId="41" xfId="0" applyFont="1" applyBorder="1" applyAlignment="1">
      <alignment horizontal="center" vertical="center"/>
    </xf>
    <xf numFmtId="0" fontId="0" fillId="0" borderId="44" xfId="0" applyBorder="1" applyAlignment="1">
      <alignment horizontal="center" vertical="center"/>
    </xf>
    <xf numFmtId="0" fontId="0" fillId="0" borderId="42" xfId="0"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5" fillId="0" borderId="45" xfId="0" applyFont="1" applyBorder="1" applyAlignment="1"/>
    <xf numFmtId="0" fontId="5" fillId="0" borderId="11" xfId="0" applyFont="1" applyBorder="1" applyAlignment="1"/>
    <xf numFmtId="0" fontId="5" fillId="0" borderId="7" xfId="0" applyFont="1" applyBorder="1" applyAlignment="1"/>
    <xf numFmtId="0" fontId="0" fillId="0" borderId="12" xfId="0" applyBorder="1" applyAlignment="1"/>
    <xf numFmtId="0" fontId="3" fillId="0" borderId="43" xfId="0" applyFont="1" applyFill="1" applyBorder="1" applyAlignment="1">
      <alignment horizontal="center"/>
    </xf>
    <xf numFmtId="0" fontId="0" fillId="0" borderId="43" xfId="0" applyBorder="1" applyAlignment="1"/>
    <xf numFmtId="0" fontId="5" fillId="0" borderId="13" xfId="0" applyFont="1" applyBorder="1" applyAlignment="1"/>
    <xf numFmtId="3" fontId="2" fillId="2" borderId="14" xfId="0" applyNumberFormat="1" applyFont="1" applyFill="1" applyBorder="1" applyAlignment="1">
      <alignment horizontal="center" vertical="top"/>
    </xf>
    <xf numFmtId="3" fontId="2" fillId="2" borderId="15" xfId="0" applyNumberFormat="1" applyFont="1" applyFill="1" applyBorder="1" applyAlignment="1">
      <alignment horizontal="center" vertical="top"/>
    </xf>
    <xf numFmtId="0" fontId="0" fillId="0" borderId="15" xfId="0" applyBorder="1" applyAlignment="1">
      <alignment horizontal="center" vertical="top"/>
    </xf>
    <xf numFmtId="0" fontId="0" fillId="0" borderId="16" xfId="0" applyBorder="1" applyAlignment="1">
      <alignment horizontal="center" vertical="top"/>
    </xf>
    <xf numFmtId="3" fontId="8" fillId="0" borderId="17" xfId="0" applyNumberFormat="1" applyFont="1" applyFill="1" applyBorder="1" applyAlignment="1">
      <alignment horizontal="center" wrapText="1"/>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2" fillId="2" borderId="17" xfId="0" applyFont="1" applyFill="1" applyBorder="1" applyAlignment="1">
      <alignment horizontal="center" vertical="top" wrapText="1"/>
    </xf>
    <xf numFmtId="3" fontId="2" fillId="2" borderId="17" xfId="0" applyNumberFormat="1" applyFont="1" applyFill="1" applyBorder="1" applyAlignment="1">
      <alignment horizontal="left" vertical="top" wrapText="1"/>
    </xf>
    <xf numFmtId="3" fontId="2" fillId="2" borderId="15" xfId="0" applyNumberFormat="1" applyFont="1" applyFill="1" applyBorder="1" applyAlignment="1">
      <alignment horizontal="left" vertical="top" wrapText="1"/>
    </xf>
    <xf numFmtId="3" fontId="2" fillId="2" borderId="16" xfId="0" applyNumberFormat="1" applyFont="1" applyFill="1" applyBorder="1" applyAlignment="1">
      <alignment horizontal="left" vertical="top" wrapText="1"/>
    </xf>
    <xf numFmtId="0" fontId="2" fillId="2" borderId="22"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3" fillId="0" borderId="6" xfId="0" applyFont="1" applyFill="1" applyBorder="1" applyAlignment="1">
      <alignment horizontal="center"/>
    </xf>
    <xf numFmtId="0" fontId="0" fillId="0" borderId="13" xfId="0" applyBorder="1" applyAlignment="1"/>
    <xf numFmtId="0" fontId="9" fillId="2" borderId="2" xfId="0" applyFont="1" applyFill="1" applyBorder="1" applyAlignment="1">
      <alignment horizontal="left" vertical="top" wrapText="1"/>
    </xf>
    <xf numFmtId="0" fontId="0" fillId="0" borderId="43" xfId="0" applyBorder="1" applyAlignment="1">
      <alignment horizontal="center"/>
    </xf>
    <xf numFmtId="0" fontId="9" fillId="2" borderId="1" xfId="0" applyFont="1" applyFill="1" applyBorder="1" applyAlignment="1">
      <alignment horizontal="center" vertical="center" wrapText="1"/>
    </xf>
    <xf numFmtId="3" fontId="9" fillId="2" borderId="2" xfId="0" applyNumberFormat="1" applyFont="1" applyFill="1" applyBorder="1" applyAlignment="1">
      <alignment horizontal="left" vertical="top" wrapText="1"/>
    </xf>
  </cellXfs>
  <cellStyles count="5">
    <cellStyle name="Currency" xfId="4" builtinId="4"/>
    <cellStyle name="Hyperlink" xfId="2" builtinId="8"/>
    <cellStyle name="Normal" xfId="0" builtinId="0"/>
    <cellStyle name="Normal 2" xfId="1"/>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3.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15.xml.rels><?xml version="1.0" encoding="UTF-8" standalone="yes"?>
<Relationships xmlns="http://schemas.openxmlformats.org/package/2006/relationships"><Relationship Id="rId2" Type="http://schemas.openxmlformats.org/officeDocument/2006/relationships/chartUserShapes" Target="../drawings/drawing7.xml"/><Relationship Id="rId1" Type="http://schemas.openxmlformats.org/officeDocument/2006/relationships/themeOverride" Target="../theme/themeOverride4.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3.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25.xml.rels><?xml version="1.0" encoding="UTF-8" standalone="yes"?>
<Relationships xmlns="http://schemas.openxmlformats.org/package/2006/relationships"><Relationship Id="rId2" Type="http://schemas.openxmlformats.org/officeDocument/2006/relationships/chartUserShapes" Target="../drawings/drawing16.xml"/><Relationship Id="rId1" Type="http://schemas.openxmlformats.org/officeDocument/2006/relationships/themeOverride" Target="../theme/themeOverride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Citizenship Status in Syracuse and Onondaga County</a:t>
            </a:r>
          </a:p>
          <a:p>
            <a:pPr>
              <a:defRPr/>
            </a:pPr>
            <a:r>
              <a:rPr lang="en-US" sz="1100" b="0"/>
              <a:t>2007-11</a:t>
            </a:r>
          </a:p>
        </c:rich>
      </c:tx>
      <c:layout>
        <c:manualLayout>
          <c:xMode val="edge"/>
          <c:yMode val="edge"/>
          <c:x val="0.10731662971536189"/>
          <c:y val="1.4591293061866921E-2"/>
        </c:manualLayout>
      </c:layout>
      <c:overlay val="0"/>
    </c:title>
    <c:autoTitleDeleted val="0"/>
    <c:plotArea>
      <c:layout>
        <c:manualLayout>
          <c:layoutTarget val="inner"/>
          <c:xMode val="edge"/>
          <c:yMode val="edge"/>
          <c:x val="0.3230785214348218"/>
          <c:y val="0.16832349081364831"/>
          <c:w val="0.59200699912510857"/>
          <c:h val="0.66945501603966306"/>
        </c:manualLayout>
      </c:layout>
      <c:barChart>
        <c:barDir val="bar"/>
        <c:grouping val="clustered"/>
        <c:varyColors val="0"/>
        <c:ser>
          <c:idx val="0"/>
          <c:order val="0"/>
          <c:tx>
            <c:v>Onondaga County (N=464,921)</c:v>
          </c:tx>
          <c:invertIfNegative val="0"/>
          <c:dLbls>
            <c:numFmt formatCode="0%" sourceLinked="0"/>
            <c:txPr>
              <a:bodyPr/>
              <a:lstStyle/>
              <a:p>
                <a:pPr>
                  <a:defRPr i="1"/>
                </a:pPr>
                <a:endParaRPr lang="en-US"/>
              </a:p>
            </c:txPr>
            <c:showLegendKey val="0"/>
            <c:showVal val="1"/>
            <c:showCatName val="0"/>
            <c:showSerName val="0"/>
            <c:showPercent val="0"/>
            <c:showBubbleSize val="0"/>
            <c:showLeaderLines val="0"/>
          </c:dLbls>
          <c:cat>
            <c:strRef>
              <c:f>Citizenship!$A$9:$A$11</c:f>
              <c:strCache>
                <c:ptCount val="3"/>
                <c:pt idx="0">
                  <c:v>Not a US Citizen</c:v>
                </c:pt>
                <c:pt idx="1">
                  <c:v>Naturalized US Citizen</c:v>
                </c:pt>
                <c:pt idx="2">
                  <c:v>US Citizen</c:v>
                </c:pt>
              </c:strCache>
            </c:strRef>
          </c:cat>
          <c:val>
            <c:numRef>
              <c:f>Citizenship!$G$9:$G$11</c:f>
              <c:numCache>
                <c:formatCode>0%</c:formatCode>
                <c:ptCount val="3"/>
                <c:pt idx="0">
                  <c:v>3.4354223620787189E-2</c:v>
                </c:pt>
                <c:pt idx="1">
                  <c:v>3.553937120500042E-2</c:v>
                </c:pt>
                <c:pt idx="2">
                  <c:v>0.93010640517421239</c:v>
                </c:pt>
              </c:numCache>
            </c:numRef>
          </c:val>
        </c:ser>
        <c:ser>
          <c:idx val="1"/>
          <c:order val="1"/>
          <c:tx>
            <c:v>Syracuse (N=144,883)</c:v>
          </c:tx>
          <c:invertIfNegative val="0"/>
          <c:dLbls>
            <c:numFmt formatCode="0%" sourceLinked="0"/>
            <c:txPr>
              <a:bodyPr/>
              <a:lstStyle/>
              <a:p>
                <a:pPr>
                  <a:defRPr i="1"/>
                </a:pPr>
                <a:endParaRPr lang="en-US"/>
              </a:p>
            </c:txPr>
            <c:showLegendKey val="0"/>
            <c:showVal val="1"/>
            <c:showCatName val="0"/>
            <c:showSerName val="0"/>
            <c:showPercent val="0"/>
            <c:showBubbleSize val="0"/>
            <c:showLeaderLines val="0"/>
          </c:dLbls>
          <c:cat>
            <c:strRef>
              <c:f>Citizenship!$A$9:$A$11</c:f>
              <c:strCache>
                <c:ptCount val="3"/>
                <c:pt idx="0">
                  <c:v>Not a US Citizen</c:v>
                </c:pt>
                <c:pt idx="1">
                  <c:v>Naturalized US Citizen</c:v>
                </c:pt>
                <c:pt idx="2">
                  <c:v>US Citizen</c:v>
                </c:pt>
              </c:strCache>
            </c:strRef>
          </c:cat>
          <c:val>
            <c:numRef>
              <c:f>Citizenship!$D$9:$D$11</c:f>
              <c:numCache>
                <c:formatCode>0%</c:formatCode>
                <c:ptCount val="3"/>
                <c:pt idx="0">
                  <c:v>6.7102420573842345E-2</c:v>
                </c:pt>
                <c:pt idx="1">
                  <c:v>3.7644168052842639E-2</c:v>
                </c:pt>
                <c:pt idx="2">
                  <c:v>0.89525341137331504</c:v>
                </c:pt>
              </c:numCache>
            </c:numRef>
          </c:val>
        </c:ser>
        <c:dLbls>
          <c:showLegendKey val="0"/>
          <c:showVal val="1"/>
          <c:showCatName val="0"/>
          <c:showSerName val="0"/>
          <c:showPercent val="0"/>
          <c:showBubbleSize val="0"/>
        </c:dLbls>
        <c:gapWidth val="43"/>
        <c:axId val="207487360"/>
        <c:axId val="207488896"/>
      </c:barChart>
      <c:catAx>
        <c:axId val="207487360"/>
        <c:scaling>
          <c:orientation val="minMax"/>
        </c:scaling>
        <c:delete val="0"/>
        <c:axPos val="l"/>
        <c:majorTickMark val="out"/>
        <c:minorTickMark val="none"/>
        <c:tickLblPos val="nextTo"/>
        <c:spPr>
          <a:ln>
            <a:noFill/>
          </a:ln>
        </c:spPr>
        <c:crossAx val="207488896"/>
        <c:crosses val="autoZero"/>
        <c:auto val="1"/>
        <c:lblAlgn val="ctr"/>
        <c:lblOffset val="100"/>
        <c:noMultiLvlLbl val="0"/>
      </c:catAx>
      <c:valAx>
        <c:axId val="207488896"/>
        <c:scaling>
          <c:orientation val="minMax"/>
          <c:max val="1"/>
        </c:scaling>
        <c:delete val="1"/>
        <c:axPos val="b"/>
        <c:numFmt formatCode="0%" sourceLinked="0"/>
        <c:majorTickMark val="out"/>
        <c:minorTickMark val="none"/>
        <c:tickLblPos val="none"/>
        <c:crossAx val="207487360"/>
        <c:crosses val="autoZero"/>
        <c:crossBetween val="between"/>
      </c:valAx>
    </c:plotArea>
    <c:legend>
      <c:legendPos val="r"/>
      <c:layout>
        <c:manualLayout>
          <c:xMode val="edge"/>
          <c:yMode val="edge"/>
          <c:x val="0.26527215065639426"/>
          <c:y val="0.86920354586072957"/>
          <c:w val="0.71928586741491951"/>
          <c:h val="9.3360309128025745E-2"/>
        </c:manualLayout>
      </c:layout>
      <c:overlay val="0"/>
    </c:legend>
    <c:plotVisOnly val="1"/>
    <c:dispBlanksAs val="gap"/>
    <c:showDLblsOverMax val="0"/>
  </c:chart>
  <c:spPr>
    <a:ln>
      <a:noFill/>
    </a:ln>
  </c:spPr>
  <c:printSettings>
    <c:headerFooter/>
    <c:pageMargins b="0.75000000000000244" l="0.70000000000000062" r="0.70000000000000062" t="0.75000000000000244"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Syracuse</a:t>
            </a:r>
            <a:r>
              <a:rPr lang="en-US" sz="1400" b="0" baseline="0"/>
              <a:t> City and Onondaga County Age Distribution</a:t>
            </a:r>
          </a:p>
          <a:p>
            <a:pPr>
              <a:defRPr/>
            </a:pPr>
            <a:r>
              <a:rPr lang="en-US" sz="1200" b="0" baseline="0"/>
              <a:t>2010</a:t>
            </a:r>
            <a:endParaRPr lang="en-US" sz="1200" b="0"/>
          </a:p>
        </c:rich>
      </c:tx>
      <c:overlay val="0"/>
    </c:title>
    <c:autoTitleDeleted val="0"/>
    <c:plotArea>
      <c:layout>
        <c:manualLayout>
          <c:layoutTarget val="inner"/>
          <c:xMode val="edge"/>
          <c:yMode val="edge"/>
          <c:x val="4.962560992573694E-2"/>
          <c:y val="7.8005599300087491E-2"/>
          <c:w val="0.93953626370513321"/>
          <c:h val="0.7754022852828385"/>
        </c:manualLayout>
      </c:layout>
      <c:lineChart>
        <c:grouping val="standard"/>
        <c:varyColors val="0"/>
        <c:ser>
          <c:idx val="0"/>
          <c:order val="0"/>
          <c:tx>
            <c:v>Syracuse</c:v>
          </c:tx>
          <c:marker>
            <c:symbol val="none"/>
          </c:marker>
          <c:val>
            <c:numRef>
              <c:f>AgeDistributionSyrOn!$H$21:$H$90</c:f>
              <c:numCache>
                <c:formatCode>0.0%</c:formatCode>
                <c:ptCount val="70"/>
                <c:pt idx="0">
                  <c:v>1.4E-2</c:v>
                </c:pt>
                <c:pt idx="1">
                  <c:v>1.4E-2</c:v>
                </c:pt>
                <c:pt idx="2">
                  <c:v>1.4E-2</c:v>
                </c:pt>
                <c:pt idx="3">
                  <c:v>1.2999999999999999E-2</c:v>
                </c:pt>
                <c:pt idx="4">
                  <c:v>1.2999999999999999E-2</c:v>
                </c:pt>
                <c:pt idx="5">
                  <c:v>1.2E-2</c:v>
                </c:pt>
                <c:pt idx="6">
                  <c:v>1.2E-2</c:v>
                </c:pt>
                <c:pt idx="7">
                  <c:v>1.2E-2</c:v>
                </c:pt>
                <c:pt idx="8">
                  <c:v>1.2E-2</c:v>
                </c:pt>
                <c:pt idx="9">
                  <c:v>1.2E-2</c:v>
                </c:pt>
                <c:pt idx="10">
                  <c:v>1.2E-2</c:v>
                </c:pt>
                <c:pt idx="11">
                  <c:v>1.2E-2</c:v>
                </c:pt>
                <c:pt idx="12">
                  <c:v>1.0999999999999999E-2</c:v>
                </c:pt>
                <c:pt idx="13">
                  <c:v>1.0999999999999999E-2</c:v>
                </c:pt>
                <c:pt idx="14">
                  <c:v>1.2999999999999999E-2</c:v>
                </c:pt>
                <c:pt idx="15">
                  <c:v>1.2999999999999999E-2</c:v>
                </c:pt>
                <c:pt idx="16">
                  <c:v>1.2999999999999999E-2</c:v>
                </c:pt>
                <c:pt idx="17">
                  <c:v>2.5000000000000001E-2</c:v>
                </c:pt>
                <c:pt idx="18">
                  <c:v>3.3000000000000002E-2</c:v>
                </c:pt>
                <c:pt idx="19">
                  <c:v>3.5999999999999997E-2</c:v>
                </c:pt>
                <c:pt idx="20">
                  <c:v>0.03</c:v>
                </c:pt>
                <c:pt idx="21">
                  <c:v>2.5999999999999999E-2</c:v>
                </c:pt>
                <c:pt idx="22">
                  <c:v>0.02</c:v>
                </c:pt>
                <c:pt idx="23">
                  <c:v>0.02</c:v>
                </c:pt>
                <c:pt idx="24">
                  <c:v>1.9E-2</c:v>
                </c:pt>
                <c:pt idx="25">
                  <c:v>1.7000000000000001E-2</c:v>
                </c:pt>
                <c:pt idx="26">
                  <c:v>1.7000000000000001E-2</c:v>
                </c:pt>
                <c:pt idx="27">
                  <c:v>1.6E-2</c:v>
                </c:pt>
                <c:pt idx="28">
                  <c:v>1.6E-2</c:v>
                </c:pt>
                <c:pt idx="29">
                  <c:v>1.4E-2</c:v>
                </c:pt>
                <c:pt idx="30">
                  <c:v>1.2999999999999999E-2</c:v>
                </c:pt>
                <c:pt idx="31">
                  <c:v>1.2999999999999999E-2</c:v>
                </c:pt>
                <c:pt idx="32">
                  <c:v>1.2E-2</c:v>
                </c:pt>
                <c:pt idx="33">
                  <c:v>1.0999999999999999E-2</c:v>
                </c:pt>
                <c:pt idx="34">
                  <c:v>1.2E-2</c:v>
                </c:pt>
                <c:pt idx="35">
                  <c:v>8.9999999999999993E-3</c:v>
                </c:pt>
                <c:pt idx="36">
                  <c:v>0.01</c:v>
                </c:pt>
                <c:pt idx="37">
                  <c:v>0.01</c:v>
                </c:pt>
                <c:pt idx="38">
                  <c:v>1.2E-2</c:v>
                </c:pt>
                <c:pt idx="39">
                  <c:v>1.2E-2</c:v>
                </c:pt>
                <c:pt idx="40">
                  <c:v>1.0999999999999999E-2</c:v>
                </c:pt>
                <c:pt idx="41">
                  <c:v>0.01</c:v>
                </c:pt>
                <c:pt idx="42">
                  <c:v>1.0999999999999999E-2</c:v>
                </c:pt>
                <c:pt idx="43">
                  <c:v>1.0999999999999999E-2</c:v>
                </c:pt>
                <c:pt idx="44">
                  <c:v>1.2E-2</c:v>
                </c:pt>
                <c:pt idx="45">
                  <c:v>1.2E-2</c:v>
                </c:pt>
                <c:pt idx="46">
                  <c:v>1.2E-2</c:v>
                </c:pt>
                <c:pt idx="47">
                  <c:v>1.2E-2</c:v>
                </c:pt>
                <c:pt idx="48">
                  <c:v>1.2E-2</c:v>
                </c:pt>
                <c:pt idx="49">
                  <c:v>1.2999999999999999E-2</c:v>
                </c:pt>
                <c:pt idx="50">
                  <c:v>1.2E-2</c:v>
                </c:pt>
                <c:pt idx="51">
                  <c:v>1.2E-2</c:v>
                </c:pt>
                <c:pt idx="52">
                  <c:v>1.2E-2</c:v>
                </c:pt>
                <c:pt idx="53">
                  <c:v>1.2E-2</c:v>
                </c:pt>
                <c:pt idx="54">
                  <c:v>1.2E-2</c:v>
                </c:pt>
                <c:pt idx="55">
                  <c:v>1.0999999999999999E-2</c:v>
                </c:pt>
                <c:pt idx="56">
                  <c:v>1.0999999999999999E-2</c:v>
                </c:pt>
                <c:pt idx="57">
                  <c:v>0.01</c:v>
                </c:pt>
                <c:pt idx="58">
                  <c:v>0.01</c:v>
                </c:pt>
                <c:pt idx="59">
                  <c:v>0.01</c:v>
                </c:pt>
                <c:pt idx="60">
                  <c:v>8.9999999999999993E-3</c:v>
                </c:pt>
                <c:pt idx="61">
                  <c:v>8.9999999999999993E-3</c:v>
                </c:pt>
                <c:pt idx="62">
                  <c:v>8.0000000000000002E-3</c:v>
                </c:pt>
                <c:pt idx="63">
                  <c:v>7.0000000000000001E-3</c:v>
                </c:pt>
                <c:pt idx="64">
                  <c:v>6.0000000000000001E-3</c:v>
                </c:pt>
                <c:pt idx="65">
                  <c:v>6.0000000000000001E-3</c:v>
                </c:pt>
                <c:pt idx="66">
                  <c:v>6.0000000000000001E-3</c:v>
                </c:pt>
                <c:pt idx="67">
                  <c:v>5.0000000000000001E-3</c:v>
                </c:pt>
                <c:pt idx="68">
                  <c:v>5.0000000000000001E-3</c:v>
                </c:pt>
                <c:pt idx="69">
                  <c:v>4.0000000000000001E-3</c:v>
                </c:pt>
              </c:numCache>
            </c:numRef>
          </c:val>
          <c:smooth val="0"/>
        </c:ser>
        <c:ser>
          <c:idx val="1"/>
          <c:order val="1"/>
          <c:tx>
            <c:v>Onondaga County</c:v>
          </c:tx>
          <c:marker>
            <c:symbol val="none"/>
          </c:marker>
          <c:val>
            <c:numRef>
              <c:f>AgeDistributionSyrOn!$I$21:$I$90</c:f>
              <c:numCache>
                <c:formatCode>0.0%</c:formatCode>
                <c:ptCount val="70"/>
                <c:pt idx="0">
                  <c:v>1.0999999999999999E-2</c:v>
                </c:pt>
                <c:pt idx="1">
                  <c:v>1.2E-2</c:v>
                </c:pt>
                <c:pt idx="2">
                  <c:v>1.2E-2</c:v>
                </c:pt>
                <c:pt idx="3">
                  <c:v>1.2E-2</c:v>
                </c:pt>
                <c:pt idx="4">
                  <c:v>1.2E-2</c:v>
                </c:pt>
                <c:pt idx="5">
                  <c:v>1.2E-2</c:v>
                </c:pt>
                <c:pt idx="6">
                  <c:v>1.2E-2</c:v>
                </c:pt>
                <c:pt idx="7">
                  <c:v>1.2999999999999999E-2</c:v>
                </c:pt>
                <c:pt idx="8">
                  <c:v>1.2999999999999999E-2</c:v>
                </c:pt>
                <c:pt idx="9">
                  <c:v>1.2999999999999999E-2</c:v>
                </c:pt>
                <c:pt idx="10">
                  <c:v>1.2999999999999999E-2</c:v>
                </c:pt>
                <c:pt idx="11">
                  <c:v>1.2999999999999999E-2</c:v>
                </c:pt>
                <c:pt idx="12">
                  <c:v>1.4E-2</c:v>
                </c:pt>
                <c:pt idx="13">
                  <c:v>1.2999999999999999E-2</c:v>
                </c:pt>
                <c:pt idx="14">
                  <c:v>1.4E-2</c:v>
                </c:pt>
                <c:pt idx="15">
                  <c:v>1.4E-2</c:v>
                </c:pt>
                <c:pt idx="16">
                  <c:v>1.4999999999999999E-2</c:v>
                </c:pt>
                <c:pt idx="17">
                  <c:v>1.7000000000000001E-2</c:v>
                </c:pt>
                <c:pt idx="18">
                  <c:v>1.7999999999999999E-2</c:v>
                </c:pt>
                <c:pt idx="19">
                  <c:v>1.7999999999999999E-2</c:v>
                </c:pt>
                <c:pt idx="20">
                  <c:v>1.6E-2</c:v>
                </c:pt>
                <c:pt idx="21">
                  <c:v>1.4999999999999999E-2</c:v>
                </c:pt>
                <c:pt idx="22">
                  <c:v>1.4E-2</c:v>
                </c:pt>
                <c:pt idx="23">
                  <c:v>1.4E-2</c:v>
                </c:pt>
                <c:pt idx="24">
                  <c:v>1.2999999999999999E-2</c:v>
                </c:pt>
                <c:pt idx="25">
                  <c:v>1.2999999999999999E-2</c:v>
                </c:pt>
                <c:pt idx="26">
                  <c:v>1.2999999999999999E-2</c:v>
                </c:pt>
                <c:pt idx="27">
                  <c:v>1.2E-2</c:v>
                </c:pt>
                <c:pt idx="28">
                  <c:v>1.2E-2</c:v>
                </c:pt>
                <c:pt idx="29">
                  <c:v>1.2E-2</c:v>
                </c:pt>
                <c:pt idx="30">
                  <c:v>1.0999999999999999E-2</c:v>
                </c:pt>
                <c:pt idx="31">
                  <c:v>1.2E-2</c:v>
                </c:pt>
                <c:pt idx="32">
                  <c:v>1.0999999999999999E-2</c:v>
                </c:pt>
                <c:pt idx="33">
                  <c:v>1.0999999999999999E-2</c:v>
                </c:pt>
                <c:pt idx="34">
                  <c:v>1.0999999999999999E-2</c:v>
                </c:pt>
                <c:pt idx="35">
                  <c:v>0.01</c:v>
                </c:pt>
                <c:pt idx="36">
                  <c:v>1.0999999999999999E-2</c:v>
                </c:pt>
                <c:pt idx="37">
                  <c:v>1.2E-2</c:v>
                </c:pt>
                <c:pt idx="38">
                  <c:v>1.2999999999999999E-2</c:v>
                </c:pt>
                <c:pt idx="39">
                  <c:v>1.2999999999999999E-2</c:v>
                </c:pt>
                <c:pt idx="40">
                  <c:v>1.2999999999999999E-2</c:v>
                </c:pt>
                <c:pt idx="41">
                  <c:v>1.2999999999999999E-2</c:v>
                </c:pt>
                <c:pt idx="42">
                  <c:v>1.4E-2</c:v>
                </c:pt>
                <c:pt idx="43">
                  <c:v>1.4E-2</c:v>
                </c:pt>
                <c:pt idx="44">
                  <c:v>1.4999999999999999E-2</c:v>
                </c:pt>
                <c:pt idx="45">
                  <c:v>1.4999999999999999E-2</c:v>
                </c:pt>
                <c:pt idx="46">
                  <c:v>1.6E-2</c:v>
                </c:pt>
                <c:pt idx="47">
                  <c:v>1.6E-2</c:v>
                </c:pt>
                <c:pt idx="48">
                  <c:v>1.4999999999999999E-2</c:v>
                </c:pt>
                <c:pt idx="49">
                  <c:v>1.6E-2</c:v>
                </c:pt>
                <c:pt idx="50">
                  <c:v>1.6E-2</c:v>
                </c:pt>
                <c:pt idx="51">
                  <c:v>1.4999999999999999E-2</c:v>
                </c:pt>
                <c:pt idx="52">
                  <c:v>1.4999999999999999E-2</c:v>
                </c:pt>
                <c:pt idx="53">
                  <c:v>1.4999999999999999E-2</c:v>
                </c:pt>
                <c:pt idx="54">
                  <c:v>1.4999999999999999E-2</c:v>
                </c:pt>
                <c:pt idx="55">
                  <c:v>1.4E-2</c:v>
                </c:pt>
                <c:pt idx="56">
                  <c:v>1.4E-2</c:v>
                </c:pt>
                <c:pt idx="57">
                  <c:v>1.2999999999999999E-2</c:v>
                </c:pt>
                <c:pt idx="58">
                  <c:v>1.2999999999999999E-2</c:v>
                </c:pt>
                <c:pt idx="59">
                  <c:v>1.2E-2</c:v>
                </c:pt>
                <c:pt idx="60">
                  <c:v>1.2E-2</c:v>
                </c:pt>
                <c:pt idx="61">
                  <c:v>1.0999999999999999E-2</c:v>
                </c:pt>
                <c:pt idx="62">
                  <c:v>1.0999999999999999E-2</c:v>
                </c:pt>
                <c:pt idx="63">
                  <c:v>8.0000000000000002E-3</c:v>
                </c:pt>
                <c:pt idx="64">
                  <c:v>8.0000000000000002E-3</c:v>
                </c:pt>
                <c:pt idx="65">
                  <c:v>8.0000000000000002E-3</c:v>
                </c:pt>
                <c:pt idx="66">
                  <c:v>8.9999999999999993E-3</c:v>
                </c:pt>
                <c:pt idx="67">
                  <c:v>7.0000000000000001E-3</c:v>
                </c:pt>
                <c:pt idx="68">
                  <c:v>7.0000000000000001E-3</c:v>
                </c:pt>
                <c:pt idx="69">
                  <c:v>6.0000000000000001E-3</c:v>
                </c:pt>
              </c:numCache>
            </c:numRef>
          </c:val>
          <c:smooth val="0"/>
        </c:ser>
        <c:dLbls>
          <c:showLegendKey val="0"/>
          <c:showVal val="0"/>
          <c:showCatName val="0"/>
          <c:showSerName val="0"/>
          <c:showPercent val="0"/>
          <c:showBubbleSize val="0"/>
        </c:dLbls>
        <c:marker val="1"/>
        <c:smooth val="0"/>
        <c:axId val="208925056"/>
        <c:axId val="208926592"/>
      </c:lineChart>
      <c:catAx>
        <c:axId val="208925056"/>
        <c:scaling>
          <c:orientation val="minMax"/>
        </c:scaling>
        <c:delete val="0"/>
        <c:axPos val="b"/>
        <c:majorTickMark val="out"/>
        <c:minorTickMark val="none"/>
        <c:tickLblPos val="nextTo"/>
        <c:spPr>
          <a:ln>
            <a:noFill/>
          </a:ln>
        </c:spPr>
        <c:txPr>
          <a:bodyPr/>
          <a:lstStyle/>
          <a:p>
            <a:pPr>
              <a:defRPr sz="1000"/>
            </a:pPr>
            <a:endParaRPr lang="en-US"/>
          </a:p>
        </c:txPr>
        <c:crossAx val="208926592"/>
        <c:crosses val="autoZero"/>
        <c:auto val="1"/>
        <c:lblAlgn val="ctr"/>
        <c:lblOffset val="100"/>
        <c:tickLblSkip val="5"/>
        <c:tickMarkSkip val="1"/>
        <c:noMultiLvlLbl val="0"/>
      </c:catAx>
      <c:valAx>
        <c:axId val="208926592"/>
        <c:scaling>
          <c:orientation val="minMax"/>
        </c:scaling>
        <c:delete val="0"/>
        <c:axPos val="l"/>
        <c:numFmt formatCode="0.0%" sourceLinked="1"/>
        <c:majorTickMark val="out"/>
        <c:minorTickMark val="none"/>
        <c:tickLblPos val="nextTo"/>
        <c:spPr>
          <a:noFill/>
          <a:ln>
            <a:noFill/>
          </a:ln>
        </c:spPr>
        <c:txPr>
          <a:bodyPr/>
          <a:lstStyle/>
          <a:p>
            <a:pPr>
              <a:defRPr sz="1000"/>
            </a:pPr>
            <a:endParaRPr lang="en-US"/>
          </a:p>
        </c:txPr>
        <c:crossAx val="208925056"/>
        <c:crosses val="autoZero"/>
        <c:crossBetween val="between"/>
      </c:valAx>
    </c:plotArea>
    <c:legend>
      <c:legendPos val="r"/>
      <c:layout>
        <c:manualLayout>
          <c:xMode val="edge"/>
          <c:yMode val="edge"/>
          <c:x val="0.16815082355938746"/>
          <c:y val="0.91419328342389461"/>
          <c:w val="0.63449312467637098"/>
          <c:h val="5.8321893182811113E-2"/>
        </c:manualLayout>
      </c:layout>
      <c:overlay val="0"/>
      <c:txPr>
        <a:bodyPr/>
        <a:lstStyle/>
        <a:p>
          <a:pPr>
            <a:defRPr sz="1200"/>
          </a:pPr>
          <a:endParaRPr lang="en-US"/>
        </a:p>
      </c:txPr>
    </c:legend>
    <c:plotVisOnly val="1"/>
    <c:dispBlanksAs val="gap"/>
    <c:showDLblsOverMax val="0"/>
  </c:chart>
  <c:spPr>
    <a:ln>
      <a:noFill/>
    </a:ln>
  </c:spPr>
  <c:printSettings>
    <c:headerFooter/>
    <c:pageMargins b="0.75000000000000122" l="0.70000000000000062" r="0.70000000000000062" t="0.7500000000000012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Refugee</a:t>
            </a:r>
            <a:r>
              <a:rPr lang="en-US" sz="1400" b="0" baseline="0"/>
              <a:t> Arrivals in Syracuse</a:t>
            </a:r>
          </a:p>
          <a:p>
            <a:pPr>
              <a:defRPr/>
            </a:pPr>
            <a:r>
              <a:rPr lang="en-US" sz="1200" b="0" baseline="0"/>
              <a:t>2001-12</a:t>
            </a:r>
            <a:endParaRPr lang="en-US" sz="1200" b="0"/>
          </a:p>
        </c:rich>
      </c:tx>
      <c:overlay val="0"/>
    </c:title>
    <c:autoTitleDeleted val="0"/>
    <c:plotArea>
      <c:layout>
        <c:manualLayout>
          <c:layoutTarget val="inner"/>
          <c:xMode val="edge"/>
          <c:yMode val="edge"/>
          <c:x val="5.2845445795545412E-2"/>
          <c:y val="0.11530192528482351"/>
          <c:w val="0.89355939176290045"/>
          <c:h val="0.77191507962676964"/>
        </c:manualLayout>
      </c:layout>
      <c:scatterChart>
        <c:scatterStyle val="lineMarker"/>
        <c:varyColors val="0"/>
        <c:ser>
          <c:idx val="0"/>
          <c:order val="0"/>
          <c:spPr>
            <a:ln>
              <a:solidFill>
                <a:schemeClr val="tx1"/>
              </a:solidFill>
            </a:ln>
          </c:spPr>
          <c:marker>
            <c:spPr>
              <a:solidFill>
                <a:schemeClr val="tx1"/>
              </a:solidFill>
              <a:ln>
                <a:solidFill>
                  <a:schemeClr val="tx1"/>
                </a:solidFill>
              </a:ln>
            </c:spPr>
          </c:marker>
          <c:dLbls>
            <c:dLbl>
              <c:idx val="0"/>
              <c:layout>
                <c:manualLayout>
                  <c:x val="-7.819121436952188E-3"/>
                  <c:y val="-3.3803794098501094E-2"/>
                </c:manualLayout>
              </c:layout>
              <c:dLblPos val="r"/>
              <c:showLegendKey val="0"/>
              <c:showVal val="1"/>
              <c:showCatName val="0"/>
              <c:showSerName val="0"/>
              <c:showPercent val="0"/>
              <c:showBubbleSize val="0"/>
            </c:dLbl>
            <c:dLbl>
              <c:idx val="2"/>
              <c:layout>
                <c:manualLayout>
                  <c:x val="-4.5914353818619719E-2"/>
                  <c:y val="-3.8597990555804811E-2"/>
                </c:manualLayout>
              </c:layout>
              <c:dLblPos val="r"/>
              <c:showLegendKey val="0"/>
              <c:showVal val="1"/>
              <c:showCatName val="0"/>
              <c:showSerName val="0"/>
              <c:showPercent val="0"/>
              <c:showBubbleSize val="0"/>
            </c:dLbl>
            <c:dLbl>
              <c:idx val="4"/>
              <c:layout>
                <c:manualLayout>
                  <c:x val="-2.3057214389619218E-2"/>
                  <c:y val="-3.3803794098501004E-2"/>
                </c:manualLayout>
              </c:layout>
              <c:dLblPos val="r"/>
              <c:showLegendKey val="0"/>
              <c:showVal val="1"/>
              <c:showCatName val="0"/>
              <c:showSerName val="0"/>
              <c:showPercent val="0"/>
              <c:showBubbleSize val="0"/>
            </c:dLbl>
            <c:dLbl>
              <c:idx val="6"/>
              <c:layout>
                <c:manualLayout>
                  <c:x val="-4.9723877056786561E-2"/>
                  <c:y val="-3.3803794098501004E-2"/>
                </c:manualLayout>
              </c:layout>
              <c:dLblPos val="r"/>
              <c:showLegendKey val="0"/>
              <c:showVal val="1"/>
              <c:showCatName val="0"/>
              <c:showSerName val="0"/>
              <c:showPercent val="0"/>
              <c:showBubbleSize val="0"/>
            </c:dLbl>
            <c:dLbl>
              <c:idx val="7"/>
              <c:layout>
                <c:manualLayout>
                  <c:x val="-5.1628638675869649E-2"/>
                  <c:y val="-3.1406790240079814E-2"/>
                </c:manualLayout>
              </c:layout>
              <c:dLblPos val="r"/>
              <c:showLegendKey val="0"/>
              <c:showVal val="1"/>
              <c:showCatName val="0"/>
              <c:showSerName val="0"/>
              <c:showPercent val="0"/>
              <c:showBubbleSize val="0"/>
            </c:dLbl>
            <c:dLbl>
              <c:idx val="9"/>
              <c:layout>
                <c:manualLayout>
                  <c:x val="-1.1628644675118921E-2"/>
                  <c:y val="-3.3803794098501004E-2"/>
                </c:manualLayout>
              </c:layout>
              <c:dLblPos val="r"/>
              <c:showLegendKey val="0"/>
              <c:showVal val="1"/>
              <c:showCatName val="0"/>
              <c:showSerName val="0"/>
              <c:showPercent val="0"/>
              <c:showBubbleSize val="0"/>
            </c:dLbl>
            <c:txPr>
              <a:bodyPr/>
              <a:lstStyle/>
              <a:p>
                <a:pPr>
                  <a:defRPr i="1"/>
                </a:pPr>
                <a:endParaRPr lang="en-US"/>
              </a:p>
            </c:txPr>
            <c:dLblPos val="t"/>
            <c:showLegendKey val="0"/>
            <c:showVal val="1"/>
            <c:showCatName val="0"/>
            <c:showSerName val="0"/>
            <c:showPercent val="0"/>
            <c:showBubbleSize val="0"/>
            <c:showLeaderLines val="0"/>
          </c:dLbls>
          <c:xVal>
            <c:numRef>
              <c:f>Refugees!$S$6:$S$17</c:f>
              <c:numCache>
                <c:formatCode>General</c:formatCode>
                <c:ptCount val="12"/>
                <c:pt idx="0">
                  <c:v>2001</c:v>
                </c:pt>
                <c:pt idx="1">
                  <c:v>2002</c:v>
                </c:pt>
                <c:pt idx="2">
                  <c:v>2003</c:v>
                </c:pt>
                <c:pt idx="3">
                  <c:v>2004</c:v>
                </c:pt>
                <c:pt idx="4">
                  <c:v>2005</c:v>
                </c:pt>
                <c:pt idx="5">
                  <c:v>2006</c:v>
                </c:pt>
                <c:pt idx="6">
                  <c:v>2007</c:v>
                </c:pt>
                <c:pt idx="7">
                  <c:v>2008</c:v>
                </c:pt>
                <c:pt idx="8">
                  <c:v>2009</c:v>
                </c:pt>
                <c:pt idx="9">
                  <c:v>2010</c:v>
                </c:pt>
                <c:pt idx="10">
                  <c:v>2011</c:v>
                </c:pt>
                <c:pt idx="11">
                  <c:v>2012</c:v>
                </c:pt>
              </c:numCache>
            </c:numRef>
          </c:xVal>
          <c:yVal>
            <c:numRef>
              <c:f>Refugees!$T$6:$T$17</c:f>
              <c:numCache>
                <c:formatCode>#,##0</c:formatCode>
                <c:ptCount val="12"/>
                <c:pt idx="0">
                  <c:v>377</c:v>
                </c:pt>
                <c:pt idx="1">
                  <c:v>288</c:v>
                </c:pt>
                <c:pt idx="2">
                  <c:v>211</c:v>
                </c:pt>
                <c:pt idx="3">
                  <c:v>518</c:v>
                </c:pt>
                <c:pt idx="4">
                  <c:v>333</c:v>
                </c:pt>
                <c:pt idx="5">
                  <c:v>361</c:v>
                </c:pt>
                <c:pt idx="6">
                  <c:v>508</c:v>
                </c:pt>
                <c:pt idx="7">
                  <c:v>875</c:v>
                </c:pt>
                <c:pt idx="8">
                  <c:v>1223</c:v>
                </c:pt>
                <c:pt idx="9">
                  <c:v>882</c:v>
                </c:pt>
                <c:pt idx="10">
                  <c:v>827</c:v>
                </c:pt>
                <c:pt idx="11">
                  <c:v>794</c:v>
                </c:pt>
              </c:numCache>
            </c:numRef>
          </c:yVal>
          <c:smooth val="0"/>
        </c:ser>
        <c:dLbls>
          <c:showLegendKey val="0"/>
          <c:showVal val="0"/>
          <c:showCatName val="0"/>
          <c:showSerName val="0"/>
          <c:showPercent val="0"/>
          <c:showBubbleSize val="0"/>
        </c:dLbls>
        <c:axId val="208976512"/>
        <c:axId val="208990592"/>
      </c:scatterChart>
      <c:valAx>
        <c:axId val="208976512"/>
        <c:scaling>
          <c:orientation val="minMax"/>
          <c:max val="2012"/>
          <c:min val="2001"/>
        </c:scaling>
        <c:delete val="0"/>
        <c:axPos val="b"/>
        <c:numFmt formatCode="General" sourceLinked="1"/>
        <c:majorTickMark val="out"/>
        <c:minorTickMark val="none"/>
        <c:tickLblPos val="nextTo"/>
        <c:spPr>
          <a:ln>
            <a:noFill/>
          </a:ln>
        </c:spPr>
        <c:crossAx val="208990592"/>
        <c:crosses val="autoZero"/>
        <c:crossBetween val="midCat"/>
        <c:majorUnit val="1"/>
      </c:valAx>
      <c:valAx>
        <c:axId val="208990592"/>
        <c:scaling>
          <c:orientation val="minMax"/>
        </c:scaling>
        <c:delete val="1"/>
        <c:axPos val="l"/>
        <c:numFmt formatCode="#,##0" sourceLinked="1"/>
        <c:majorTickMark val="out"/>
        <c:minorTickMark val="none"/>
        <c:tickLblPos val="none"/>
        <c:crossAx val="208976512"/>
        <c:crosses val="autoZero"/>
        <c:crossBetween val="midCat"/>
      </c:valAx>
    </c:plotArea>
    <c:plotVisOnly val="1"/>
    <c:dispBlanksAs val="gap"/>
    <c:showDLblsOverMax val="0"/>
  </c:chart>
  <c:spPr>
    <a:ln>
      <a:noFill/>
    </a:ln>
  </c:spPr>
  <c:printSettings>
    <c:headerFooter/>
    <c:pageMargins b="0.75000000000000144" l="0.70000000000000062" r="0.70000000000000062" t="0.75000000000000144"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Top</a:t>
            </a:r>
            <a:r>
              <a:rPr lang="en-US" sz="1400" b="0" baseline="0"/>
              <a:t> Refugee Arrivals in Syracuse</a:t>
            </a:r>
          </a:p>
          <a:p>
            <a:pPr>
              <a:defRPr/>
            </a:pPr>
            <a:r>
              <a:rPr lang="en-US" sz="1200" b="0" baseline="0"/>
              <a:t>2001-12</a:t>
            </a:r>
            <a:endParaRPr lang="en-US" sz="1200" b="0"/>
          </a:p>
        </c:rich>
      </c:tx>
      <c:layout>
        <c:manualLayout>
          <c:xMode val="edge"/>
          <c:yMode val="edge"/>
          <c:x val="0.32413707860985536"/>
          <c:y val="9.3567251461988306E-3"/>
        </c:manualLayout>
      </c:layout>
      <c:overlay val="0"/>
    </c:title>
    <c:autoTitleDeleted val="0"/>
    <c:plotArea>
      <c:layout>
        <c:manualLayout>
          <c:layoutTarget val="inner"/>
          <c:xMode val="edge"/>
          <c:yMode val="edge"/>
          <c:x val="0.24482924740790418"/>
          <c:y val="8.610213197034558E-2"/>
          <c:w val="0.65552537182852244"/>
          <c:h val="0.89797099586369888"/>
        </c:manualLayout>
      </c:layout>
      <c:barChart>
        <c:barDir val="bar"/>
        <c:grouping val="clustered"/>
        <c:varyColors val="0"/>
        <c:ser>
          <c:idx val="0"/>
          <c:order val="0"/>
          <c:spPr>
            <a:solidFill>
              <a:schemeClr val="tx1"/>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Refugees!$T$36:$T$48</c:f>
              <c:strCache>
                <c:ptCount val="13"/>
                <c:pt idx="0">
                  <c:v>Other</c:v>
                </c:pt>
                <c:pt idx="1">
                  <c:v>Eritrea</c:v>
                </c:pt>
                <c:pt idx="2">
                  <c:v>Ukraine</c:v>
                </c:pt>
                <c:pt idx="3">
                  <c:v>Russia</c:v>
                </c:pt>
                <c:pt idx="4">
                  <c:v>Burundi</c:v>
                </c:pt>
                <c:pt idx="5">
                  <c:v>Dem. Rep. Congo</c:v>
                </c:pt>
                <c:pt idx="6">
                  <c:v>Liberia</c:v>
                </c:pt>
                <c:pt idx="7">
                  <c:v>Iraq</c:v>
                </c:pt>
                <c:pt idx="8">
                  <c:v>Bosnia and Herzegovina</c:v>
                </c:pt>
                <c:pt idx="9">
                  <c:v>Sudan</c:v>
                </c:pt>
                <c:pt idx="10">
                  <c:v>Somalia</c:v>
                </c:pt>
                <c:pt idx="11">
                  <c:v>Bhutan</c:v>
                </c:pt>
                <c:pt idx="12">
                  <c:v>Burma</c:v>
                </c:pt>
              </c:strCache>
            </c:strRef>
          </c:cat>
          <c:val>
            <c:numRef>
              <c:f>Refugees!$U$36:$U$48</c:f>
              <c:numCache>
                <c:formatCode>#,##0</c:formatCode>
                <c:ptCount val="13"/>
                <c:pt idx="0">
                  <c:v>571</c:v>
                </c:pt>
                <c:pt idx="1">
                  <c:v>105</c:v>
                </c:pt>
                <c:pt idx="2">
                  <c:v>109</c:v>
                </c:pt>
                <c:pt idx="3">
                  <c:v>138</c:v>
                </c:pt>
                <c:pt idx="4">
                  <c:v>193</c:v>
                </c:pt>
                <c:pt idx="5">
                  <c:v>205</c:v>
                </c:pt>
                <c:pt idx="6">
                  <c:v>235</c:v>
                </c:pt>
                <c:pt idx="7">
                  <c:v>397</c:v>
                </c:pt>
                <c:pt idx="8">
                  <c:v>412</c:v>
                </c:pt>
                <c:pt idx="9">
                  <c:v>450</c:v>
                </c:pt>
                <c:pt idx="10">
                  <c:v>1098</c:v>
                </c:pt>
                <c:pt idx="11">
                  <c:v>1427</c:v>
                </c:pt>
                <c:pt idx="12">
                  <c:v>1857</c:v>
                </c:pt>
              </c:numCache>
            </c:numRef>
          </c:val>
        </c:ser>
        <c:dLbls>
          <c:showLegendKey val="0"/>
          <c:showVal val="1"/>
          <c:showCatName val="0"/>
          <c:showSerName val="0"/>
          <c:showPercent val="0"/>
          <c:showBubbleSize val="0"/>
        </c:dLbls>
        <c:gapWidth val="62"/>
        <c:axId val="208997376"/>
        <c:axId val="209016704"/>
      </c:barChart>
      <c:catAx>
        <c:axId val="208997376"/>
        <c:scaling>
          <c:orientation val="minMax"/>
        </c:scaling>
        <c:delete val="0"/>
        <c:axPos val="l"/>
        <c:majorTickMark val="out"/>
        <c:minorTickMark val="none"/>
        <c:tickLblPos val="nextTo"/>
        <c:spPr>
          <a:noFill/>
          <a:ln>
            <a:noFill/>
          </a:ln>
        </c:spPr>
        <c:crossAx val="209016704"/>
        <c:crosses val="autoZero"/>
        <c:auto val="1"/>
        <c:lblAlgn val="ctr"/>
        <c:lblOffset val="100"/>
        <c:noMultiLvlLbl val="0"/>
      </c:catAx>
      <c:valAx>
        <c:axId val="209016704"/>
        <c:scaling>
          <c:orientation val="minMax"/>
        </c:scaling>
        <c:delete val="1"/>
        <c:axPos val="b"/>
        <c:numFmt formatCode="#,##0" sourceLinked="1"/>
        <c:majorTickMark val="out"/>
        <c:minorTickMark val="none"/>
        <c:tickLblPos val="none"/>
        <c:crossAx val="208997376"/>
        <c:crosses val="autoZero"/>
        <c:crossBetween val="between"/>
      </c:valAx>
    </c:plotArea>
    <c:plotVisOnly val="1"/>
    <c:dispBlanksAs val="gap"/>
    <c:showDLblsOverMax val="0"/>
  </c:chart>
  <c:spPr>
    <a:ln>
      <a:noFill/>
    </a:ln>
  </c:spPr>
  <c:printSettings>
    <c:headerFooter/>
    <c:pageMargins b="0.75000000000000111" l="0.70000000000000062" r="0.70000000000000062" t="0.75000000000000111"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Syracuse Refugee Arrivals</a:t>
            </a:r>
          </a:p>
          <a:p>
            <a:pPr>
              <a:defRPr/>
            </a:pPr>
            <a:r>
              <a:rPr lang="en-US" sz="1200" b="0"/>
              <a:t>2012</a:t>
            </a:r>
          </a:p>
        </c:rich>
      </c:tx>
      <c:layout>
        <c:manualLayout>
          <c:xMode val="edge"/>
          <c:yMode val="edge"/>
          <c:x val="0.30977829510441718"/>
          <c:y val="3.9228180687940345E-2"/>
        </c:manualLayout>
      </c:layout>
      <c:overlay val="0"/>
    </c:title>
    <c:autoTitleDeleted val="0"/>
    <c:plotArea>
      <c:layout>
        <c:manualLayout>
          <c:layoutTarget val="inner"/>
          <c:xMode val="edge"/>
          <c:yMode val="edge"/>
          <c:x val="0.28454711856670079"/>
          <c:y val="0.17772885757701362"/>
          <c:w val="0.69067652630377863"/>
          <c:h val="0.79998430722475478"/>
        </c:manualLayout>
      </c:layout>
      <c:barChart>
        <c:barDir val="bar"/>
        <c:grouping val="clustered"/>
        <c:varyColors val="0"/>
        <c:ser>
          <c:idx val="0"/>
          <c:order val="0"/>
          <c:spPr>
            <a:solidFill>
              <a:sysClr val="windowText" lastClr="000000"/>
            </a:solidFill>
            <a:ln>
              <a:solidFill>
                <a:sysClr val="windowText" lastClr="000000"/>
              </a:solidFill>
            </a:ln>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Refugees!$A$66:$A$75</c:f>
              <c:strCache>
                <c:ptCount val="10"/>
                <c:pt idx="0">
                  <c:v>Other</c:v>
                </c:pt>
                <c:pt idx="1">
                  <c:v>Eritrea</c:v>
                </c:pt>
                <c:pt idx="2">
                  <c:v>Ethiopia</c:v>
                </c:pt>
                <c:pt idx="3">
                  <c:v>Central African Republic</c:v>
                </c:pt>
                <c:pt idx="4">
                  <c:v>Cuba</c:v>
                </c:pt>
                <c:pt idx="5">
                  <c:v>Sudan</c:v>
                </c:pt>
                <c:pt idx="6">
                  <c:v>Iraq</c:v>
                </c:pt>
                <c:pt idx="7">
                  <c:v>Somalia</c:v>
                </c:pt>
                <c:pt idx="8">
                  <c:v>Burma</c:v>
                </c:pt>
                <c:pt idx="9">
                  <c:v>Bhutan</c:v>
                </c:pt>
              </c:strCache>
            </c:strRef>
          </c:cat>
          <c:val>
            <c:numRef>
              <c:f>Refugees!$B$66:$B$75</c:f>
              <c:numCache>
                <c:formatCode>0%</c:formatCode>
                <c:ptCount val="10"/>
                <c:pt idx="0">
                  <c:v>0.04</c:v>
                </c:pt>
                <c:pt idx="1">
                  <c:v>1.6372795969773299E-2</c:v>
                </c:pt>
                <c:pt idx="2">
                  <c:v>1.6372795969773299E-2</c:v>
                </c:pt>
                <c:pt idx="3">
                  <c:v>1.7632241813602016E-2</c:v>
                </c:pt>
                <c:pt idx="4">
                  <c:v>2.8967254408060455E-2</c:v>
                </c:pt>
                <c:pt idx="5">
                  <c:v>2.8967254408060455E-2</c:v>
                </c:pt>
                <c:pt idx="6">
                  <c:v>9.4458438287153654E-2</c:v>
                </c:pt>
                <c:pt idx="7">
                  <c:v>0.15869017632241814</c:v>
                </c:pt>
                <c:pt idx="8">
                  <c:v>0.24055415617128464</c:v>
                </c:pt>
                <c:pt idx="9">
                  <c:v>0.35516372795969775</c:v>
                </c:pt>
              </c:numCache>
            </c:numRef>
          </c:val>
        </c:ser>
        <c:dLbls>
          <c:showLegendKey val="0"/>
          <c:showVal val="1"/>
          <c:showCatName val="0"/>
          <c:showSerName val="0"/>
          <c:showPercent val="0"/>
          <c:showBubbleSize val="0"/>
        </c:dLbls>
        <c:gapWidth val="27"/>
        <c:axId val="209597184"/>
        <c:axId val="209599872"/>
      </c:barChart>
      <c:catAx>
        <c:axId val="209597184"/>
        <c:scaling>
          <c:orientation val="minMax"/>
        </c:scaling>
        <c:delete val="0"/>
        <c:axPos val="l"/>
        <c:majorTickMark val="out"/>
        <c:minorTickMark val="none"/>
        <c:tickLblPos val="nextTo"/>
        <c:spPr>
          <a:ln>
            <a:noFill/>
          </a:ln>
        </c:spPr>
        <c:crossAx val="209599872"/>
        <c:crosses val="autoZero"/>
        <c:auto val="1"/>
        <c:lblAlgn val="ctr"/>
        <c:lblOffset val="100"/>
        <c:noMultiLvlLbl val="0"/>
      </c:catAx>
      <c:valAx>
        <c:axId val="209599872"/>
        <c:scaling>
          <c:orientation val="minMax"/>
          <c:max val="0.4"/>
        </c:scaling>
        <c:delete val="1"/>
        <c:axPos val="b"/>
        <c:numFmt formatCode="0%" sourceLinked="0"/>
        <c:majorTickMark val="out"/>
        <c:minorTickMark val="none"/>
        <c:tickLblPos val="none"/>
        <c:crossAx val="209597184"/>
        <c:crosses val="autoZero"/>
        <c:crossBetween val="between"/>
      </c:valAx>
    </c:plotArea>
    <c:plotVisOnly val="1"/>
    <c:dispBlanksAs val="gap"/>
    <c:showDLblsOverMax val="0"/>
  </c:chart>
  <c:spPr>
    <a:ln>
      <a:noFill/>
    </a:ln>
  </c:spPr>
  <c:printSettings>
    <c:headerFooter/>
    <c:pageMargins b="0.75000000000000222" l="0.70000000000000062" r="0.70000000000000062" t="0.75000000000000222"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Syracuse</a:t>
            </a:r>
            <a:r>
              <a:rPr lang="en-US" sz="1400" b="0" baseline="0"/>
              <a:t> and Onondaga County Individuals in Poverty</a:t>
            </a:r>
          </a:p>
          <a:p>
            <a:pPr>
              <a:defRPr/>
            </a:pPr>
            <a:r>
              <a:rPr lang="en-US" sz="1200" b="0" baseline="0"/>
              <a:t>2007-11</a:t>
            </a:r>
            <a:endParaRPr lang="en-US" sz="1200" b="0"/>
          </a:p>
        </c:rich>
      </c:tx>
      <c:overlay val="1"/>
    </c:title>
    <c:autoTitleDeleted val="0"/>
    <c:plotArea>
      <c:layout>
        <c:manualLayout>
          <c:layoutTarget val="inner"/>
          <c:xMode val="edge"/>
          <c:yMode val="edge"/>
          <c:x val="0.30775739771500232"/>
          <c:y val="0.28226455979349818"/>
          <c:w val="0.58134438492205576"/>
          <c:h val="0.63940306057469631"/>
        </c:manualLayout>
      </c:layout>
      <c:barChart>
        <c:barDir val="bar"/>
        <c:grouping val="clustered"/>
        <c:varyColors val="0"/>
        <c:ser>
          <c:idx val="0"/>
          <c:order val="0"/>
          <c:spPr>
            <a:solidFill>
              <a:sysClr val="windowText" lastClr="000000"/>
            </a:solidFill>
          </c:spPr>
          <c:invertIfNegative val="0"/>
          <c:dLbls>
            <c:numFmt formatCode="0%" sourceLinked="0"/>
            <c:txPr>
              <a:bodyPr/>
              <a:lstStyle/>
              <a:p>
                <a:pPr>
                  <a:defRPr i="1"/>
                </a:pPr>
                <a:endParaRPr lang="en-US"/>
              </a:p>
            </c:txPr>
            <c:dLblPos val="outEnd"/>
            <c:showLegendKey val="0"/>
            <c:showVal val="1"/>
            <c:showCatName val="0"/>
            <c:showSerName val="0"/>
            <c:showPercent val="0"/>
            <c:showBubbleSize val="0"/>
            <c:showLeaderLines val="0"/>
          </c:dLbls>
          <c:cat>
            <c:strRef>
              <c:f>PeoplePoverty!$B$4:$B$5</c:f>
              <c:strCache>
                <c:ptCount val="2"/>
                <c:pt idx="0">
                  <c:v>Onondaga County</c:v>
                </c:pt>
                <c:pt idx="1">
                  <c:v>Syracuse</c:v>
                </c:pt>
              </c:strCache>
            </c:strRef>
          </c:cat>
          <c:val>
            <c:numRef>
              <c:f>PeoplePoverty!$C$4:$C$5</c:f>
              <c:numCache>
                <c:formatCode>0.0%</c:formatCode>
                <c:ptCount val="2"/>
                <c:pt idx="0">
                  <c:v>0.13800000000000001</c:v>
                </c:pt>
                <c:pt idx="1">
                  <c:v>0.32300000000000001</c:v>
                </c:pt>
              </c:numCache>
            </c:numRef>
          </c:val>
        </c:ser>
        <c:dLbls>
          <c:showLegendKey val="0"/>
          <c:showVal val="1"/>
          <c:showCatName val="0"/>
          <c:showSerName val="0"/>
          <c:showPercent val="0"/>
          <c:showBubbleSize val="0"/>
        </c:dLbls>
        <c:gapWidth val="43"/>
        <c:axId val="209424768"/>
        <c:axId val="209426304"/>
      </c:barChart>
      <c:catAx>
        <c:axId val="209424768"/>
        <c:scaling>
          <c:orientation val="minMax"/>
        </c:scaling>
        <c:delete val="0"/>
        <c:axPos val="l"/>
        <c:majorTickMark val="out"/>
        <c:minorTickMark val="none"/>
        <c:tickLblPos val="nextTo"/>
        <c:spPr>
          <a:noFill/>
          <a:ln>
            <a:noFill/>
          </a:ln>
        </c:spPr>
        <c:txPr>
          <a:bodyPr/>
          <a:lstStyle/>
          <a:p>
            <a:pPr>
              <a:defRPr sz="1000"/>
            </a:pPr>
            <a:endParaRPr lang="en-US"/>
          </a:p>
        </c:txPr>
        <c:crossAx val="209426304"/>
        <c:crosses val="autoZero"/>
        <c:auto val="1"/>
        <c:lblAlgn val="ctr"/>
        <c:lblOffset val="100"/>
        <c:noMultiLvlLbl val="0"/>
      </c:catAx>
      <c:valAx>
        <c:axId val="209426304"/>
        <c:scaling>
          <c:orientation val="minMax"/>
          <c:max val="1"/>
        </c:scaling>
        <c:delete val="1"/>
        <c:axPos val="b"/>
        <c:numFmt formatCode="0%" sourceLinked="0"/>
        <c:majorTickMark val="out"/>
        <c:minorTickMark val="none"/>
        <c:tickLblPos val="none"/>
        <c:crossAx val="209424768"/>
        <c:crosses val="autoZero"/>
        <c:crossBetween val="between"/>
      </c:valAx>
    </c:plotArea>
    <c:plotVisOnly val="1"/>
    <c:dispBlanksAs val="gap"/>
    <c:showDLblsOverMax val="0"/>
  </c:chart>
  <c:spPr>
    <a:ln>
      <a:noFill/>
    </a:ln>
  </c:spPr>
  <c:printSettings>
    <c:headerFooter/>
    <c:pageMargins b="0.750000000000004" l="0.70000000000000062" r="0.70000000000000062" t="0.750000000000004"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People</a:t>
            </a:r>
            <a:r>
              <a:rPr lang="en-US" sz="1400" b="0" baseline="0"/>
              <a:t> in Poverty in Selected Upstate Cities</a:t>
            </a:r>
          </a:p>
          <a:p>
            <a:pPr>
              <a:defRPr/>
            </a:pPr>
            <a:r>
              <a:rPr lang="en-US" sz="1200" b="0" baseline="0"/>
              <a:t>2007-11</a:t>
            </a:r>
            <a:endParaRPr lang="en-US" sz="1200" b="0"/>
          </a:p>
        </c:rich>
      </c:tx>
      <c:layout>
        <c:manualLayout>
          <c:xMode val="edge"/>
          <c:yMode val="edge"/>
          <c:x val="0.13927316672146611"/>
          <c:y val="1.7084357466261395E-2"/>
        </c:manualLayout>
      </c:layout>
      <c:overlay val="0"/>
    </c:title>
    <c:autoTitleDeleted val="0"/>
    <c:plotArea>
      <c:layout>
        <c:manualLayout>
          <c:layoutTarget val="inner"/>
          <c:xMode val="edge"/>
          <c:yMode val="edge"/>
          <c:x val="0.3832773314870328"/>
          <c:y val="0.20503758032024674"/>
          <c:w val="0.53686277526634896"/>
          <c:h val="0.71572675037241973"/>
        </c:manualLayout>
      </c:layout>
      <c:barChart>
        <c:barDir val="bar"/>
        <c:grouping val="clustered"/>
        <c:varyColors val="0"/>
        <c:ser>
          <c:idx val="0"/>
          <c:order val="0"/>
          <c:spPr>
            <a:solidFill>
              <a:sysClr val="windowText" lastClr="000000"/>
            </a:solidFill>
          </c:spPr>
          <c:invertIfNegative val="0"/>
          <c:dLbls>
            <c:numFmt formatCode="0%" sourceLinked="0"/>
            <c:txPr>
              <a:bodyPr/>
              <a:lstStyle/>
              <a:p>
                <a:pPr>
                  <a:defRPr i="1"/>
                </a:pPr>
                <a:endParaRPr lang="en-US"/>
              </a:p>
            </c:txPr>
            <c:dLblPos val="outEnd"/>
            <c:showLegendKey val="0"/>
            <c:showVal val="1"/>
            <c:showCatName val="0"/>
            <c:showSerName val="0"/>
            <c:showPercent val="0"/>
            <c:showBubbleSize val="0"/>
            <c:showLeaderLines val="0"/>
          </c:dLbls>
          <c:cat>
            <c:strRef>
              <c:f>PeoplePoverty!$B$19:$B$22</c:f>
              <c:strCache>
                <c:ptCount val="4"/>
                <c:pt idx="0">
                  <c:v>Albany</c:v>
                </c:pt>
                <c:pt idx="1">
                  <c:v>Buffalo</c:v>
                </c:pt>
                <c:pt idx="2">
                  <c:v>Rochester</c:v>
                </c:pt>
                <c:pt idx="3">
                  <c:v>Syracuse</c:v>
                </c:pt>
              </c:strCache>
            </c:strRef>
          </c:cat>
          <c:val>
            <c:numRef>
              <c:f>PeoplePoverty!$C$19:$C$22</c:f>
              <c:numCache>
                <c:formatCode>0.0%</c:formatCode>
                <c:ptCount val="4"/>
                <c:pt idx="0">
                  <c:v>0.25</c:v>
                </c:pt>
                <c:pt idx="1">
                  <c:v>0.29899999999999999</c:v>
                </c:pt>
                <c:pt idx="2">
                  <c:v>0.311</c:v>
                </c:pt>
                <c:pt idx="3">
                  <c:v>0.32300000000000001</c:v>
                </c:pt>
              </c:numCache>
            </c:numRef>
          </c:val>
        </c:ser>
        <c:dLbls>
          <c:showLegendKey val="0"/>
          <c:showVal val="1"/>
          <c:showCatName val="0"/>
          <c:showSerName val="0"/>
          <c:showPercent val="0"/>
          <c:showBubbleSize val="0"/>
        </c:dLbls>
        <c:gapWidth val="43"/>
        <c:axId val="209449344"/>
        <c:axId val="209452032"/>
      </c:barChart>
      <c:catAx>
        <c:axId val="209449344"/>
        <c:scaling>
          <c:orientation val="minMax"/>
        </c:scaling>
        <c:delete val="0"/>
        <c:axPos val="l"/>
        <c:majorTickMark val="out"/>
        <c:minorTickMark val="none"/>
        <c:tickLblPos val="nextTo"/>
        <c:spPr>
          <a:ln>
            <a:noFill/>
          </a:ln>
        </c:spPr>
        <c:crossAx val="209452032"/>
        <c:crosses val="autoZero"/>
        <c:auto val="1"/>
        <c:lblAlgn val="ctr"/>
        <c:lblOffset val="100"/>
        <c:noMultiLvlLbl val="0"/>
      </c:catAx>
      <c:valAx>
        <c:axId val="209452032"/>
        <c:scaling>
          <c:orientation val="minMax"/>
          <c:max val="1"/>
        </c:scaling>
        <c:delete val="1"/>
        <c:axPos val="b"/>
        <c:numFmt formatCode="0%" sourceLinked="0"/>
        <c:majorTickMark val="out"/>
        <c:minorTickMark val="none"/>
        <c:tickLblPos val="none"/>
        <c:crossAx val="209449344"/>
        <c:crosses val="autoZero"/>
        <c:crossBetween val="between"/>
      </c:valAx>
    </c:plotArea>
    <c:plotVisOnly val="1"/>
    <c:dispBlanksAs val="gap"/>
    <c:showDLblsOverMax val="0"/>
  </c:chart>
  <c:spPr>
    <a:ln>
      <a:noFill/>
    </a:ln>
  </c:spPr>
  <c:printSettings>
    <c:headerFooter/>
    <c:pageMargins b="0.750000000000004" l="0.70000000000000062" r="0.70000000000000062" t="0.750000000000004" header="0.30000000000000032" footer="0.30000000000000032"/>
    <c:pageSetup/>
  </c:printSettings>
  <c:userShapes r:id="rId2"/>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Onondaga  County and Syracuse Residents Living in Poverty</a:t>
            </a:r>
          </a:p>
          <a:p>
            <a:pPr>
              <a:defRPr/>
            </a:pPr>
            <a:r>
              <a:rPr lang="en-US" sz="1200" b="0"/>
              <a:t>2007-11</a:t>
            </a:r>
          </a:p>
        </c:rich>
      </c:tx>
      <c:overlay val="1"/>
    </c:title>
    <c:autoTitleDeleted val="0"/>
    <c:plotArea>
      <c:layout>
        <c:manualLayout>
          <c:layoutTarget val="inner"/>
          <c:xMode val="edge"/>
          <c:yMode val="edge"/>
          <c:x val="0.26692022667192705"/>
          <c:y val="0.14943621781763153"/>
          <c:w val="0.74963199586426743"/>
          <c:h val="0.69835977749442546"/>
        </c:manualLayout>
      </c:layout>
      <c:barChart>
        <c:barDir val="bar"/>
        <c:grouping val="clustered"/>
        <c:varyColors val="0"/>
        <c:ser>
          <c:idx val="0"/>
          <c:order val="0"/>
          <c:tx>
            <c:strRef>
              <c:f>IndividualsPoverty!$C$37</c:f>
              <c:strCache>
                <c:ptCount val="1"/>
                <c:pt idx="0">
                  <c:v>Onondaga County</c:v>
                </c:pt>
              </c:strCache>
            </c:strRef>
          </c:tx>
          <c:invertIfNegative val="0"/>
          <c:dLbls>
            <c:dLbl>
              <c:idx val="0"/>
              <c:layout>
                <c:manualLayout>
                  <c:x val="8.2134760739882642E-3"/>
                  <c:y val="8.1841427830037904E-3"/>
                </c:manualLayout>
              </c:layout>
              <c:showLegendKey val="0"/>
              <c:showVal val="1"/>
              <c:showCatName val="0"/>
              <c:showSerName val="0"/>
              <c:showPercent val="0"/>
              <c:showBubbleSize val="0"/>
            </c:dLbl>
            <c:dLbl>
              <c:idx val="1"/>
              <c:layout>
                <c:manualLayout>
                  <c:x val="5.9772745605587195E-3"/>
                  <c:y val="1.6368285566007633E-2"/>
                </c:manualLayout>
              </c:layout>
              <c:showLegendKey val="0"/>
              <c:showVal val="1"/>
              <c:showCatName val="0"/>
              <c:showSerName val="0"/>
              <c:showPercent val="0"/>
              <c:showBubbleSize val="0"/>
            </c:dLbl>
            <c:dLbl>
              <c:idx val="2"/>
              <c:layout>
                <c:manualLayout>
                  <c:x val="7.1781360236176815E-3"/>
                  <c:y val="2.7280475943346491E-3"/>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IndividualsPoverty!$B$39:$B$42</c:f>
              <c:strCache>
                <c:ptCount val="4"/>
                <c:pt idx="0">
                  <c:v>Under 5 years</c:v>
                </c:pt>
                <c:pt idx="1">
                  <c:v>5 to 17 years</c:v>
                </c:pt>
                <c:pt idx="2">
                  <c:v>18 to 64 years</c:v>
                </c:pt>
                <c:pt idx="3">
                  <c:v>65 years and over</c:v>
                </c:pt>
              </c:strCache>
            </c:strRef>
          </c:cat>
          <c:val>
            <c:numRef>
              <c:f>IndividualsPoverty!$C$39:$C$42</c:f>
              <c:numCache>
                <c:formatCode>0%</c:formatCode>
                <c:ptCount val="4"/>
                <c:pt idx="0">
                  <c:v>0.245</c:v>
                </c:pt>
                <c:pt idx="1">
                  <c:v>0.17799999999999999</c:v>
                </c:pt>
                <c:pt idx="2">
                  <c:v>0.13</c:v>
                </c:pt>
                <c:pt idx="3">
                  <c:v>7.4999999999999997E-2</c:v>
                </c:pt>
              </c:numCache>
            </c:numRef>
          </c:val>
        </c:ser>
        <c:ser>
          <c:idx val="1"/>
          <c:order val="1"/>
          <c:tx>
            <c:strRef>
              <c:f>IndividualsPoverty!$E$37</c:f>
              <c:strCache>
                <c:ptCount val="1"/>
                <c:pt idx="0">
                  <c:v>Syracuse</c:v>
                </c:pt>
              </c:strCache>
            </c:strRef>
          </c:tx>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IndividualsPoverty!$B$39:$B$42</c:f>
              <c:strCache>
                <c:ptCount val="4"/>
                <c:pt idx="0">
                  <c:v>Under 5 years</c:v>
                </c:pt>
                <c:pt idx="1">
                  <c:v>5 to 17 years</c:v>
                </c:pt>
                <c:pt idx="2">
                  <c:v>18 to 64 years</c:v>
                </c:pt>
                <c:pt idx="3">
                  <c:v>65 years and over</c:v>
                </c:pt>
              </c:strCache>
            </c:strRef>
          </c:cat>
          <c:val>
            <c:numRef>
              <c:f>IndividualsPoverty!$E$39:$E$42</c:f>
              <c:numCache>
                <c:formatCode>0%</c:formatCode>
                <c:ptCount val="4"/>
                <c:pt idx="0">
                  <c:v>0.499</c:v>
                </c:pt>
                <c:pt idx="1">
                  <c:v>0.45100000000000001</c:v>
                </c:pt>
                <c:pt idx="2">
                  <c:v>0.29399999999999998</c:v>
                </c:pt>
                <c:pt idx="3">
                  <c:v>0.14499999999999999</c:v>
                </c:pt>
              </c:numCache>
            </c:numRef>
          </c:val>
        </c:ser>
        <c:dLbls>
          <c:showLegendKey val="0"/>
          <c:showVal val="1"/>
          <c:showCatName val="0"/>
          <c:showSerName val="0"/>
          <c:showPercent val="0"/>
          <c:showBubbleSize val="0"/>
        </c:dLbls>
        <c:gapWidth val="150"/>
        <c:axId val="209548800"/>
        <c:axId val="209550336"/>
      </c:barChart>
      <c:catAx>
        <c:axId val="209548800"/>
        <c:scaling>
          <c:orientation val="minMax"/>
        </c:scaling>
        <c:delete val="0"/>
        <c:axPos val="l"/>
        <c:majorTickMark val="out"/>
        <c:minorTickMark val="none"/>
        <c:tickLblPos val="nextTo"/>
        <c:spPr>
          <a:ln>
            <a:noFill/>
          </a:ln>
        </c:spPr>
        <c:txPr>
          <a:bodyPr rot="0"/>
          <a:lstStyle/>
          <a:p>
            <a:pPr>
              <a:defRPr sz="1000"/>
            </a:pPr>
            <a:endParaRPr lang="en-US"/>
          </a:p>
        </c:txPr>
        <c:crossAx val="209550336"/>
        <c:crosses val="autoZero"/>
        <c:auto val="1"/>
        <c:lblAlgn val="ctr"/>
        <c:lblOffset val="100"/>
        <c:noMultiLvlLbl val="0"/>
      </c:catAx>
      <c:valAx>
        <c:axId val="209550336"/>
        <c:scaling>
          <c:orientation val="minMax"/>
          <c:max val="1"/>
        </c:scaling>
        <c:delete val="1"/>
        <c:axPos val="b"/>
        <c:numFmt formatCode="0%" sourceLinked="0"/>
        <c:majorTickMark val="out"/>
        <c:minorTickMark val="none"/>
        <c:tickLblPos val="none"/>
        <c:crossAx val="209548800"/>
        <c:crosses val="autoZero"/>
        <c:crossBetween val="between"/>
      </c:valAx>
    </c:plotArea>
    <c:legend>
      <c:legendPos val="b"/>
      <c:layout>
        <c:manualLayout>
          <c:xMode val="edge"/>
          <c:yMode val="edge"/>
          <c:x val="0.29365171923336342"/>
          <c:y val="0.90428612794242236"/>
          <c:w val="0.41191403395201137"/>
          <c:h val="5.8369478173900813E-2"/>
        </c:manualLayout>
      </c:layout>
      <c:overlay val="0"/>
      <c:txPr>
        <a:bodyPr/>
        <a:lstStyle/>
        <a:p>
          <a:pPr>
            <a:defRPr sz="1200"/>
          </a:pPr>
          <a:endParaRPr lang="en-US"/>
        </a:p>
      </c:txPr>
    </c:legend>
    <c:plotVisOnly val="1"/>
    <c:dispBlanksAs val="gap"/>
    <c:showDLblsOverMax val="0"/>
  </c:chart>
  <c:spPr>
    <a:ln>
      <a:noFill/>
    </a:ln>
  </c:spPr>
  <c:printSettings>
    <c:headerFooter/>
    <c:pageMargins b="0.75000000000000344" l="0.70000000000000062" r="0.70000000000000062" t="0.75000000000000344" header="0.30000000000000032" footer="0.30000000000000032"/>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Individuals in Poverty in Selected Upstate Cities</a:t>
            </a:r>
          </a:p>
          <a:p>
            <a:pPr>
              <a:defRPr/>
            </a:pPr>
            <a:r>
              <a:rPr lang="en-US" sz="1200" b="0"/>
              <a:t>2007-11 </a:t>
            </a:r>
          </a:p>
        </c:rich>
      </c:tx>
      <c:layout>
        <c:manualLayout>
          <c:xMode val="edge"/>
          <c:yMode val="edge"/>
          <c:x val="0.16829711773994563"/>
          <c:y val="3.0724693516700641E-2"/>
        </c:manualLayout>
      </c:layout>
      <c:overlay val="0"/>
    </c:title>
    <c:autoTitleDeleted val="0"/>
    <c:plotArea>
      <c:layout>
        <c:manualLayout>
          <c:layoutTarget val="inner"/>
          <c:xMode val="edge"/>
          <c:yMode val="edge"/>
          <c:x val="0.20926688699502308"/>
          <c:y val="0.14279002435055765"/>
          <c:w val="0.77890592945689197"/>
          <c:h val="0.74341168243698263"/>
        </c:manualLayout>
      </c:layout>
      <c:barChart>
        <c:barDir val="bar"/>
        <c:grouping val="clustered"/>
        <c:varyColors val="0"/>
        <c:ser>
          <c:idx val="0"/>
          <c:order val="0"/>
          <c:tx>
            <c:strRef>
              <c:f>IndividualsPoverty!$K$38</c:f>
              <c:strCache>
                <c:ptCount val="1"/>
                <c:pt idx="0">
                  <c:v>Albany</c:v>
                </c:pt>
              </c:strCache>
            </c:strRef>
          </c:tx>
          <c:invertIfNegative val="0"/>
          <c:dLbls>
            <c:dLbl>
              <c:idx val="0"/>
              <c:layout>
                <c:manualLayout>
                  <c:x val="1.7610727745360714E-2"/>
                  <c:y val="9.9265622164475932E-17"/>
                </c:manualLayout>
              </c:layout>
              <c:showLegendKey val="0"/>
              <c:showVal val="1"/>
              <c:showCatName val="0"/>
              <c:showSerName val="0"/>
              <c:showPercent val="0"/>
              <c:showBubbleSize val="0"/>
            </c:dLbl>
            <c:dLbl>
              <c:idx val="1"/>
              <c:layout>
                <c:manualLayout>
                  <c:x val="8.7216363038547708E-3"/>
                  <c:y val="2.7072755151657602E-3"/>
                </c:manualLayout>
              </c:layout>
              <c:showLegendKey val="0"/>
              <c:showVal val="1"/>
              <c:showCatName val="0"/>
              <c:showSerName val="0"/>
              <c:showPercent val="0"/>
              <c:showBubbleSize val="0"/>
            </c:dLbl>
            <c:dLbl>
              <c:idx val="2"/>
              <c:layout>
                <c:manualLayout>
                  <c:x val="-9.2894820886737812E-5"/>
                  <c:y val="4.9632811082237824E-17"/>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IndividualsPoverty!$L$37:$O$37</c:f>
              <c:strCache>
                <c:ptCount val="4"/>
                <c:pt idx="0">
                  <c:v>Under 5 years</c:v>
                </c:pt>
                <c:pt idx="1">
                  <c:v>5 to 17 years</c:v>
                </c:pt>
                <c:pt idx="2">
                  <c:v>18 to 64 years</c:v>
                </c:pt>
                <c:pt idx="3">
                  <c:v>65 years and over</c:v>
                </c:pt>
              </c:strCache>
            </c:strRef>
          </c:cat>
          <c:val>
            <c:numRef>
              <c:f>IndividualsPoverty!$L$38:$O$38</c:f>
              <c:numCache>
                <c:formatCode>0.0%</c:formatCode>
                <c:ptCount val="4"/>
                <c:pt idx="0">
                  <c:v>0.39700000000000002</c:v>
                </c:pt>
                <c:pt idx="1">
                  <c:v>0.315</c:v>
                </c:pt>
                <c:pt idx="2">
                  <c:v>0.246</c:v>
                </c:pt>
                <c:pt idx="3">
                  <c:v>0.124</c:v>
                </c:pt>
              </c:numCache>
            </c:numRef>
          </c:val>
        </c:ser>
        <c:ser>
          <c:idx val="1"/>
          <c:order val="1"/>
          <c:tx>
            <c:strRef>
              <c:f>IndividualsPoverty!$K$39</c:f>
              <c:strCache>
                <c:ptCount val="1"/>
                <c:pt idx="0">
                  <c:v>Buffalo</c:v>
                </c:pt>
              </c:strCache>
            </c:strRef>
          </c:tx>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IndividualsPoverty!$L$37:$O$37</c:f>
              <c:strCache>
                <c:ptCount val="4"/>
                <c:pt idx="0">
                  <c:v>Under 5 years</c:v>
                </c:pt>
                <c:pt idx="1">
                  <c:v>5 to 17 years</c:v>
                </c:pt>
                <c:pt idx="2">
                  <c:v>18 to 64 years</c:v>
                </c:pt>
                <c:pt idx="3">
                  <c:v>65 years and over</c:v>
                </c:pt>
              </c:strCache>
            </c:strRef>
          </c:cat>
          <c:val>
            <c:numRef>
              <c:f>IndividualsPoverty!$L$39:$O$39</c:f>
              <c:numCache>
                <c:formatCode>0.0%</c:formatCode>
                <c:ptCount val="4"/>
                <c:pt idx="0">
                  <c:v>0.51900000000000002</c:v>
                </c:pt>
                <c:pt idx="1">
                  <c:v>0.40699999999999997</c:v>
                </c:pt>
                <c:pt idx="2">
                  <c:v>0.27100000000000002</c:v>
                </c:pt>
                <c:pt idx="3">
                  <c:v>0.156</c:v>
                </c:pt>
              </c:numCache>
            </c:numRef>
          </c:val>
        </c:ser>
        <c:ser>
          <c:idx val="2"/>
          <c:order val="2"/>
          <c:tx>
            <c:strRef>
              <c:f>IndividualsPoverty!$K$40</c:f>
              <c:strCache>
                <c:ptCount val="1"/>
                <c:pt idx="0">
                  <c:v>Rochester</c:v>
                </c:pt>
              </c:strCache>
            </c:strRef>
          </c:tx>
          <c:invertIfNegative val="0"/>
          <c:dLbls>
            <c:numFmt formatCode="0%" sourceLinked="0"/>
            <c:showLegendKey val="0"/>
            <c:showVal val="1"/>
            <c:showCatName val="0"/>
            <c:showSerName val="0"/>
            <c:showPercent val="0"/>
            <c:showBubbleSize val="0"/>
            <c:showLeaderLines val="0"/>
          </c:dLbls>
          <c:cat>
            <c:strRef>
              <c:f>IndividualsPoverty!$L$37:$O$37</c:f>
              <c:strCache>
                <c:ptCount val="4"/>
                <c:pt idx="0">
                  <c:v>Under 5 years</c:v>
                </c:pt>
                <c:pt idx="1">
                  <c:v>5 to 17 years</c:v>
                </c:pt>
                <c:pt idx="2">
                  <c:v>18 to 64 years</c:v>
                </c:pt>
                <c:pt idx="3">
                  <c:v>65 years and over</c:v>
                </c:pt>
              </c:strCache>
            </c:strRef>
          </c:cat>
          <c:val>
            <c:numRef>
              <c:f>IndividualsPoverty!$L$40:$O$40</c:f>
              <c:numCache>
                <c:formatCode>0.0%</c:formatCode>
                <c:ptCount val="4"/>
                <c:pt idx="0">
                  <c:v>0.5</c:v>
                </c:pt>
                <c:pt idx="1">
                  <c:v>0.438</c:v>
                </c:pt>
                <c:pt idx="2">
                  <c:v>0.27100000000000002</c:v>
                </c:pt>
                <c:pt idx="3">
                  <c:v>0.17899999999999999</c:v>
                </c:pt>
              </c:numCache>
            </c:numRef>
          </c:val>
        </c:ser>
        <c:ser>
          <c:idx val="3"/>
          <c:order val="3"/>
          <c:tx>
            <c:strRef>
              <c:f>IndividualsPoverty!$K$41</c:f>
              <c:strCache>
                <c:ptCount val="1"/>
                <c:pt idx="0">
                  <c:v>Syracuse</c:v>
                </c:pt>
              </c:strCache>
            </c:strRef>
          </c:tx>
          <c:invertIfNegative val="0"/>
          <c:dLbls>
            <c:numFmt formatCode="0%" sourceLinked="0"/>
            <c:showLegendKey val="0"/>
            <c:showVal val="1"/>
            <c:showCatName val="0"/>
            <c:showSerName val="0"/>
            <c:showPercent val="0"/>
            <c:showBubbleSize val="0"/>
            <c:showLeaderLines val="0"/>
          </c:dLbls>
          <c:cat>
            <c:strRef>
              <c:f>IndividualsPoverty!$L$37:$O$37</c:f>
              <c:strCache>
                <c:ptCount val="4"/>
                <c:pt idx="0">
                  <c:v>Under 5 years</c:v>
                </c:pt>
                <c:pt idx="1">
                  <c:v>5 to 17 years</c:v>
                </c:pt>
                <c:pt idx="2">
                  <c:v>18 to 64 years</c:v>
                </c:pt>
                <c:pt idx="3">
                  <c:v>65 years and over</c:v>
                </c:pt>
              </c:strCache>
            </c:strRef>
          </c:cat>
          <c:val>
            <c:numRef>
              <c:f>IndividualsPoverty!$L$41:$O$41</c:f>
              <c:numCache>
                <c:formatCode>0.0%</c:formatCode>
                <c:ptCount val="4"/>
                <c:pt idx="0">
                  <c:v>0.499</c:v>
                </c:pt>
                <c:pt idx="1">
                  <c:v>0.45100000000000001</c:v>
                </c:pt>
                <c:pt idx="2">
                  <c:v>0.29399999999999998</c:v>
                </c:pt>
                <c:pt idx="3">
                  <c:v>0.14499999999999999</c:v>
                </c:pt>
              </c:numCache>
            </c:numRef>
          </c:val>
        </c:ser>
        <c:dLbls>
          <c:showLegendKey val="0"/>
          <c:showVal val="1"/>
          <c:showCatName val="0"/>
          <c:showSerName val="0"/>
          <c:showPercent val="0"/>
          <c:showBubbleSize val="0"/>
        </c:dLbls>
        <c:gapWidth val="51"/>
        <c:axId val="209730944"/>
        <c:axId val="209761408"/>
      </c:barChart>
      <c:catAx>
        <c:axId val="209730944"/>
        <c:scaling>
          <c:orientation val="minMax"/>
        </c:scaling>
        <c:delete val="0"/>
        <c:axPos val="l"/>
        <c:majorTickMark val="out"/>
        <c:minorTickMark val="none"/>
        <c:tickLblPos val="nextTo"/>
        <c:spPr>
          <a:ln>
            <a:noFill/>
          </a:ln>
        </c:spPr>
        <c:txPr>
          <a:bodyPr rot="0"/>
          <a:lstStyle/>
          <a:p>
            <a:pPr>
              <a:defRPr/>
            </a:pPr>
            <a:endParaRPr lang="en-US"/>
          </a:p>
        </c:txPr>
        <c:crossAx val="209761408"/>
        <c:crosses val="autoZero"/>
        <c:auto val="1"/>
        <c:lblAlgn val="ctr"/>
        <c:lblOffset val="100"/>
        <c:noMultiLvlLbl val="0"/>
      </c:catAx>
      <c:valAx>
        <c:axId val="209761408"/>
        <c:scaling>
          <c:orientation val="minMax"/>
          <c:max val="1"/>
        </c:scaling>
        <c:delete val="1"/>
        <c:axPos val="b"/>
        <c:numFmt formatCode="0%" sourceLinked="0"/>
        <c:majorTickMark val="out"/>
        <c:minorTickMark val="none"/>
        <c:tickLblPos val="none"/>
        <c:crossAx val="209730944"/>
        <c:crosses val="autoZero"/>
        <c:crossBetween val="between"/>
      </c:valAx>
    </c:plotArea>
    <c:legend>
      <c:legendPos val="b"/>
      <c:layout>
        <c:manualLayout>
          <c:xMode val="edge"/>
          <c:yMode val="edge"/>
          <c:x val="0.16204830073253879"/>
          <c:y val="0.90841426375583856"/>
          <c:w val="0.62072935731178647"/>
          <c:h val="7.994775937135748E-2"/>
        </c:manualLayout>
      </c:layout>
      <c:overlay val="0"/>
    </c:legend>
    <c:plotVisOnly val="1"/>
    <c:dispBlanksAs val="gap"/>
    <c:showDLblsOverMax val="0"/>
  </c:chart>
  <c:spPr>
    <a:ln>
      <a:noFill/>
    </a:ln>
  </c:spPr>
  <c:printSettings>
    <c:headerFooter/>
    <c:pageMargins b="0.75000000000000355" l="0.70000000000000062" r="0.70000000000000062" t="0.7500000000000035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Individuals</a:t>
            </a:r>
            <a:r>
              <a:rPr lang="en-US" sz="1400" b="0" baseline="0"/>
              <a:t> In Poverty Under Age 5 Years</a:t>
            </a:r>
          </a:p>
          <a:p>
            <a:pPr>
              <a:defRPr/>
            </a:pPr>
            <a:r>
              <a:rPr lang="en-US" sz="1200" b="0" baseline="0"/>
              <a:t>2007-11</a:t>
            </a:r>
            <a:endParaRPr lang="en-US" sz="1200" b="0"/>
          </a:p>
        </c:rich>
      </c:tx>
      <c:layout>
        <c:manualLayout>
          <c:xMode val="edge"/>
          <c:yMode val="edge"/>
          <c:x val="0.21217283950617291"/>
          <c:y val="1.7578017419023418E-2"/>
        </c:manualLayout>
      </c:layout>
      <c:overlay val="0"/>
    </c:title>
    <c:autoTitleDeleted val="0"/>
    <c:plotArea>
      <c:layout>
        <c:manualLayout>
          <c:layoutTarget val="inner"/>
          <c:xMode val="edge"/>
          <c:yMode val="edge"/>
          <c:x val="0.34978304410977756"/>
          <c:y val="0.19923979772212877"/>
          <c:w val="0.6227860255332166"/>
          <c:h val="0.73669890169131558"/>
        </c:manualLayout>
      </c:layout>
      <c:barChart>
        <c:barDir val="bar"/>
        <c:grouping val="clustered"/>
        <c:varyColors val="0"/>
        <c:ser>
          <c:idx val="0"/>
          <c:order val="0"/>
          <c:spPr>
            <a:solidFill>
              <a:schemeClr val="tx1"/>
            </a:solidFill>
          </c:spPr>
          <c:invertIfNegative val="0"/>
          <c:dLbls>
            <c:dLbl>
              <c:idx val="0"/>
              <c:layout>
                <c:manualLayout>
                  <c:x val="2.3181510078230511E-2"/>
                  <c:y val="0"/>
                </c:manualLayout>
              </c:layout>
              <c:showLegendKey val="0"/>
              <c:showVal val="1"/>
              <c:showCatName val="0"/>
              <c:showSerName val="0"/>
              <c:showPercent val="0"/>
              <c:showBubbleSize val="0"/>
            </c:dLbl>
            <c:dLbl>
              <c:idx val="1"/>
              <c:layout>
                <c:manualLayout>
                  <c:x val="2.3534388298550153E-2"/>
                  <c:y val="0"/>
                </c:manualLayout>
              </c:layout>
              <c:showLegendKey val="0"/>
              <c:showVal val="1"/>
              <c:showCatName val="0"/>
              <c:showSerName val="0"/>
              <c:showPercent val="0"/>
              <c:showBubbleSize val="0"/>
            </c:dLbl>
            <c:dLbl>
              <c:idx val="2"/>
              <c:layout>
                <c:manualLayout>
                  <c:x val="2.2475753637591432E-2"/>
                  <c:y val="0"/>
                </c:manualLayout>
              </c:layout>
              <c:showLegendKey val="0"/>
              <c:showVal val="1"/>
              <c:showCatName val="0"/>
              <c:showSerName val="0"/>
              <c:showPercent val="0"/>
              <c:showBubbleSize val="0"/>
            </c:dLbl>
            <c:dLbl>
              <c:idx val="3"/>
              <c:layout>
                <c:manualLayout>
                  <c:x val="1.5533980582524256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IndividualsPoverty!$R$3:$R$6</c:f>
              <c:strCache>
                <c:ptCount val="4"/>
                <c:pt idx="0">
                  <c:v>Albany</c:v>
                </c:pt>
                <c:pt idx="1">
                  <c:v>Syracuse</c:v>
                </c:pt>
                <c:pt idx="2">
                  <c:v>Rochester</c:v>
                </c:pt>
                <c:pt idx="3">
                  <c:v>Buffalo</c:v>
                </c:pt>
              </c:strCache>
            </c:strRef>
          </c:cat>
          <c:val>
            <c:numRef>
              <c:f>IndividualsPoverty!$S$3:$S$6</c:f>
              <c:numCache>
                <c:formatCode>0.0%</c:formatCode>
                <c:ptCount val="4"/>
                <c:pt idx="0">
                  <c:v>0.39700000000000002</c:v>
                </c:pt>
                <c:pt idx="1">
                  <c:v>0.499</c:v>
                </c:pt>
                <c:pt idx="2">
                  <c:v>0.5</c:v>
                </c:pt>
                <c:pt idx="3">
                  <c:v>0.51900000000000002</c:v>
                </c:pt>
              </c:numCache>
            </c:numRef>
          </c:val>
        </c:ser>
        <c:dLbls>
          <c:showLegendKey val="0"/>
          <c:showVal val="1"/>
          <c:showCatName val="0"/>
          <c:showSerName val="0"/>
          <c:showPercent val="0"/>
          <c:showBubbleSize val="0"/>
        </c:dLbls>
        <c:gapWidth val="79"/>
        <c:axId val="209777024"/>
        <c:axId val="209779712"/>
      </c:barChart>
      <c:catAx>
        <c:axId val="209777024"/>
        <c:scaling>
          <c:orientation val="minMax"/>
        </c:scaling>
        <c:delete val="0"/>
        <c:axPos val="l"/>
        <c:majorTickMark val="out"/>
        <c:minorTickMark val="none"/>
        <c:tickLblPos val="nextTo"/>
        <c:spPr>
          <a:ln>
            <a:noFill/>
          </a:ln>
        </c:spPr>
        <c:txPr>
          <a:bodyPr rot="0"/>
          <a:lstStyle/>
          <a:p>
            <a:pPr>
              <a:defRPr/>
            </a:pPr>
            <a:endParaRPr lang="en-US"/>
          </a:p>
        </c:txPr>
        <c:crossAx val="209779712"/>
        <c:crosses val="autoZero"/>
        <c:auto val="1"/>
        <c:lblAlgn val="ctr"/>
        <c:lblOffset val="100"/>
        <c:noMultiLvlLbl val="0"/>
      </c:catAx>
      <c:valAx>
        <c:axId val="209779712"/>
        <c:scaling>
          <c:orientation val="minMax"/>
          <c:max val="1"/>
        </c:scaling>
        <c:delete val="1"/>
        <c:axPos val="b"/>
        <c:numFmt formatCode="0%" sourceLinked="0"/>
        <c:majorTickMark val="out"/>
        <c:minorTickMark val="none"/>
        <c:tickLblPos val="none"/>
        <c:crossAx val="209777024"/>
        <c:crosses val="autoZero"/>
        <c:crossBetween val="between"/>
        <c:majorUnit val="0.2"/>
      </c:valAx>
    </c:plotArea>
    <c:plotVisOnly val="1"/>
    <c:dispBlanksAs val="gap"/>
    <c:showDLblsOverMax val="0"/>
  </c:chart>
  <c:spPr>
    <a:ln>
      <a:noFill/>
    </a:ln>
  </c:spPr>
  <c:printSettings>
    <c:headerFooter/>
    <c:pageMargins b="0.75000000000000355" l="0.70000000000000062" r="0.70000000000000062" t="0.7500000000000035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Individuals In Poverty Ages 5 to 17 Years</a:t>
            </a:r>
          </a:p>
          <a:p>
            <a:pPr>
              <a:defRPr/>
            </a:pPr>
            <a:r>
              <a:rPr lang="en-US" sz="1200" b="0"/>
              <a:t>2007-11</a:t>
            </a:r>
          </a:p>
        </c:rich>
      </c:tx>
      <c:layout>
        <c:manualLayout>
          <c:xMode val="edge"/>
          <c:yMode val="edge"/>
          <c:x val="0.20013373860643391"/>
          <c:y val="2.6893871042041686E-2"/>
        </c:manualLayout>
      </c:layout>
      <c:overlay val="0"/>
    </c:title>
    <c:autoTitleDeleted val="0"/>
    <c:plotArea>
      <c:layout>
        <c:manualLayout>
          <c:layoutTarget val="inner"/>
          <c:xMode val="edge"/>
          <c:yMode val="edge"/>
          <c:x val="0.34978304410977756"/>
          <c:y val="0.24581923116985302"/>
          <c:w val="0.6227860255332166"/>
          <c:h val="0.69011953646610624"/>
        </c:manualLayout>
      </c:layout>
      <c:barChart>
        <c:barDir val="bar"/>
        <c:grouping val="clustered"/>
        <c:varyColors val="0"/>
        <c:ser>
          <c:idx val="0"/>
          <c:order val="0"/>
          <c:spPr>
            <a:solidFill>
              <a:schemeClr val="tx1"/>
            </a:solidFill>
          </c:spPr>
          <c:invertIfNegative val="0"/>
          <c:dLbls>
            <c:dLbl>
              <c:idx val="0"/>
              <c:layout>
                <c:manualLayout>
                  <c:x val="2.3181510078230511E-2"/>
                  <c:y val="0"/>
                </c:manualLayout>
              </c:layout>
              <c:showLegendKey val="0"/>
              <c:showVal val="1"/>
              <c:showCatName val="0"/>
              <c:showSerName val="0"/>
              <c:showPercent val="0"/>
              <c:showBubbleSize val="0"/>
            </c:dLbl>
            <c:dLbl>
              <c:idx val="1"/>
              <c:layout>
                <c:manualLayout>
                  <c:x val="2.3534388298550153E-2"/>
                  <c:y val="0"/>
                </c:manualLayout>
              </c:layout>
              <c:showLegendKey val="0"/>
              <c:showVal val="1"/>
              <c:showCatName val="0"/>
              <c:showSerName val="0"/>
              <c:showPercent val="0"/>
              <c:showBubbleSize val="0"/>
            </c:dLbl>
            <c:dLbl>
              <c:idx val="2"/>
              <c:layout>
                <c:manualLayout>
                  <c:x val="2.2475753637591432E-2"/>
                  <c:y val="0"/>
                </c:manualLayout>
              </c:layout>
              <c:showLegendKey val="0"/>
              <c:showVal val="1"/>
              <c:showCatName val="0"/>
              <c:showSerName val="0"/>
              <c:showPercent val="0"/>
              <c:showBubbleSize val="0"/>
            </c:dLbl>
            <c:dLbl>
              <c:idx val="3"/>
              <c:layout>
                <c:manualLayout>
                  <c:x val="1.5533980582524256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IndividualsPoverty!$R$25:$R$28</c:f>
              <c:strCache>
                <c:ptCount val="4"/>
                <c:pt idx="0">
                  <c:v>Albany</c:v>
                </c:pt>
                <c:pt idx="1">
                  <c:v>Buffalo</c:v>
                </c:pt>
                <c:pt idx="2">
                  <c:v>Rochester</c:v>
                </c:pt>
                <c:pt idx="3">
                  <c:v>Syracuse</c:v>
                </c:pt>
              </c:strCache>
            </c:strRef>
          </c:cat>
          <c:val>
            <c:numRef>
              <c:f>IndividualsPoverty!$S$25:$S$28</c:f>
              <c:numCache>
                <c:formatCode>0.0%</c:formatCode>
                <c:ptCount val="4"/>
                <c:pt idx="0">
                  <c:v>0.315</c:v>
                </c:pt>
                <c:pt idx="1">
                  <c:v>0.40699999999999997</c:v>
                </c:pt>
                <c:pt idx="2">
                  <c:v>0.438</c:v>
                </c:pt>
                <c:pt idx="3">
                  <c:v>0.45100000000000001</c:v>
                </c:pt>
              </c:numCache>
            </c:numRef>
          </c:val>
        </c:ser>
        <c:dLbls>
          <c:showLegendKey val="0"/>
          <c:showVal val="1"/>
          <c:showCatName val="0"/>
          <c:showSerName val="0"/>
          <c:showPercent val="0"/>
          <c:showBubbleSize val="0"/>
        </c:dLbls>
        <c:gapWidth val="79"/>
        <c:axId val="211789696"/>
        <c:axId val="211796736"/>
      </c:barChart>
      <c:catAx>
        <c:axId val="211789696"/>
        <c:scaling>
          <c:orientation val="minMax"/>
        </c:scaling>
        <c:delete val="0"/>
        <c:axPos val="l"/>
        <c:majorTickMark val="out"/>
        <c:minorTickMark val="none"/>
        <c:tickLblPos val="nextTo"/>
        <c:spPr>
          <a:ln>
            <a:noFill/>
          </a:ln>
        </c:spPr>
        <c:txPr>
          <a:bodyPr rot="0"/>
          <a:lstStyle/>
          <a:p>
            <a:pPr>
              <a:defRPr/>
            </a:pPr>
            <a:endParaRPr lang="en-US"/>
          </a:p>
        </c:txPr>
        <c:crossAx val="211796736"/>
        <c:crosses val="autoZero"/>
        <c:auto val="1"/>
        <c:lblAlgn val="ctr"/>
        <c:lblOffset val="100"/>
        <c:noMultiLvlLbl val="0"/>
      </c:catAx>
      <c:valAx>
        <c:axId val="211796736"/>
        <c:scaling>
          <c:orientation val="minMax"/>
          <c:max val="1"/>
        </c:scaling>
        <c:delete val="1"/>
        <c:axPos val="b"/>
        <c:numFmt formatCode="0%" sourceLinked="0"/>
        <c:majorTickMark val="out"/>
        <c:minorTickMark val="none"/>
        <c:tickLblPos val="none"/>
        <c:crossAx val="211789696"/>
        <c:crosses val="autoZero"/>
        <c:crossBetween val="between"/>
        <c:majorUnit val="0.2"/>
      </c:valAx>
    </c:plotArea>
    <c:plotVisOnly val="1"/>
    <c:dispBlanksAs val="gap"/>
    <c:showDLblsOverMax val="0"/>
  </c:chart>
  <c:spPr>
    <a:ln>
      <a:noFill/>
    </a:ln>
  </c:spPr>
  <c:printSettings>
    <c:headerFooter/>
    <c:pageMargins b="0.75000000000000366" l="0.70000000000000062" r="0.70000000000000062" t="0.7500000000000036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baseline="0"/>
              <a:t>US Citizens in Selected Upstate Cities</a:t>
            </a:r>
          </a:p>
          <a:p>
            <a:pPr>
              <a:defRPr/>
            </a:pPr>
            <a:r>
              <a:rPr lang="en-US" sz="1200" b="0" baseline="0"/>
              <a:t>2007-11</a:t>
            </a:r>
            <a:endParaRPr lang="en-US" sz="1200" b="0"/>
          </a:p>
        </c:rich>
      </c:tx>
      <c:layout>
        <c:manualLayout>
          <c:xMode val="edge"/>
          <c:yMode val="edge"/>
          <c:x val="1.1073281703942164E-3"/>
          <c:y val="9.2473090876655818E-3"/>
        </c:manualLayout>
      </c:layout>
      <c:overlay val="0"/>
    </c:title>
    <c:autoTitleDeleted val="0"/>
    <c:plotArea>
      <c:layout>
        <c:manualLayout>
          <c:layoutTarget val="inner"/>
          <c:xMode val="edge"/>
          <c:yMode val="edge"/>
          <c:x val="0.32576096100402818"/>
          <c:y val="0.18494618175331184"/>
          <c:w val="0.2077984511444147"/>
          <c:h val="0.76881727280836065"/>
        </c:manualLayout>
      </c:layout>
      <c:barChart>
        <c:barDir val="bar"/>
        <c:grouping val="clustered"/>
        <c:varyColors val="0"/>
        <c:ser>
          <c:idx val="0"/>
          <c:order val="0"/>
          <c:spPr>
            <a:solidFill>
              <a:sysClr val="windowText" lastClr="000000"/>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Citizenship!$U$23:$U$26</c:f>
              <c:strCache>
                <c:ptCount val="4"/>
                <c:pt idx="0">
                  <c:v>Albany (N=97,879)</c:v>
                </c:pt>
                <c:pt idx="1">
                  <c:v>Syracuse (N=144,883) </c:v>
                </c:pt>
                <c:pt idx="2">
                  <c:v>Rochester (N=211,457)</c:v>
                </c:pt>
                <c:pt idx="3">
                  <c:v>Buffalo (N=263,914)</c:v>
                </c:pt>
              </c:strCache>
            </c:strRef>
          </c:cat>
          <c:val>
            <c:numRef>
              <c:f>Citizenship!$V$23:$V$26</c:f>
              <c:numCache>
                <c:formatCode>0%</c:formatCode>
                <c:ptCount val="4"/>
                <c:pt idx="0">
                  <c:v>0.89</c:v>
                </c:pt>
                <c:pt idx="1">
                  <c:v>0.9</c:v>
                </c:pt>
                <c:pt idx="2">
                  <c:v>0.91</c:v>
                </c:pt>
                <c:pt idx="3">
                  <c:v>0.93</c:v>
                </c:pt>
              </c:numCache>
            </c:numRef>
          </c:val>
        </c:ser>
        <c:dLbls>
          <c:showLegendKey val="0"/>
          <c:showVal val="1"/>
          <c:showCatName val="0"/>
          <c:showSerName val="0"/>
          <c:showPercent val="0"/>
          <c:showBubbleSize val="0"/>
        </c:dLbls>
        <c:gapWidth val="43"/>
        <c:axId val="207508608"/>
        <c:axId val="207519744"/>
      </c:barChart>
      <c:catAx>
        <c:axId val="207508608"/>
        <c:scaling>
          <c:orientation val="minMax"/>
        </c:scaling>
        <c:delete val="0"/>
        <c:axPos val="l"/>
        <c:majorTickMark val="out"/>
        <c:minorTickMark val="none"/>
        <c:tickLblPos val="nextTo"/>
        <c:spPr>
          <a:ln>
            <a:noFill/>
          </a:ln>
        </c:spPr>
        <c:crossAx val="207519744"/>
        <c:crosses val="autoZero"/>
        <c:auto val="1"/>
        <c:lblAlgn val="ctr"/>
        <c:lblOffset val="100"/>
        <c:noMultiLvlLbl val="0"/>
      </c:catAx>
      <c:valAx>
        <c:axId val="207519744"/>
        <c:scaling>
          <c:orientation val="minMax"/>
        </c:scaling>
        <c:delete val="1"/>
        <c:axPos val="b"/>
        <c:numFmt formatCode="0%" sourceLinked="1"/>
        <c:majorTickMark val="out"/>
        <c:minorTickMark val="none"/>
        <c:tickLblPos val="none"/>
        <c:crossAx val="207508608"/>
        <c:crosses val="autoZero"/>
        <c:crossBetween val="between"/>
      </c:valAx>
    </c:plotArea>
    <c:plotVisOnly val="1"/>
    <c:dispBlanksAs val="gap"/>
    <c:showDLblsOverMax val="0"/>
  </c:chart>
  <c:spPr>
    <a:ln>
      <a:noFill/>
    </a:ln>
  </c:spPr>
  <c:printSettings>
    <c:headerFooter/>
    <c:pageMargins b="0.75000000000000033" l="0.70000000000000029" r="0.70000000000000029" t="0.75000000000000033" header="0.30000000000000016" footer="0.30000000000000016"/>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Individuals In Poverty Ages 18 to 64 Years</a:t>
            </a:r>
          </a:p>
          <a:p>
            <a:pPr>
              <a:defRPr/>
            </a:pPr>
            <a:r>
              <a:rPr lang="en-US" sz="1200" b="0"/>
              <a:t>2007-11</a:t>
            </a:r>
          </a:p>
        </c:rich>
      </c:tx>
      <c:layout>
        <c:manualLayout>
          <c:xMode val="edge"/>
          <c:yMode val="edge"/>
          <c:x val="0.11938422481509761"/>
          <c:y val="3.1490956337502013E-2"/>
        </c:manualLayout>
      </c:layout>
      <c:overlay val="0"/>
    </c:title>
    <c:autoTitleDeleted val="0"/>
    <c:plotArea>
      <c:layout>
        <c:manualLayout>
          <c:layoutTarget val="inner"/>
          <c:xMode val="edge"/>
          <c:yMode val="edge"/>
          <c:x val="0.34978304410977756"/>
          <c:y val="0.2502544334596708"/>
          <c:w val="0.6227860255332166"/>
          <c:h val="0.68568457116230896"/>
        </c:manualLayout>
      </c:layout>
      <c:barChart>
        <c:barDir val="bar"/>
        <c:grouping val="clustered"/>
        <c:varyColors val="0"/>
        <c:ser>
          <c:idx val="0"/>
          <c:order val="0"/>
          <c:spPr>
            <a:solidFill>
              <a:schemeClr val="tx1"/>
            </a:solidFill>
          </c:spPr>
          <c:invertIfNegative val="0"/>
          <c:dLbls>
            <c:dLbl>
              <c:idx val="0"/>
              <c:layout>
                <c:manualLayout>
                  <c:x val="2.3181510078230511E-2"/>
                  <c:y val="0"/>
                </c:manualLayout>
              </c:layout>
              <c:showLegendKey val="0"/>
              <c:showVal val="1"/>
              <c:showCatName val="0"/>
              <c:showSerName val="0"/>
              <c:showPercent val="0"/>
              <c:showBubbleSize val="0"/>
            </c:dLbl>
            <c:dLbl>
              <c:idx val="1"/>
              <c:layout>
                <c:manualLayout>
                  <c:x val="2.3534388298550153E-2"/>
                  <c:y val="0"/>
                </c:manualLayout>
              </c:layout>
              <c:showLegendKey val="0"/>
              <c:showVal val="1"/>
              <c:showCatName val="0"/>
              <c:showSerName val="0"/>
              <c:showPercent val="0"/>
              <c:showBubbleSize val="0"/>
            </c:dLbl>
            <c:dLbl>
              <c:idx val="2"/>
              <c:layout>
                <c:manualLayout>
                  <c:x val="2.2475753637591432E-2"/>
                  <c:y val="0"/>
                </c:manualLayout>
              </c:layout>
              <c:showLegendKey val="0"/>
              <c:showVal val="1"/>
              <c:showCatName val="0"/>
              <c:showSerName val="0"/>
              <c:showPercent val="0"/>
              <c:showBubbleSize val="0"/>
            </c:dLbl>
            <c:dLbl>
              <c:idx val="3"/>
              <c:layout>
                <c:manualLayout>
                  <c:x val="1.5533980582524256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IndividualsPoverty!$AD$3:$AD$6</c:f>
              <c:strCache>
                <c:ptCount val="4"/>
                <c:pt idx="0">
                  <c:v>Albany</c:v>
                </c:pt>
                <c:pt idx="1">
                  <c:v>Buffalo</c:v>
                </c:pt>
                <c:pt idx="2">
                  <c:v>Rochester</c:v>
                </c:pt>
                <c:pt idx="3">
                  <c:v>Syracuse</c:v>
                </c:pt>
              </c:strCache>
            </c:strRef>
          </c:cat>
          <c:val>
            <c:numRef>
              <c:f>IndividualsPoverty!$AE$3:$AE$6</c:f>
              <c:numCache>
                <c:formatCode>0.0%</c:formatCode>
                <c:ptCount val="4"/>
                <c:pt idx="0">
                  <c:v>0.246</c:v>
                </c:pt>
                <c:pt idx="1">
                  <c:v>0.27100000000000002</c:v>
                </c:pt>
                <c:pt idx="2">
                  <c:v>0.27100000000000002</c:v>
                </c:pt>
                <c:pt idx="3">
                  <c:v>0.29399999999999998</c:v>
                </c:pt>
              </c:numCache>
            </c:numRef>
          </c:val>
        </c:ser>
        <c:dLbls>
          <c:showLegendKey val="0"/>
          <c:showVal val="1"/>
          <c:showCatName val="0"/>
          <c:showSerName val="0"/>
          <c:showPercent val="0"/>
          <c:showBubbleSize val="0"/>
        </c:dLbls>
        <c:gapWidth val="79"/>
        <c:axId val="211506304"/>
        <c:axId val="211811712"/>
      </c:barChart>
      <c:catAx>
        <c:axId val="211506304"/>
        <c:scaling>
          <c:orientation val="minMax"/>
        </c:scaling>
        <c:delete val="0"/>
        <c:axPos val="l"/>
        <c:majorTickMark val="out"/>
        <c:minorTickMark val="none"/>
        <c:tickLblPos val="nextTo"/>
        <c:spPr>
          <a:ln>
            <a:solidFill>
              <a:sysClr val="windowText" lastClr="000000"/>
            </a:solidFill>
          </a:ln>
        </c:spPr>
        <c:txPr>
          <a:bodyPr rot="0"/>
          <a:lstStyle/>
          <a:p>
            <a:pPr>
              <a:defRPr/>
            </a:pPr>
            <a:endParaRPr lang="en-US"/>
          </a:p>
        </c:txPr>
        <c:crossAx val="211811712"/>
        <c:crosses val="autoZero"/>
        <c:auto val="1"/>
        <c:lblAlgn val="ctr"/>
        <c:lblOffset val="100"/>
        <c:noMultiLvlLbl val="0"/>
      </c:catAx>
      <c:valAx>
        <c:axId val="211811712"/>
        <c:scaling>
          <c:orientation val="minMax"/>
          <c:max val="1"/>
        </c:scaling>
        <c:delete val="1"/>
        <c:axPos val="b"/>
        <c:numFmt formatCode="0%" sourceLinked="0"/>
        <c:majorTickMark val="out"/>
        <c:minorTickMark val="none"/>
        <c:tickLblPos val="none"/>
        <c:crossAx val="211506304"/>
        <c:crosses val="autoZero"/>
        <c:crossBetween val="between"/>
        <c:majorUnit val="0.2"/>
      </c:valAx>
    </c:plotArea>
    <c:plotVisOnly val="1"/>
    <c:dispBlanksAs val="gap"/>
    <c:showDLblsOverMax val="0"/>
  </c:chart>
  <c:spPr>
    <a:ln>
      <a:noFill/>
    </a:ln>
  </c:spPr>
  <c:printSettings>
    <c:headerFooter/>
    <c:pageMargins b="0.75000000000000366" l="0.70000000000000062" r="0.70000000000000062" t="0.75000000000000366"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Individuals In Poverty Age 65 Years and Over</a:t>
            </a:r>
          </a:p>
          <a:p>
            <a:pPr>
              <a:defRPr/>
            </a:pPr>
            <a:r>
              <a:rPr lang="en-US" sz="1200" b="0"/>
              <a:t>2007-11</a:t>
            </a:r>
          </a:p>
        </c:rich>
      </c:tx>
      <c:layout>
        <c:manualLayout>
          <c:xMode val="edge"/>
          <c:yMode val="edge"/>
          <c:x val="7.9722553028695978E-2"/>
          <c:y val="6.3954730380870545E-2"/>
        </c:manualLayout>
      </c:layout>
      <c:overlay val="0"/>
    </c:title>
    <c:autoTitleDeleted val="0"/>
    <c:plotArea>
      <c:layout>
        <c:manualLayout>
          <c:layoutTarget val="inner"/>
          <c:xMode val="edge"/>
          <c:yMode val="edge"/>
          <c:x val="0.40554067075517231"/>
          <c:y val="0.30590661753401815"/>
          <c:w val="0.52824069549389141"/>
          <c:h val="0.63003238708796039"/>
        </c:manualLayout>
      </c:layout>
      <c:barChart>
        <c:barDir val="bar"/>
        <c:grouping val="clustered"/>
        <c:varyColors val="0"/>
        <c:ser>
          <c:idx val="0"/>
          <c:order val="0"/>
          <c:spPr>
            <a:solidFill>
              <a:schemeClr val="tx1"/>
            </a:solidFill>
          </c:spPr>
          <c:invertIfNegative val="0"/>
          <c:dLbls>
            <c:dLbl>
              <c:idx val="0"/>
              <c:layout>
                <c:manualLayout>
                  <c:x val="2.3181510078230511E-2"/>
                  <c:y val="0"/>
                </c:manualLayout>
              </c:layout>
              <c:showLegendKey val="0"/>
              <c:showVal val="1"/>
              <c:showCatName val="0"/>
              <c:showSerName val="0"/>
              <c:showPercent val="0"/>
              <c:showBubbleSize val="0"/>
            </c:dLbl>
            <c:dLbl>
              <c:idx val="1"/>
              <c:layout>
                <c:manualLayout>
                  <c:x val="2.3534388298550153E-2"/>
                  <c:y val="0"/>
                </c:manualLayout>
              </c:layout>
              <c:showLegendKey val="0"/>
              <c:showVal val="1"/>
              <c:showCatName val="0"/>
              <c:showSerName val="0"/>
              <c:showPercent val="0"/>
              <c:showBubbleSize val="0"/>
            </c:dLbl>
            <c:dLbl>
              <c:idx val="2"/>
              <c:layout>
                <c:manualLayout>
                  <c:x val="2.2475753637591432E-2"/>
                  <c:y val="0"/>
                </c:manualLayout>
              </c:layout>
              <c:showLegendKey val="0"/>
              <c:showVal val="1"/>
              <c:showCatName val="0"/>
              <c:showSerName val="0"/>
              <c:showPercent val="0"/>
              <c:showBubbleSize val="0"/>
            </c:dLbl>
            <c:dLbl>
              <c:idx val="3"/>
              <c:layout>
                <c:manualLayout>
                  <c:x val="1.5533980582524256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IndividualsPoverty!$AD$25:$AD$28</c:f>
              <c:strCache>
                <c:ptCount val="4"/>
                <c:pt idx="0">
                  <c:v>Albany</c:v>
                </c:pt>
                <c:pt idx="1">
                  <c:v>Syracuse</c:v>
                </c:pt>
                <c:pt idx="2">
                  <c:v>Buffalo</c:v>
                </c:pt>
                <c:pt idx="3">
                  <c:v>Rochester</c:v>
                </c:pt>
              </c:strCache>
            </c:strRef>
          </c:cat>
          <c:val>
            <c:numRef>
              <c:f>IndividualsPoverty!$AE$25:$AE$28</c:f>
              <c:numCache>
                <c:formatCode>0.0%</c:formatCode>
                <c:ptCount val="4"/>
                <c:pt idx="0">
                  <c:v>0.124</c:v>
                </c:pt>
                <c:pt idx="1">
                  <c:v>0.14499999999999999</c:v>
                </c:pt>
                <c:pt idx="2">
                  <c:v>0.156</c:v>
                </c:pt>
                <c:pt idx="3">
                  <c:v>0.17899999999999999</c:v>
                </c:pt>
              </c:numCache>
            </c:numRef>
          </c:val>
        </c:ser>
        <c:dLbls>
          <c:showLegendKey val="0"/>
          <c:showVal val="1"/>
          <c:showCatName val="0"/>
          <c:showSerName val="0"/>
          <c:showPercent val="0"/>
          <c:showBubbleSize val="0"/>
        </c:dLbls>
        <c:gapWidth val="79"/>
        <c:axId val="211527168"/>
        <c:axId val="211542400"/>
      </c:barChart>
      <c:catAx>
        <c:axId val="211527168"/>
        <c:scaling>
          <c:orientation val="minMax"/>
        </c:scaling>
        <c:delete val="0"/>
        <c:axPos val="l"/>
        <c:majorTickMark val="out"/>
        <c:minorTickMark val="none"/>
        <c:tickLblPos val="nextTo"/>
        <c:spPr>
          <a:ln>
            <a:solidFill>
              <a:sysClr val="windowText" lastClr="000000"/>
            </a:solidFill>
          </a:ln>
        </c:spPr>
        <c:txPr>
          <a:bodyPr rot="0"/>
          <a:lstStyle/>
          <a:p>
            <a:pPr>
              <a:defRPr/>
            </a:pPr>
            <a:endParaRPr lang="en-US"/>
          </a:p>
        </c:txPr>
        <c:crossAx val="211542400"/>
        <c:crosses val="autoZero"/>
        <c:auto val="1"/>
        <c:lblAlgn val="ctr"/>
        <c:lblOffset val="100"/>
        <c:noMultiLvlLbl val="0"/>
      </c:catAx>
      <c:valAx>
        <c:axId val="211542400"/>
        <c:scaling>
          <c:orientation val="minMax"/>
          <c:max val="1"/>
        </c:scaling>
        <c:delete val="1"/>
        <c:axPos val="b"/>
        <c:numFmt formatCode="0%" sourceLinked="0"/>
        <c:majorTickMark val="out"/>
        <c:minorTickMark val="none"/>
        <c:tickLblPos val="none"/>
        <c:crossAx val="211527168"/>
        <c:crosses val="autoZero"/>
        <c:crossBetween val="between"/>
        <c:majorUnit val="0.2"/>
      </c:valAx>
    </c:plotArea>
    <c:plotVisOnly val="1"/>
    <c:dispBlanksAs val="gap"/>
    <c:showDLblsOverMax val="0"/>
  </c:chart>
  <c:spPr>
    <a:ln>
      <a:noFill/>
    </a:ln>
  </c:spPr>
  <c:printSettings>
    <c:headerFooter/>
    <c:pageMargins b="0.75000000000000366" l="0.70000000000000062" r="0.70000000000000062" t="0.75000000000000366"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latin typeface="+mn-lt"/>
              </a:rPr>
              <a:t>Median</a:t>
            </a:r>
            <a:r>
              <a:rPr lang="en-US" sz="1400" b="0" baseline="0">
                <a:latin typeface="+mn-lt"/>
              </a:rPr>
              <a:t> Age</a:t>
            </a:r>
          </a:p>
          <a:p>
            <a:pPr>
              <a:defRPr/>
            </a:pPr>
            <a:r>
              <a:rPr lang="en-US" sz="1200" b="0" baseline="0">
                <a:latin typeface="+mn-lt"/>
              </a:rPr>
              <a:t>1960 and 2010</a:t>
            </a:r>
            <a:endParaRPr lang="en-US" sz="1200" b="0">
              <a:latin typeface="+mn-lt"/>
            </a:endParaRPr>
          </a:p>
        </c:rich>
      </c:tx>
      <c:layout>
        <c:manualLayout>
          <c:xMode val="edge"/>
          <c:yMode val="edge"/>
          <c:x val="0.4050822592296548"/>
          <c:y val="4.2549870397696865E-2"/>
        </c:manualLayout>
      </c:layout>
      <c:overlay val="0"/>
    </c:title>
    <c:autoTitleDeleted val="0"/>
    <c:plotArea>
      <c:layout>
        <c:manualLayout>
          <c:layoutTarget val="inner"/>
          <c:xMode val="edge"/>
          <c:yMode val="edge"/>
          <c:x val="7.1988324508723403E-2"/>
          <c:y val="0.15237225192723686"/>
          <c:w val="0.89387433062513388"/>
          <c:h val="0.65473920605345037"/>
        </c:manualLayout>
      </c:layout>
      <c:barChart>
        <c:barDir val="col"/>
        <c:grouping val="clustered"/>
        <c:varyColors val="0"/>
        <c:ser>
          <c:idx val="0"/>
          <c:order val="0"/>
          <c:tx>
            <c:strRef>
              <c:f>MedianAge!$B$29</c:f>
              <c:strCache>
                <c:ptCount val="1"/>
                <c:pt idx="0">
                  <c:v>Syracuse</c:v>
                </c:pt>
              </c:strCache>
            </c:strRef>
          </c:tx>
          <c:spPr>
            <a:ln>
              <a:solidFill>
                <a:schemeClr val="accent1"/>
              </a:solidFill>
            </a:ln>
          </c:spPr>
          <c:invertIfNegative val="0"/>
          <c:dLbls>
            <c:dLbl>
              <c:idx val="0"/>
              <c:layout>
                <c:manualLayout>
                  <c:x val="-2.9994341660481735E-3"/>
                  <c:y val="4.8713926497533344E-4"/>
                </c:manualLayout>
              </c:layout>
              <c:showLegendKey val="0"/>
              <c:showVal val="1"/>
              <c:showCatName val="0"/>
              <c:showSerName val="0"/>
              <c:showPercent val="0"/>
              <c:showBubbleSize val="0"/>
            </c:dLbl>
            <c:dLbl>
              <c:idx val="1"/>
              <c:layout>
                <c:manualLayout>
                  <c:x val="-3.9157004542479182E-3"/>
                  <c:y val="-1.7185549666239146E-3"/>
                </c:manualLayout>
              </c:layout>
              <c:showLegendKey val="0"/>
              <c:showVal val="1"/>
              <c:showCatName val="0"/>
              <c:showSerName val="0"/>
              <c:showPercent val="0"/>
              <c:showBubbleSize val="0"/>
            </c:dLbl>
            <c:dLbl>
              <c:idx val="2"/>
              <c:layout>
                <c:manualLayout>
                  <c:x val="-1.5972786896110487E-2"/>
                  <c:y val="4.4684173207839177E-2"/>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numRef>
              <c:f>MedianAge!$C$28:$D$28</c:f>
              <c:numCache>
                <c:formatCode>General</c:formatCode>
                <c:ptCount val="2"/>
                <c:pt idx="0">
                  <c:v>1960</c:v>
                </c:pt>
                <c:pt idx="1">
                  <c:v>2010</c:v>
                </c:pt>
              </c:numCache>
            </c:numRef>
          </c:cat>
          <c:val>
            <c:numRef>
              <c:f>MedianAge!$C$29:$D$29</c:f>
              <c:numCache>
                <c:formatCode>0</c:formatCode>
                <c:ptCount val="2"/>
                <c:pt idx="0">
                  <c:v>32</c:v>
                </c:pt>
                <c:pt idx="1">
                  <c:v>29.6</c:v>
                </c:pt>
              </c:numCache>
            </c:numRef>
          </c:val>
        </c:ser>
        <c:ser>
          <c:idx val="1"/>
          <c:order val="1"/>
          <c:tx>
            <c:strRef>
              <c:f>MedianAge!$B$30</c:f>
              <c:strCache>
                <c:ptCount val="1"/>
                <c:pt idx="0">
                  <c:v>NYS</c:v>
                </c:pt>
              </c:strCache>
            </c:strRef>
          </c:tx>
          <c:invertIfNegative val="0"/>
          <c:dLbls>
            <c:dLbl>
              <c:idx val="0"/>
              <c:layout>
                <c:manualLayout>
                  <c:x val="-5.4734102798944971E-3"/>
                  <c:y val="3.3595811377609181E-3"/>
                </c:manualLayout>
              </c:layout>
              <c:showLegendKey val="0"/>
              <c:showVal val="1"/>
              <c:showCatName val="0"/>
              <c:showSerName val="0"/>
              <c:showPercent val="0"/>
              <c:showBubbleSize val="0"/>
            </c:dLbl>
            <c:dLbl>
              <c:idx val="1"/>
              <c:layout>
                <c:manualLayout>
                  <c:x val="-5.8986903924594597E-3"/>
                  <c:y val="-1.2192695236889239E-3"/>
                </c:manualLayout>
              </c:layout>
              <c:showLegendKey val="0"/>
              <c:showVal val="1"/>
              <c:showCatName val="0"/>
              <c:showSerName val="0"/>
              <c:showPercent val="0"/>
              <c:showBubbleSize val="0"/>
            </c:dLbl>
            <c:dLbl>
              <c:idx val="2"/>
              <c:layout>
                <c:manualLayout>
                  <c:x val="-9.9577885911943161E-3"/>
                  <c:y val="-3.7390791806908824E-2"/>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numRef>
              <c:f>MedianAge!$C$28:$D$28</c:f>
              <c:numCache>
                <c:formatCode>General</c:formatCode>
                <c:ptCount val="2"/>
                <c:pt idx="0">
                  <c:v>1960</c:v>
                </c:pt>
                <c:pt idx="1">
                  <c:v>2010</c:v>
                </c:pt>
              </c:numCache>
            </c:numRef>
          </c:cat>
          <c:val>
            <c:numRef>
              <c:f>MedianAge!$C$30:$D$30</c:f>
              <c:numCache>
                <c:formatCode>0</c:formatCode>
                <c:ptCount val="2"/>
                <c:pt idx="0">
                  <c:v>33.1</c:v>
                </c:pt>
                <c:pt idx="1">
                  <c:v>38</c:v>
                </c:pt>
              </c:numCache>
            </c:numRef>
          </c:val>
        </c:ser>
        <c:ser>
          <c:idx val="2"/>
          <c:order val="2"/>
          <c:tx>
            <c:strRef>
              <c:f>MedianAge!$B$31</c:f>
              <c:strCache>
                <c:ptCount val="1"/>
                <c:pt idx="0">
                  <c:v>US</c:v>
                </c:pt>
              </c:strCache>
            </c:strRef>
          </c:tx>
          <c:invertIfNegative val="0"/>
          <c:dLbls>
            <c:dLbl>
              <c:idx val="0"/>
              <c:layout>
                <c:manualLayout>
                  <c:x val="-4.8376803131493845E-3"/>
                  <c:y val="3.2820523422741276E-3"/>
                </c:manualLayout>
              </c:layout>
              <c:numFmt formatCode="#,##0" sourceLinked="0"/>
              <c:spPr/>
              <c:txPr>
                <a:bodyPr/>
                <a:lstStyle/>
                <a:p>
                  <a:pPr>
                    <a:defRPr i="1"/>
                  </a:pPr>
                  <a:endParaRPr lang="en-US"/>
                </a:p>
              </c:txPr>
              <c:showLegendKey val="0"/>
              <c:showVal val="1"/>
              <c:showCatName val="0"/>
              <c:showSerName val="0"/>
              <c:showPercent val="0"/>
              <c:showBubbleSize val="0"/>
            </c:dLbl>
            <c:dLbl>
              <c:idx val="1"/>
              <c:layout>
                <c:manualLayout>
                  <c:x val="-4.8374898607928384E-3"/>
                  <c:y val="-3.282310771592419E-3"/>
                </c:manualLayout>
              </c:layout>
              <c:numFmt formatCode="#,##0" sourceLinked="0"/>
              <c:spPr/>
              <c:txPr>
                <a:bodyPr/>
                <a:lstStyle/>
                <a:p>
                  <a:pPr>
                    <a:defRPr i="1"/>
                  </a:pPr>
                  <a:endParaRPr lang="en-US"/>
                </a:p>
              </c:txPr>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numRef>
              <c:f>MedianAge!$C$28:$D$28</c:f>
              <c:numCache>
                <c:formatCode>General</c:formatCode>
                <c:ptCount val="2"/>
                <c:pt idx="0">
                  <c:v>1960</c:v>
                </c:pt>
                <c:pt idx="1">
                  <c:v>2010</c:v>
                </c:pt>
              </c:numCache>
            </c:numRef>
          </c:cat>
          <c:val>
            <c:numRef>
              <c:f>MedianAge!$C$31:$D$31</c:f>
              <c:numCache>
                <c:formatCode>0</c:formatCode>
                <c:ptCount val="2"/>
                <c:pt idx="0">
                  <c:v>29.2</c:v>
                </c:pt>
                <c:pt idx="1">
                  <c:v>37.200000000000003</c:v>
                </c:pt>
              </c:numCache>
            </c:numRef>
          </c:val>
        </c:ser>
        <c:dLbls>
          <c:showLegendKey val="0"/>
          <c:showVal val="1"/>
          <c:showCatName val="0"/>
          <c:showSerName val="0"/>
          <c:showPercent val="0"/>
          <c:showBubbleSize val="0"/>
        </c:dLbls>
        <c:gapWidth val="150"/>
        <c:axId val="211685376"/>
        <c:axId val="211686912"/>
      </c:barChart>
      <c:catAx>
        <c:axId val="211685376"/>
        <c:scaling>
          <c:orientation val="minMax"/>
        </c:scaling>
        <c:delete val="0"/>
        <c:axPos val="b"/>
        <c:numFmt formatCode="General" sourceLinked="1"/>
        <c:majorTickMark val="out"/>
        <c:minorTickMark val="none"/>
        <c:tickLblPos val="nextTo"/>
        <c:spPr>
          <a:ln>
            <a:noFill/>
          </a:ln>
        </c:spPr>
        <c:crossAx val="211686912"/>
        <c:crosses val="autoZero"/>
        <c:auto val="1"/>
        <c:lblAlgn val="ctr"/>
        <c:lblOffset val="100"/>
        <c:noMultiLvlLbl val="0"/>
      </c:catAx>
      <c:valAx>
        <c:axId val="211686912"/>
        <c:scaling>
          <c:orientation val="minMax"/>
          <c:max val="40"/>
          <c:min val="20"/>
        </c:scaling>
        <c:delete val="1"/>
        <c:axPos val="l"/>
        <c:numFmt formatCode="0" sourceLinked="1"/>
        <c:majorTickMark val="out"/>
        <c:minorTickMark val="none"/>
        <c:tickLblPos val="none"/>
        <c:crossAx val="211685376"/>
        <c:crosses val="autoZero"/>
        <c:crossBetween val="between"/>
        <c:majorUnit val="10"/>
      </c:valAx>
    </c:plotArea>
    <c:legend>
      <c:legendPos val="r"/>
      <c:layout>
        <c:manualLayout>
          <c:xMode val="edge"/>
          <c:yMode val="edge"/>
          <c:x val="0.23789175335581814"/>
          <c:y val="0.88965326538365141"/>
          <c:w val="0.5919870599050745"/>
          <c:h val="7.4244158851333383E-2"/>
        </c:manualLayout>
      </c:layout>
      <c:overlay val="0"/>
    </c:legend>
    <c:plotVisOnly val="1"/>
    <c:dispBlanksAs val="gap"/>
    <c:showDLblsOverMax val="0"/>
  </c:chart>
  <c:spPr>
    <a:ln>
      <a:noFill/>
    </a:ln>
  </c:spPr>
  <c:printSettings>
    <c:headerFooter/>
    <c:pageMargins b="0.75000000000000278" l="0.70000000000000062" r="0.70000000000000062" t="0.75000000000000278" header="0.30000000000000032" footer="0.30000000000000032"/>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White</a:t>
            </a:r>
            <a:r>
              <a:rPr lang="en-US" sz="1400" b="0" baseline="0"/>
              <a:t> Population</a:t>
            </a:r>
          </a:p>
          <a:p>
            <a:pPr>
              <a:defRPr/>
            </a:pPr>
            <a:r>
              <a:rPr lang="en-US" sz="1200" b="0" baseline="0"/>
              <a:t>1960 and 2010</a:t>
            </a:r>
            <a:endParaRPr lang="en-US" sz="1200" b="0"/>
          </a:p>
        </c:rich>
      </c:tx>
      <c:layout>
        <c:manualLayout>
          <c:xMode val="edge"/>
          <c:yMode val="edge"/>
          <c:x val="0.39925814378274516"/>
          <c:y val="2.5488649630161665E-2"/>
        </c:manualLayout>
      </c:layout>
      <c:overlay val="0"/>
    </c:title>
    <c:autoTitleDeleted val="0"/>
    <c:plotArea>
      <c:layout>
        <c:manualLayout>
          <c:layoutTarget val="inner"/>
          <c:xMode val="edge"/>
          <c:yMode val="edge"/>
          <c:x val="0.237301791972934"/>
          <c:y val="0.16369366369569571"/>
          <c:w val="0.65804654582743105"/>
          <c:h val="0.70312710846232651"/>
        </c:manualLayout>
      </c:layout>
      <c:barChart>
        <c:barDir val="bar"/>
        <c:grouping val="clustered"/>
        <c:varyColors val="0"/>
        <c:ser>
          <c:idx val="0"/>
          <c:order val="0"/>
          <c:tx>
            <c:v>2010</c:v>
          </c:tx>
          <c:invertIfNegative val="0"/>
          <c:dLbls>
            <c:txPr>
              <a:bodyPr/>
              <a:lstStyle/>
              <a:p>
                <a:pPr>
                  <a:defRPr i="1"/>
                </a:pPr>
                <a:endParaRPr lang="en-US"/>
              </a:p>
            </c:txPr>
            <c:showLegendKey val="0"/>
            <c:showVal val="1"/>
            <c:showCatName val="0"/>
            <c:showSerName val="0"/>
            <c:showPercent val="0"/>
            <c:showBubbleSize val="0"/>
            <c:showLeaderLines val="0"/>
          </c:dLbls>
          <c:cat>
            <c:strRef>
              <c:f>'White&amp;Nonwhite'!$B$50:$B$53</c:f>
              <c:strCache>
                <c:ptCount val="4"/>
                <c:pt idx="0">
                  <c:v>US  </c:v>
                </c:pt>
                <c:pt idx="1">
                  <c:v>NYS</c:v>
                </c:pt>
                <c:pt idx="2">
                  <c:v>Syracuse</c:v>
                </c:pt>
                <c:pt idx="3">
                  <c:v>Onondaga County </c:v>
                </c:pt>
              </c:strCache>
            </c:strRef>
          </c:cat>
          <c:val>
            <c:numRef>
              <c:f>'White&amp;Nonwhite'!$D$50:$D$53</c:f>
              <c:numCache>
                <c:formatCode>0.0%</c:formatCode>
                <c:ptCount val="4"/>
                <c:pt idx="0">
                  <c:v>0.748</c:v>
                </c:pt>
                <c:pt idx="1">
                  <c:v>0.67900000000000005</c:v>
                </c:pt>
                <c:pt idx="2">
                  <c:v>0.60199999999999998</c:v>
                </c:pt>
                <c:pt idx="3">
                  <c:v>0.83499999999999996</c:v>
                </c:pt>
              </c:numCache>
            </c:numRef>
          </c:val>
        </c:ser>
        <c:ser>
          <c:idx val="1"/>
          <c:order val="1"/>
          <c:tx>
            <c:strRef>
              <c:f>'White&amp;Nonwhite'!$C$49</c:f>
              <c:strCache>
                <c:ptCount val="1"/>
                <c:pt idx="0">
                  <c:v>1960</c:v>
                </c:pt>
              </c:strCache>
            </c:strRef>
          </c:tx>
          <c:invertIfNegative val="0"/>
          <c:dLbls>
            <c:numFmt formatCode="0%" sourceLinked="0"/>
            <c:txPr>
              <a:bodyPr/>
              <a:lstStyle/>
              <a:p>
                <a:pPr>
                  <a:defRPr i="1"/>
                </a:pPr>
                <a:endParaRPr lang="en-US"/>
              </a:p>
            </c:txPr>
            <c:dLblPos val="outEnd"/>
            <c:showLegendKey val="0"/>
            <c:showVal val="1"/>
            <c:showCatName val="0"/>
            <c:showSerName val="0"/>
            <c:showPercent val="0"/>
            <c:showBubbleSize val="0"/>
            <c:showLeaderLines val="0"/>
          </c:dLbls>
          <c:cat>
            <c:strRef>
              <c:f>'White&amp;Nonwhite'!$B$50:$B$53</c:f>
              <c:strCache>
                <c:ptCount val="4"/>
                <c:pt idx="0">
                  <c:v>US  </c:v>
                </c:pt>
                <c:pt idx="1">
                  <c:v>NYS</c:v>
                </c:pt>
                <c:pt idx="2">
                  <c:v>Syracuse</c:v>
                </c:pt>
                <c:pt idx="3">
                  <c:v>Onondaga County </c:v>
                </c:pt>
              </c:strCache>
            </c:strRef>
          </c:cat>
          <c:val>
            <c:numRef>
              <c:f>'White&amp;Nonwhite'!$C$50:$C$53</c:f>
              <c:numCache>
                <c:formatCode>0.0%</c:formatCode>
                <c:ptCount val="4"/>
                <c:pt idx="0">
                  <c:v>0.88600000000000001</c:v>
                </c:pt>
                <c:pt idx="1">
                  <c:v>0.91100000000000003</c:v>
                </c:pt>
                <c:pt idx="2">
                  <c:v>0.94299999999999995</c:v>
                </c:pt>
                <c:pt idx="3">
                  <c:v>0.96699999999999997</c:v>
                </c:pt>
              </c:numCache>
            </c:numRef>
          </c:val>
        </c:ser>
        <c:dLbls>
          <c:showLegendKey val="0"/>
          <c:showVal val="1"/>
          <c:showCatName val="0"/>
          <c:showSerName val="0"/>
          <c:showPercent val="0"/>
          <c:showBubbleSize val="0"/>
        </c:dLbls>
        <c:gapWidth val="43"/>
        <c:axId val="211828736"/>
        <c:axId val="211830272"/>
      </c:barChart>
      <c:catAx>
        <c:axId val="211828736"/>
        <c:scaling>
          <c:orientation val="minMax"/>
        </c:scaling>
        <c:delete val="0"/>
        <c:axPos val="l"/>
        <c:majorTickMark val="out"/>
        <c:minorTickMark val="none"/>
        <c:tickLblPos val="nextTo"/>
        <c:spPr>
          <a:ln>
            <a:noFill/>
          </a:ln>
        </c:spPr>
        <c:crossAx val="211830272"/>
        <c:crosses val="autoZero"/>
        <c:auto val="1"/>
        <c:lblAlgn val="ctr"/>
        <c:lblOffset val="100"/>
        <c:noMultiLvlLbl val="0"/>
      </c:catAx>
      <c:valAx>
        <c:axId val="211830272"/>
        <c:scaling>
          <c:orientation val="minMax"/>
          <c:max val="1"/>
        </c:scaling>
        <c:delete val="1"/>
        <c:axPos val="b"/>
        <c:numFmt formatCode="0%" sourceLinked="0"/>
        <c:majorTickMark val="out"/>
        <c:minorTickMark val="none"/>
        <c:tickLblPos val="none"/>
        <c:crossAx val="211828736"/>
        <c:crosses val="autoZero"/>
        <c:crossBetween val="between"/>
      </c:valAx>
    </c:plotArea>
    <c:legend>
      <c:legendPos val="r"/>
      <c:layout>
        <c:manualLayout>
          <c:xMode val="edge"/>
          <c:yMode val="edge"/>
          <c:x val="0.18093358512362967"/>
          <c:y val="0.88595876873541868"/>
          <c:w val="0.69058159091737703"/>
          <c:h val="0.10715950990222808"/>
        </c:manualLayout>
      </c:layout>
      <c:overlay val="0"/>
    </c:legend>
    <c:plotVisOnly val="1"/>
    <c:dispBlanksAs val="gap"/>
    <c:showDLblsOverMax val="0"/>
  </c:chart>
  <c:spPr>
    <a:ln>
      <a:noFill/>
    </a:ln>
  </c:spPr>
  <c:printSettings>
    <c:headerFooter/>
    <c:pageMargins b="0.75000000000000366" l="0.70000000000000062" r="0.70000000000000062" t="0.75000000000000366"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Race and Ethnicity in Onondaga County and Syracuse City</a:t>
            </a:r>
            <a:r>
              <a:rPr lang="en-US" sz="1400" b="0" baseline="0"/>
              <a:t> </a:t>
            </a:r>
          </a:p>
          <a:p>
            <a:pPr>
              <a:defRPr/>
            </a:pPr>
            <a:r>
              <a:rPr lang="en-US" sz="1200" b="0" baseline="0"/>
              <a:t>2</a:t>
            </a:r>
            <a:r>
              <a:rPr lang="en-US" sz="1200" b="0"/>
              <a:t>007-11 </a:t>
            </a:r>
          </a:p>
        </c:rich>
      </c:tx>
      <c:layout>
        <c:manualLayout>
          <c:xMode val="edge"/>
          <c:yMode val="edge"/>
          <c:x val="0.25644494893439118"/>
          <c:y val="1.957904136080196E-2"/>
        </c:manualLayout>
      </c:layout>
      <c:overlay val="0"/>
    </c:title>
    <c:autoTitleDeleted val="0"/>
    <c:plotArea>
      <c:layout>
        <c:manualLayout>
          <c:layoutTarget val="inner"/>
          <c:xMode val="edge"/>
          <c:yMode val="edge"/>
          <c:x val="0.35641186304650013"/>
          <c:y val="0.16369373569342491"/>
          <c:w val="0.59613083514159471"/>
          <c:h val="0.71800621483364213"/>
        </c:manualLayout>
      </c:layout>
      <c:barChart>
        <c:barDir val="bar"/>
        <c:grouping val="clustered"/>
        <c:varyColors val="0"/>
        <c:ser>
          <c:idx val="0"/>
          <c:order val="0"/>
          <c:tx>
            <c:strRef>
              <c:f>RaceEthnicity!$B$36</c:f>
              <c:strCache>
                <c:ptCount val="1"/>
                <c:pt idx="0">
                  <c:v>Onondaga County (N=464,921)</c:v>
                </c:pt>
              </c:strCache>
            </c:strRef>
          </c:tx>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RaceEthnicity!$A$37:$A$43</c:f>
              <c:strCache>
                <c:ptCount val="7"/>
                <c:pt idx="0">
                  <c:v>Other</c:v>
                </c:pt>
                <c:pt idx="1">
                  <c:v>Native Hawaiian and Other Pacific Islander</c:v>
                </c:pt>
                <c:pt idx="2">
                  <c:v>American Indian and Alaska Native</c:v>
                </c:pt>
                <c:pt idx="3">
                  <c:v>Two or More Races</c:v>
                </c:pt>
                <c:pt idx="4">
                  <c:v>Asian</c:v>
                </c:pt>
                <c:pt idx="5">
                  <c:v>Black or African American</c:v>
                </c:pt>
                <c:pt idx="6">
                  <c:v>White</c:v>
                </c:pt>
              </c:strCache>
            </c:strRef>
          </c:cat>
          <c:val>
            <c:numRef>
              <c:f>RaceEthnicity!$B$37:$B$43</c:f>
              <c:numCache>
                <c:formatCode>0.0%</c:formatCode>
                <c:ptCount val="7"/>
                <c:pt idx="0">
                  <c:v>1.2E-2</c:v>
                </c:pt>
                <c:pt idx="1">
                  <c:v>1E-3</c:v>
                </c:pt>
                <c:pt idx="2">
                  <c:v>1.4E-2</c:v>
                </c:pt>
                <c:pt idx="3">
                  <c:v>2.5000000000000001E-2</c:v>
                </c:pt>
                <c:pt idx="4">
                  <c:v>3.5000000000000003E-2</c:v>
                </c:pt>
                <c:pt idx="5">
                  <c:v>0.121</c:v>
                </c:pt>
                <c:pt idx="6">
                  <c:v>0.84199999999999997</c:v>
                </c:pt>
              </c:numCache>
            </c:numRef>
          </c:val>
        </c:ser>
        <c:ser>
          <c:idx val="1"/>
          <c:order val="1"/>
          <c:tx>
            <c:strRef>
              <c:f>RaceEthnicity!$C$36</c:f>
              <c:strCache>
                <c:ptCount val="1"/>
                <c:pt idx="0">
                  <c:v>Syracuse (N=144,883)</c:v>
                </c:pt>
              </c:strCache>
            </c:strRef>
          </c:tx>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RaceEthnicity!$A$38:$A$43</c:f>
              <c:strCache>
                <c:ptCount val="6"/>
                <c:pt idx="0">
                  <c:v>Native Hawaiian and Other Pacific Islander</c:v>
                </c:pt>
                <c:pt idx="1">
                  <c:v>American Indian and Alaska Native</c:v>
                </c:pt>
                <c:pt idx="2">
                  <c:v>Two or More Races</c:v>
                </c:pt>
                <c:pt idx="3">
                  <c:v>Asian</c:v>
                </c:pt>
                <c:pt idx="4">
                  <c:v>Black or African American</c:v>
                </c:pt>
                <c:pt idx="5">
                  <c:v>White</c:v>
                </c:pt>
              </c:strCache>
            </c:strRef>
          </c:cat>
          <c:val>
            <c:numRef>
              <c:f>RaceEthnicity!$C$37:$C$43</c:f>
              <c:numCache>
                <c:formatCode>0.0%</c:formatCode>
                <c:ptCount val="7"/>
                <c:pt idx="0">
                  <c:v>2.7E-2</c:v>
                </c:pt>
                <c:pt idx="1">
                  <c:v>1E-3</c:v>
                </c:pt>
                <c:pt idx="2">
                  <c:v>2.1999999999999999E-2</c:v>
                </c:pt>
                <c:pt idx="3">
                  <c:v>4.7E-2</c:v>
                </c:pt>
                <c:pt idx="4">
                  <c:v>5.7000000000000002E-2</c:v>
                </c:pt>
                <c:pt idx="5">
                  <c:v>0.31900000000000001</c:v>
                </c:pt>
                <c:pt idx="6">
                  <c:v>0.624</c:v>
                </c:pt>
              </c:numCache>
            </c:numRef>
          </c:val>
        </c:ser>
        <c:dLbls>
          <c:showLegendKey val="0"/>
          <c:showVal val="1"/>
          <c:showCatName val="0"/>
          <c:showSerName val="0"/>
          <c:showPercent val="0"/>
          <c:showBubbleSize val="0"/>
        </c:dLbls>
        <c:gapWidth val="43"/>
        <c:axId val="211860864"/>
        <c:axId val="211903616"/>
      </c:barChart>
      <c:catAx>
        <c:axId val="211860864"/>
        <c:scaling>
          <c:orientation val="minMax"/>
        </c:scaling>
        <c:delete val="0"/>
        <c:axPos val="l"/>
        <c:majorTickMark val="out"/>
        <c:minorTickMark val="none"/>
        <c:tickLblPos val="nextTo"/>
        <c:spPr>
          <a:ln>
            <a:noFill/>
          </a:ln>
        </c:spPr>
        <c:crossAx val="211903616"/>
        <c:crosses val="autoZero"/>
        <c:auto val="1"/>
        <c:lblAlgn val="ctr"/>
        <c:lblOffset val="100"/>
        <c:noMultiLvlLbl val="0"/>
      </c:catAx>
      <c:valAx>
        <c:axId val="211903616"/>
        <c:scaling>
          <c:orientation val="minMax"/>
          <c:max val="1"/>
        </c:scaling>
        <c:delete val="1"/>
        <c:axPos val="b"/>
        <c:numFmt formatCode="0%" sourceLinked="0"/>
        <c:majorTickMark val="out"/>
        <c:minorTickMark val="none"/>
        <c:tickLblPos val="none"/>
        <c:crossAx val="211860864"/>
        <c:crosses val="autoZero"/>
        <c:crossBetween val="between"/>
      </c:valAx>
    </c:plotArea>
    <c:legend>
      <c:legendPos val="r"/>
      <c:layout>
        <c:manualLayout>
          <c:xMode val="edge"/>
          <c:yMode val="edge"/>
          <c:x val="0.34614397112435635"/>
          <c:y val="0.91097261687143849"/>
          <c:w val="0.63844340477824923"/>
          <c:h val="6.6326177751158774E-2"/>
        </c:manualLayout>
      </c:layout>
      <c:overlay val="0"/>
    </c:legend>
    <c:plotVisOnly val="1"/>
    <c:dispBlanksAs val="gap"/>
    <c:showDLblsOverMax val="0"/>
  </c:chart>
  <c:spPr>
    <a:ln>
      <a:noFill/>
    </a:ln>
  </c:spPr>
  <c:printSettings>
    <c:headerFooter/>
    <c:pageMargins b="0.750000000000004" l="0.70000000000000062" r="0.70000000000000062" t="0.750000000000004" header="0.30000000000000032" footer="0.30000000000000032"/>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Race and Ethnicity in Selected Upstate Cities</a:t>
            </a:r>
          </a:p>
          <a:p>
            <a:pPr>
              <a:defRPr/>
            </a:pPr>
            <a:r>
              <a:rPr lang="en-US" sz="1200" b="0"/>
              <a:t>2007-11</a:t>
            </a:r>
          </a:p>
        </c:rich>
      </c:tx>
      <c:layout>
        <c:manualLayout>
          <c:xMode val="edge"/>
          <c:yMode val="edge"/>
          <c:x val="0.4007748679222114"/>
          <c:y val="1.7007967176520346E-2"/>
        </c:manualLayout>
      </c:layout>
      <c:overlay val="0"/>
    </c:title>
    <c:autoTitleDeleted val="0"/>
    <c:plotArea>
      <c:layout>
        <c:manualLayout>
          <c:layoutTarget val="inner"/>
          <c:xMode val="edge"/>
          <c:yMode val="edge"/>
          <c:x val="0.2313259774709035"/>
          <c:y val="9.8982727274894752E-2"/>
          <c:w val="0.74398295446427964"/>
          <c:h val="0.8644452151941443"/>
        </c:manualLayout>
      </c:layout>
      <c:barChart>
        <c:barDir val="bar"/>
        <c:grouping val="clustered"/>
        <c:varyColors val="0"/>
        <c:ser>
          <c:idx val="0"/>
          <c:order val="0"/>
          <c:tx>
            <c:strRef>
              <c:f>RaceEthnicityCities!$L$47</c:f>
              <c:strCache>
                <c:ptCount val="1"/>
                <c:pt idx="0">
                  <c:v>Albany (N=97,879)</c:v>
                </c:pt>
              </c:strCache>
            </c:strRef>
          </c:tx>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RaceEthnicityCities!$K$48:$K$53</c:f>
              <c:strCache>
                <c:ptCount val="6"/>
                <c:pt idx="0">
                  <c:v>Other</c:v>
                </c:pt>
                <c:pt idx="1">
                  <c:v>American Indian and Alaska Native</c:v>
                </c:pt>
                <c:pt idx="2">
                  <c:v>Two or more races</c:v>
                </c:pt>
                <c:pt idx="3">
                  <c:v>Asian</c:v>
                </c:pt>
                <c:pt idx="4">
                  <c:v>Black or African American</c:v>
                </c:pt>
                <c:pt idx="5">
                  <c:v>White</c:v>
                </c:pt>
              </c:strCache>
            </c:strRef>
          </c:cat>
          <c:val>
            <c:numRef>
              <c:f>RaceEthnicityCities!$L$48:$L$53</c:f>
              <c:numCache>
                <c:formatCode>0.0%</c:formatCode>
                <c:ptCount val="6"/>
                <c:pt idx="0">
                  <c:v>3.3000000000000002E-2</c:v>
                </c:pt>
                <c:pt idx="1">
                  <c:v>5.0000000000000001E-3</c:v>
                </c:pt>
                <c:pt idx="2">
                  <c:v>4.2999999999999997E-2</c:v>
                </c:pt>
                <c:pt idx="3">
                  <c:v>5.0999999999999997E-2</c:v>
                </c:pt>
                <c:pt idx="4">
                  <c:v>0.30399999999999999</c:v>
                </c:pt>
                <c:pt idx="5">
                  <c:v>0.56499999999999995</c:v>
                </c:pt>
              </c:numCache>
            </c:numRef>
          </c:val>
        </c:ser>
        <c:ser>
          <c:idx val="1"/>
          <c:order val="1"/>
          <c:tx>
            <c:strRef>
              <c:f>RaceEthnicityCities!$M$47</c:f>
              <c:strCache>
                <c:ptCount val="1"/>
                <c:pt idx="0">
                  <c:v>Buffalo (N=263,914)</c:v>
                </c:pt>
              </c:strCache>
            </c:strRef>
          </c:tx>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RaceEthnicityCities!$K$48:$K$53</c:f>
              <c:strCache>
                <c:ptCount val="6"/>
                <c:pt idx="0">
                  <c:v>Other</c:v>
                </c:pt>
                <c:pt idx="1">
                  <c:v>American Indian and Alaska Native</c:v>
                </c:pt>
                <c:pt idx="2">
                  <c:v>Two or more races</c:v>
                </c:pt>
                <c:pt idx="3">
                  <c:v>Asian</c:v>
                </c:pt>
                <c:pt idx="4">
                  <c:v>Black or African American</c:v>
                </c:pt>
                <c:pt idx="5">
                  <c:v>White</c:v>
                </c:pt>
              </c:strCache>
            </c:strRef>
          </c:cat>
          <c:val>
            <c:numRef>
              <c:f>RaceEthnicityCities!$M$48:$M$53</c:f>
              <c:numCache>
                <c:formatCode>0.0%</c:formatCode>
                <c:ptCount val="6"/>
                <c:pt idx="0">
                  <c:v>3.6999999999999998E-2</c:v>
                </c:pt>
                <c:pt idx="1">
                  <c:v>6.0000000000000001E-3</c:v>
                </c:pt>
                <c:pt idx="2">
                  <c:v>0.03</c:v>
                </c:pt>
                <c:pt idx="3">
                  <c:v>0.03</c:v>
                </c:pt>
                <c:pt idx="4">
                  <c:v>0.379</c:v>
                </c:pt>
                <c:pt idx="5">
                  <c:v>0.51900000000000002</c:v>
                </c:pt>
              </c:numCache>
            </c:numRef>
          </c:val>
        </c:ser>
        <c:ser>
          <c:idx val="2"/>
          <c:order val="2"/>
          <c:tx>
            <c:strRef>
              <c:f>RaceEthnicityCities!$N$47</c:f>
              <c:strCache>
                <c:ptCount val="1"/>
                <c:pt idx="0">
                  <c:v>Rochester (N=211,457)</c:v>
                </c:pt>
              </c:strCache>
            </c:strRef>
          </c:tx>
          <c:invertIfNegative val="0"/>
          <c:cat>
            <c:strRef>
              <c:f>RaceEthnicityCities!$K$48:$K$53</c:f>
              <c:strCache>
                <c:ptCount val="6"/>
                <c:pt idx="0">
                  <c:v>Other</c:v>
                </c:pt>
                <c:pt idx="1">
                  <c:v>American Indian and Alaska Native</c:v>
                </c:pt>
                <c:pt idx="2">
                  <c:v>Two or more races</c:v>
                </c:pt>
                <c:pt idx="3">
                  <c:v>Asian</c:v>
                </c:pt>
                <c:pt idx="4">
                  <c:v>Black or African American</c:v>
                </c:pt>
                <c:pt idx="5">
                  <c:v>White</c:v>
                </c:pt>
              </c:strCache>
            </c:strRef>
          </c:cat>
          <c:val>
            <c:numRef>
              <c:f>RaceEthnicityCities!$N$48:$N$53</c:f>
              <c:numCache>
                <c:formatCode>0.0%</c:formatCode>
                <c:ptCount val="6"/>
                <c:pt idx="0">
                  <c:v>5.8000000000000003E-2</c:v>
                </c:pt>
                <c:pt idx="1">
                  <c:v>5.0000000000000001E-3</c:v>
                </c:pt>
                <c:pt idx="2">
                  <c:v>3.5999999999999997E-2</c:v>
                </c:pt>
                <c:pt idx="3">
                  <c:v>3.2000000000000001E-2</c:v>
                </c:pt>
                <c:pt idx="4">
                  <c:v>0.40600000000000003</c:v>
                </c:pt>
                <c:pt idx="5">
                  <c:v>0.46300000000000002</c:v>
                </c:pt>
              </c:numCache>
            </c:numRef>
          </c:val>
        </c:ser>
        <c:ser>
          <c:idx val="3"/>
          <c:order val="3"/>
          <c:tx>
            <c:strRef>
              <c:f>RaceEthnicityCities!$O$47</c:f>
              <c:strCache>
                <c:ptCount val="1"/>
                <c:pt idx="0">
                  <c:v>Syracuse (N=144,883)</c:v>
                </c:pt>
              </c:strCache>
            </c:strRef>
          </c:tx>
          <c:invertIfNegative val="0"/>
          <c:cat>
            <c:strRef>
              <c:f>RaceEthnicityCities!$K$48:$K$53</c:f>
              <c:strCache>
                <c:ptCount val="6"/>
                <c:pt idx="0">
                  <c:v>Other</c:v>
                </c:pt>
                <c:pt idx="1">
                  <c:v>American Indian and Alaska Native</c:v>
                </c:pt>
                <c:pt idx="2">
                  <c:v>Two or more races</c:v>
                </c:pt>
                <c:pt idx="3">
                  <c:v>Asian</c:v>
                </c:pt>
                <c:pt idx="4">
                  <c:v>Black or African American</c:v>
                </c:pt>
                <c:pt idx="5">
                  <c:v>White</c:v>
                </c:pt>
              </c:strCache>
            </c:strRef>
          </c:cat>
          <c:val>
            <c:numRef>
              <c:f>RaceEthnicityCities!$O$48:$O$53</c:f>
              <c:numCache>
                <c:formatCode>0.0%</c:formatCode>
                <c:ptCount val="6"/>
                <c:pt idx="0">
                  <c:v>2.3E-2</c:v>
                </c:pt>
                <c:pt idx="1">
                  <c:v>0.01</c:v>
                </c:pt>
                <c:pt idx="2">
                  <c:v>4.7E-2</c:v>
                </c:pt>
                <c:pt idx="3">
                  <c:v>5.0999999999999997E-2</c:v>
                </c:pt>
                <c:pt idx="4">
                  <c:v>0.28599999999999998</c:v>
                </c:pt>
                <c:pt idx="5">
                  <c:v>0.58299999999999996</c:v>
                </c:pt>
              </c:numCache>
            </c:numRef>
          </c:val>
        </c:ser>
        <c:dLbls>
          <c:showLegendKey val="0"/>
          <c:showVal val="1"/>
          <c:showCatName val="0"/>
          <c:showSerName val="0"/>
          <c:showPercent val="0"/>
          <c:showBubbleSize val="0"/>
        </c:dLbls>
        <c:gapWidth val="43"/>
        <c:axId val="211982592"/>
        <c:axId val="209321984"/>
      </c:barChart>
      <c:catAx>
        <c:axId val="211982592"/>
        <c:scaling>
          <c:orientation val="minMax"/>
        </c:scaling>
        <c:delete val="0"/>
        <c:axPos val="l"/>
        <c:majorTickMark val="out"/>
        <c:minorTickMark val="none"/>
        <c:tickLblPos val="nextTo"/>
        <c:spPr>
          <a:ln>
            <a:noFill/>
          </a:ln>
        </c:spPr>
        <c:txPr>
          <a:bodyPr/>
          <a:lstStyle/>
          <a:p>
            <a:pPr>
              <a:defRPr sz="1000"/>
            </a:pPr>
            <a:endParaRPr lang="en-US"/>
          </a:p>
        </c:txPr>
        <c:crossAx val="209321984"/>
        <c:crosses val="autoZero"/>
        <c:auto val="1"/>
        <c:lblAlgn val="ctr"/>
        <c:lblOffset val="100"/>
        <c:noMultiLvlLbl val="0"/>
      </c:catAx>
      <c:valAx>
        <c:axId val="209321984"/>
        <c:scaling>
          <c:orientation val="minMax"/>
          <c:max val="1"/>
        </c:scaling>
        <c:delete val="1"/>
        <c:axPos val="b"/>
        <c:numFmt formatCode="0%" sourceLinked="0"/>
        <c:majorTickMark val="out"/>
        <c:minorTickMark val="none"/>
        <c:tickLblPos val="none"/>
        <c:crossAx val="211982592"/>
        <c:crosses val="autoZero"/>
        <c:crossBetween val="between"/>
      </c:valAx>
    </c:plotArea>
    <c:legend>
      <c:legendPos val="r"/>
      <c:layout>
        <c:manualLayout>
          <c:xMode val="edge"/>
          <c:yMode val="edge"/>
          <c:x val="0.66873801039305292"/>
          <c:y val="0.54664191166993636"/>
          <c:w val="0.15569680316112303"/>
          <c:h val="0.39285670238377507"/>
        </c:manualLayout>
      </c:layout>
      <c:overlay val="0"/>
      <c:txPr>
        <a:bodyPr/>
        <a:lstStyle/>
        <a:p>
          <a:pPr>
            <a:defRPr sz="1000"/>
          </a:pPr>
          <a:endParaRPr lang="en-US"/>
        </a:p>
      </c:txPr>
    </c:legend>
    <c:plotVisOnly val="1"/>
    <c:dispBlanksAs val="gap"/>
    <c:showDLblsOverMax val="0"/>
  </c:chart>
  <c:spPr>
    <a:ln>
      <a:noFill/>
    </a:ln>
  </c:spPr>
  <c:printSettings>
    <c:headerFooter/>
    <c:pageMargins b="0.75000000000000411" l="0.70000000000000062" r="0.70000000000000062" t="0.75000000000000411" header="0.30000000000000032" footer="0.30000000000000032"/>
    <c:pageSetup/>
  </c:printSettings>
  <c:userShapes r:id="rId2"/>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latin typeface="+mn-lt"/>
              </a:rPr>
              <a:t>Race</a:t>
            </a:r>
            <a:r>
              <a:rPr lang="en-US" sz="1400" b="0" baseline="0">
                <a:latin typeface="+mn-lt"/>
              </a:rPr>
              <a:t> and Ethnicity in Onondaga County</a:t>
            </a:r>
          </a:p>
          <a:p>
            <a:pPr>
              <a:defRPr/>
            </a:pPr>
            <a:r>
              <a:rPr lang="en-US" sz="1200" b="0" baseline="0">
                <a:latin typeface="+mn-lt"/>
              </a:rPr>
              <a:t>2010</a:t>
            </a:r>
          </a:p>
          <a:p>
            <a:pPr>
              <a:defRPr/>
            </a:pPr>
            <a:r>
              <a:rPr lang="en-US" sz="1200" b="0" baseline="0">
                <a:latin typeface="+mn-lt"/>
              </a:rPr>
              <a:t>(N=481,078)</a:t>
            </a:r>
          </a:p>
        </c:rich>
      </c:tx>
      <c:overlay val="0"/>
    </c:title>
    <c:autoTitleDeleted val="0"/>
    <c:plotArea>
      <c:layout>
        <c:manualLayout>
          <c:layoutTarget val="inner"/>
          <c:xMode val="edge"/>
          <c:yMode val="edge"/>
          <c:x val="0.34856313055213756"/>
          <c:y val="0.15780749600441257"/>
          <c:w val="0.62727871107464761"/>
          <c:h val="0.6821552655931401"/>
        </c:manualLayout>
      </c:layout>
      <c:barChart>
        <c:barDir val="bar"/>
        <c:grouping val="clustered"/>
        <c:varyColors val="0"/>
        <c:ser>
          <c:idx val="1"/>
          <c:order val="0"/>
          <c:tx>
            <c:strRef>
              <c:f>RaceEthnicityChange!$B$42</c:f>
              <c:strCache>
                <c:ptCount val="1"/>
                <c:pt idx="0">
                  <c:v>2010 (N=481,078)</c:v>
                </c:pt>
              </c:strCache>
            </c:strRef>
          </c:tx>
          <c:spPr>
            <a:solidFill>
              <a:sysClr val="windowText" lastClr="000000"/>
            </a:solidFill>
          </c:spPr>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0%" sourceLinked="0"/>
            <c:txPr>
              <a:bodyPr/>
              <a:lstStyle/>
              <a:p>
                <a:pPr>
                  <a:defRPr i="1"/>
                </a:pPr>
                <a:endParaRPr lang="en-US"/>
              </a:p>
            </c:txPr>
            <c:showLegendKey val="0"/>
            <c:showVal val="1"/>
            <c:showCatName val="0"/>
            <c:showSerName val="0"/>
            <c:showPercent val="0"/>
            <c:showBubbleSize val="0"/>
            <c:showLeaderLines val="0"/>
          </c:dLbls>
          <c:cat>
            <c:strRef>
              <c:f>RaceEthnicityChange!$A$43:$A$48</c:f>
              <c:strCache>
                <c:ptCount val="6"/>
                <c:pt idx="0">
                  <c:v>Other</c:v>
                </c:pt>
                <c:pt idx="1">
                  <c:v>Native Hawaiian and Other Pacific Islander</c:v>
                </c:pt>
                <c:pt idx="2">
                  <c:v>American Indian and Alaska Native</c:v>
                </c:pt>
                <c:pt idx="3">
                  <c:v>Asian</c:v>
                </c:pt>
                <c:pt idx="4">
                  <c:v>Black or African American</c:v>
                </c:pt>
                <c:pt idx="5">
                  <c:v>White</c:v>
                </c:pt>
              </c:strCache>
            </c:strRef>
          </c:cat>
          <c:val>
            <c:numRef>
              <c:f>RaceEthnicityChange!$B$43:$B$48</c:f>
              <c:numCache>
                <c:formatCode>0.0%</c:formatCode>
                <c:ptCount val="6"/>
                <c:pt idx="0">
                  <c:v>1.4999999999999999E-2</c:v>
                </c:pt>
                <c:pt idx="1">
                  <c:v>1E-3</c:v>
                </c:pt>
                <c:pt idx="2">
                  <c:v>1.6E-2</c:v>
                </c:pt>
                <c:pt idx="3">
                  <c:v>3.5999999999999997E-2</c:v>
                </c:pt>
                <c:pt idx="4">
                  <c:v>0.126</c:v>
                </c:pt>
                <c:pt idx="5">
                  <c:v>0.83499999999999996</c:v>
                </c:pt>
              </c:numCache>
            </c:numRef>
          </c:val>
        </c:ser>
        <c:dLbls>
          <c:showLegendKey val="0"/>
          <c:showVal val="1"/>
          <c:showCatName val="0"/>
          <c:showSerName val="0"/>
          <c:showPercent val="0"/>
          <c:showBubbleSize val="0"/>
        </c:dLbls>
        <c:gapWidth val="95"/>
        <c:axId val="211914752"/>
        <c:axId val="211917440"/>
      </c:barChart>
      <c:catAx>
        <c:axId val="211914752"/>
        <c:scaling>
          <c:orientation val="minMax"/>
        </c:scaling>
        <c:delete val="0"/>
        <c:axPos val="l"/>
        <c:numFmt formatCode="General" sourceLinked="1"/>
        <c:majorTickMark val="out"/>
        <c:minorTickMark val="none"/>
        <c:tickLblPos val="nextTo"/>
        <c:spPr>
          <a:ln>
            <a:noFill/>
          </a:ln>
        </c:spPr>
        <c:crossAx val="211917440"/>
        <c:crosses val="autoZero"/>
        <c:auto val="1"/>
        <c:lblAlgn val="ctr"/>
        <c:lblOffset val="100"/>
        <c:noMultiLvlLbl val="0"/>
      </c:catAx>
      <c:valAx>
        <c:axId val="211917440"/>
        <c:scaling>
          <c:orientation val="minMax"/>
          <c:max val="1"/>
        </c:scaling>
        <c:delete val="1"/>
        <c:axPos val="b"/>
        <c:numFmt formatCode="0%" sourceLinked="0"/>
        <c:majorTickMark val="out"/>
        <c:minorTickMark val="none"/>
        <c:tickLblPos val="none"/>
        <c:crossAx val="211914752"/>
        <c:crosses val="autoZero"/>
        <c:crossBetween val="between"/>
      </c:valAx>
    </c:plotArea>
    <c:plotVisOnly val="1"/>
    <c:dispBlanksAs val="gap"/>
    <c:showDLblsOverMax val="0"/>
  </c:chart>
  <c:spPr>
    <a:ln>
      <a:noFill/>
    </a:ln>
  </c:spPr>
  <c:printSettings>
    <c:headerFooter/>
    <c:pageMargins b="0.75000000000000433" l="0.70000000000000062" r="0.70000000000000062" t="0.75000000000000433" header="0.30000000000000032" footer="0.30000000000000032"/>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Race and Ethnicity in Syracuse</a:t>
            </a:r>
          </a:p>
          <a:p>
            <a:pPr>
              <a:defRPr/>
            </a:pPr>
            <a:r>
              <a:rPr lang="en-US" sz="1200" b="0"/>
              <a:t>2000 and 2010</a:t>
            </a:r>
          </a:p>
        </c:rich>
      </c:tx>
      <c:overlay val="0"/>
    </c:title>
    <c:autoTitleDeleted val="0"/>
    <c:plotArea>
      <c:layout>
        <c:manualLayout>
          <c:layoutTarget val="inner"/>
          <c:xMode val="edge"/>
          <c:yMode val="edge"/>
          <c:x val="0.3485631474820331"/>
          <c:y val="0.16326358766690241"/>
          <c:w val="0.62727871107464761"/>
          <c:h val="0.72860621767206946"/>
        </c:manualLayout>
      </c:layout>
      <c:barChart>
        <c:barDir val="bar"/>
        <c:grouping val="clustered"/>
        <c:varyColors val="0"/>
        <c:ser>
          <c:idx val="0"/>
          <c:order val="0"/>
          <c:tx>
            <c:strRef>
              <c:f>RaceEthnicityChange!$K$42</c:f>
              <c:strCache>
                <c:ptCount val="1"/>
                <c:pt idx="0">
                  <c:v>2000 (N=153,081)</c:v>
                </c:pt>
              </c:strCache>
            </c:strRef>
          </c:tx>
          <c:invertIfNegative val="0"/>
          <c:dLbls>
            <c:numFmt formatCode="0.0%" sourceLinked="0"/>
            <c:showLegendKey val="0"/>
            <c:showVal val="1"/>
            <c:showCatName val="0"/>
            <c:showSerName val="0"/>
            <c:showPercent val="0"/>
            <c:showBubbleSize val="0"/>
            <c:showLeaderLines val="0"/>
          </c:dLbls>
          <c:cat>
            <c:strRef>
              <c:f>RaceEthnicityChange!$J$43:$J$48</c:f>
              <c:strCache>
                <c:ptCount val="6"/>
                <c:pt idx="0">
                  <c:v>Other</c:v>
                </c:pt>
                <c:pt idx="1">
                  <c:v>Native Hawaiian and Other Pacific Islander</c:v>
                </c:pt>
                <c:pt idx="2">
                  <c:v>American Indian and Alaska Native</c:v>
                </c:pt>
                <c:pt idx="3">
                  <c:v>Asian</c:v>
                </c:pt>
                <c:pt idx="4">
                  <c:v>Black or African American</c:v>
                </c:pt>
                <c:pt idx="5">
                  <c:v>White</c:v>
                </c:pt>
              </c:strCache>
            </c:strRef>
          </c:cat>
          <c:val>
            <c:numRef>
              <c:f>RaceEthnicityChange!$K$43:$K$48</c:f>
              <c:numCache>
                <c:formatCode>0.0%</c:formatCode>
                <c:ptCount val="6"/>
                <c:pt idx="0">
                  <c:v>3.2000000000000001E-2</c:v>
                </c:pt>
                <c:pt idx="1">
                  <c:v>1E-3</c:v>
                </c:pt>
                <c:pt idx="2">
                  <c:v>2.1999999999999999E-2</c:v>
                </c:pt>
                <c:pt idx="3">
                  <c:v>3.7999999999999999E-2</c:v>
                </c:pt>
                <c:pt idx="4">
                  <c:v>0.27500000000000002</c:v>
                </c:pt>
                <c:pt idx="5">
                  <c:v>0.67100000000000004</c:v>
                </c:pt>
              </c:numCache>
            </c:numRef>
          </c:val>
        </c:ser>
        <c:ser>
          <c:idx val="1"/>
          <c:order val="1"/>
          <c:tx>
            <c:strRef>
              <c:f>RaceEthnicityChange!$L$42</c:f>
              <c:strCache>
                <c:ptCount val="1"/>
                <c:pt idx="0">
                  <c:v>2010 (N=153,328)</c:v>
                </c:pt>
              </c:strCache>
            </c:strRef>
          </c:tx>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0%" sourceLinked="0"/>
            <c:showLegendKey val="0"/>
            <c:showVal val="1"/>
            <c:showCatName val="0"/>
            <c:showSerName val="0"/>
            <c:showPercent val="0"/>
            <c:showBubbleSize val="0"/>
            <c:showLeaderLines val="0"/>
          </c:dLbls>
          <c:cat>
            <c:strRef>
              <c:f>RaceEthnicityChange!$J$43:$J$48</c:f>
              <c:strCache>
                <c:ptCount val="6"/>
                <c:pt idx="0">
                  <c:v>Other</c:v>
                </c:pt>
                <c:pt idx="1">
                  <c:v>Native Hawaiian and Other Pacific Islander</c:v>
                </c:pt>
                <c:pt idx="2">
                  <c:v>American Indian and Alaska Native</c:v>
                </c:pt>
                <c:pt idx="3">
                  <c:v>Asian</c:v>
                </c:pt>
                <c:pt idx="4">
                  <c:v>Black or African American</c:v>
                </c:pt>
                <c:pt idx="5">
                  <c:v>White</c:v>
                </c:pt>
              </c:strCache>
            </c:strRef>
          </c:cat>
          <c:val>
            <c:numRef>
              <c:f>RaceEthnicityChange!$L$43:$L$48</c:f>
              <c:numCache>
                <c:formatCode>0.0%</c:formatCode>
                <c:ptCount val="6"/>
                <c:pt idx="0">
                  <c:v>3.4000000000000002E-2</c:v>
                </c:pt>
                <c:pt idx="1">
                  <c:v>2E-3</c:v>
                </c:pt>
                <c:pt idx="2">
                  <c:v>2.4E-2</c:v>
                </c:pt>
                <c:pt idx="3">
                  <c:v>6.2E-2</c:v>
                </c:pt>
                <c:pt idx="4">
                  <c:v>0.33100000000000002</c:v>
                </c:pt>
                <c:pt idx="5">
                  <c:v>0.60199999999999998</c:v>
                </c:pt>
              </c:numCache>
            </c:numRef>
          </c:val>
        </c:ser>
        <c:dLbls>
          <c:showLegendKey val="0"/>
          <c:showVal val="1"/>
          <c:showCatName val="0"/>
          <c:showSerName val="0"/>
          <c:showPercent val="0"/>
          <c:showBubbleSize val="0"/>
        </c:dLbls>
        <c:gapWidth val="49"/>
        <c:axId val="210989824"/>
        <c:axId val="210991360"/>
      </c:barChart>
      <c:catAx>
        <c:axId val="210989824"/>
        <c:scaling>
          <c:orientation val="minMax"/>
        </c:scaling>
        <c:delete val="0"/>
        <c:axPos val="l"/>
        <c:numFmt formatCode="General" sourceLinked="1"/>
        <c:majorTickMark val="out"/>
        <c:minorTickMark val="none"/>
        <c:tickLblPos val="nextTo"/>
        <c:spPr>
          <a:ln>
            <a:noFill/>
          </a:ln>
        </c:spPr>
        <c:crossAx val="210991360"/>
        <c:crosses val="autoZero"/>
        <c:auto val="1"/>
        <c:lblAlgn val="ctr"/>
        <c:lblOffset val="100"/>
        <c:noMultiLvlLbl val="0"/>
      </c:catAx>
      <c:valAx>
        <c:axId val="210991360"/>
        <c:scaling>
          <c:orientation val="minMax"/>
          <c:max val="1"/>
        </c:scaling>
        <c:delete val="1"/>
        <c:axPos val="b"/>
        <c:numFmt formatCode="0%" sourceLinked="0"/>
        <c:majorTickMark val="out"/>
        <c:minorTickMark val="none"/>
        <c:tickLblPos val="none"/>
        <c:crossAx val="210989824"/>
        <c:crosses val="autoZero"/>
        <c:crossBetween val="between"/>
      </c:valAx>
    </c:plotArea>
    <c:legend>
      <c:legendPos val="r"/>
      <c:layout>
        <c:manualLayout>
          <c:xMode val="edge"/>
          <c:yMode val="edge"/>
          <c:x val="0.3259494639706278"/>
          <c:y val="0.88994848948907335"/>
          <c:w val="0.58778169474494057"/>
          <c:h val="0.10992557213077914"/>
        </c:manualLayout>
      </c:layout>
      <c:overlay val="0"/>
    </c:legend>
    <c:plotVisOnly val="1"/>
    <c:dispBlanksAs val="gap"/>
    <c:showDLblsOverMax val="0"/>
  </c:chart>
  <c:spPr>
    <a:ln>
      <a:noFill/>
    </a:ln>
  </c:spPr>
  <c:printSettings>
    <c:headerFooter/>
    <c:pageMargins b="0.75000000000000455" l="0.70000000000000062" r="0.70000000000000062" t="0.75000000000000455" header="0.30000000000000032" footer="0.30000000000000032"/>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Syracuse City</a:t>
            </a:r>
            <a:r>
              <a:rPr lang="en-US" sz="1400" b="0" baseline="0"/>
              <a:t> </a:t>
            </a:r>
            <a:r>
              <a:rPr lang="en-US" sz="1400" b="0"/>
              <a:t>Race/Ethnicity Percent Change</a:t>
            </a:r>
          </a:p>
          <a:p>
            <a:pPr>
              <a:defRPr/>
            </a:pPr>
            <a:r>
              <a:rPr lang="en-US" sz="1200" b="0"/>
              <a:t>2000 and 2010</a:t>
            </a:r>
          </a:p>
        </c:rich>
      </c:tx>
      <c:overlay val="0"/>
    </c:title>
    <c:autoTitleDeleted val="0"/>
    <c:plotArea>
      <c:layout/>
      <c:barChart>
        <c:barDir val="col"/>
        <c:grouping val="clustered"/>
        <c:varyColors val="0"/>
        <c:ser>
          <c:idx val="0"/>
          <c:order val="0"/>
          <c:spPr>
            <a:solidFill>
              <a:schemeClr val="tx1"/>
            </a:solidFill>
            <a:ln>
              <a:solidFill>
                <a:sysClr val="windowText" lastClr="000000"/>
              </a:solidFill>
            </a:ln>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RaceEthnicityChange!$V$33:$V$35</c:f>
              <c:strCache>
                <c:ptCount val="3"/>
                <c:pt idx="0">
                  <c:v>Asian</c:v>
                </c:pt>
                <c:pt idx="1">
                  <c:v>Black or African American</c:v>
                </c:pt>
                <c:pt idx="2">
                  <c:v>White</c:v>
                </c:pt>
              </c:strCache>
            </c:strRef>
          </c:cat>
          <c:val>
            <c:numRef>
              <c:f>RaceEthnicityChange!$AA$33:$AA$35</c:f>
              <c:numCache>
                <c:formatCode>0%</c:formatCode>
                <c:ptCount val="3"/>
                <c:pt idx="0">
                  <c:v>0.61</c:v>
                </c:pt>
                <c:pt idx="1">
                  <c:v>0.18</c:v>
                </c:pt>
                <c:pt idx="2">
                  <c:v>-0.11</c:v>
                </c:pt>
              </c:numCache>
            </c:numRef>
          </c:val>
        </c:ser>
        <c:dLbls>
          <c:showLegendKey val="0"/>
          <c:showVal val="1"/>
          <c:showCatName val="0"/>
          <c:showSerName val="0"/>
          <c:showPercent val="0"/>
          <c:showBubbleSize val="0"/>
        </c:dLbls>
        <c:gapWidth val="150"/>
        <c:axId val="211093376"/>
        <c:axId val="211120896"/>
      </c:barChart>
      <c:catAx>
        <c:axId val="211093376"/>
        <c:scaling>
          <c:orientation val="minMax"/>
        </c:scaling>
        <c:delete val="0"/>
        <c:axPos val="b"/>
        <c:majorTickMark val="out"/>
        <c:minorTickMark val="none"/>
        <c:tickLblPos val="nextTo"/>
        <c:spPr>
          <a:ln>
            <a:noFill/>
          </a:ln>
        </c:spPr>
        <c:crossAx val="211120896"/>
        <c:crosses val="autoZero"/>
        <c:auto val="1"/>
        <c:lblAlgn val="ctr"/>
        <c:lblOffset val="100"/>
        <c:noMultiLvlLbl val="0"/>
      </c:catAx>
      <c:valAx>
        <c:axId val="211120896"/>
        <c:scaling>
          <c:orientation val="minMax"/>
        </c:scaling>
        <c:delete val="1"/>
        <c:axPos val="l"/>
        <c:numFmt formatCode="0%" sourceLinked="1"/>
        <c:majorTickMark val="out"/>
        <c:minorTickMark val="none"/>
        <c:tickLblPos val="none"/>
        <c:crossAx val="211093376"/>
        <c:crosses val="autoZero"/>
        <c:crossBetween val="between"/>
      </c:valAx>
      <c:spPr>
        <a:ln>
          <a:noFill/>
        </a:ln>
      </c:spPr>
    </c:plotArea>
    <c:plotVisOnly val="1"/>
    <c:dispBlanksAs val="gap"/>
    <c:showDLblsOverMax val="0"/>
  </c:chart>
  <c:spPr>
    <a:ln>
      <a:noFill/>
    </a:ln>
  </c:spPr>
  <c:printSettings>
    <c:headerFooter/>
    <c:pageMargins b="0.75000000000000078" l="0.70000000000000062" r="0.70000000000000062" t="0.75000000000000078"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Selected</a:t>
            </a:r>
            <a:r>
              <a:rPr lang="en-US" sz="1400" b="0" baseline="0"/>
              <a:t> MSA Populations in NYS</a:t>
            </a:r>
          </a:p>
          <a:p>
            <a:pPr>
              <a:defRPr/>
            </a:pPr>
            <a:r>
              <a:rPr lang="en-US" sz="1200" b="0" baseline="0"/>
              <a:t>2011</a:t>
            </a:r>
            <a:endParaRPr lang="en-US" sz="1200" b="0"/>
          </a:p>
        </c:rich>
      </c:tx>
      <c:layout>
        <c:manualLayout>
          <c:xMode val="edge"/>
          <c:yMode val="edge"/>
          <c:x val="0.31125447393418137"/>
          <c:y val="3.6226406483100611E-2"/>
        </c:manualLayout>
      </c:layout>
      <c:overlay val="0"/>
    </c:title>
    <c:autoTitleDeleted val="0"/>
    <c:plotArea>
      <c:layout>
        <c:manualLayout>
          <c:layoutTarget val="inner"/>
          <c:xMode val="edge"/>
          <c:yMode val="edge"/>
          <c:x val="0.14132409857668859"/>
          <c:y val="0.23693813916099735"/>
          <c:w val="0.69425839710215154"/>
          <c:h val="0.64820278022353162"/>
        </c:manualLayout>
      </c:layout>
      <c:barChart>
        <c:barDir val="bar"/>
        <c:grouping val="clustered"/>
        <c:varyColors val="0"/>
        <c:ser>
          <c:idx val="0"/>
          <c:order val="0"/>
          <c:spPr>
            <a:solidFill>
              <a:prstClr val="black"/>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'Syracuse MSA Population'!$A$5:$A$8</c:f>
              <c:strCache>
                <c:ptCount val="4"/>
                <c:pt idx="0">
                  <c:v>Syracuse</c:v>
                </c:pt>
                <c:pt idx="1">
                  <c:v>Albany</c:v>
                </c:pt>
                <c:pt idx="2">
                  <c:v>Rochester</c:v>
                </c:pt>
                <c:pt idx="3">
                  <c:v>Buffalo</c:v>
                </c:pt>
              </c:strCache>
            </c:strRef>
          </c:cat>
          <c:val>
            <c:numRef>
              <c:f>'Syracuse MSA Population'!$C$5:$C$8</c:f>
              <c:numCache>
                <c:formatCode>#,##0</c:formatCode>
                <c:ptCount val="4"/>
                <c:pt idx="0">
                  <c:v>662553</c:v>
                </c:pt>
                <c:pt idx="1">
                  <c:v>871478</c:v>
                </c:pt>
                <c:pt idx="2">
                  <c:v>1055278</c:v>
                </c:pt>
                <c:pt idx="3">
                  <c:v>1134804</c:v>
                </c:pt>
              </c:numCache>
            </c:numRef>
          </c:val>
        </c:ser>
        <c:dLbls>
          <c:showLegendKey val="0"/>
          <c:showVal val="1"/>
          <c:showCatName val="0"/>
          <c:showSerName val="0"/>
          <c:showPercent val="0"/>
          <c:showBubbleSize val="0"/>
        </c:dLbls>
        <c:gapWidth val="85"/>
        <c:axId val="212554496"/>
        <c:axId val="212557184"/>
      </c:barChart>
      <c:catAx>
        <c:axId val="212554496"/>
        <c:scaling>
          <c:orientation val="minMax"/>
        </c:scaling>
        <c:delete val="0"/>
        <c:axPos val="l"/>
        <c:majorTickMark val="out"/>
        <c:minorTickMark val="none"/>
        <c:tickLblPos val="nextTo"/>
        <c:spPr>
          <a:ln>
            <a:noFill/>
          </a:ln>
        </c:spPr>
        <c:crossAx val="212557184"/>
        <c:crosses val="autoZero"/>
        <c:auto val="1"/>
        <c:lblAlgn val="ctr"/>
        <c:lblOffset val="100"/>
        <c:noMultiLvlLbl val="0"/>
      </c:catAx>
      <c:valAx>
        <c:axId val="212557184"/>
        <c:scaling>
          <c:orientation val="minMax"/>
        </c:scaling>
        <c:delete val="1"/>
        <c:axPos val="b"/>
        <c:numFmt formatCode="#,##0" sourceLinked="1"/>
        <c:majorTickMark val="out"/>
        <c:minorTickMark val="none"/>
        <c:tickLblPos val="none"/>
        <c:crossAx val="212554496"/>
        <c:crosses val="autoZero"/>
        <c:crossBetween val="between"/>
      </c:valAx>
    </c:plotArea>
    <c:plotVisOnly val="1"/>
    <c:dispBlanksAs val="gap"/>
    <c:showDLblsOverMax val="0"/>
  </c:chart>
  <c:spPr>
    <a:ln>
      <a:noFill/>
    </a:ln>
  </c:spPr>
  <c:printSettings>
    <c:headerFooter/>
    <c:pageMargins b="0.75000000000000377" l="0.70000000000000062" r="0.70000000000000062" t="0.75000000000000377"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baseline="0"/>
              <a:t>Naturalized Citizens in Selected Upstate Cities</a:t>
            </a:r>
          </a:p>
          <a:p>
            <a:pPr>
              <a:defRPr/>
            </a:pPr>
            <a:r>
              <a:rPr lang="en-US" sz="1200" b="0" baseline="0"/>
              <a:t>2007-11</a:t>
            </a:r>
            <a:endParaRPr lang="en-US" sz="1200" b="0"/>
          </a:p>
        </c:rich>
      </c:tx>
      <c:layout>
        <c:manualLayout>
          <c:xMode val="edge"/>
          <c:yMode val="edge"/>
          <c:x val="0.17885556781752324"/>
          <c:y val="3.7069344649519604E-3"/>
        </c:manualLayout>
      </c:layout>
      <c:overlay val="0"/>
    </c:title>
    <c:autoTitleDeleted val="0"/>
    <c:plotArea>
      <c:layout>
        <c:manualLayout>
          <c:layoutTarget val="inner"/>
          <c:xMode val="edge"/>
          <c:yMode val="edge"/>
          <c:x val="0.34359811604873924"/>
          <c:y val="0.16134193794543658"/>
          <c:w val="0.62278628731131191"/>
          <c:h val="0.7968063277830042"/>
        </c:manualLayout>
      </c:layout>
      <c:barChart>
        <c:barDir val="bar"/>
        <c:grouping val="clustered"/>
        <c:varyColors val="0"/>
        <c:ser>
          <c:idx val="0"/>
          <c:order val="0"/>
          <c:spPr>
            <a:solidFill>
              <a:schemeClr val="tx1"/>
            </a:solidFill>
          </c:spPr>
          <c:invertIfNegative val="0"/>
          <c:dLbls>
            <c:dLbl>
              <c:idx val="0"/>
              <c:layout>
                <c:manualLayout>
                  <c:x val="2.3181510078230511E-2"/>
                  <c:y val="0"/>
                </c:manualLayout>
              </c:layout>
              <c:showLegendKey val="0"/>
              <c:showVal val="1"/>
              <c:showCatName val="0"/>
              <c:showSerName val="0"/>
              <c:showPercent val="0"/>
              <c:showBubbleSize val="0"/>
            </c:dLbl>
            <c:dLbl>
              <c:idx val="1"/>
              <c:layout>
                <c:manualLayout>
                  <c:x val="2.3534388298550153E-2"/>
                  <c:y val="0"/>
                </c:manualLayout>
              </c:layout>
              <c:showLegendKey val="0"/>
              <c:showVal val="1"/>
              <c:showCatName val="0"/>
              <c:showSerName val="0"/>
              <c:showPercent val="0"/>
              <c:showBubbleSize val="0"/>
            </c:dLbl>
            <c:dLbl>
              <c:idx val="2"/>
              <c:layout>
                <c:manualLayout>
                  <c:x val="2.2475753637591432E-2"/>
                  <c:y val="0"/>
                </c:manualLayout>
              </c:layout>
              <c:showLegendKey val="0"/>
              <c:showVal val="1"/>
              <c:showCatName val="0"/>
              <c:showSerName val="0"/>
              <c:showPercent val="0"/>
              <c:showBubbleSize val="0"/>
            </c:dLbl>
            <c:dLbl>
              <c:idx val="3"/>
              <c:layout>
                <c:manualLayout>
                  <c:x val="1.5533980582524263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Citizenship!$U$32:$U$35</c:f>
              <c:strCache>
                <c:ptCount val="4"/>
                <c:pt idx="0">
                  <c:v>Buffalo (N=263,914)</c:v>
                </c:pt>
                <c:pt idx="1">
                  <c:v>Rochester (N=211,457)</c:v>
                </c:pt>
                <c:pt idx="2">
                  <c:v>Syracuse (N=144,883) </c:v>
                </c:pt>
                <c:pt idx="3">
                  <c:v>Albany (N=97,879)</c:v>
                </c:pt>
              </c:strCache>
            </c:strRef>
          </c:cat>
          <c:val>
            <c:numRef>
              <c:f>Citizenship!$V$32:$V$35</c:f>
              <c:numCache>
                <c:formatCode>0%</c:formatCode>
                <c:ptCount val="4"/>
                <c:pt idx="0">
                  <c:v>0.03</c:v>
                </c:pt>
                <c:pt idx="1">
                  <c:v>0.04</c:v>
                </c:pt>
                <c:pt idx="2">
                  <c:v>0.04</c:v>
                </c:pt>
                <c:pt idx="3">
                  <c:v>0.06</c:v>
                </c:pt>
              </c:numCache>
            </c:numRef>
          </c:val>
        </c:ser>
        <c:dLbls>
          <c:showLegendKey val="0"/>
          <c:showVal val="1"/>
          <c:showCatName val="0"/>
          <c:showSerName val="0"/>
          <c:showPercent val="0"/>
          <c:showBubbleSize val="0"/>
        </c:dLbls>
        <c:gapWidth val="79"/>
        <c:axId val="207538816"/>
        <c:axId val="211420672"/>
      </c:barChart>
      <c:catAx>
        <c:axId val="207538816"/>
        <c:scaling>
          <c:orientation val="minMax"/>
        </c:scaling>
        <c:delete val="0"/>
        <c:axPos val="l"/>
        <c:majorTickMark val="out"/>
        <c:minorTickMark val="none"/>
        <c:tickLblPos val="nextTo"/>
        <c:spPr>
          <a:ln>
            <a:noFill/>
          </a:ln>
        </c:spPr>
        <c:txPr>
          <a:bodyPr rot="0"/>
          <a:lstStyle/>
          <a:p>
            <a:pPr>
              <a:defRPr/>
            </a:pPr>
            <a:endParaRPr lang="en-US"/>
          </a:p>
        </c:txPr>
        <c:crossAx val="211420672"/>
        <c:crosses val="autoZero"/>
        <c:auto val="1"/>
        <c:lblAlgn val="ctr"/>
        <c:lblOffset val="100"/>
        <c:noMultiLvlLbl val="0"/>
      </c:catAx>
      <c:valAx>
        <c:axId val="211420672"/>
        <c:scaling>
          <c:orientation val="minMax"/>
          <c:max val="9.0000000000000024E-2"/>
          <c:min val="0"/>
        </c:scaling>
        <c:delete val="1"/>
        <c:axPos val="b"/>
        <c:numFmt formatCode="0%" sourceLinked="0"/>
        <c:majorTickMark val="out"/>
        <c:minorTickMark val="none"/>
        <c:tickLblPos val="none"/>
        <c:crossAx val="207538816"/>
        <c:crosses val="autoZero"/>
        <c:crossBetween val="between"/>
        <c:majorUnit val="0.2"/>
      </c:valAx>
    </c:plotArea>
    <c:plotVisOnly val="1"/>
    <c:dispBlanksAs val="gap"/>
    <c:showDLblsOverMax val="0"/>
  </c:chart>
  <c:spPr>
    <a:ln>
      <a:noFill/>
    </a:ln>
  </c:spPr>
  <c:printSettings>
    <c:headerFooter/>
    <c:pageMargins b="0.75000000000000233" l="0.70000000000000062" r="0.70000000000000062" t="0.75000000000000233"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i="0" u="none" strike="noStrike" baseline="0"/>
              <a:t>English Language Skills of City Populations</a:t>
            </a:r>
          </a:p>
          <a:p>
            <a:pPr>
              <a:defRPr/>
            </a:pPr>
            <a:r>
              <a:rPr lang="en-US" sz="1200" b="0"/>
              <a:t>2011</a:t>
            </a:r>
          </a:p>
        </c:rich>
      </c:tx>
      <c:layout>
        <c:manualLayout>
          <c:xMode val="edge"/>
          <c:yMode val="edge"/>
          <c:x val="0.24384756979206851"/>
          <c:y val="3.1143547538203965E-2"/>
        </c:manualLayout>
      </c:layout>
      <c:overlay val="0"/>
    </c:title>
    <c:autoTitleDeleted val="0"/>
    <c:plotArea>
      <c:layout>
        <c:manualLayout>
          <c:layoutTarget val="inner"/>
          <c:xMode val="edge"/>
          <c:yMode val="edge"/>
          <c:x val="0.24503374600283889"/>
          <c:y val="0.18486066992999528"/>
          <c:w val="0.72615511375651165"/>
          <c:h val="0.72613874341931661"/>
        </c:manualLayout>
      </c:layout>
      <c:barChart>
        <c:barDir val="bar"/>
        <c:grouping val="clustered"/>
        <c:varyColors val="0"/>
        <c:ser>
          <c:idx val="0"/>
          <c:order val="0"/>
          <c:tx>
            <c:strRef>
              <c:f>'City Limited English'!$K$49</c:f>
              <c:strCache>
                <c:ptCount val="1"/>
                <c:pt idx="0">
                  <c:v>Speak English less than "very well"</c:v>
                </c:pt>
              </c:strCache>
            </c:strRef>
          </c:tx>
          <c:invertIfNegative val="0"/>
          <c:dLbls>
            <c:numFmt formatCode="0%" sourceLinked="0"/>
            <c:showLegendKey val="0"/>
            <c:showVal val="1"/>
            <c:showCatName val="0"/>
            <c:showSerName val="0"/>
            <c:showPercent val="0"/>
            <c:showBubbleSize val="0"/>
            <c:showLeaderLines val="0"/>
          </c:dLbls>
          <c:cat>
            <c:strRef>
              <c:f>'City Limited English'!$L$48:$O$48</c:f>
              <c:strCache>
                <c:ptCount val="4"/>
                <c:pt idx="0">
                  <c:v>Syracuse(N=135,381)</c:v>
                </c:pt>
                <c:pt idx="1">
                  <c:v>Rochester(N=194,932)</c:v>
                </c:pt>
                <c:pt idx="2">
                  <c:v>Buffalo(N=244,110)</c:v>
                </c:pt>
                <c:pt idx="3">
                  <c:v>Albany(N=92,065)</c:v>
                </c:pt>
              </c:strCache>
            </c:strRef>
          </c:cat>
          <c:val>
            <c:numRef>
              <c:f>'City Limited English'!$L$49:$O$49</c:f>
              <c:numCache>
                <c:formatCode>0.0%</c:formatCode>
                <c:ptCount val="4"/>
                <c:pt idx="0">
                  <c:v>7.5999999999999998E-2</c:v>
                </c:pt>
                <c:pt idx="1">
                  <c:v>9.2999999999999999E-2</c:v>
                </c:pt>
                <c:pt idx="2">
                  <c:v>7.5999999999999998E-2</c:v>
                </c:pt>
                <c:pt idx="3">
                  <c:v>4.7E-2</c:v>
                </c:pt>
              </c:numCache>
            </c:numRef>
          </c:val>
        </c:ser>
        <c:ser>
          <c:idx val="1"/>
          <c:order val="1"/>
          <c:tx>
            <c:strRef>
              <c:f>'City Limited English'!$K$50</c:f>
              <c:strCache>
                <c:ptCount val="1"/>
                <c:pt idx="0">
                  <c:v>Language other than English</c:v>
                </c:pt>
              </c:strCache>
            </c:strRef>
          </c:tx>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'City Limited English'!$L$48:$O$48</c:f>
              <c:strCache>
                <c:ptCount val="4"/>
                <c:pt idx="0">
                  <c:v>Syracuse(N=135,381)</c:v>
                </c:pt>
                <c:pt idx="1">
                  <c:v>Rochester(N=194,932)</c:v>
                </c:pt>
                <c:pt idx="2">
                  <c:v>Buffalo(N=244,110)</c:v>
                </c:pt>
                <c:pt idx="3">
                  <c:v>Albany(N=92,065)</c:v>
                </c:pt>
              </c:strCache>
            </c:strRef>
          </c:cat>
          <c:val>
            <c:numRef>
              <c:f>'City Limited English'!$L$50:$O$50</c:f>
              <c:numCache>
                <c:formatCode>0.0%</c:formatCode>
                <c:ptCount val="4"/>
                <c:pt idx="0">
                  <c:v>0.18099999999999999</c:v>
                </c:pt>
                <c:pt idx="1">
                  <c:v>0.19800000000000001</c:v>
                </c:pt>
                <c:pt idx="2">
                  <c:v>0.16200000000000001</c:v>
                </c:pt>
                <c:pt idx="3">
                  <c:v>0.14099999999999999</c:v>
                </c:pt>
              </c:numCache>
            </c:numRef>
          </c:val>
        </c:ser>
        <c:ser>
          <c:idx val="2"/>
          <c:order val="2"/>
          <c:tx>
            <c:strRef>
              <c:f>'City Limited English'!$K$51</c:f>
              <c:strCache>
                <c:ptCount val="1"/>
                <c:pt idx="0">
                  <c:v>English Only</c:v>
                </c:pt>
              </c:strCache>
            </c:strRef>
          </c:tx>
          <c:invertIfNegative val="0"/>
          <c:dLbls>
            <c:dLbl>
              <c:idx val="0"/>
              <c:layout>
                <c:manualLayout>
                  <c:x val="1.3473683614922204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3473683614922204E-2"/>
                  <c:y val="0"/>
                </c:manualLayout>
              </c:layout>
              <c:showLegendKey val="0"/>
              <c:showVal val="1"/>
              <c:showCatName val="0"/>
              <c:showSerName val="0"/>
              <c:showPercent val="0"/>
              <c:showBubbleSize val="0"/>
            </c:dLbl>
            <c:dLbl>
              <c:idx val="3"/>
              <c:layout>
                <c:manualLayout>
                  <c:x val="1.5719297550742476E-2"/>
                  <c:y val="0"/>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'City Limited English'!$L$48:$O$48</c:f>
              <c:strCache>
                <c:ptCount val="4"/>
                <c:pt idx="0">
                  <c:v>Syracuse(N=135,381)</c:v>
                </c:pt>
                <c:pt idx="1">
                  <c:v>Rochester(N=194,932)</c:v>
                </c:pt>
                <c:pt idx="2">
                  <c:v>Buffalo(N=244,110)</c:v>
                </c:pt>
                <c:pt idx="3">
                  <c:v>Albany(N=92,065)</c:v>
                </c:pt>
              </c:strCache>
            </c:strRef>
          </c:cat>
          <c:val>
            <c:numRef>
              <c:f>'City Limited English'!$L$51:$O$51</c:f>
              <c:numCache>
                <c:formatCode>0.0%</c:formatCode>
                <c:ptCount val="4"/>
                <c:pt idx="0">
                  <c:v>0.81899999999999995</c:v>
                </c:pt>
                <c:pt idx="1">
                  <c:v>0.80200000000000005</c:v>
                </c:pt>
                <c:pt idx="2">
                  <c:v>0.83799999999999997</c:v>
                </c:pt>
                <c:pt idx="3">
                  <c:v>0.85899999999999999</c:v>
                </c:pt>
              </c:numCache>
            </c:numRef>
          </c:val>
        </c:ser>
        <c:dLbls>
          <c:showLegendKey val="0"/>
          <c:showVal val="1"/>
          <c:showCatName val="0"/>
          <c:showSerName val="0"/>
          <c:showPercent val="0"/>
          <c:showBubbleSize val="0"/>
        </c:dLbls>
        <c:gapWidth val="55"/>
        <c:axId val="212290560"/>
        <c:axId val="212308736"/>
      </c:barChart>
      <c:catAx>
        <c:axId val="212290560"/>
        <c:scaling>
          <c:orientation val="minMax"/>
        </c:scaling>
        <c:delete val="0"/>
        <c:axPos val="l"/>
        <c:numFmt formatCode="General" sourceLinked="1"/>
        <c:majorTickMark val="out"/>
        <c:minorTickMark val="none"/>
        <c:tickLblPos val="nextTo"/>
        <c:spPr>
          <a:ln>
            <a:noFill/>
          </a:ln>
        </c:spPr>
        <c:crossAx val="212308736"/>
        <c:crosses val="autoZero"/>
        <c:auto val="1"/>
        <c:lblAlgn val="ctr"/>
        <c:lblOffset val="100"/>
        <c:noMultiLvlLbl val="0"/>
      </c:catAx>
      <c:valAx>
        <c:axId val="212308736"/>
        <c:scaling>
          <c:orientation val="minMax"/>
          <c:max val="1"/>
        </c:scaling>
        <c:delete val="1"/>
        <c:axPos val="b"/>
        <c:numFmt formatCode="0%" sourceLinked="0"/>
        <c:majorTickMark val="out"/>
        <c:minorTickMark val="none"/>
        <c:tickLblPos val="none"/>
        <c:crossAx val="212290560"/>
        <c:crosses val="autoZero"/>
        <c:crossBetween val="between"/>
      </c:valAx>
    </c:plotArea>
    <c:legend>
      <c:legendPos val="b"/>
      <c:layout>
        <c:manualLayout>
          <c:xMode val="edge"/>
          <c:yMode val="edge"/>
          <c:x val="0.14285738863648642"/>
          <c:y val="0.91391267941591758"/>
          <c:w val="0.82120803458030878"/>
          <c:h val="7.0395759082589562E-2"/>
        </c:manualLayout>
      </c:layout>
      <c:overlay val="0"/>
    </c:legend>
    <c:plotVisOnly val="1"/>
    <c:dispBlanksAs val="gap"/>
    <c:showDLblsOverMax val="0"/>
  </c:chart>
  <c:spPr>
    <a:ln>
      <a:noFill/>
    </a:ln>
  </c:spPr>
  <c:printSettings>
    <c:headerFooter/>
    <c:pageMargins b="0.750000000000004" l="0.70000000000000062" r="0.70000000000000062" t="0.750000000000004" header="0.30000000000000032" footer="0.30000000000000032"/>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i="0" u="none" strike="noStrike" baseline="0"/>
              <a:t>English Language Skills of County Populations</a:t>
            </a:r>
          </a:p>
          <a:p>
            <a:pPr>
              <a:defRPr/>
            </a:pPr>
            <a:r>
              <a:rPr lang="en-US" sz="1200" b="0"/>
              <a:t>2011</a:t>
            </a:r>
          </a:p>
        </c:rich>
      </c:tx>
      <c:overlay val="0"/>
    </c:title>
    <c:autoTitleDeleted val="0"/>
    <c:plotArea>
      <c:layout>
        <c:manualLayout>
          <c:layoutTarget val="inner"/>
          <c:xMode val="edge"/>
          <c:yMode val="edge"/>
          <c:x val="0.20579032773160039"/>
          <c:y val="0.1281514810648669"/>
          <c:w val="0.71820972461463362"/>
          <c:h val="0.77615405217205202"/>
        </c:manualLayout>
      </c:layout>
      <c:barChart>
        <c:barDir val="bar"/>
        <c:grouping val="clustered"/>
        <c:varyColors val="0"/>
        <c:ser>
          <c:idx val="0"/>
          <c:order val="0"/>
          <c:tx>
            <c:strRef>
              <c:f>'County Limited English'!$I$38</c:f>
              <c:strCache>
                <c:ptCount val="1"/>
                <c:pt idx="0">
                  <c:v>Speak English less than "very well"</c:v>
                </c:pt>
              </c:strCache>
            </c:strRef>
          </c:tx>
          <c:invertIfNegative val="0"/>
          <c:dLbls>
            <c:numFmt formatCode="0%" sourceLinked="0"/>
            <c:showLegendKey val="0"/>
            <c:showVal val="1"/>
            <c:showCatName val="0"/>
            <c:showSerName val="0"/>
            <c:showPercent val="0"/>
            <c:showBubbleSize val="0"/>
            <c:showLeaderLines val="0"/>
          </c:dLbls>
          <c:cat>
            <c:strRef>
              <c:f>'County Limited English'!$J$37:$M$37</c:f>
              <c:strCache>
                <c:ptCount val="4"/>
                <c:pt idx="0">
                  <c:v>Onondaga County  (N=439,843)</c:v>
                </c:pt>
                <c:pt idx="1">
                  <c:v>Monroe County  (N=702,765)</c:v>
                </c:pt>
                <c:pt idx="2">
                  <c:v>Erie County (N=869,196)</c:v>
                </c:pt>
                <c:pt idx="3">
                  <c:v>Albany County (N=288,536)</c:v>
                </c:pt>
              </c:strCache>
            </c:strRef>
          </c:cat>
          <c:val>
            <c:numRef>
              <c:f>'County Limited English'!$J$38:$M$38</c:f>
              <c:numCache>
                <c:formatCode>0.0%</c:formatCode>
                <c:ptCount val="4"/>
                <c:pt idx="0">
                  <c:v>4.2000000000000003E-2</c:v>
                </c:pt>
                <c:pt idx="1">
                  <c:v>4.8000000000000001E-2</c:v>
                </c:pt>
                <c:pt idx="2">
                  <c:v>3.5999999999999997E-2</c:v>
                </c:pt>
                <c:pt idx="3">
                  <c:v>3.9E-2</c:v>
                </c:pt>
              </c:numCache>
            </c:numRef>
          </c:val>
        </c:ser>
        <c:ser>
          <c:idx val="1"/>
          <c:order val="1"/>
          <c:tx>
            <c:strRef>
              <c:f>'County Limited English'!$I$39</c:f>
              <c:strCache>
                <c:ptCount val="1"/>
                <c:pt idx="0">
                  <c:v>Language other than English</c:v>
                </c:pt>
              </c:strCache>
            </c:strRef>
          </c:tx>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'County Limited English'!$J$37:$M$37</c:f>
              <c:strCache>
                <c:ptCount val="4"/>
                <c:pt idx="0">
                  <c:v>Onondaga County  (N=439,843)</c:v>
                </c:pt>
                <c:pt idx="1">
                  <c:v>Monroe County  (N=702,765)</c:v>
                </c:pt>
                <c:pt idx="2">
                  <c:v>Erie County (N=869,196)</c:v>
                </c:pt>
                <c:pt idx="3">
                  <c:v>Albany County (N=288,536)</c:v>
                </c:pt>
              </c:strCache>
            </c:strRef>
          </c:cat>
          <c:val>
            <c:numRef>
              <c:f>'County Limited English'!$J$39:$M$39</c:f>
              <c:numCache>
                <c:formatCode>0.0%</c:formatCode>
                <c:ptCount val="4"/>
                <c:pt idx="0">
                  <c:v>0.11</c:v>
                </c:pt>
                <c:pt idx="1">
                  <c:v>0.124</c:v>
                </c:pt>
                <c:pt idx="2">
                  <c:v>0.104</c:v>
                </c:pt>
                <c:pt idx="3">
                  <c:v>0.12</c:v>
                </c:pt>
              </c:numCache>
            </c:numRef>
          </c:val>
        </c:ser>
        <c:ser>
          <c:idx val="2"/>
          <c:order val="2"/>
          <c:tx>
            <c:strRef>
              <c:f>'County Limited English'!$I$40</c:f>
              <c:strCache>
                <c:ptCount val="1"/>
                <c:pt idx="0">
                  <c:v>English Only</c:v>
                </c:pt>
              </c:strCache>
            </c:strRef>
          </c:tx>
          <c:invertIfNegative val="0"/>
          <c:dLbls>
            <c:dLbl>
              <c:idx val="0"/>
              <c:layout>
                <c:manualLayout>
                  <c:x val="1.3473683614922207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3473683614922207E-2"/>
                  <c:y val="0"/>
                </c:manualLayout>
              </c:layout>
              <c:showLegendKey val="0"/>
              <c:showVal val="1"/>
              <c:showCatName val="0"/>
              <c:showSerName val="0"/>
              <c:showPercent val="0"/>
              <c:showBubbleSize val="0"/>
            </c:dLbl>
            <c:dLbl>
              <c:idx val="3"/>
              <c:layout>
                <c:manualLayout>
                  <c:x val="1.5719297550742476E-2"/>
                  <c:y val="0"/>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'County Limited English'!$J$37:$M$37</c:f>
              <c:strCache>
                <c:ptCount val="4"/>
                <c:pt idx="0">
                  <c:v>Onondaga County  (N=439,843)</c:v>
                </c:pt>
                <c:pt idx="1">
                  <c:v>Monroe County  (N=702,765)</c:v>
                </c:pt>
                <c:pt idx="2">
                  <c:v>Erie County (N=869,196)</c:v>
                </c:pt>
                <c:pt idx="3">
                  <c:v>Albany County (N=288,536)</c:v>
                </c:pt>
              </c:strCache>
            </c:strRef>
          </c:cat>
          <c:val>
            <c:numRef>
              <c:f>'County Limited English'!$J$40:$M$40</c:f>
              <c:numCache>
                <c:formatCode>0.0%</c:formatCode>
                <c:ptCount val="4"/>
                <c:pt idx="0">
                  <c:v>0.89</c:v>
                </c:pt>
                <c:pt idx="1">
                  <c:v>0.876</c:v>
                </c:pt>
                <c:pt idx="2">
                  <c:v>0.89600000000000002</c:v>
                </c:pt>
                <c:pt idx="3">
                  <c:v>0.88</c:v>
                </c:pt>
              </c:numCache>
            </c:numRef>
          </c:val>
        </c:ser>
        <c:dLbls>
          <c:showLegendKey val="0"/>
          <c:showVal val="1"/>
          <c:showCatName val="0"/>
          <c:showSerName val="0"/>
          <c:showPercent val="0"/>
          <c:showBubbleSize val="0"/>
        </c:dLbls>
        <c:gapWidth val="70"/>
        <c:axId val="212386176"/>
        <c:axId val="212387712"/>
      </c:barChart>
      <c:catAx>
        <c:axId val="212386176"/>
        <c:scaling>
          <c:orientation val="minMax"/>
        </c:scaling>
        <c:delete val="0"/>
        <c:axPos val="l"/>
        <c:numFmt formatCode="General" sourceLinked="1"/>
        <c:majorTickMark val="out"/>
        <c:minorTickMark val="none"/>
        <c:tickLblPos val="nextTo"/>
        <c:spPr>
          <a:ln>
            <a:noFill/>
          </a:ln>
        </c:spPr>
        <c:crossAx val="212387712"/>
        <c:crosses val="autoZero"/>
        <c:auto val="1"/>
        <c:lblAlgn val="ctr"/>
        <c:lblOffset val="100"/>
        <c:noMultiLvlLbl val="0"/>
      </c:catAx>
      <c:valAx>
        <c:axId val="212387712"/>
        <c:scaling>
          <c:orientation val="minMax"/>
          <c:max val="1"/>
        </c:scaling>
        <c:delete val="1"/>
        <c:axPos val="b"/>
        <c:numFmt formatCode="0%" sourceLinked="0"/>
        <c:majorTickMark val="out"/>
        <c:minorTickMark val="none"/>
        <c:tickLblPos val="none"/>
        <c:crossAx val="212386176"/>
        <c:crosses val="autoZero"/>
        <c:crossBetween val="between"/>
      </c:valAx>
    </c:plotArea>
    <c:legend>
      <c:legendPos val="b"/>
      <c:layout>
        <c:manualLayout>
          <c:xMode val="edge"/>
          <c:yMode val="edge"/>
          <c:x val="8.9956219238437843E-2"/>
          <c:y val="0.91037484600139273"/>
          <c:w val="0.82308501560284775"/>
          <c:h val="7.0395759082589562E-2"/>
        </c:manualLayout>
      </c:layout>
      <c:overlay val="0"/>
    </c:legend>
    <c:plotVisOnly val="1"/>
    <c:dispBlanksAs val="gap"/>
    <c:showDLblsOverMax val="0"/>
  </c:chart>
  <c:spPr>
    <a:ln>
      <a:noFill/>
    </a:ln>
  </c:spPr>
  <c:printSettings>
    <c:headerFooter/>
    <c:pageMargins b="0.75000000000000411" l="0.70000000000000062" r="0.70000000000000062" t="0.75000000000000411" header="0.30000000000000032" footer="0.30000000000000032"/>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Sex</a:t>
            </a:r>
            <a:endParaRPr lang="en-US" sz="1400" b="0" baseline="0"/>
          </a:p>
          <a:p>
            <a:pPr>
              <a:defRPr/>
            </a:pPr>
            <a:r>
              <a:rPr lang="en-US" sz="1200" b="0" baseline="0"/>
              <a:t>2009-11</a:t>
            </a:r>
            <a:endParaRPr lang="en-US" sz="1200" b="0"/>
          </a:p>
        </c:rich>
      </c:tx>
      <c:layout>
        <c:manualLayout>
          <c:xMode val="edge"/>
          <c:yMode val="edge"/>
          <c:x val="0.46248232397856676"/>
          <c:y val="4.6376820061955051E-2"/>
        </c:manualLayout>
      </c:layout>
      <c:overlay val="0"/>
    </c:title>
    <c:autoTitleDeleted val="0"/>
    <c:plotArea>
      <c:layout>
        <c:manualLayout>
          <c:layoutTarget val="inner"/>
          <c:xMode val="edge"/>
          <c:yMode val="edge"/>
          <c:x val="0.35298679528965005"/>
          <c:y val="0.22589809929485968"/>
          <c:w val="0.64668453916539281"/>
          <c:h val="0.55717549306104464"/>
        </c:manualLayout>
      </c:layout>
      <c:barChart>
        <c:barDir val="bar"/>
        <c:grouping val="clustered"/>
        <c:varyColors val="0"/>
        <c:ser>
          <c:idx val="0"/>
          <c:order val="0"/>
          <c:tx>
            <c:strRef>
              <c:f>Sex!$A$31</c:f>
              <c:strCache>
                <c:ptCount val="1"/>
                <c:pt idx="0">
                  <c:v>Male</c:v>
                </c:pt>
              </c:strCache>
            </c:strRef>
          </c:tx>
          <c:spPr>
            <a:solidFill>
              <a:schemeClr val="tx1"/>
            </a:solidFill>
          </c:spPr>
          <c:invertIfNegative val="0"/>
          <c:dLbls>
            <c:numFmt formatCode="0%" sourceLinked="0"/>
            <c:txPr>
              <a:bodyPr/>
              <a:lstStyle/>
              <a:p>
                <a:pPr>
                  <a:defRPr i="1"/>
                </a:pPr>
                <a:endParaRPr lang="en-US"/>
              </a:p>
            </c:txPr>
            <c:showLegendKey val="0"/>
            <c:showVal val="1"/>
            <c:showCatName val="0"/>
            <c:showSerName val="0"/>
            <c:showPercent val="0"/>
            <c:showBubbleSize val="0"/>
            <c:showLeaderLines val="0"/>
          </c:dLbls>
          <c:cat>
            <c:strRef>
              <c:f>Sex!$B$30:$C$30</c:f>
              <c:strCache>
                <c:ptCount val="2"/>
                <c:pt idx="0">
                  <c:v>US (N=309,231,244)</c:v>
                </c:pt>
                <c:pt idx="1">
                  <c:v>NYS (N=19,389,160)</c:v>
                </c:pt>
              </c:strCache>
            </c:strRef>
          </c:cat>
          <c:val>
            <c:numRef>
              <c:f>Sex!$B$31:$C$31</c:f>
              <c:numCache>
                <c:formatCode>0.0%</c:formatCode>
                <c:ptCount val="2"/>
                <c:pt idx="0">
                  <c:v>0.49199999999999999</c:v>
                </c:pt>
                <c:pt idx="1">
                  <c:v>0.48399999999999999</c:v>
                </c:pt>
              </c:numCache>
            </c:numRef>
          </c:val>
        </c:ser>
        <c:ser>
          <c:idx val="1"/>
          <c:order val="1"/>
          <c:tx>
            <c:strRef>
              <c:f>Sex!$A$32</c:f>
              <c:strCache>
                <c:ptCount val="1"/>
                <c:pt idx="0">
                  <c:v>Female</c:v>
                </c:pt>
              </c:strCache>
            </c:strRef>
          </c:tx>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Sex!$B$30:$C$30</c:f>
              <c:strCache>
                <c:ptCount val="2"/>
                <c:pt idx="0">
                  <c:v>US (N=309,231,244)</c:v>
                </c:pt>
                <c:pt idx="1">
                  <c:v>NYS (N=19,389,160)</c:v>
                </c:pt>
              </c:strCache>
            </c:strRef>
          </c:cat>
          <c:val>
            <c:numRef>
              <c:f>Sex!$B$32:$C$32</c:f>
              <c:numCache>
                <c:formatCode>0.0%</c:formatCode>
                <c:ptCount val="2"/>
                <c:pt idx="0">
                  <c:v>0.50800000000000001</c:v>
                </c:pt>
                <c:pt idx="1">
                  <c:v>0.51600000000000001</c:v>
                </c:pt>
              </c:numCache>
            </c:numRef>
          </c:val>
        </c:ser>
        <c:dLbls>
          <c:showLegendKey val="0"/>
          <c:showVal val="1"/>
          <c:showCatName val="0"/>
          <c:showSerName val="0"/>
          <c:showPercent val="0"/>
          <c:showBubbleSize val="0"/>
        </c:dLbls>
        <c:gapWidth val="150"/>
        <c:axId val="212464000"/>
        <c:axId val="212465536"/>
      </c:barChart>
      <c:catAx>
        <c:axId val="212464000"/>
        <c:scaling>
          <c:orientation val="minMax"/>
        </c:scaling>
        <c:delete val="0"/>
        <c:axPos val="l"/>
        <c:numFmt formatCode="General" sourceLinked="1"/>
        <c:majorTickMark val="out"/>
        <c:minorTickMark val="none"/>
        <c:tickLblPos val="nextTo"/>
        <c:spPr>
          <a:ln>
            <a:noFill/>
          </a:ln>
        </c:spPr>
        <c:crossAx val="212465536"/>
        <c:crosses val="autoZero"/>
        <c:auto val="1"/>
        <c:lblAlgn val="ctr"/>
        <c:lblOffset val="100"/>
        <c:noMultiLvlLbl val="0"/>
      </c:catAx>
      <c:valAx>
        <c:axId val="212465536"/>
        <c:scaling>
          <c:orientation val="minMax"/>
          <c:max val="1"/>
        </c:scaling>
        <c:delete val="1"/>
        <c:axPos val="b"/>
        <c:numFmt formatCode="0%" sourceLinked="0"/>
        <c:majorTickMark val="out"/>
        <c:minorTickMark val="none"/>
        <c:tickLblPos val="none"/>
        <c:crossAx val="212464000"/>
        <c:crosses val="autoZero"/>
        <c:crossBetween val="between"/>
      </c:valAx>
    </c:plotArea>
    <c:legend>
      <c:legendPos val="r"/>
      <c:layout>
        <c:manualLayout>
          <c:xMode val="edge"/>
          <c:yMode val="edge"/>
          <c:x val="0.33733331288079782"/>
          <c:y val="0.83054473574595056"/>
          <c:w val="0.37736455189169144"/>
          <c:h val="0.11262099453541073"/>
        </c:manualLayout>
      </c:layout>
      <c:overlay val="0"/>
    </c:legend>
    <c:plotVisOnly val="1"/>
    <c:dispBlanksAs val="gap"/>
    <c:showDLblsOverMax val="0"/>
  </c:chart>
  <c:spPr>
    <a:ln>
      <a:noFill/>
    </a:ln>
  </c:spPr>
  <c:printSettings>
    <c:headerFooter/>
    <c:pageMargins b="0.75000000000000411" l="0.70000000000000062" r="0.70000000000000062" t="0.75000000000000411"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a:defRPr/>
            </a:pPr>
            <a:r>
              <a:rPr lang="en-US" sz="1400" b="0">
                <a:effectLst/>
                <a:latin typeface="+mn-lt"/>
              </a:rPr>
              <a:t>Non-Citizens in Selected Upstate Cities</a:t>
            </a:r>
          </a:p>
          <a:p>
            <a:pPr algn="ctr">
              <a:defRPr/>
            </a:pPr>
            <a:r>
              <a:rPr lang="en-US" sz="1200" b="0" baseline="0">
                <a:latin typeface="+mn-lt"/>
              </a:rPr>
              <a:t>2007-11</a:t>
            </a:r>
            <a:endParaRPr lang="en-US" sz="1200" b="0">
              <a:latin typeface="+mn-lt"/>
            </a:endParaRPr>
          </a:p>
        </c:rich>
      </c:tx>
      <c:layout>
        <c:manualLayout>
          <c:xMode val="edge"/>
          <c:yMode val="edge"/>
          <c:x val="0.21217275266406307"/>
          <c:y val="1.2954246919261496E-2"/>
        </c:manualLayout>
      </c:layout>
      <c:overlay val="0"/>
    </c:title>
    <c:autoTitleDeleted val="0"/>
    <c:plotArea>
      <c:layout>
        <c:manualLayout>
          <c:layoutTarget val="inner"/>
          <c:xMode val="edge"/>
          <c:yMode val="edge"/>
          <c:x val="0.34978304410977756"/>
          <c:y val="0.19923979772212827"/>
          <c:w val="0.6227860255332166"/>
          <c:h val="0.78293535910153988"/>
        </c:manualLayout>
      </c:layout>
      <c:barChart>
        <c:barDir val="bar"/>
        <c:grouping val="clustered"/>
        <c:varyColors val="0"/>
        <c:ser>
          <c:idx val="0"/>
          <c:order val="0"/>
          <c:spPr>
            <a:solidFill>
              <a:schemeClr val="tx1"/>
            </a:solidFill>
          </c:spPr>
          <c:invertIfNegative val="0"/>
          <c:dLbls>
            <c:dLbl>
              <c:idx val="0"/>
              <c:layout>
                <c:manualLayout>
                  <c:x val="2.3181510078230511E-2"/>
                  <c:y val="0"/>
                </c:manualLayout>
              </c:layout>
              <c:showLegendKey val="0"/>
              <c:showVal val="1"/>
              <c:showCatName val="0"/>
              <c:showSerName val="0"/>
              <c:showPercent val="0"/>
              <c:showBubbleSize val="0"/>
            </c:dLbl>
            <c:dLbl>
              <c:idx val="1"/>
              <c:layout>
                <c:manualLayout>
                  <c:x val="2.3534388298550153E-2"/>
                  <c:y val="0"/>
                </c:manualLayout>
              </c:layout>
              <c:showLegendKey val="0"/>
              <c:showVal val="1"/>
              <c:showCatName val="0"/>
              <c:showSerName val="0"/>
              <c:showPercent val="0"/>
              <c:showBubbleSize val="0"/>
            </c:dLbl>
            <c:dLbl>
              <c:idx val="2"/>
              <c:layout>
                <c:manualLayout>
                  <c:x val="2.2475753637591432E-2"/>
                  <c:y val="0"/>
                </c:manualLayout>
              </c:layout>
              <c:showLegendKey val="0"/>
              <c:showVal val="1"/>
              <c:showCatName val="0"/>
              <c:showSerName val="0"/>
              <c:showPercent val="0"/>
              <c:showBubbleSize val="0"/>
            </c:dLbl>
            <c:dLbl>
              <c:idx val="3"/>
              <c:layout>
                <c:manualLayout>
                  <c:x val="1.5533980582524263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Citizenship!$U$43:$U$46</c:f>
              <c:strCache>
                <c:ptCount val="4"/>
                <c:pt idx="0">
                  <c:v>Buffalo (N=263,914)</c:v>
                </c:pt>
                <c:pt idx="1">
                  <c:v>Rochester (N=211,457)</c:v>
                </c:pt>
                <c:pt idx="2">
                  <c:v>Albany (N=97,879)</c:v>
                </c:pt>
                <c:pt idx="3">
                  <c:v>Syracuse (N=144,883) </c:v>
                </c:pt>
              </c:strCache>
            </c:strRef>
          </c:cat>
          <c:val>
            <c:numRef>
              <c:f>Citizenship!$V$43:$V$46</c:f>
              <c:numCache>
                <c:formatCode>0%</c:formatCode>
                <c:ptCount val="4"/>
                <c:pt idx="0">
                  <c:v>0.04</c:v>
                </c:pt>
                <c:pt idx="1">
                  <c:v>0.04</c:v>
                </c:pt>
                <c:pt idx="2">
                  <c:v>0.06</c:v>
                </c:pt>
                <c:pt idx="3">
                  <c:v>7.0000000000000007E-2</c:v>
                </c:pt>
              </c:numCache>
            </c:numRef>
          </c:val>
        </c:ser>
        <c:dLbls>
          <c:showLegendKey val="0"/>
          <c:showVal val="1"/>
          <c:showCatName val="0"/>
          <c:showSerName val="0"/>
          <c:showPercent val="0"/>
          <c:showBubbleSize val="0"/>
        </c:dLbls>
        <c:gapWidth val="79"/>
        <c:axId val="211448192"/>
        <c:axId val="211450880"/>
      </c:barChart>
      <c:catAx>
        <c:axId val="211448192"/>
        <c:scaling>
          <c:orientation val="minMax"/>
        </c:scaling>
        <c:delete val="0"/>
        <c:axPos val="l"/>
        <c:majorTickMark val="out"/>
        <c:minorTickMark val="none"/>
        <c:tickLblPos val="nextTo"/>
        <c:spPr>
          <a:ln>
            <a:noFill/>
          </a:ln>
        </c:spPr>
        <c:txPr>
          <a:bodyPr rot="0"/>
          <a:lstStyle/>
          <a:p>
            <a:pPr>
              <a:defRPr/>
            </a:pPr>
            <a:endParaRPr lang="en-US"/>
          </a:p>
        </c:txPr>
        <c:crossAx val="211450880"/>
        <c:crosses val="autoZero"/>
        <c:auto val="1"/>
        <c:lblAlgn val="ctr"/>
        <c:lblOffset val="100"/>
        <c:noMultiLvlLbl val="0"/>
      </c:catAx>
      <c:valAx>
        <c:axId val="211450880"/>
        <c:scaling>
          <c:orientation val="minMax"/>
          <c:max val="8.0000000000000043E-2"/>
          <c:min val="0"/>
        </c:scaling>
        <c:delete val="1"/>
        <c:axPos val="b"/>
        <c:numFmt formatCode="0%" sourceLinked="0"/>
        <c:majorTickMark val="out"/>
        <c:minorTickMark val="none"/>
        <c:tickLblPos val="none"/>
        <c:crossAx val="211448192"/>
        <c:crosses val="autoZero"/>
        <c:crossBetween val="between"/>
        <c:majorUnit val="0.2"/>
      </c:valAx>
    </c:plotArea>
    <c:plotVisOnly val="1"/>
    <c:dispBlanksAs val="gap"/>
    <c:showDLblsOverMax val="0"/>
  </c:chart>
  <c:spPr>
    <a:ln>
      <a:noFill/>
    </a:ln>
  </c:spPr>
  <c:printSettings>
    <c:headerFooter/>
    <c:pageMargins b="0.75000000000000233" l="0.70000000000000062" r="0.70000000000000062" t="0.75000000000000233"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Syracuse</a:t>
            </a:r>
            <a:r>
              <a:rPr lang="en-US" sz="1400" b="0" baseline="0"/>
              <a:t> Median Household Income by Race</a:t>
            </a:r>
          </a:p>
          <a:p>
            <a:pPr>
              <a:defRPr/>
            </a:pPr>
            <a:r>
              <a:rPr lang="en-US" sz="1200" b="0" baseline="0"/>
              <a:t>2007-11</a:t>
            </a:r>
            <a:endParaRPr lang="en-US" sz="1200" b="0"/>
          </a:p>
        </c:rich>
      </c:tx>
      <c:layout>
        <c:manualLayout>
          <c:xMode val="edge"/>
          <c:yMode val="edge"/>
          <c:x val="0.18991161819058341"/>
          <c:y val="0"/>
        </c:manualLayout>
      </c:layout>
      <c:overlay val="0"/>
    </c:title>
    <c:autoTitleDeleted val="0"/>
    <c:plotArea>
      <c:layout>
        <c:manualLayout>
          <c:layoutTarget val="inner"/>
          <c:xMode val="edge"/>
          <c:yMode val="edge"/>
          <c:x val="0.42662810005892132"/>
          <c:y val="0.15951182869818042"/>
          <c:w val="0.48629707000910599"/>
          <c:h val="0.83978684482621457"/>
        </c:manualLayout>
      </c:layout>
      <c:barChart>
        <c:barDir val="bar"/>
        <c:grouping val="clustered"/>
        <c:varyColors val="0"/>
        <c:ser>
          <c:idx val="0"/>
          <c:order val="0"/>
          <c:spPr>
            <a:solidFill>
              <a:prstClr val="black"/>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MedianIncome_Race_Fam_Age!$A$18:$A$22</c:f>
              <c:strCache>
                <c:ptCount val="5"/>
                <c:pt idx="0">
                  <c:v>Other</c:v>
                </c:pt>
                <c:pt idx="1">
                  <c:v>Asian</c:v>
                </c:pt>
                <c:pt idx="2">
                  <c:v>Black or African American</c:v>
                </c:pt>
                <c:pt idx="3">
                  <c:v>American Indian and Alaska Native</c:v>
                </c:pt>
                <c:pt idx="4">
                  <c:v>White</c:v>
                </c:pt>
              </c:strCache>
            </c:strRef>
          </c:cat>
          <c:val>
            <c:numRef>
              <c:f>MedianIncome_Race_Fam_Age!$B$18:$B$22</c:f>
              <c:numCache>
                <c:formatCode>_("$"* #,##0_);_("$"* \(#,##0\);_("$"* "-"??_);_(@_)</c:formatCode>
                <c:ptCount val="5"/>
                <c:pt idx="0">
                  <c:v>21209</c:v>
                </c:pt>
                <c:pt idx="1">
                  <c:v>23906</c:v>
                </c:pt>
                <c:pt idx="2">
                  <c:v>24051</c:v>
                </c:pt>
                <c:pt idx="3">
                  <c:v>28664</c:v>
                </c:pt>
                <c:pt idx="4">
                  <c:v>36889</c:v>
                </c:pt>
              </c:numCache>
            </c:numRef>
          </c:val>
        </c:ser>
        <c:dLbls>
          <c:showLegendKey val="0"/>
          <c:showVal val="0"/>
          <c:showCatName val="0"/>
          <c:showSerName val="0"/>
          <c:showPercent val="0"/>
          <c:showBubbleSize val="0"/>
        </c:dLbls>
        <c:gapWidth val="65"/>
        <c:axId val="208817536"/>
        <c:axId val="208839808"/>
      </c:barChart>
      <c:catAx>
        <c:axId val="208817536"/>
        <c:scaling>
          <c:orientation val="minMax"/>
        </c:scaling>
        <c:delete val="0"/>
        <c:axPos val="l"/>
        <c:majorTickMark val="out"/>
        <c:minorTickMark val="none"/>
        <c:tickLblPos val="nextTo"/>
        <c:spPr>
          <a:ln>
            <a:noFill/>
          </a:ln>
        </c:spPr>
        <c:crossAx val="208839808"/>
        <c:crosses val="autoZero"/>
        <c:auto val="1"/>
        <c:lblAlgn val="ctr"/>
        <c:lblOffset val="100"/>
        <c:noMultiLvlLbl val="0"/>
      </c:catAx>
      <c:valAx>
        <c:axId val="208839808"/>
        <c:scaling>
          <c:orientation val="minMax"/>
        </c:scaling>
        <c:delete val="1"/>
        <c:axPos val="b"/>
        <c:numFmt formatCode="_(&quot;$&quot;* #,##0_);_(&quot;$&quot;* \(#,##0\);_(&quot;$&quot;* &quot;-&quot;??_);_(@_)" sourceLinked="1"/>
        <c:majorTickMark val="out"/>
        <c:minorTickMark val="none"/>
        <c:tickLblPos val="none"/>
        <c:crossAx val="208817536"/>
        <c:crosses val="autoZero"/>
        <c:crossBetween val="between"/>
      </c:valAx>
    </c:plotArea>
    <c:plotVisOnly val="1"/>
    <c:dispBlanksAs val="gap"/>
    <c:showDLblsOverMax val="0"/>
  </c:chart>
  <c:spPr>
    <a:ln>
      <a:noFill/>
    </a:ln>
  </c:spPr>
  <c:printSettings>
    <c:headerFooter/>
    <c:pageMargins b="0.75000000000000111" l="0.70000000000000062" r="0.70000000000000062" t="0.750000000000001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Syracuse Median</a:t>
            </a:r>
            <a:r>
              <a:rPr lang="en-US" sz="1400" b="0" baseline="0"/>
              <a:t> Family Household Income by Type</a:t>
            </a:r>
          </a:p>
          <a:p>
            <a:pPr>
              <a:defRPr/>
            </a:pPr>
            <a:r>
              <a:rPr lang="en-US" sz="1100" b="0" baseline="0"/>
              <a:t>2007-11</a:t>
            </a:r>
            <a:endParaRPr lang="en-US" sz="1100" b="0"/>
          </a:p>
        </c:rich>
      </c:tx>
      <c:layout>
        <c:manualLayout>
          <c:xMode val="edge"/>
          <c:yMode val="edge"/>
          <c:x val="0.12559776034221021"/>
          <c:y val="4.6511627906976875E-2"/>
        </c:manualLayout>
      </c:layout>
      <c:overlay val="0"/>
    </c:title>
    <c:autoTitleDeleted val="0"/>
    <c:plotArea>
      <c:layout>
        <c:manualLayout>
          <c:layoutTarget val="inner"/>
          <c:xMode val="edge"/>
          <c:yMode val="edge"/>
          <c:x val="0.4747688934639539"/>
          <c:y val="0.26905694927668938"/>
          <c:w val="0.45647174804838525"/>
          <c:h val="0.59732975238560293"/>
        </c:manualLayout>
      </c:layout>
      <c:barChart>
        <c:barDir val="bar"/>
        <c:grouping val="clustered"/>
        <c:varyColors val="0"/>
        <c:ser>
          <c:idx val="0"/>
          <c:order val="0"/>
          <c:spPr>
            <a:solidFill>
              <a:prstClr val="black"/>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MedianIncome_Race_Fam_Age!$A$36:$A$38</c:f>
              <c:strCache>
                <c:ptCount val="3"/>
                <c:pt idx="0">
                  <c:v>Female Householder, No Husband</c:v>
                </c:pt>
                <c:pt idx="1">
                  <c:v>Male Householder, No Wife</c:v>
                </c:pt>
                <c:pt idx="2">
                  <c:v>Married-Couple Families</c:v>
                </c:pt>
              </c:strCache>
            </c:strRef>
          </c:cat>
          <c:val>
            <c:numRef>
              <c:f>MedianIncome_Race_Fam_Age!$B$36:$B$38</c:f>
              <c:numCache>
                <c:formatCode>_("$"* #,##0_);_("$"* \(#,##0\);_("$"* "-"??_);_(@_)</c:formatCode>
                <c:ptCount val="3"/>
                <c:pt idx="0">
                  <c:v>21557</c:v>
                </c:pt>
                <c:pt idx="1">
                  <c:v>31936</c:v>
                </c:pt>
                <c:pt idx="2">
                  <c:v>63149</c:v>
                </c:pt>
              </c:numCache>
            </c:numRef>
          </c:val>
        </c:ser>
        <c:dLbls>
          <c:showLegendKey val="0"/>
          <c:showVal val="1"/>
          <c:showCatName val="0"/>
          <c:showSerName val="0"/>
          <c:showPercent val="0"/>
          <c:showBubbleSize val="0"/>
        </c:dLbls>
        <c:gapWidth val="59"/>
        <c:axId val="208859136"/>
        <c:axId val="208861824"/>
      </c:barChart>
      <c:catAx>
        <c:axId val="208859136"/>
        <c:scaling>
          <c:orientation val="minMax"/>
        </c:scaling>
        <c:delete val="0"/>
        <c:axPos val="l"/>
        <c:majorTickMark val="out"/>
        <c:minorTickMark val="none"/>
        <c:tickLblPos val="nextTo"/>
        <c:spPr>
          <a:ln>
            <a:noFill/>
          </a:ln>
        </c:spPr>
        <c:crossAx val="208861824"/>
        <c:crosses val="autoZero"/>
        <c:auto val="1"/>
        <c:lblAlgn val="ctr"/>
        <c:lblOffset val="100"/>
        <c:noMultiLvlLbl val="0"/>
      </c:catAx>
      <c:valAx>
        <c:axId val="208861824"/>
        <c:scaling>
          <c:orientation val="minMax"/>
        </c:scaling>
        <c:delete val="1"/>
        <c:axPos val="b"/>
        <c:numFmt formatCode="_(&quot;$&quot;* #,##0_);_(&quot;$&quot;* \(#,##0\);_(&quot;$&quot;* &quot;-&quot;??_);_(@_)" sourceLinked="1"/>
        <c:majorTickMark val="out"/>
        <c:minorTickMark val="none"/>
        <c:tickLblPos val="none"/>
        <c:crossAx val="208859136"/>
        <c:crosses val="autoZero"/>
        <c:crossBetween val="between"/>
      </c:valAx>
    </c:plotArea>
    <c:plotVisOnly val="1"/>
    <c:dispBlanksAs val="gap"/>
    <c:showDLblsOverMax val="0"/>
  </c:chart>
  <c:spPr>
    <a:ln>
      <a:noFill/>
    </a:ln>
  </c:spPr>
  <c:printSettings>
    <c:headerFooter/>
    <c:pageMargins b="0.75000000000000111" l="0.70000000000000062" r="0.70000000000000062" t="0.7500000000000011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Syracuse Median</a:t>
            </a:r>
            <a:r>
              <a:rPr lang="en-US" sz="1400" b="0" baseline="0"/>
              <a:t> Household Income by Age</a:t>
            </a:r>
          </a:p>
          <a:p>
            <a:pPr>
              <a:defRPr/>
            </a:pPr>
            <a:r>
              <a:rPr lang="en-US" sz="1200" b="0" baseline="0"/>
              <a:t>2007-11</a:t>
            </a:r>
            <a:endParaRPr lang="en-US" sz="1200" b="0"/>
          </a:p>
        </c:rich>
      </c:tx>
      <c:layout>
        <c:manualLayout>
          <c:xMode val="edge"/>
          <c:yMode val="edge"/>
          <c:x val="0.22108333333333341"/>
          <c:y val="0"/>
        </c:manualLayout>
      </c:layout>
      <c:overlay val="0"/>
    </c:title>
    <c:autoTitleDeleted val="0"/>
    <c:plotArea>
      <c:layout>
        <c:manualLayout>
          <c:layoutTarget val="inner"/>
          <c:xMode val="edge"/>
          <c:yMode val="edge"/>
          <c:x val="0.25258573928258982"/>
          <c:y val="0.16666666666666666"/>
          <c:w val="0.67519203849518927"/>
          <c:h val="0.81481481481481532"/>
        </c:manualLayout>
      </c:layout>
      <c:barChart>
        <c:barDir val="bar"/>
        <c:grouping val="clustered"/>
        <c:varyColors val="0"/>
        <c:ser>
          <c:idx val="0"/>
          <c:order val="0"/>
          <c:spPr>
            <a:solidFill>
              <a:sysClr val="windowText" lastClr="000000"/>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MedianIncome_Race_Fam_Age!$A$51:$A$54</c:f>
              <c:strCache>
                <c:ptCount val="4"/>
                <c:pt idx="0">
                  <c:v>15 to 24 years</c:v>
                </c:pt>
                <c:pt idx="1">
                  <c:v>25 to 44 years</c:v>
                </c:pt>
                <c:pt idx="2">
                  <c:v>45 to 64 years</c:v>
                </c:pt>
                <c:pt idx="3">
                  <c:v>65 years and over</c:v>
                </c:pt>
              </c:strCache>
            </c:strRef>
          </c:cat>
          <c:val>
            <c:numRef>
              <c:f>MedianIncome_Race_Fam_Age!$B$51:$B$54</c:f>
              <c:numCache>
                <c:formatCode>_("$"* #,##0_);_("$"* \(#,##0\);_("$"* "-"??_);_(@_)</c:formatCode>
                <c:ptCount val="4"/>
                <c:pt idx="0">
                  <c:v>12909</c:v>
                </c:pt>
                <c:pt idx="1">
                  <c:v>34688</c:v>
                </c:pt>
                <c:pt idx="2">
                  <c:v>37358</c:v>
                </c:pt>
                <c:pt idx="3">
                  <c:v>26570</c:v>
                </c:pt>
              </c:numCache>
            </c:numRef>
          </c:val>
        </c:ser>
        <c:dLbls>
          <c:showLegendKey val="0"/>
          <c:showVal val="1"/>
          <c:showCatName val="0"/>
          <c:showSerName val="0"/>
          <c:showPercent val="0"/>
          <c:showBubbleSize val="0"/>
        </c:dLbls>
        <c:gapWidth val="79"/>
        <c:axId val="209221120"/>
        <c:axId val="209232256"/>
      </c:barChart>
      <c:catAx>
        <c:axId val="209221120"/>
        <c:scaling>
          <c:orientation val="minMax"/>
        </c:scaling>
        <c:delete val="0"/>
        <c:axPos val="l"/>
        <c:majorTickMark val="out"/>
        <c:minorTickMark val="none"/>
        <c:tickLblPos val="nextTo"/>
        <c:spPr>
          <a:noFill/>
          <a:ln>
            <a:noFill/>
          </a:ln>
        </c:spPr>
        <c:crossAx val="209232256"/>
        <c:crosses val="autoZero"/>
        <c:auto val="1"/>
        <c:lblAlgn val="ctr"/>
        <c:lblOffset val="100"/>
        <c:noMultiLvlLbl val="0"/>
      </c:catAx>
      <c:valAx>
        <c:axId val="209232256"/>
        <c:scaling>
          <c:orientation val="minMax"/>
        </c:scaling>
        <c:delete val="1"/>
        <c:axPos val="b"/>
        <c:numFmt formatCode="_(&quot;$&quot;* #,##0_);_(&quot;$&quot;* \(#,##0\);_(&quot;$&quot;* &quot;-&quot;??_);_(@_)" sourceLinked="1"/>
        <c:majorTickMark val="out"/>
        <c:minorTickMark val="none"/>
        <c:tickLblPos val="none"/>
        <c:crossAx val="209221120"/>
        <c:crosses val="autoZero"/>
        <c:crossBetween val="between"/>
      </c:valAx>
    </c:plotArea>
    <c:plotVisOnly val="1"/>
    <c:dispBlanksAs val="gap"/>
    <c:showDLblsOverMax val="0"/>
  </c:chart>
  <c:spPr>
    <a:ln>
      <a:noFill/>
    </a:ln>
  </c:sp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Median</a:t>
            </a:r>
            <a:r>
              <a:rPr lang="en-US" sz="1400" b="0" baseline="0"/>
              <a:t> Household Income</a:t>
            </a:r>
          </a:p>
          <a:p>
            <a:pPr>
              <a:defRPr/>
            </a:pPr>
            <a:r>
              <a:rPr lang="en-US" sz="1200" b="0" baseline="0"/>
              <a:t>2007-11</a:t>
            </a:r>
            <a:endParaRPr lang="en-US" sz="1200" b="0"/>
          </a:p>
        </c:rich>
      </c:tx>
      <c:overlay val="0"/>
    </c:title>
    <c:autoTitleDeleted val="0"/>
    <c:plotArea>
      <c:layout>
        <c:manualLayout>
          <c:layoutTarget val="inner"/>
          <c:xMode val="edge"/>
          <c:yMode val="edge"/>
          <c:x val="0.27977996500437458"/>
          <c:y val="0.16052619293424097"/>
          <c:w val="0.55910892388451461"/>
          <c:h val="0.78495832036916369"/>
        </c:manualLayout>
      </c:layout>
      <c:barChart>
        <c:barDir val="bar"/>
        <c:grouping val="clustered"/>
        <c:varyColors val="0"/>
        <c:ser>
          <c:idx val="0"/>
          <c:order val="0"/>
          <c:spPr>
            <a:solidFill>
              <a:sysClr val="windowText" lastClr="000000"/>
            </a:solidFill>
            <a:ln>
              <a:solidFill>
                <a:schemeClr val="tx1"/>
              </a:solidFill>
            </a:ln>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MedianIncome!$A$20:$A$23</c:f>
              <c:strCache>
                <c:ptCount val="4"/>
                <c:pt idx="0">
                  <c:v>Syracuse</c:v>
                </c:pt>
                <c:pt idx="1">
                  <c:v>Onondaga County</c:v>
                </c:pt>
                <c:pt idx="2">
                  <c:v>US</c:v>
                </c:pt>
                <c:pt idx="3">
                  <c:v>NYS</c:v>
                </c:pt>
              </c:strCache>
            </c:strRef>
          </c:cat>
          <c:val>
            <c:numRef>
              <c:f>MedianIncome!$B$20:$B$23</c:f>
              <c:numCache>
                <c:formatCode>_("$"* #,##0_);_("$"* \(#,##0\);_("$"* "-"??_);_(@_)</c:formatCode>
                <c:ptCount val="4"/>
                <c:pt idx="0">
                  <c:v>31689</c:v>
                </c:pt>
                <c:pt idx="1">
                  <c:v>52636</c:v>
                </c:pt>
                <c:pt idx="2">
                  <c:v>52762</c:v>
                </c:pt>
                <c:pt idx="3">
                  <c:v>56951</c:v>
                </c:pt>
              </c:numCache>
            </c:numRef>
          </c:val>
        </c:ser>
        <c:dLbls>
          <c:showLegendKey val="0"/>
          <c:showVal val="1"/>
          <c:showCatName val="0"/>
          <c:showSerName val="0"/>
          <c:showPercent val="0"/>
          <c:showBubbleSize val="0"/>
        </c:dLbls>
        <c:gapWidth val="59"/>
        <c:axId val="209267712"/>
        <c:axId val="209299328"/>
      </c:barChart>
      <c:catAx>
        <c:axId val="209267712"/>
        <c:scaling>
          <c:orientation val="minMax"/>
        </c:scaling>
        <c:delete val="0"/>
        <c:axPos val="l"/>
        <c:majorTickMark val="out"/>
        <c:minorTickMark val="none"/>
        <c:tickLblPos val="nextTo"/>
        <c:spPr>
          <a:ln>
            <a:noFill/>
          </a:ln>
        </c:spPr>
        <c:crossAx val="209299328"/>
        <c:crosses val="autoZero"/>
        <c:auto val="1"/>
        <c:lblAlgn val="ctr"/>
        <c:lblOffset val="100"/>
        <c:noMultiLvlLbl val="0"/>
      </c:catAx>
      <c:valAx>
        <c:axId val="209299328"/>
        <c:scaling>
          <c:orientation val="minMax"/>
        </c:scaling>
        <c:delete val="1"/>
        <c:axPos val="b"/>
        <c:numFmt formatCode="_(&quot;$&quot;* #,##0_);_(&quot;$&quot;* \(#,##0\);_(&quot;$&quot;* &quot;-&quot;??_);_(@_)" sourceLinked="1"/>
        <c:majorTickMark val="out"/>
        <c:minorTickMark val="none"/>
        <c:tickLblPos val="none"/>
        <c:crossAx val="209267712"/>
        <c:crosses val="autoZero"/>
        <c:crossBetween val="between"/>
      </c:valAx>
    </c:plotArea>
    <c:plotVisOnly val="1"/>
    <c:dispBlanksAs val="gap"/>
    <c:showDLblsOverMax val="0"/>
  </c:chart>
  <c:spPr>
    <a:ln>
      <a:noFill/>
    </a:ln>
  </c:spPr>
  <c:printSettings>
    <c:headerFooter/>
    <c:pageMargins b="0.75000000000000122" l="0.70000000000000062" r="0.70000000000000062" t="0.75000000000000122"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Selected City</a:t>
            </a:r>
            <a:r>
              <a:rPr lang="en-US" sz="1400" b="0" baseline="0"/>
              <a:t> Median Household Income</a:t>
            </a:r>
          </a:p>
          <a:p>
            <a:pPr>
              <a:defRPr/>
            </a:pPr>
            <a:r>
              <a:rPr lang="en-US" sz="1200" b="0" baseline="0"/>
              <a:t>2007-11</a:t>
            </a:r>
            <a:endParaRPr lang="en-US" sz="1200" b="0"/>
          </a:p>
        </c:rich>
      </c:tx>
      <c:layout>
        <c:manualLayout>
          <c:xMode val="edge"/>
          <c:yMode val="edge"/>
          <c:x val="0.17750000000000007"/>
          <c:y val="1.4243324773319452E-2"/>
        </c:manualLayout>
      </c:layout>
      <c:overlay val="0"/>
    </c:title>
    <c:autoTitleDeleted val="0"/>
    <c:plotArea>
      <c:layout>
        <c:manualLayout>
          <c:layoutTarget val="inner"/>
          <c:xMode val="edge"/>
          <c:yMode val="edge"/>
          <c:x val="0.19350218722659671"/>
          <c:y val="0.11750742937988545"/>
          <c:w val="0.71760892388451591"/>
          <c:h val="0.84332342749348821"/>
        </c:manualLayout>
      </c:layout>
      <c:barChart>
        <c:barDir val="bar"/>
        <c:grouping val="clustered"/>
        <c:varyColors val="0"/>
        <c:ser>
          <c:idx val="0"/>
          <c:order val="0"/>
          <c:spPr>
            <a:solidFill>
              <a:sysClr val="windowText" lastClr="000000"/>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MedianIncome!$L$20:$L$23</c:f>
              <c:strCache>
                <c:ptCount val="4"/>
                <c:pt idx="0">
                  <c:v>Buffalo</c:v>
                </c:pt>
                <c:pt idx="1">
                  <c:v>Rochester</c:v>
                </c:pt>
                <c:pt idx="2">
                  <c:v>Syracuse</c:v>
                </c:pt>
                <c:pt idx="3">
                  <c:v>Albany</c:v>
                </c:pt>
              </c:strCache>
            </c:strRef>
          </c:cat>
          <c:val>
            <c:numRef>
              <c:f>MedianIncome!$M$20:$M$23</c:f>
              <c:numCache>
                <c:formatCode>_("$"* #,##0_);_("$"* \(#,##0\);_("$"* "-"??_);_(@_)</c:formatCode>
                <c:ptCount val="4"/>
                <c:pt idx="0">
                  <c:v>30230</c:v>
                </c:pt>
                <c:pt idx="1">
                  <c:v>30367</c:v>
                </c:pt>
                <c:pt idx="2">
                  <c:v>31689</c:v>
                </c:pt>
                <c:pt idx="3">
                  <c:v>38394</c:v>
                </c:pt>
              </c:numCache>
            </c:numRef>
          </c:val>
        </c:ser>
        <c:dLbls>
          <c:showLegendKey val="0"/>
          <c:showVal val="0"/>
          <c:showCatName val="0"/>
          <c:showSerName val="0"/>
          <c:showPercent val="0"/>
          <c:showBubbleSize val="0"/>
        </c:dLbls>
        <c:gapWidth val="86"/>
        <c:axId val="209311616"/>
        <c:axId val="209313152"/>
      </c:barChart>
      <c:catAx>
        <c:axId val="209311616"/>
        <c:scaling>
          <c:orientation val="minMax"/>
        </c:scaling>
        <c:delete val="0"/>
        <c:axPos val="l"/>
        <c:majorTickMark val="out"/>
        <c:minorTickMark val="none"/>
        <c:tickLblPos val="nextTo"/>
        <c:spPr>
          <a:noFill/>
          <a:ln>
            <a:noFill/>
          </a:ln>
        </c:spPr>
        <c:crossAx val="209313152"/>
        <c:crosses val="autoZero"/>
        <c:auto val="1"/>
        <c:lblAlgn val="ctr"/>
        <c:lblOffset val="100"/>
        <c:noMultiLvlLbl val="0"/>
      </c:catAx>
      <c:valAx>
        <c:axId val="209313152"/>
        <c:scaling>
          <c:orientation val="minMax"/>
        </c:scaling>
        <c:delete val="1"/>
        <c:axPos val="b"/>
        <c:numFmt formatCode="_(&quot;$&quot;* #,##0_);_(&quot;$&quot;* \(#,##0\);_(&quot;$&quot;* &quot;-&quot;??_);_(@_)" sourceLinked="1"/>
        <c:majorTickMark val="out"/>
        <c:minorTickMark val="none"/>
        <c:tickLblPos val="none"/>
        <c:crossAx val="209311616"/>
        <c:crosses val="autoZero"/>
        <c:crossBetween val="between"/>
      </c:valAx>
    </c:plotArea>
    <c:plotVisOnly val="1"/>
    <c:dispBlanksAs val="gap"/>
    <c:showDLblsOverMax val="0"/>
  </c:chart>
  <c:spPr>
    <a:ln>
      <a:noFill/>
    </a:ln>
  </c:spPr>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13</xdr:col>
      <xdr:colOff>287965</xdr:colOff>
      <xdr:row>3</xdr:row>
      <xdr:rowOff>110756</xdr:rowOff>
    </xdr:from>
    <xdr:to>
      <xdr:col>20</xdr:col>
      <xdr:colOff>22151</xdr:colOff>
      <xdr:row>16</xdr:row>
      <xdr:rowOff>84396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188283</xdr:colOff>
      <xdr:row>11</xdr:row>
      <xdr:rowOff>177208</xdr:rowOff>
    </xdr:from>
    <xdr:to>
      <xdr:col>28</xdr:col>
      <xdr:colOff>598080</xdr:colOff>
      <xdr:row>26</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166133</xdr:colOff>
      <xdr:row>27</xdr:row>
      <xdr:rowOff>11077</xdr:rowOff>
    </xdr:from>
    <xdr:to>
      <xdr:col>29</xdr:col>
      <xdr:colOff>476250</xdr:colOff>
      <xdr:row>41</xdr:row>
      <xdr:rowOff>22152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254738</xdr:colOff>
      <xdr:row>42</xdr:row>
      <xdr:rowOff>166134</xdr:rowOff>
    </xdr:from>
    <xdr:to>
      <xdr:col>29</xdr:col>
      <xdr:colOff>564855</xdr:colOff>
      <xdr:row>57</xdr:row>
      <xdr:rowOff>44302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1000124</xdr:colOff>
      <xdr:row>1</xdr:row>
      <xdr:rowOff>23814</xdr:rowOff>
    </xdr:from>
    <xdr:to>
      <xdr:col>9</xdr:col>
      <xdr:colOff>83343</xdr:colOff>
      <xdr:row>21</xdr:row>
      <xdr:rowOff>83344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0.00766</cdr:x>
      <cdr:y>0.73294</cdr:y>
    </cdr:from>
    <cdr:to>
      <cdr:x>0.9918</cdr:x>
      <cdr:y>0.98813</cdr:y>
    </cdr:to>
    <cdr:sp macro="" textlink="">
      <cdr:nvSpPr>
        <cdr:cNvPr id="2" name="TextBox 1"/>
        <cdr:cNvSpPr txBox="1"/>
      </cdr:nvSpPr>
      <cdr:spPr>
        <a:xfrm xmlns:a="http://schemas.openxmlformats.org/drawingml/2006/main">
          <a:off x="66724" y="2940843"/>
          <a:ext cx="8577215" cy="102393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200" i="1"/>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595312</xdr:colOff>
      <xdr:row>3</xdr:row>
      <xdr:rowOff>11907</xdr:rowOff>
    </xdr:from>
    <xdr:to>
      <xdr:col>6</xdr:col>
      <xdr:colOff>95250</xdr:colOff>
      <xdr:row>22</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523872</xdr:colOff>
      <xdr:row>1</xdr:row>
      <xdr:rowOff>90486</xdr:rowOff>
    </xdr:from>
    <xdr:to>
      <xdr:col>4</xdr:col>
      <xdr:colOff>785811</xdr:colOff>
      <xdr:row>23</xdr:row>
      <xdr:rowOff>35719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0.00529</cdr:x>
      <cdr:y>0.82718</cdr:y>
    </cdr:from>
    <cdr:to>
      <cdr:x>0.97884</cdr:x>
      <cdr:y>0.88415</cdr:y>
    </cdr:to>
    <cdr:sp macro="" textlink="">
      <cdr:nvSpPr>
        <cdr:cNvPr id="2" name="TextBox 1"/>
        <cdr:cNvSpPr txBox="1"/>
      </cdr:nvSpPr>
      <cdr:spPr>
        <a:xfrm xmlns:a="http://schemas.openxmlformats.org/drawingml/2006/main">
          <a:off x="35721" y="3362327"/>
          <a:ext cx="6572249" cy="2315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endParaRPr lang="en-US" sz="1200" i="1">
            <a:latin typeface="+mn-lt"/>
          </a:endParaRP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476248</xdr:colOff>
      <xdr:row>0</xdr:row>
      <xdr:rowOff>95250</xdr:rowOff>
    </xdr:from>
    <xdr:to>
      <xdr:col>11</xdr:col>
      <xdr:colOff>136071</xdr:colOff>
      <xdr:row>37</xdr:row>
      <xdr:rowOff>163286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0.01413</cdr:x>
      <cdr:y>0.89054</cdr:y>
    </cdr:from>
    <cdr:to>
      <cdr:x>0.98768</cdr:x>
      <cdr:y>1</cdr:y>
    </cdr:to>
    <cdr:sp macro="" textlink="">
      <cdr:nvSpPr>
        <cdr:cNvPr id="2" name="TextBox 1"/>
        <cdr:cNvSpPr txBox="1"/>
      </cdr:nvSpPr>
      <cdr:spPr>
        <a:xfrm xmlns:a="http://schemas.openxmlformats.org/drawingml/2006/main">
          <a:off x="130534" y="4398725"/>
          <a:ext cx="8994874" cy="5406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endParaRPr lang="en-US" sz="1200" i="1">
            <a:latin typeface="+mn-lt"/>
            <a:ea typeface="+mn-ea"/>
            <a:cs typeface="+mn-cs"/>
          </a:endParaRPr>
        </a:p>
      </cdr:txBody>
    </cdr:sp>
  </cdr:relSizeAnchor>
</c:userShapes>
</file>

<file path=xl/drawings/drawing17.xml><?xml version="1.0" encoding="utf-8"?>
<xdr:wsDr xmlns:xdr="http://schemas.openxmlformats.org/drawingml/2006/spreadsheetDrawing" xmlns:a="http://schemas.openxmlformats.org/drawingml/2006/main">
  <xdr:twoCellAnchor>
    <xdr:from>
      <xdr:col>0</xdr:col>
      <xdr:colOff>0</xdr:colOff>
      <xdr:row>2</xdr:row>
      <xdr:rowOff>1</xdr:rowOff>
    </xdr:from>
    <xdr:to>
      <xdr:col>7</xdr:col>
      <xdr:colOff>71436</xdr:colOff>
      <xdr:row>25</xdr:row>
      <xdr:rowOff>178593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xdr:row>
      <xdr:rowOff>0</xdr:rowOff>
    </xdr:from>
    <xdr:to>
      <xdr:col>17</xdr:col>
      <xdr:colOff>186531</xdr:colOff>
      <xdr:row>25</xdr:row>
      <xdr:rowOff>178593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598712</xdr:colOff>
      <xdr:row>1</xdr:row>
      <xdr:rowOff>1</xdr:rowOff>
    </xdr:from>
    <xdr:to>
      <xdr:col>24</xdr:col>
      <xdr:colOff>612320</xdr:colOff>
      <xdr:row>23</xdr:row>
      <xdr:rowOff>190501</xdr:rowOff>
    </xdr:to>
    <xdr:grpSp>
      <xdr:nvGrpSpPr>
        <xdr:cNvPr id="6" name="Group 5"/>
        <xdr:cNvGrpSpPr/>
      </xdr:nvGrpSpPr>
      <xdr:grpSpPr>
        <a:xfrm>
          <a:off x="17621248" y="204108"/>
          <a:ext cx="4830536" cy="4476750"/>
          <a:chOff x="17621248" y="204108"/>
          <a:chExt cx="4830536" cy="4476750"/>
        </a:xfrm>
      </xdr:grpSpPr>
      <xdr:graphicFrame macro="">
        <xdr:nvGraphicFramePr>
          <xdr:cNvPr id="4" name="Chart 3"/>
          <xdr:cNvGraphicFramePr/>
        </xdr:nvGraphicFramePr>
        <xdr:xfrm>
          <a:off x="17621248" y="204108"/>
          <a:ext cx="4830536" cy="447675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5" name="TextBox 4"/>
          <xdr:cNvSpPr txBox="1"/>
        </xdr:nvSpPr>
        <xdr:spPr>
          <a:xfrm>
            <a:off x="21329195" y="3510644"/>
            <a:ext cx="659948" cy="1904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t>White</a:t>
            </a:r>
          </a:p>
        </xdr:txBody>
      </xdr:sp>
    </xdr:grpSp>
    <xdr:clientData/>
  </xdr:twoCellAnchor>
</xdr:wsDr>
</file>

<file path=xl/drawings/drawing18.xml><?xml version="1.0" encoding="utf-8"?>
<c:userShapes xmlns:c="http://schemas.openxmlformats.org/drawingml/2006/chart">
  <cdr:relSizeAnchor xmlns:cdr="http://schemas.openxmlformats.org/drawingml/2006/chartDrawing">
    <cdr:from>
      <cdr:x>0.01149</cdr:x>
      <cdr:y>0.85921</cdr:y>
    </cdr:from>
    <cdr:to>
      <cdr:x>1</cdr:x>
      <cdr:y>1</cdr:y>
    </cdr:to>
    <cdr:sp macro="" textlink="">
      <cdr:nvSpPr>
        <cdr:cNvPr id="2" name="TextBox 1"/>
        <cdr:cNvSpPr txBox="1"/>
      </cdr:nvSpPr>
      <cdr:spPr>
        <a:xfrm xmlns:a="http://schemas.openxmlformats.org/drawingml/2006/main">
          <a:off x="81644" y="4011608"/>
          <a:ext cx="7024685" cy="65734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i="1"/>
            <a:t>Source: US</a:t>
          </a:r>
          <a:r>
            <a:rPr lang="en-US" sz="1200" i="1" baseline="0"/>
            <a:t> Decennial Census 2000 and 2010; Table DP-1</a:t>
          </a:r>
        </a:p>
        <a:p xmlns:a="http://schemas.openxmlformats.org/drawingml/2006/main">
          <a:r>
            <a:rPr lang="en-US" sz="1200" i="1" baseline="0"/>
            <a:t>http://factfinder2.census.gov/faces/tableservices/jsf/pages/productview.xhtml?pid=DEC_10_DP_DPDP1&amp;prodType=table</a:t>
          </a:r>
        </a:p>
        <a:p xmlns:a="http://schemas.openxmlformats.org/drawingml/2006/main">
          <a:endParaRPr lang="en-US" sz="1200" i="1"/>
        </a:p>
      </cdr:txBody>
    </cdr:sp>
  </cdr:relSizeAnchor>
</c:userShapes>
</file>

<file path=xl/drawings/drawing19.xml><?xml version="1.0" encoding="utf-8"?>
<c:userShapes xmlns:c="http://schemas.openxmlformats.org/drawingml/2006/chart">
  <cdr:relSizeAnchor xmlns:cdr="http://schemas.openxmlformats.org/drawingml/2006/chartDrawing">
    <cdr:from>
      <cdr:x>0.09776</cdr:x>
      <cdr:y>0.85279</cdr:y>
    </cdr:from>
    <cdr:to>
      <cdr:x>0.97087</cdr:x>
      <cdr:y>1</cdr:y>
    </cdr:to>
    <cdr:sp macro="" textlink="">
      <cdr:nvSpPr>
        <cdr:cNvPr id="2" name="TextBox 1"/>
        <cdr:cNvSpPr txBox="1"/>
      </cdr:nvSpPr>
      <cdr:spPr>
        <a:xfrm xmlns:a="http://schemas.openxmlformats.org/drawingml/2006/main">
          <a:off x="620388" y="4000501"/>
          <a:ext cx="5540783" cy="6905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i="1">
            <a:latin typeface="+mn-lt"/>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5</xdr:col>
      <xdr:colOff>0</xdr:colOff>
      <xdr:row>5</xdr:row>
      <xdr:rowOff>152400</xdr:rowOff>
    </xdr:from>
    <xdr:to>
      <xdr:col>12</xdr:col>
      <xdr:colOff>400050</xdr:colOff>
      <xdr:row>21</xdr:row>
      <xdr:rowOff>171450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133351</xdr:colOff>
      <xdr:row>27</xdr:row>
      <xdr:rowOff>0</xdr:rowOff>
    </xdr:from>
    <xdr:to>
      <xdr:col>12</xdr:col>
      <xdr:colOff>257175</xdr:colOff>
      <xdr:row>39</xdr:row>
      <xdr:rowOff>76200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42</xdr:row>
      <xdr:rowOff>161925</xdr:rowOff>
    </xdr:from>
    <xdr:to>
      <xdr:col>12</xdr:col>
      <xdr:colOff>314325</xdr:colOff>
      <xdr:row>56</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4</xdr:col>
      <xdr:colOff>4763</xdr:colOff>
      <xdr:row>3</xdr:row>
      <xdr:rowOff>1</xdr:rowOff>
    </xdr:from>
    <xdr:to>
      <xdr:col>11</xdr:col>
      <xdr:colOff>523876</xdr:colOff>
      <xdr:row>20</xdr:row>
      <xdr:rowOff>154781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0.03141</cdr:x>
      <cdr:y>0.81081</cdr:y>
    </cdr:from>
    <cdr:to>
      <cdr:x>0.98744</cdr:x>
      <cdr:y>0.98993</cdr:y>
    </cdr:to>
    <cdr:sp macro="" textlink="">
      <cdr:nvSpPr>
        <cdr:cNvPr id="2" name="TextBox 1"/>
        <cdr:cNvSpPr txBox="1"/>
      </cdr:nvSpPr>
      <cdr:spPr>
        <a:xfrm xmlns:a="http://schemas.openxmlformats.org/drawingml/2006/main">
          <a:off x="178594" y="2857499"/>
          <a:ext cx="5436394" cy="6312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endParaRPr lang="en-US" sz="1200" i="1"/>
        </a:p>
      </cdr:txBody>
    </cdr:sp>
  </cdr:relSizeAnchor>
</c:userShapes>
</file>

<file path=xl/drawings/drawing22.xml><?xml version="1.0" encoding="utf-8"?>
<xdr:wsDr xmlns:xdr="http://schemas.openxmlformats.org/drawingml/2006/spreadsheetDrawing" xmlns:a="http://schemas.openxmlformats.org/drawingml/2006/main">
  <xdr:twoCellAnchor>
    <xdr:from>
      <xdr:col>10</xdr:col>
      <xdr:colOff>11906</xdr:colOff>
      <xdr:row>10</xdr:row>
      <xdr:rowOff>23813</xdr:rowOff>
    </xdr:from>
    <xdr:to>
      <xdr:col>19</xdr:col>
      <xdr:colOff>607217</xdr:colOff>
      <xdr:row>32</xdr:row>
      <xdr:rowOff>154782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0.09217</cdr:x>
      <cdr:y>0.81554</cdr:y>
    </cdr:from>
    <cdr:to>
      <cdr:x>0.96528</cdr:x>
      <cdr:y>0.98769</cdr:y>
    </cdr:to>
    <cdr:sp macro="" textlink="">
      <cdr:nvSpPr>
        <cdr:cNvPr id="2" name="TextBox 1"/>
        <cdr:cNvSpPr txBox="1"/>
      </cdr:nvSpPr>
      <cdr:spPr>
        <a:xfrm xmlns:a="http://schemas.openxmlformats.org/drawingml/2006/main">
          <a:off x="589325" y="3155742"/>
          <a:ext cx="5582365" cy="6661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200" i="1">
            <a:latin typeface="+mn-lt"/>
          </a:endParaRPr>
        </a:p>
      </cdr:txBody>
    </cdr:sp>
  </cdr:relSizeAnchor>
</c:userShapes>
</file>

<file path=xl/drawings/drawing24.xml><?xml version="1.0" encoding="utf-8"?>
<xdr:wsDr xmlns:xdr="http://schemas.openxmlformats.org/drawingml/2006/spreadsheetDrawing" xmlns:a="http://schemas.openxmlformats.org/drawingml/2006/main">
  <xdr:twoCellAnchor>
    <xdr:from>
      <xdr:col>10</xdr:col>
      <xdr:colOff>1154905</xdr:colOff>
      <xdr:row>7</xdr:row>
      <xdr:rowOff>23814</xdr:rowOff>
    </xdr:from>
    <xdr:to>
      <xdr:col>18</xdr:col>
      <xdr:colOff>559594</xdr:colOff>
      <xdr:row>28</xdr:row>
      <xdr:rowOff>11908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0.07632</cdr:x>
      <cdr:y>0.86432</cdr:y>
    </cdr:from>
    <cdr:to>
      <cdr:x>0.97242</cdr:x>
      <cdr:y>0.96939</cdr:y>
    </cdr:to>
    <cdr:sp macro="" textlink="">
      <cdr:nvSpPr>
        <cdr:cNvPr id="4" name="TextBox 1"/>
        <cdr:cNvSpPr txBox="1"/>
      </cdr:nvSpPr>
      <cdr:spPr>
        <a:xfrm xmlns:a="http://schemas.openxmlformats.org/drawingml/2006/main">
          <a:off x="459801" y="4033986"/>
          <a:ext cx="5398612" cy="49038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endParaRPr lang="en-US" sz="1200" i="1">
            <a:latin typeface="+mn-lt"/>
          </a:endParaRPr>
        </a:p>
      </cdr:txBody>
    </cdr:sp>
  </cdr:relSizeAnchor>
</c:userShapes>
</file>

<file path=xl/drawings/drawing26.xml><?xml version="1.0" encoding="utf-8"?>
<xdr:wsDr xmlns:xdr="http://schemas.openxmlformats.org/drawingml/2006/spreadsheetDrawing" xmlns:a="http://schemas.openxmlformats.org/drawingml/2006/main">
  <xdr:twoCellAnchor>
    <xdr:from>
      <xdr:col>0</xdr:col>
      <xdr:colOff>381001</xdr:colOff>
      <xdr:row>5</xdr:row>
      <xdr:rowOff>11908</xdr:rowOff>
    </xdr:from>
    <xdr:to>
      <xdr:col>3</xdr:col>
      <xdr:colOff>571500</xdr:colOff>
      <xdr:row>22</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0.0023</cdr:x>
      <cdr:y>0.80604</cdr:y>
    </cdr:from>
    <cdr:to>
      <cdr:x>0.96857</cdr:x>
      <cdr:y>1</cdr:y>
    </cdr:to>
    <cdr:sp macro="" textlink="">
      <cdr:nvSpPr>
        <cdr:cNvPr id="2" name="TextBox 1"/>
        <cdr:cNvSpPr txBox="1"/>
      </cdr:nvSpPr>
      <cdr:spPr>
        <a:xfrm xmlns:a="http://schemas.openxmlformats.org/drawingml/2006/main">
          <a:off x="11906" y="2207283"/>
          <a:ext cx="4992975" cy="53115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200" i="1"/>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359833</xdr:colOff>
      <xdr:row>7</xdr:row>
      <xdr:rowOff>169332</xdr:rowOff>
    </xdr:from>
    <xdr:to>
      <xdr:col>10</xdr:col>
      <xdr:colOff>370416</xdr:colOff>
      <xdr:row>25</xdr:row>
      <xdr:rowOff>158749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571501</xdr:colOff>
      <xdr:row>7</xdr:row>
      <xdr:rowOff>179917</xdr:rowOff>
    </xdr:from>
    <xdr:to>
      <xdr:col>23</xdr:col>
      <xdr:colOff>232834</xdr:colOff>
      <xdr:row>25</xdr:row>
      <xdr:rowOff>158750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0</xdr:colOff>
      <xdr:row>16</xdr:row>
      <xdr:rowOff>154781</xdr:rowOff>
    </xdr:from>
    <xdr:to>
      <xdr:col>24</xdr:col>
      <xdr:colOff>500063</xdr:colOff>
      <xdr:row>44</xdr:row>
      <xdr:rowOff>190500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20</xdr:col>
      <xdr:colOff>607218</xdr:colOff>
      <xdr:row>3</xdr:row>
      <xdr:rowOff>11907</xdr:rowOff>
    </xdr:from>
    <xdr:to>
      <xdr:col>29</xdr:col>
      <xdr:colOff>511969</xdr:colOff>
      <xdr:row>29</xdr:row>
      <xdr:rowOff>11906</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583405</xdr:colOff>
      <xdr:row>30</xdr:row>
      <xdr:rowOff>47625</xdr:rowOff>
    </xdr:from>
    <xdr:to>
      <xdr:col>33</xdr:col>
      <xdr:colOff>11905</xdr:colOff>
      <xdr:row>57</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345281</xdr:colOff>
      <xdr:row>50</xdr:row>
      <xdr:rowOff>190500</xdr:rowOff>
    </xdr:from>
    <xdr:to>
      <xdr:col>15</xdr:col>
      <xdr:colOff>321469</xdr:colOff>
      <xdr:row>73</xdr:row>
      <xdr:rowOff>23812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169334</xdr:colOff>
      <xdr:row>1</xdr:row>
      <xdr:rowOff>183092</xdr:rowOff>
    </xdr:from>
    <xdr:to>
      <xdr:col>11</xdr:col>
      <xdr:colOff>592667</xdr:colOff>
      <xdr:row>12</xdr:row>
      <xdr:rowOff>169333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16</xdr:row>
      <xdr:rowOff>190499</xdr:rowOff>
    </xdr:from>
    <xdr:to>
      <xdr:col>11</xdr:col>
      <xdr:colOff>314325</xdr:colOff>
      <xdr:row>28</xdr:row>
      <xdr:rowOff>158750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0.00529</cdr:x>
      <cdr:y>0.79593</cdr:y>
    </cdr:from>
    <cdr:to>
      <cdr:x>1</cdr:x>
      <cdr:y>0.96875</cdr:y>
    </cdr:to>
    <cdr:sp macro="" textlink="">
      <cdr:nvSpPr>
        <cdr:cNvPr id="2" name="TextBox 1"/>
        <cdr:cNvSpPr txBox="1"/>
      </cdr:nvSpPr>
      <cdr:spPr>
        <a:xfrm xmlns:a="http://schemas.openxmlformats.org/drawingml/2006/main">
          <a:off x="24185" y="2183394"/>
          <a:ext cx="4547815" cy="47408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endParaRPr lang="en-US" sz="1200" i="1">
            <a:latin typeface="+mn-lt"/>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202404</xdr:colOff>
      <xdr:row>5</xdr:row>
      <xdr:rowOff>154781</xdr:rowOff>
    </xdr:from>
    <xdr:to>
      <xdr:col>6</xdr:col>
      <xdr:colOff>461960</xdr:colOff>
      <xdr:row>29</xdr:row>
      <xdr:rowOff>130969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345280</xdr:colOff>
      <xdr:row>6</xdr:row>
      <xdr:rowOff>35719</xdr:rowOff>
    </xdr:from>
    <xdr:to>
      <xdr:col>18</xdr:col>
      <xdr:colOff>83343</xdr:colOff>
      <xdr:row>30</xdr:row>
      <xdr:rowOff>154782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392907</xdr:colOff>
      <xdr:row>0</xdr:row>
      <xdr:rowOff>178593</xdr:rowOff>
    </xdr:from>
    <xdr:to>
      <xdr:col>27</xdr:col>
      <xdr:colOff>440532</xdr:colOff>
      <xdr:row>13</xdr:row>
      <xdr:rowOff>166688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333375</xdr:colOff>
      <xdr:row>16</xdr:row>
      <xdr:rowOff>190499</xdr:rowOff>
    </xdr:from>
    <xdr:to>
      <xdr:col>28</xdr:col>
      <xdr:colOff>142874</xdr:colOff>
      <xdr:row>30</xdr:row>
      <xdr:rowOff>154781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321470</xdr:colOff>
      <xdr:row>1</xdr:row>
      <xdr:rowOff>0</xdr:rowOff>
    </xdr:from>
    <xdr:to>
      <xdr:col>38</xdr:col>
      <xdr:colOff>23812</xdr:colOff>
      <xdr:row>14</xdr:row>
      <xdr:rowOff>166687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559594</xdr:colOff>
      <xdr:row>16</xdr:row>
      <xdr:rowOff>107156</xdr:rowOff>
    </xdr:from>
    <xdr:to>
      <xdr:col>39</xdr:col>
      <xdr:colOff>428625</xdr:colOff>
      <xdr:row>30</xdr:row>
      <xdr:rowOff>83343</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0.01887</cdr:x>
      <cdr:y>0.84224</cdr:y>
    </cdr:from>
    <cdr:to>
      <cdr:x>0.98742</cdr:x>
      <cdr:y>1</cdr:y>
    </cdr:to>
    <cdr:sp macro="" textlink="">
      <cdr:nvSpPr>
        <cdr:cNvPr id="2" name="TextBox 1"/>
        <cdr:cNvSpPr txBox="1"/>
      </cdr:nvSpPr>
      <cdr:spPr>
        <a:xfrm xmlns:a="http://schemas.openxmlformats.org/drawingml/2006/main">
          <a:off x="107159" y="3852600"/>
          <a:ext cx="5500687" cy="71939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200" i="1"/>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8.bin"/><Relationship Id="rId1" Type="http://schemas.openxmlformats.org/officeDocument/2006/relationships/hyperlink" Target="http://factfinder2.census.gov/faces/tableservices/jsf/pages/productview.xhtml?pid=DEC_10_DP_DPDP1&amp;prodType=table"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hyperlink" Target="http://factfinder2.census.gov/faces/tableservices/jsf/pages/productview.xhtml?pid=DEC_10_DP_DPDP1&amp;prodType=table" TargetMode="External"/><Relationship Id="rId2" Type="http://schemas.openxmlformats.org/officeDocument/2006/relationships/hyperlink" Target="http://www2.census.gov/prod2/decennial/documents/37749573v1p34ch3.pdf" TargetMode="External"/><Relationship Id="rId1" Type="http://schemas.openxmlformats.org/officeDocument/2006/relationships/hyperlink" Target="http://www2.census.gov/prod2/decennial/documents/09768103v1p1ch4.pdf" TargetMode="External"/><Relationship Id="rId5" Type="http://schemas.openxmlformats.org/officeDocument/2006/relationships/drawing" Target="../drawings/drawing10.xm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76"/>
  <sheetViews>
    <sheetView tabSelected="1" topLeftCell="N1" zoomScale="86" zoomScaleNormal="86" workbookViewId="0">
      <selection activeCell="T1" sqref="T1"/>
    </sheetView>
  </sheetViews>
  <sheetFormatPr defaultRowHeight="15"/>
  <cols>
    <col min="1" max="1" width="18.42578125" customWidth="1"/>
    <col min="2" max="2" width="14" customWidth="1"/>
    <col min="3" max="3" width="9.5703125" customWidth="1"/>
    <col min="4" max="4" width="10.5703125" customWidth="1"/>
    <col min="5" max="5" width="10.7109375" customWidth="1"/>
    <col min="6" max="6" width="9.28515625" customWidth="1"/>
    <col min="7" max="7" width="8" customWidth="1"/>
    <col min="8" max="8" width="11.140625" customWidth="1"/>
    <col min="9" max="9" width="9" customWidth="1"/>
    <col min="10" max="10" width="7.5703125" customWidth="1"/>
    <col min="11" max="11" width="14.28515625" customWidth="1"/>
    <col min="12" max="12" width="11.28515625" customWidth="1"/>
    <col min="13" max="13" width="7.85546875" customWidth="1"/>
    <col min="15" max="15" width="6.85546875" customWidth="1"/>
    <col min="16" max="16" width="25.140625" customWidth="1"/>
    <col min="19" max="19" width="10.42578125" customWidth="1"/>
    <col min="21" max="21" width="23.42578125" customWidth="1"/>
  </cols>
  <sheetData>
    <row r="2" spans="1:13" ht="15.75">
      <c r="A2" s="111" t="s">
        <v>374</v>
      </c>
    </row>
    <row r="3" spans="1:13">
      <c r="A3" s="199" t="s">
        <v>430</v>
      </c>
    </row>
    <row r="6" spans="1:13" ht="18.75">
      <c r="A6" s="327" t="s">
        <v>429</v>
      </c>
      <c r="B6" s="327"/>
      <c r="C6" s="327"/>
      <c r="D6" s="327"/>
      <c r="E6" s="327"/>
      <c r="F6" s="327"/>
      <c r="G6" s="327"/>
      <c r="H6" s="328"/>
      <c r="I6" s="328"/>
      <c r="J6" s="328"/>
      <c r="K6" s="328"/>
      <c r="L6" s="328"/>
      <c r="M6" s="328"/>
    </row>
    <row r="7" spans="1:13" ht="15.75">
      <c r="A7" s="306"/>
      <c r="B7" s="326" t="s">
        <v>432</v>
      </c>
      <c r="C7" s="326"/>
      <c r="D7" s="326"/>
      <c r="E7" s="326" t="s">
        <v>489</v>
      </c>
      <c r="F7" s="326"/>
      <c r="G7" s="326"/>
      <c r="H7" s="328" t="s">
        <v>530</v>
      </c>
      <c r="I7" s="328"/>
      <c r="J7" s="328"/>
      <c r="K7" s="328" t="s">
        <v>531</v>
      </c>
      <c r="L7" s="328"/>
      <c r="M7" s="328"/>
    </row>
    <row r="8" spans="1:13" ht="15.75">
      <c r="A8" s="306"/>
      <c r="B8" s="306" t="s">
        <v>155</v>
      </c>
      <c r="C8" s="306" t="s">
        <v>354</v>
      </c>
      <c r="D8" s="307" t="s">
        <v>6</v>
      </c>
      <c r="E8" s="306" t="s">
        <v>155</v>
      </c>
      <c r="F8" s="306" t="s">
        <v>354</v>
      </c>
      <c r="G8" s="306" t="s">
        <v>6</v>
      </c>
      <c r="H8" s="306" t="s">
        <v>155</v>
      </c>
      <c r="I8" s="306" t="s">
        <v>354</v>
      </c>
      <c r="J8" s="306" t="s">
        <v>6</v>
      </c>
      <c r="K8" s="306" t="s">
        <v>155</v>
      </c>
      <c r="L8" s="306" t="s">
        <v>354</v>
      </c>
      <c r="M8" s="307" t="s">
        <v>6</v>
      </c>
    </row>
    <row r="9" spans="1:13" ht="16.5" customHeight="1">
      <c r="A9" s="13" t="s">
        <v>428</v>
      </c>
      <c r="B9" s="260">
        <v>9722</v>
      </c>
      <c r="C9" s="308" t="s">
        <v>425</v>
      </c>
      <c r="D9" s="274">
        <f>B9/SUM($B$9:$B$11)</f>
        <v>6.7102420573842345E-2</v>
      </c>
      <c r="E9" s="261">
        <v>15972</v>
      </c>
      <c r="F9" s="259" t="s">
        <v>422</v>
      </c>
      <c r="G9" s="274">
        <f>E9/(SUM($E$9:$E$11))</f>
        <v>3.4354223620787189E-2</v>
      </c>
      <c r="H9" s="191"/>
      <c r="I9" s="191"/>
      <c r="J9" s="290">
        <v>0.48</v>
      </c>
      <c r="K9" s="15">
        <v>22118154</v>
      </c>
      <c r="L9" s="282" t="s">
        <v>534</v>
      </c>
      <c r="M9" s="309">
        <v>0.56299999999999994</v>
      </c>
    </row>
    <row r="10" spans="1:13" ht="15.75">
      <c r="A10" s="13" t="s">
        <v>426</v>
      </c>
      <c r="B10" s="260">
        <v>5454</v>
      </c>
      <c r="C10" s="308" t="s">
        <v>419</v>
      </c>
      <c r="D10" s="274">
        <f>B10/SUM($B$9:$B$11)</f>
        <v>3.7644168052842639E-2</v>
      </c>
      <c r="E10" s="261">
        <v>16523</v>
      </c>
      <c r="F10" s="259" t="s">
        <v>414</v>
      </c>
      <c r="G10" s="274">
        <f>E10/(SUM($E$9:$E$11))</f>
        <v>3.553937120500042E-2</v>
      </c>
      <c r="H10" s="191"/>
      <c r="I10" s="191"/>
      <c r="J10" s="290">
        <v>0.52</v>
      </c>
      <c r="K10" s="15">
        <v>17150684</v>
      </c>
      <c r="L10" s="282" t="s">
        <v>533</v>
      </c>
      <c r="M10" s="309">
        <v>0.437</v>
      </c>
    </row>
    <row r="11" spans="1:13" ht="14.25" customHeight="1">
      <c r="A11" s="13" t="s">
        <v>427</v>
      </c>
      <c r="B11" s="260">
        <v>129707</v>
      </c>
      <c r="C11" s="308" t="s">
        <v>381</v>
      </c>
      <c r="D11" s="274">
        <f>B11/SUM($B$9:$B$11)</f>
        <v>0.89525341137331504</v>
      </c>
      <c r="E11" s="258">
        <v>432426</v>
      </c>
      <c r="F11" s="259" t="s">
        <v>377</v>
      </c>
      <c r="G11" s="274">
        <f>E11/(SUM($E$9:$E$11))</f>
        <v>0.93010640517421239</v>
      </c>
      <c r="H11" s="191"/>
      <c r="I11" s="191"/>
      <c r="J11" s="311">
        <v>0.78200000000000003</v>
      </c>
      <c r="K11" s="15">
        <v>267334934</v>
      </c>
      <c r="L11" s="282" t="s">
        <v>532</v>
      </c>
      <c r="M11" s="310">
        <v>0.872</v>
      </c>
    </row>
    <row r="13" spans="1:13" s="199" customFormat="1"/>
    <row r="14" spans="1:13" s="199" customFormat="1"/>
    <row r="15" spans="1:13" s="199" customFormat="1"/>
    <row r="16" spans="1:13" s="199" customFormat="1"/>
    <row r="17" spans="1:22" s="199" customFormat="1"/>
    <row r="18" spans="1:22" s="199" customFormat="1"/>
    <row r="19" spans="1:22" s="199" customFormat="1"/>
    <row r="20" spans="1:22" s="199" customFormat="1"/>
    <row r="21" spans="1:22" s="199" customFormat="1">
      <c r="P21" s="328" t="s">
        <v>486</v>
      </c>
      <c r="Q21" s="328"/>
      <c r="R21" s="328"/>
      <c r="S21" s="328"/>
    </row>
    <row r="22" spans="1:22" s="199" customFormat="1" ht="18.75">
      <c r="A22" s="332" t="s">
        <v>431</v>
      </c>
      <c r="B22" s="333"/>
      <c r="C22" s="333"/>
      <c r="D22" s="333"/>
      <c r="E22" s="333"/>
      <c r="F22" s="333"/>
      <c r="G22" s="333"/>
      <c r="H22" s="333"/>
      <c r="I22" s="334"/>
      <c r="J22" s="227"/>
      <c r="K22" s="227"/>
      <c r="L22" s="227"/>
      <c r="M22" s="227"/>
      <c r="P22" s="191"/>
      <c r="Q22" s="295" t="s">
        <v>155</v>
      </c>
      <c r="R22" s="295" t="s">
        <v>354</v>
      </c>
      <c r="S22" s="295" t="s">
        <v>6</v>
      </c>
    </row>
    <row r="23" spans="1:22" s="199" customFormat="1" ht="15.75">
      <c r="A23" s="226"/>
      <c r="B23" s="330" t="s">
        <v>224</v>
      </c>
      <c r="C23" s="331"/>
      <c r="D23" s="330" t="s">
        <v>225</v>
      </c>
      <c r="E23" s="331"/>
      <c r="F23" s="330" t="s">
        <v>226</v>
      </c>
      <c r="G23" s="331"/>
      <c r="H23" s="330" t="s">
        <v>432</v>
      </c>
      <c r="I23" s="331"/>
      <c r="J23" s="226"/>
      <c r="K23" s="226"/>
      <c r="L23" s="226"/>
      <c r="M23" s="226"/>
      <c r="P23" s="296" t="s">
        <v>224</v>
      </c>
      <c r="Q23" s="23">
        <v>86767</v>
      </c>
      <c r="R23" s="254" t="s">
        <v>378</v>
      </c>
      <c r="S23" s="290">
        <v>0.89</v>
      </c>
      <c r="U23" s="296" t="s">
        <v>224</v>
      </c>
      <c r="V23" s="290">
        <v>0.89</v>
      </c>
    </row>
    <row r="24" spans="1:22" s="199" customFormat="1" ht="15.75">
      <c r="A24" s="226"/>
      <c r="B24" s="226" t="s">
        <v>155</v>
      </c>
      <c r="C24" s="255" t="s">
        <v>6</v>
      </c>
      <c r="D24" s="226" t="s">
        <v>155</v>
      </c>
      <c r="E24" s="255" t="s">
        <v>6</v>
      </c>
      <c r="F24" s="226" t="s">
        <v>155</v>
      </c>
      <c r="G24" s="255" t="s">
        <v>6</v>
      </c>
      <c r="H24" s="226" t="s">
        <v>155</v>
      </c>
      <c r="I24" s="255" t="s">
        <v>6</v>
      </c>
      <c r="L24" s="226"/>
      <c r="P24" s="296" t="s">
        <v>225</v>
      </c>
      <c r="Q24" s="23">
        <v>244427</v>
      </c>
      <c r="R24" s="254" t="s">
        <v>379</v>
      </c>
      <c r="S24" s="290">
        <v>0.93</v>
      </c>
      <c r="U24" s="296" t="s">
        <v>432</v>
      </c>
      <c r="V24" s="290">
        <v>0.9</v>
      </c>
    </row>
    <row r="25" spans="1:22" s="199" customFormat="1" ht="15.75">
      <c r="A25" s="13" t="s">
        <v>428</v>
      </c>
      <c r="B25" s="23">
        <v>5472</v>
      </c>
      <c r="C25" s="256">
        <f>B25/SUM(B$33:B$35)</f>
        <v>5.5905761194944781E-2</v>
      </c>
      <c r="D25" s="23">
        <v>11258</v>
      </c>
      <c r="E25" s="256">
        <f>D25/SUM(E$33:E$35)</f>
        <v>4.2657835507021229E-2</v>
      </c>
      <c r="F25" s="23">
        <v>9111</v>
      </c>
      <c r="G25" s="256">
        <f>F25/SUM(H$33:H$35)</f>
        <v>4.308677414320642E-2</v>
      </c>
      <c r="H25" s="23">
        <v>9722</v>
      </c>
      <c r="I25" s="24">
        <v>6.7102420573842345E-2</v>
      </c>
      <c r="L25" s="254"/>
      <c r="P25" s="296" t="s">
        <v>226</v>
      </c>
      <c r="Q25" s="23">
        <v>193262</v>
      </c>
      <c r="R25" s="254" t="s">
        <v>380</v>
      </c>
      <c r="S25" s="290">
        <v>0.91</v>
      </c>
      <c r="U25" s="296" t="s">
        <v>226</v>
      </c>
      <c r="V25" s="290">
        <v>0.91</v>
      </c>
    </row>
    <row r="26" spans="1:22" s="199" customFormat="1" ht="15.75">
      <c r="A26" s="13" t="s">
        <v>426</v>
      </c>
      <c r="B26" s="23">
        <v>5640</v>
      </c>
      <c r="C26" s="256">
        <f>B26/SUM(B$33:B$35)</f>
        <v>5.7622166143912384E-2</v>
      </c>
      <c r="D26" s="23">
        <v>8229</v>
      </c>
      <c r="E26" s="256">
        <f>D26/SUM(E$33:E$35)</f>
        <v>3.1180611865986647E-2</v>
      </c>
      <c r="F26" s="23">
        <v>9084</v>
      </c>
      <c r="G26" s="256">
        <f>F26/SUM(H$33:H$35)</f>
        <v>4.2959088609031623E-2</v>
      </c>
      <c r="H26" s="23">
        <v>5454</v>
      </c>
      <c r="I26" s="24">
        <v>3.7644168052842639E-2</v>
      </c>
      <c r="L26" s="254"/>
      <c r="P26" s="296" t="s">
        <v>432</v>
      </c>
      <c r="Q26" s="23">
        <v>129707</v>
      </c>
      <c r="R26" s="254" t="s">
        <v>381</v>
      </c>
      <c r="S26" s="290">
        <v>0.9</v>
      </c>
      <c r="U26" s="296" t="s">
        <v>225</v>
      </c>
      <c r="V26" s="290">
        <v>0.93</v>
      </c>
    </row>
    <row r="27" spans="1:22" ht="15.75">
      <c r="A27" s="13" t="s">
        <v>427</v>
      </c>
      <c r="B27" s="23">
        <v>86767</v>
      </c>
      <c r="C27" s="256">
        <f>B27/SUM(B$33:B$35)</f>
        <v>0.88647207266114281</v>
      </c>
      <c r="D27" s="23">
        <v>244427</v>
      </c>
      <c r="E27" s="256">
        <f>D27/SUM(E$33:E$35)</f>
        <v>0.92616155262699218</v>
      </c>
      <c r="F27" s="23">
        <v>193262</v>
      </c>
      <c r="G27" s="256">
        <f>F27/SUM(H$33:H$35)</f>
        <v>0.91395413724776198</v>
      </c>
      <c r="H27" s="23">
        <v>129707</v>
      </c>
      <c r="I27" s="24">
        <v>0.89525341137331504</v>
      </c>
      <c r="L27" s="254"/>
    </row>
    <row r="30" spans="1:22" ht="18.75">
      <c r="A30" s="327" t="s">
        <v>431</v>
      </c>
      <c r="B30" s="327"/>
      <c r="C30" s="327"/>
      <c r="D30" s="327"/>
      <c r="E30" s="327"/>
      <c r="F30" s="327"/>
      <c r="G30" s="327"/>
      <c r="H30" s="327"/>
      <c r="I30" s="327"/>
      <c r="J30" s="327"/>
      <c r="K30" s="327"/>
      <c r="L30" s="327"/>
      <c r="M30" s="327"/>
    </row>
    <row r="31" spans="1:22" ht="15.75">
      <c r="A31" s="226"/>
      <c r="B31" s="326" t="s">
        <v>224</v>
      </c>
      <c r="C31" s="326"/>
      <c r="D31" s="326"/>
      <c r="E31" s="326" t="s">
        <v>225</v>
      </c>
      <c r="F31" s="326"/>
      <c r="G31" s="326"/>
      <c r="H31" s="326" t="s">
        <v>226</v>
      </c>
      <c r="I31" s="326"/>
      <c r="J31" s="326"/>
      <c r="K31" s="326" t="s">
        <v>432</v>
      </c>
      <c r="L31" s="326"/>
      <c r="M31" s="326"/>
      <c r="P31" s="328" t="s">
        <v>487</v>
      </c>
      <c r="Q31" s="328"/>
      <c r="R31" s="328"/>
      <c r="S31" s="328"/>
    </row>
    <row r="32" spans="1:22" ht="15.75">
      <c r="A32" s="226"/>
      <c r="B32" s="226" t="s">
        <v>155</v>
      </c>
      <c r="C32" s="226" t="s">
        <v>354</v>
      </c>
      <c r="D32" s="255" t="s">
        <v>6</v>
      </c>
      <c r="E32" s="226" t="s">
        <v>155</v>
      </c>
      <c r="F32" s="226" t="s">
        <v>354</v>
      </c>
      <c r="G32" s="255" t="s">
        <v>6</v>
      </c>
      <c r="H32" s="226" t="s">
        <v>155</v>
      </c>
      <c r="I32" s="226" t="s">
        <v>354</v>
      </c>
      <c r="J32" s="255" t="s">
        <v>6</v>
      </c>
      <c r="K32" s="226" t="s">
        <v>155</v>
      </c>
      <c r="L32" s="226" t="s">
        <v>354</v>
      </c>
      <c r="M32" s="255" t="s">
        <v>6</v>
      </c>
      <c r="P32" s="191"/>
      <c r="Q32" s="295" t="s">
        <v>155</v>
      </c>
      <c r="R32" s="295" t="s">
        <v>354</v>
      </c>
      <c r="S32" s="295" t="s">
        <v>6</v>
      </c>
      <c r="U32" s="296" t="s">
        <v>225</v>
      </c>
      <c r="V32" s="290">
        <v>0.03</v>
      </c>
    </row>
    <row r="33" spans="1:22" ht="16.5" customHeight="1">
      <c r="A33" s="13" t="s">
        <v>428</v>
      </c>
      <c r="B33" s="23">
        <v>5472</v>
      </c>
      <c r="C33" s="254" t="s">
        <v>423</v>
      </c>
      <c r="D33" s="276">
        <f>B33/SUM(B$33:B$35)</f>
        <v>5.5905761194944781E-2</v>
      </c>
      <c r="E33" s="23">
        <v>11258</v>
      </c>
      <c r="F33" s="254" t="s">
        <v>424</v>
      </c>
      <c r="G33" s="276">
        <f>E33/SUM(E$33:E$35)</f>
        <v>4.2657835507021229E-2</v>
      </c>
      <c r="H33" s="23">
        <v>9111</v>
      </c>
      <c r="I33" s="254" t="s">
        <v>378</v>
      </c>
      <c r="J33" s="276">
        <f>H33/SUM(H$33:H$35)</f>
        <v>4.308677414320642E-2</v>
      </c>
      <c r="K33" s="23">
        <v>9722</v>
      </c>
      <c r="L33" s="254" t="s">
        <v>425</v>
      </c>
      <c r="M33" s="275">
        <v>6.7102420573842345E-2</v>
      </c>
      <c r="P33" s="296" t="s">
        <v>224</v>
      </c>
      <c r="Q33" s="23">
        <v>5640</v>
      </c>
      <c r="R33" s="254" t="s">
        <v>401</v>
      </c>
      <c r="S33" s="290">
        <v>0.06</v>
      </c>
      <c r="U33" s="296" t="s">
        <v>226</v>
      </c>
      <c r="V33" s="290">
        <v>0.04</v>
      </c>
    </row>
    <row r="34" spans="1:22" ht="15.75">
      <c r="A34" s="13" t="s">
        <v>426</v>
      </c>
      <c r="B34" s="23">
        <v>5640</v>
      </c>
      <c r="C34" s="254" t="s">
        <v>401</v>
      </c>
      <c r="D34" s="276">
        <f>B34/SUM(B$33:B$35)</f>
        <v>5.7622166143912384E-2</v>
      </c>
      <c r="E34" s="23">
        <v>8229</v>
      </c>
      <c r="F34" s="254" t="s">
        <v>415</v>
      </c>
      <c r="G34" s="276">
        <f>E34/SUM(E$33:E$35)</f>
        <v>3.1180611865986647E-2</v>
      </c>
      <c r="H34" s="23">
        <v>9084</v>
      </c>
      <c r="I34" s="254" t="s">
        <v>417</v>
      </c>
      <c r="J34" s="276">
        <f>H34/SUM(H$33:H$35)</f>
        <v>4.2959088609031623E-2</v>
      </c>
      <c r="K34" s="23">
        <v>5454</v>
      </c>
      <c r="L34" s="254" t="s">
        <v>419</v>
      </c>
      <c r="M34" s="275">
        <v>3.7644168052842639E-2</v>
      </c>
      <c r="P34" s="296" t="s">
        <v>225</v>
      </c>
      <c r="Q34" s="23">
        <v>8229</v>
      </c>
      <c r="R34" s="254" t="s">
        <v>415</v>
      </c>
      <c r="S34" s="290">
        <v>0.03</v>
      </c>
      <c r="U34" s="296" t="s">
        <v>432</v>
      </c>
      <c r="V34" s="290">
        <v>0.04</v>
      </c>
    </row>
    <row r="35" spans="1:22" ht="15" customHeight="1">
      <c r="A35" s="13" t="s">
        <v>427</v>
      </c>
      <c r="B35" s="23">
        <v>86767</v>
      </c>
      <c r="C35" s="254" t="s">
        <v>378</v>
      </c>
      <c r="D35" s="276">
        <f>B35/SUM(B$33:B$35)</f>
        <v>0.88647207266114281</v>
      </c>
      <c r="E35" s="23">
        <v>244427</v>
      </c>
      <c r="F35" s="254" t="s">
        <v>379</v>
      </c>
      <c r="G35" s="276">
        <f>E35/SUM(E$33:E$35)</f>
        <v>0.92616155262699218</v>
      </c>
      <c r="H35" s="23">
        <v>193262</v>
      </c>
      <c r="I35" s="254" t="s">
        <v>380</v>
      </c>
      <c r="J35" s="276">
        <f>H35/SUM(H$33:H$35)</f>
        <v>0.91395413724776198</v>
      </c>
      <c r="K35" s="23">
        <v>129707</v>
      </c>
      <c r="L35" s="254" t="s">
        <v>381</v>
      </c>
      <c r="M35" s="275">
        <v>0.89525341137331504</v>
      </c>
      <c r="P35" s="296" t="s">
        <v>226</v>
      </c>
      <c r="Q35" s="23">
        <v>9084</v>
      </c>
      <c r="R35" s="254" t="s">
        <v>417</v>
      </c>
      <c r="S35" s="290">
        <v>0.04</v>
      </c>
      <c r="U35" s="296" t="s">
        <v>224</v>
      </c>
      <c r="V35" s="290">
        <v>0.06</v>
      </c>
    </row>
    <row r="36" spans="1:22" ht="14.25" customHeight="1">
      <c r="P36" s="296" t="s">
        <v>432</v>
      </c>
      <c r="Q36" s="23">
        <v>5454</v>
      </c>
      <c r="R36" s="254" t="s">
        <v>419</v>
      </c>
      <c r="S36" s="290">
        <v>0.04</v>
      </c>
    </row>
    <row r="37" spans="1:22" s="199" customFormat="1"/>
    <row r="38" spans="1:22" s="199" customFormat="1"/>
    <row r="39" spans="1:22" s="199" customFormat="1"/>
    <row r="40" spans="1:22" s="199" customFormat="1"/>
    <row r="41" spans="1:22" s="199" customFormat="1">
      <c r="P41" s="328" t="s">
        <v>548</v>
      </c>
      <c r="Q41" s="329"/>
      <c r="R41" s="329"/>
      <c r="S41" s="329"/>
    </row>
    <row r="42" spans="1:22" s="199" customFormat="1">
      <c r="P42" s="191"/>
      <c r="Q42" s="295" t="s">
        <v>155</v>
      </c>
      <c r="R42" s="295" t="s">
        <v>354</v>
      </c>
      <c r="S42" s="295" t="s">
        <v>6</v>
      </c>
    </row>
    <row r="43" spans="1:22" s="199" customFormat="1" ht="15.75">
      <c r="P43" s="296" t="s">
        <v>224</v>
      </c>
      <c r="Q43" s="23">
        <v>5472</v>
      </c>
      <c r="R43" s="254" t="s">
        <v>423</v>
      </c>
      <c r="S43" s="290">
        <v>0.06</v>
      </c>
      <c r="U43" s="296" t="s">
        <v>225</v>
      </c>
      <c r="V43" s="290">
        <v>0.04</v>
      </c>
    </row>
    <row r="44" spans="1:22" s="199" customFormat="1" ht="15.75">
      <c r="P44" s="296" t="s">
        <v>225</v>
      </c>
      <c r="Q44" s="23">
        <v>11258</v>
      </c>
      <c r="R44" s="254" t="s">
        <v>424</v>
      </c>
      <c r="S44" s="290">
        <v>0.04</v>
      </c>
      <c r="U44" s="296" t="s">
        <v>226</v>
      </c>
      <c r="V44" s="290">
        <v>0.04</v>
      </c>
    </row>
    <row r="45" spans="1:22" s="199" customFormat="1" ht="15.75">
      <c r="P45" s="296" t="s">
        <v>226</v>
      </c>
      <c r="Q45" s="23">
        <v>9111</v>
      </c>
      <c r="R45" s="254" t="s">
        <v>378</v>
      </c>
      <c r="S45" s="290">
        <v>0.04</v>
      </c>
      <c r="U45" s="296" t="s">
        <v>224</v>
      </c>
      <c r="V45" s="290">
        <v>0.06</v>
      </c>
    </row>
    <row r="46" spans="1:22" s="199" customFormat="1" ht="15.75">
      <c r="P46" s="296" t="s">
        <v>432</v>
      </c>
      <c r="Q46" s="23">
        <v>9722</v>
      </c>
      <c r="R46" s="254" t="s">
        <v>425</v>
      </c>
      <c r="S46" s="290">
        <v>7.0000000000000007E-2</v>
      </c>
      <c r="U46" s="296" t="s">
        <v>432</v>
      </c>
      <c r="V46" s="290">
        <v>7.0000000000000007E-2</v>
      </c>
    </row>
    <row r="47" spans="1:22" s="199" customFormat="1"/>
    <row r="48" spans="1:22" s="199" customFormat="1"/>
    <row r="49" spans="1:25" s="199" customFormat="1"/>
    <row r="50" spans="1:25" s="199" customFormat="1"/>
    <row r="51" spans="1:25" s="199" customFormat="1"/>
    <row r="52" spans="1:25" s="199" customFormat="1"/>
    <row r="53" spans="1:25" s="199" customFormat="1"/>
    <row r="54" spans="1:25" s="199" customFormat="1"/>
    <row r="62" spans="1:25">
      <c r="A62" s="323" t="s">
        <v>2</v>
      </c>
      <c r="B62" s="323"/>
      <c r="C62" s="323"/>
      <c r="D62" s="320" t="s">
        <v>3</v>
      </c>
      <c r="E62" s="320"/>
      <c r="F62" s="320"/>
      <c r="G62" s="320"/>
      <c r="H62" s="320"/>
      <c r="I62" s="320"/>
      <c r="J62" s="320" t="s">
        <v>63</v>
      </c>
      <c r="K62" s="320"/>
      <c r="L62" s="320"/>
      <c r="M62" s="320"/>
      <c r="N62" s="320" t="s">
        <v>64</v>
      </c>
      <c r="O62" s="320"/>
      <c r="P62" s="320"/>
      <c r="Q62" s="320"/>
      <c r="R62" s="320" t="s">
        <v>65</v>
      </c>
      <c r="S62" s="320"/>
      <c r="T62" s="320"/>
      <c r="U62" s="320"/>
      <c r="V62" s="320" t="s">
        <v>32</v>
      </c>
      <c r="W62" s="320"/>
      <c r="X62" s="320"/>
      <c r="Y62" s="320"/>
    </row>
    <row r="63" spans="1:25" ht="38.25">
      <c r="A63" s="145"/>
      <c r="B63" s="146"/>
      <c r="C63" s="147"/>
      <c r="D63" s="320" t="s">
        <v>4</v>
      </c>
      <c r="E63" s="320"/>
      <c r="F63" s="320"/>
      <c r="G63" s="224" t="s">
        <v>5</v>
      </c>
      <c r="H63" s="224" t="s">
        <v>6</v>
      </c>
      <c r="I63" s="224" t="s">
        <v>7</v>
      </c>
      <c r="J63" s="224" t="s">
        <v>4</v>
      </c>
      <c r="K63" s="224" t="s">
        <v>5</v>
      </c>
      <c r="L63" s="224" t="s">
        <v>6</v>
      </c>
      <c r="M63" s="224" t="s">
        <v>7</v>
      </c>
      <c r="N63" s="224" t="s">
        <v>4</v>
      </c>
      <c r="O63" s="224" t="s">
        <v>5</v>
      </c>
      <c r="P63" s="224" t="s">
        <v>6</v>
      </c>
      <c r="Q63" s="224" t="s">
        <v>7</v>
      </c>
      <c r="R63" s="224" t="s">
        <v>4</v>
      </c>
      <c r="S63" s="224" t="s">
        <v>5</v>
      </c>
      <c r="T63" s="224" t="s">
        <v>6</v>
      </c>
      <c r="U63" s="224" t="s">
        <v>7</v>
      </c>
      <c r="V63" s="224" t="s">
        <v>4</v>
      </c>
      <c r="W63" s="224" t="s">
        <v>5</v>
      </c>
      <c r="X63" s="224" t="s">
        <v>6</v>
      </c>
      <c r="Y63" s="224" t="s">
        <v>7</v>
      </c>
    </row>
    <row r="64" spans="1:25">
      <c r="A64" s="320" t="s">
        <v>375</v>
      </c>
      <c r="B64" s="320"/>
      <c r="C64" s="320"/>
      <c r="D64" s="320" t="s">
        <v>9</v>
      </c>
      <c r="E64" s="320"/>
      <c r="F64" s="320"/>
      <c r="G64" s="224" t="s">
        <v>9</v>
      </c>
      <c r="H64" s="224" t="s">
        <v>9</v>
      </c>
      <c r="I64" s="224" t="s">
        <v>9</v>
      </c>
      <c r="J64" s="224" t="s">
        <v>9</v>
      </c>
      <c r="K64" s="224" t="s">
        <v>9</v>
      </c>
      <c r="L64" s="224" t="s">
        <v>9</v>
      </c>
      <c r="M64" s="224" t="s">
        <v>9</v>
      </c>
      <c r="N64" s="224" t="s">
        <v>9</v>
      </c>
      <c r="O64" s="224" t="s">
        <v>9</v>
      </c>
      <c r="P64" s="224" t="s">
        <v>9</v>
      </c>
      <c r="Q64" s="224" t="s">
        <v>9</v>
      </c>
      <c r="R64" s="224" t="s">
        <v>9</v>
      </c>
      <c r="S64" s="224" t="s">
        <v>9</v>
      </c>
      <c r="T64" s="224" t="s">
        <v>9</v>
      </c>
      <c r="U64" s="224" t="s">
        <v>9</v>
      </c>
      <c r="V64" s="224" t="s">
        <v>9</v>
      </c>
      <c r="W64" s="224" t="s">
        <v>9</v>
      </c>
      <c r="X64" s="224" t="s">
        <v>9</v>
      </c>
      <c r="Y64" s="224" t="s">
        <v>9</v>
      </c>
    </row>
    <row r="65" spans="1:25">
      <c r="A65" s="320" t="s">
        <v>10</v>
      </c>
      <c r="B65" s="320"/>
      <c r="C65" s="320"/>
      <c r="D65" s="324">
        <v>464921</v>
      </c>
      <c r="E65" s="320"/>
      <c r="F65" s="320"/>
      <c r="G65" s="224" t="s">
        <v>11</v>
      </c>
      <c r="H65" s="229">
        <v>464921</v>
      </c>
      <c r="I65" s="224" t="s">
        <v>12</v>
      </c>
      <c r="J65" s="229">
        <v>97879</v>
      </c>
      <c r="K65" s="224" t="s">
        <v>180</v>
      </c>
      <c r="L65" s="229">
        <v>97879</v>
      </c>
      <c r="M65" s="224" t="s">
        <v>12</v>
      </c>
      <c r="N65" s="229">
        <v>263914</v>
      </c>
      <c r="O65" s="224" t="s">
        <v>180</v>
      </c>
      <c r="P65" s="229">
        <v>263914</v>
      </c>
      <c r="Q65" s="224" t="s">
        <v>12</v>
      </c>
      <c r="R65" s="229">
        <v>211457</v>
      </c>
      <c r="S65" s="224" t="s">
        <v>181</v>
      </c>
      <c r="T65" s="229">
        <v>211457</v>
      </c>
      <c r="U65" s="224" t="s">
        <v>12</v>
      </c>
      <c r="V65" s="229">
        <v>144883</v>
      </c>
      <c r="W65" s="224" t="s">
        <v>33</v>
      </c>
      <c r="X65" s="229">
        <v>144883</v>
      </c>
      <c r="Y65" s="224" t="s">
        <v>12</v>
      </c>
    </row>
    <row r="66" spans="1:25" s="253" customFormat="1" ht="25.5">
      <c r="A66" s="321" t="s">
        <v>376</v>
      </c>
      <c r="B66" s="321"/>
      <c r="C66" s="321"/>
      <c r="D66" s="322">
        <v>432426</v>
      </c>
      <c r="E66" s="321"/>
      <c r="F66" s="321"/>
      <c r="G66" s="250" t="s">
        <v>377</v>
      </c>
      <c r="H66" s="251">
        <v>0.93</v>
      </c>
      <c r="I66" s="250" t="s">
        <v>19</v>
      </c>
      <c r="J66" s="252">
        <v>86767</v>
      </c>
      <c r="K66" s="250" t="s">
        <v>378</v>
      </c>
      <c r="L66" s="251">
        <v>0.88600000000000001</v>
      </c>
      <c r="M66" s="250" t="s">
        <v>38</v>
      </c>
      <c r="N66" s="252">
        <v>244427</v>
      </c>
      <c r="O66" s="250" t="s">
        <v>379</v>
      </c>
      <c r="P66" s="251">
        <v>0.92600000000000005</v>
      </c>
      <c r="Q66" s="250" t="s">
        <v>35</v>
      </c>
      <c r="R66" s="252">
        <v>193262</v>
      </c>
      <c r="S66" s="250" t="s">
        <v>380</v>
      </c>
      <c r="T66" s="251">
        <v>0.91400000000000003</v>
      </c>
      <c r="U66" s="250" t="s">
        <v>35</v>
      </c>
      <c r="V66" s="252">
        <v>129707</v>
      </c>
      <c r="W66" s="250" t="s">
        <v>381</v>
      </c>
      <c r="X66" s="251">
        <v>0.89500000000000002</v>
      </c>
      <c r="Y66" s="250" t="s">
        <v>78</v>
      </c>
    </row>
    <row r="67" spans="1:25" ht="25.5">
      <c r="A67" s="325" t="s">
        <v>382</v>
      </c>
      <c r="B67" s="325"/>
      <c r="C67" s="325"/>
      <c r="D67" s="324">
        <v>426781</v>
      </c>
      <c r="E67" s="320"/>
      <c r="F67" s="320"/>
      <c r="G67" s="224" t="s">
        <v>383</v>
      </c>
      <c r="H67" s="18">
        <v>0.91800000000000004</v>
      </c>
      <c r="I67" s="224" t="s">
        <v>19</v>
      </c>
      <c r="J67" s="229">
        <v>84796</v>
      </c>
      <c r="K67" s="224" t="s">
        <v>384</v>
      </c>
      <c r="L67" s="18">
        <v>0.86599999999999999</v>
      </c>
      <c r="M67" s="224" t="s">
        <v>38</v>
      </c>
      <c r="N67" s="229">
        <v>237360</v>
      </c>
      <c r="O67" s="224" t="s">
        <v>385</v>
      </c>
      <c r="P67" s="18">
        <v>0.89900000000000002</v>
      </c>
      <c r="Q67" s="224" t="s">
        <v>43</v>
      </c>
      <c r="R67" s="229">
        <v>182011</v>
      </c>
      <c r="S67" s="224" t="s">
        <v>386</v>
      </c>
      <c r="T67" s="18">
        <v>0.86099999999999999</v>
      </c>
      <c r="U67" s="224" t="s">
        <v>40</v>
      </c>
      <c r="V67" s="229">
        <v>126564</v>
      </c>
      <c r="W67" s="224" t="s">
        <v>387</v>
      </c>
      <c r="X67" s="18">
        <v>0.874</v>
      </c>
      <c r="Y67" s="224" t="s">
        <v>78</v>
      </c>
    </row>
    <row r="68" spans="1:25" ht="25.5">
      <c r="A68" s="325" t="s">
        <v>388</v>
      </c>
      <c r="B68" s="325"/>
      <c r="C68" s="325"/>
      <c r="D68" s="324">
        <v>355458</v>
      </c>
      <c r="E68" s="320"/>
      <c r="F68" s="320"/>
      <c r="G68" s="224" t="s">
        <v>389</v>
      </c>
      <c r="H68" s="18">
        <v>0.76500000000000001</v>
      </c>
      <c r="I68" s="224" t="s">
        <v>43</v>
      </c>
      <c r="J68" s="229">
        <v>70867</v>
      </c>
      <c r="K68" s="224" t="s">
        <v>390</v>
      </c>
      <c r="L68" s="18">
        <v>0.72399999999999998</v>
      </c>
      <c r="M68" s="224" t="s">
        <v>103</v>
      </c>
      <c r="N68" s="229">
        <v>200445</v>
      </c>
      <c r="O68" s="224" t="s">
        <v>391</v>
      </c>
      <c r="P68" s="18">
        <v>0.76</v>
      </c>
      <c r="Q68" s="224" t="s">
        <v>40</v>
      </c>
      <c r="R68" s="229">
        <v>142891</v>
      </c>
      <c r="S68" s="224" t="s">
        <v>392</v>
      </c>
      <c r="T68" s="18">
        <v>0.67600000000000005</v>
      </c>
      <c r="U68" s="224" t="s">
        <v>192</v>
      </c>
      <c r="V68" s="229">
        <v>99218</v>
      </c>
      <c r="W68" s="224" t="s">
        <v>393</v>
      </c>
      <c r="X68" s="18">
        <v>0.68500000000000005</v>
      </c>
      <c r="Y68" s="224" t="s">
        <v>192</v>
      </c>
    </row>
    <row r="69" spans="1:25" ht="25.5">
      <c r="A69" s="325" t="s">
        <v>394</v>
      </c>
      <c r="B69" s="325"/>
      <c r="C69" s="325"/>
      <c r="D69" s="324">
        <v>71323</v>
      </c>
      <c r="E69" s="320"/>
      <c r="F69" s="320"/>
      <c r="G69" s="224" t="s">
        <v>395</v>
      </c>
      <c r="H69" s="18">
        <v>0.153</v>
      </c>
      <c r="I69" s="224" t="s">
        <v>19</v>
      </c>
      <c r="J69" s="229">
        <v>13929</v>
      </c>
      <c r="K69" s="224" t="s">
        <v>396</v>
      </c>
      <c r="L69" s="18">
        <v>0.14199999999999999</v>
      </c>
      <c r="M69" s="224" t="s">
        <v>78</v>
      </c>
      <c r="N69" s="229">
        <v>36915</v>
      </c>
      <c r="O69" s="224" t="s">
        <v>397</v>
      </c>
      <c r="P69" s="18">
        <v>0.14000000000000001</v>
      </c>
      <c r="Q69" s="224" t="s">
        <v>43</v>
      </c>
      <c r="R69" s="229">
        <v>39120</v>
      </c>
      <c r="S69" s="224" t="s">
        <v>398</v>
      </c>
      <c r="T69" s="18">
        <v>0.185</v>
      </c>
      <c r="U69" s="224" t="s">
        <v>40</v>
      </c>
      <c r="V69" s="229">
        <v>27346</v>
      </c>
      <c r="W69" s="224" t="s">
        <v>399</v>
      </c>
      <c r="X69" s="18">
        <v>0.189</v>
      </c>
      <c r="Y69" s="224" t="s">
        <v>40</v>
      </c>
    </row>
    <row r="70" spans="1:25">
      <c r="A70" s="325" t="s">
        <v>400</v>
      </c>
      <c r="B70" s="325"/>
      <c r="C70" s="325"/>
      <c r="D70" s="324">
        <v>5645</v>
      </c>
      <c r="E70" s="320"/>
      <c r="F70" s="320"/>
      <c r="G70" s="224" t="s">
        <v>401</v>
      </c>
      <c r="H70" s="18">
        <v>1.2E-2</v>
      </c>
      <c r="I70" s="224" t="s">
        <v>22</v>
      </c>
      <c r="J70" s="229">
        <v>1971</v>
      </c>
      <c r="K70" s="224" t="s">
        <v>402</v>
      </c>
      <c r="L70" s="18">
        <v>0.02</v>
      </c>
      <c r="M70" s="224" t="s">
        <v>19</v>
      </c>
      <c r="N70" s="229">
        <v>7067</v>
      </c>
      <c r="O70" s="224" t="s">
        <v>403</v>
      </c>
      <c r="P70" s="18">
        <v>2.7E-2</v>
      </c>
      <c r="Q70" s="224" t="s">
        <v>19</v>
      </c>
      <c r="R70" s="229">
        <v>11251</v>
      </c>
      <c r="S70" s="224" t="s">
        <v>404</v>
      </c>
      <c r="T70" s="18">
        <v>5.2999999999999999E-2</v>
      </c>
      <c r="U70" s="224" t="s">
        <v>43</v>
      </c>
      <c r="V70" s="229">
        <v>3143</v>
      </c>
      <c r="W70" s="224" t="s">
        <v>405</v>
      </c>
      <c r="X70" s="18">
        <v>2.1999999999999999E-2</v>
      </c>
      <c r="Y70" s="224" t="s">
        <v>19</v>
      </c>
    </row>
    <row r="71" spans="1:25" ht="25.5">
      <c r="A71" s="325" t="s">
        <v>406</v>
      </c>
      <c r="B71" s="325"/>
      <c r="C71" s="325"/>
      <c r="D71" s="324">
        <v>32495</v>
      </c>
      <c r="E71" s="320"/>
      <c r="F71" s="320"/>
      <c r="G71" s="224" t="s">
        <v>377</v>
      </c>
      <c r="H71" s="18">
        <v>7.0000000000000007E-2</v>
      </c>
      <c r="I71" s="224" t="s">
        <v>19</v>
      </c>
      <c r="J71" s="229">
        <v>11112</v>
      </c>
      <c r="K71" s="224" t="s">
        <v>407</v>
      </c>
      <c r="L71" s="18">
        <v>0.114</v>
      </c>
      <c r="M71" s="224" t="s">
        <v>38</v>
      </c>
      <c r="N71" s="229">
        <v>19487</v>
      </c>
      <c r="O71" s="224" t="s">
        <v>408</v>
      </c>
      <c r="P71" s="18">
        <v>7.3999999999999996E-2</v>
      </c>
      <c r="Q71" s="224" t="s">
        <v>35</v>
      </c>
      <c r="R71" s="229">
        <v>18195</v>
      </c>
      <c r="S71" s="224" t="s">
        <v>409</v>
      </c>
      <c r="T71" s="18">
        <v>8.5999999999999993E-2</v>
      </c>
      <c r="U71" s="224" t="s">
        <v>35</v>
      </c>
      <c r="V71" s="229">
        <v>15176</v>
      </c>
      <c r="W71" s="224" t="s">
        <v>410</v>
      </c>
      <c r="X71" s="18">
        <v>0.105</v>
      </c>
      <c r="Y71" s="224" t="s">
        <v>78</v>
      </c>
    </row>
    <row r="72" spans="1:25">
      <c r="A72" s="320" t="s">
        <v>9</v>
      </c>
      <c r="B72" s="320"/>
      <c r="C72" s="320"/>
      <c r="D72" s="320" t="s">
        <v>9</v>
      </c>
      <c r="E72" s="320"/>
      <c r="F72" s="320"/>
      <c r="G72" s="224" t="s">
        <v>9</v>
      </c>
      <c r="H72" s="224" t="s">
        <v>9</v>
      </c>
      <c r="I72" s="224" t="s">
        <v>9</v>
      </c>
      <c r="J72" s="224" t="s">
        <v>9</v>
      </c>
      <c r="K72" s="224" t="s">
        <v>9</v>
      </c>
      <c r="L72" s="224" t="s">
        <v>9</v>
      </c>
      <c r="M72" s="224" t="s">
        <v>9</v>
      </c>
      <c r="N72" s="224" t="s">
        <v>9</v>
      </c>
      <c r="O72" s="224" t="s">
        <v>9</v>
      </c>
      <c r="P72" s="224" t="s">
        <v>9</v>
      </c>
      <c r="Q72" s="224" t="s">
        <v>9</v>
      </c>
      <c r="R72" s="224" t="s">
        <v>9</v>
      </c>
      <c r="S72" s="224" t="s">
        <v>9</v>
      </c>
      <c r="T72" s="224" t="s">
        <v>9</v>
      </c>
      <c r="U72" s="224" t="s">
        <v>9</v>
      </c>
      <c r="V72" s="224" t="s">
        <v>9</v>
      </c>
      <c r="W72" s="224" t="s">
        <v>9</v>
      </c>
      <c r="X72" s="224" t="s">
        <v>9</v>
      </c>
      <c r="Y72" s="224" t="s">
        <v>9</v>
      </c>
    </row>
    <row r="73" spans="1:25">
      <c r="A73" s="320" t="s">
        <v>411</v>
      </c>
      <c r="B73" s="320"/>
      <c r="C73" s="320"/>
      <c r="D73" s="320" t="s">
        <v>9</v>
      </c>
      <c r="E73" s="320"/>
      <c r="F73" s="320"/>
      <c r="G73" s="224" t="s">
        <v>9</v>
      </c>
      <c r="H73" s="224" t="s">
        <v>9</v>
      </c>
      <c r="I73" s="224" t="s">
        <v>9</v>
      </c>
      <c r="J73" s="224" t="s">
        <v>9</v>
      </c>
      <c r="K73" s="224" t="s">
        <v>9</v>
      </c>
      <c r="L73" s="224" t="s">
        <v>9</v>
      </c>
      <c r="M73" s="224" t="s">
        <v>9</v>
      </c>
      <c r="N73" s="224" t="s">
        <v>9</v>
      </c>
      <c r="O73" s="224" t="s">
        <v>9</v>
      </c>
      <c r="P73" s="224" t="s">
        <v>9</v>
      </c>
      <c r="Q73" s="224" t="s">
        <v>9</v>
      </c>
      <c r="R73" s="224" t="s">
        <v>9</v>
      </c>
      <c r="S73" s="224" t="s">
        <v>9</v>
      </c>
      <c r="T73" s="224" t="s">
        <v>9</v>
      </c>
      <c r="U73" s="224" t="s">
        <v>9</v>
      </c>
      <c r="V73" s="224" t="s">
        <v>9</v>
      </c>
      <c r="W73" s="224" t="s">
        <v>9</v>
      </c>
      <c r="X73" s="224" t="s">
        <v>9</v>
      </c>
      <c r="Y73" s="224" t="s">
        <v>9</v>
      </c>
    </row>
    <row r="74" spans="1:25" ht="25.5">
      <c r="A74" s="320" t="s">
        <v>412</v>
      </c>
      <c r="B74" s="320"/>
      <c r="C74" s="320"/>
      <c r="D74" s="324">
        <v>32495</v>
      </c>
      <c r="E74" s="320"/>
      <c r="F74" s="320"/>
      <c r="G74" s="224" t="s">
        <v>377</v>
      </c>
      <c r="H74" s="229">
        <v>32495</v>
      </c>
      <c r="I74" s="224" t="s">
        <v>12</v>
      </c>
      <c r="J74" s="229">
        <v>11112</v>
      </c>
      <c r="K74" s="224" t="s">
        <v>407</v>
      </c>
      <c r="L74" s="229">
        <v>11112</v>
      </c>
      <c r="M74" s="224" t="s">
        <v>12</v>
      </c>
      <c r="N74" s="229">
        <v>19487</v>
      </c>
      <c r="O74" s="224" t="s">
        <v>408</v>
      </c>
      <c r="P74" s="229">
        <v>19487</v>
      </c>
      <c r="Q74" s="224" t="s">
        <v>12</v>
      </c>
      <c r="R74" s="229">
        <v>18195</v>
      </c>
      <c r="S74" s="224" t="s">
        <v>409</v>
      </c>
      <c r="T74" s="229">
        <v>18195</v>
      </c>
      <c r="U74" s="224" t="s">
        <v>12</v>
      </c>
      <c r="V74" s="229">
        <v>15176</v>
      </c>
      <c r="W74" s="224" t="s">
        <v>410</v>
      </c>
      <c r="X74" s="229">
        <v>15176</v>
      </c>
      <c r="Y74" s="224" t="s">
        <v>12</v>
      </c>
    </row>
    <row r="75" spans="1:25" s="253" customFormat="1">
      <c r="A75" s="321" t="s">
        <v>413</v>
      </c>
      <c r="B75" s="321"/>
      <c r="C75" s="321"/>
      <c r="D75" s="322">
        <v>16523</v>
      </c>
      <c r="E75" s="321"/>
      <c r="F75" s="321"/>
      <c r="G75" s="250" t="s">
        <v>414</v>
      </c>
      <c r="H75" s="251">
        <v>0.50800000000000001</v>
      </c>
      <c r="I75" s="250" t="s">
        <v>233</v>
      </c>
      <c r="J75" s="252">
        <v>5640</v>
      </c>
      <c r="K75" s="250" t="s">
        <v>401</v>
      </c>
      <c r="L75" s="251">
        <v>0.50800000000000001</v>
      </c>
      <c r="M75" s="250" t="s">
        <v>234</v>
      </c>
      <c r="N75" s="252">
        <v>8229</v>
      </c>
      <c r="O75" s="250" t="s">
        <v>415</v>
      </c>
      <c r="P75" s="251">
        <v>0.42199999999999999</v>
      </c>
      <c r="Q75" s="250" t="s">
        <v>416</v>
      </c>
      <c r="R75" s="252">
        <v>9084</v>
      </c>
      <c r="S75" s="250" t="s">
        <v>417</v>
      </c>
      <c r="T75" s="251">
        <v>0.499</v>
      </c>
      <c r="U75" s="250" t="s">
        <v>418</v>
      </c>
      <c r="V75" s="252">
        <v>5454</v>
      </c>
      <c r="W75" s="250" t="s">
        <v>419</v>
      </c>
      <c r="X75" s="251">
        <v>0.35899999999999999</v>
      </c>
      <c r="Y75" s="250" t="s">
        <v>420</v>
      </c>
    </row>
    <row r="76" spans="1:25" s="253" customFormat="1" ht="25.5">
      <c r="A76" s="321" t="s">
        <v>421</v>
      </c>
      <c r="B76" s="321"/>
      <c r="C76" s="321"/>
      <c r="D76" s="322">
        <v>15972</v>
      </c>
      <c r="E76" s="321"/>
      <c r="F76" s="321"/>
      <c r="G76" s="250" t="s">
        <v>422</v>
      </c>
      <c r="H76" s="251">
        <v>0.49199999999999999</v>
      </c>
      <c r="I76" s="250" t="s">
        <v>233</v>
      </c>
      <c r="J76" s="252">
        <v>5472</v>
      </c>
      <c r="K76" s="250" t="s">
        <v>423</v>
      </c>
      <c r="L76" s="251">
        <v>0.49199999999999999</v>
      </c>
      <c r="M76" s="250" t="s">
        <v>234</v>
      </c>
      <c r="N76" s="252">
        <v>11258</v>
      </c>
      <c r="O76" s="250" t="s">
        <v>424</v>
      </c>
      <c r="P76" s="251">
        <v>0.57799999999999996</v>
      </c>
      <c r="Q76" s="250" t="s">
        <v>416</v>
      </c>
      <c r="R76" s="252">
        <v>9111</v>
      </c>
      <c r="S76" s="250" t="s">
        <v>378</v>
      </c>
      <c r="T76" s="251">
        <v>0.501</v>
      </c>
      <c r="U76" s="250" t="s">
        <v>418</v>
      </c>
      <c r="V76" s="252">
        <v>9722</v>
      </c>
      <c r="W76" s="250" t="s">
        <v>425</v>
      </c>
      <c r="X76" s="251">
        <v>0.64100000000000001</v>
      </c>
      <c r="Y76" s="250" t="s">
        <v>420</v>
      </c>
    </row>
  </sheetData>
  <sortState ref="U23:V26">
    <sortCondition ref="V23"/>
  </sortState>
  <mergeCells count="51">
    <mergeCell ref="A6:M6"/>
    <mergeCell ref="H7:J7"/>
    <mergeCell ref="K7:M7"/>
    <mergeCell ref="P41:S41"/>
    <mergeCell ref="P31:S31"/>
    <mergeCell ref="P21:S21"/>
    <mergeCell ref="D23:E23"/>
    <mergeCell ref="F23:G23"/>
    <mergeCell ref="H23:I23"/>
    <mergeCell ref="A22:I22"/>
    <mergeCell ref="B23:C23"/>
    <mergeCell ref="A76:C76"/>
    <mergeCell ref="D76:F76"/>
    <mergeCell ref="E7:G7"/>
    <mergeCell ref="B7:D7"/>
    <mergeCell ref="A30:M30"/>
    <mergeCell ref="B31:D31"/>
    <mergeCell ref="E31:G31"/>
    <mergeCell ref="H31:J31"/>
    <mergeCell ref="K31:M31"/>
    <mergeCell ref="A73:C73"/>
    <mergeCell ref="D73:F73"/>
    <mergeCell ref="A74:C74"/>
    <mergeCell ref="D74:F74"/>
    <mergeCell ref="A75:C75"/>
    <mergeCell ref="D75:F75"/>
    <mergeCell ref="A70:C70"/>
    <mergeCell ref="D70:F70"/>
    <mergeCell ref="A71:C71"/>
    <mergeCell ref="D71:F71"/>
    <mergeCell ref="A72:C72"/>
    <mergeCell ref="D72:F72"/>
    <mergeCell ref="A67:C67"/>
    <mergeCell ref="D67:F67"/>
    <mergeCell ref="A68:C68"/>
    <mergeCell ref="D68:F68"/>
    <mergeCell ref="A69:C69"/>
    <mergeCell ref="D69:F69"/>
    <mergeCell ref="N62:Q62"/>
    <mergeCell ref="R62:U62"/>
    <mergeCell ref="V62:Y62"/>
    <mergeCell ref="A66:C66"/>
    <mergeCell ref="D66:F66"/>
    <mergeCell ref="A62:C62"/>
    <mergeCell ref="D62:I62"/>
    <mergeCell ref="J62:M62"/>
    <mergeCell ref="D63:F63"/>
    <mergeCell ref="A64:C64"/>
    <mergeCell ref="D64:F64"/>
    <mergeCell ref="A65:C65"/>
    <mergeCell ref="D65:F65"/>
  </mergeCells>
  <pageMargins left="0.7" right="0.7" top="0.75" bottom="0.75" header="0.3" footer="0.3"/>
  <pageSetup orientation="portrait" horizont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3"/>
  <sheetViews>
    <sheetView zoomScale="80" zoomScaleNormal="80" workbookViewId="0">
      <selection activeCell="O21" sqref="O21"/>
    </sheetView>
  </sheetViews>
  <sheetFormatPr defaultRowHeight="15"/>
  <cols>
    <col min="2" max="2" width="19.140625" customWidth="1"/>
    <col min="3" max="3" width="10.7109375" customWidth="1"/>
    <col min="4" max="4" width="14.28515625" customWidth="1"/>
    <col min="5" max="5" width="11.42578125" customWidth="1"/>
    <col min="6" max="6" width="14.28515625" customWidth="1"/>
    <col min="8" max="8" width="23.5703125" customWidth="1"/>
    <col min="9" max="9" width="12.5703125" customWidth="1"/>
    <col min="10" max="10" width="13.5703125" customWidth="1"/>
    <col min="11" max="11" width="13.85546875" customWidth="1"/>
    <col min="12" max="12" width="13.42578125" customWidth="1"/>
  </cols>
  <sheetData>
    <row r="2" spans="2:2">
      <c r="B2" t="s">
        <v>287</v>
      </c>
    </row>
    <row r="19" spans="2:12" ht="15.75">
      <c r="B19" s="166"/>
    </row>
    <row r="20" spans="2:12" ht="18.75">
      <c r="K20" s="170"/>
      <c r="L20" s="170"/>
    </row>
    <row r="21" spans="2:12" ht="15.75">
      <c r="K21" s="172"/>
      <c r="L21" s="171"/>
    </row>
    <row r="22" spans="2:12" ht="15.75">
      <c r="K22" s="171"/>
      <c r="L22" s="171"/>
    </row>
    <row r="23" spans="2:12" ht="15.75">
      <c r="K23" s="173"/>
      <c r="L23" s="174"/>
    </row>
    <row r="24" spans="2:12" ht="15.75">
      <c r="I24" s="111"/>
      <c r="K24" s="173"/>
      <c r="L24" s="174"/>
    </row>
    <row r="25" spans="2:12" ht="15.75">
      <c r="K25" s="173"/>
      <c r="L25" s="174"/>
    </row>
    <row r="26" spans="2:12" ht="15.75">
      <c r="E26" s="9"/>
      <c r="F26" s="168"/>
      <c r="H26" s="171"/>
      <c r="I26" s="173"/>
      <c r="J26" s="174"/>
      <c r="K26" s="173"/>
      <c r="L26" s="174"/>
    </row>
    <row r="27" spans="2:12" ht="15.75">
      <c r="B27" s="111"/>
    </row>
    <row r="29" spans="2:12" ht="15.75">
      <c r="B29" s="166"/>
    </row>
    <row r="35" spans="2:12" ht="18.75">
      <c r="B35" s="347" t="s">
        <v>538</v>
      </c>
      <c r="C35" s="347"/>
      <c r="D35" s="347"/>
      <c r="E35" s="372"/>
      <c r="F35" s="372"/>
      <c r="H35" s="347"/>
      <c r="I35" s="347"/>
      <c r="J35" s="347"/>
      <c r="K35" s="372"/>
      <c r="L35" s="372"/>
    </row>
    <row r="36" spans="2:12" ht="15.75">
      <c r="B36" s="162"/>
      <c r="C36" s="349">
        <v>1960</v>
      </c>
      <c r="D36" s="373"/>
      <c r="E36" s="349">
        <v>2010</v>
      </c>
      <c r="F36" s="373"/>
      <c r="H36" s="162"/>
      <c r="I36" s="349"/>
      <c r="J36" s="373"/>
      <c r="K36" s="349"/>
      <c r="L36" s="373"/>
    </row>
    <row r="37" spans="2:12" ht="15.75">
      <c r="B37" s="162"/>
      <c r="C37" s="243" t="s">
        <v>6</v>
      </c>
      <c r="D37" s="243" t="s">
        <v>155</v>
      </c>
      <c r="E37" s="243" t="s">
        <v>6</v>
      </c>
      <c r="F37" s="243" t="s">
        <v>155</v>
      </c>
      <c r="G37" s="196"/>
      <c r="H37" s="243"/>
      <c r="K37" s="243"/>
      <c r="L37" s="243"/>
    </row>
    <row r="38" spans="2:12" ht="15.75">
      <c r="B38" s="162" t="s">
        <v>52</v>
      </c>
      <c r="C38" s="272">
        <v>0.94299999999999995</v>
      </c>
      <c r="D38" s="164">
        <v>203723</v>
      </c>
      <c r="E38" s="272">
        <v>0.60199999999999998</v>
      </c>
      <c r="F38" s="164">
        <v>92303</v>
      </c>
      <c r="H38" s="162"/>
      <c r="K38" s="272"/>
      <c r="L38" s="164"/>
    </row>
    <row r="39" spans="2:12" ht="15.75">
      <c r="B39" s="162" t="s">
        <v>121</v>
      </c>
      <c r="C39" s="272">
        <v>0.96699999999999997</v>
      </c>
      <c r="D39" s="164">
        <v>409068</v>
      </c>
      <c r="E39" s="273">
        <v>0.83499999999999996</v>
      </c>
      <c r="F39" s="164">
        <v>401700</v>
      </c>
      <c r="H39" s="162"/>
      <c r="K39" s="272"/>
      <c r="L39" s="164"/>
    </row>
    <row r="40" spans="2:12" ht="15.75">
      <c r="B40" s="162" t="s">
        <v>219</v>
      </c>
      <c r="C40" s="272">
        <v>0.91100000000000003</v>
      </c>
      <c r="D40" s="164">
        <v>15288679</v>
      </c>
      <c r="E40" s="272">
        <v>0.67900000000000005</v>
      </c>
      <c r="F40" s="164">
        <v>13157731</v>
      </c>
      <c r="H40" s="162"/>
      <c r="K40" s="272"/>
      <c r="L40" s="164"/>
    </row>
    <row r="41" spans="2:12" ht="15.75">
      <c r="B41" s="162" t="s">
        <v>537</v>
      </c>
      <c r="C41" s="272">
        <v>0.88600000000000001</v>
      </c>
      <c r="D41" s="164">
        <v>158831732</v>
      </c>
      <c r="E41" s="272">
        <v>0.748</v>
      </c>
      <c r="F41" s="164">
        <v>230941662</v>
      </c>
      <c r="H41" s="162"/>
      <c r="K41" s="272"/>
      <c r="L41" s="164"/>
    </row>
    <row r="43" spans="2:12" ht="15.75">
      <c r="B43" s="167"/>
    </row>
    <row r="48" spans="2:12" ht="18.75">
      <c r="B48" s="336" t="s">
        <v>288</v>
      </c>
      <c r="C48" s="354"/>
      <c r="D48" s="353"/>
      <c r="E48" s="169"/>
      <c r="F48" s="170"/>
      <c r="H48" s="336"/>
      <c r="I48" s="354"/>
      <c r="J48" s="353"/>
    </row>
    <row r="49" spans="2:10" ht="15.75">
      <c r="B49" s="162"/>
      <c r="C49" s="175">
        <v>1960</v>
      </c>
      <c r="D49" s="196">
        <v>2010</v>
      </c>
      <c r="F49" s="312"/>
      <c r="H49" s="162"/>
      <c r="I49" s="162"/>
      <c r="J49" s="165"/>
    </row>
    <row r="50" spans="2:10" ht="15.75">
      <c r="B50" s="162" t="s">
        <v>535</v>
      </c>
      <c r="C50" s="163">
        <v>0.88600000000000001</v>
      </c>
      <c r="D50" s="163">
        <v>0.748</v>
      </c>
      <c r="F50" s="65"/>
      <c r="H50" s="162"/>
      <c r="I50" s="163"/>
    </row>
    <row r="51" spans="2:10" ht="15.75">
      <c r="B51" s="162" t="s">
        <v>219</v>
      </c>
      <c r="C51" s="163">
        <v>0.91100000000000003</v>
      </c>
      <c r="D51" s="163">
        <v>0.67900000000000005</v>
      </c>
      <c r="F51" s="168"/>
      <c r="H51" s="162"/>
      <c r="I51" s="163"/>
    </row>
    <row r="52" spans="2:10" ht="15.75">
      <c r="B52" s="162" t="s">
        <v>52</v>
      </c>
      <c r="C52" s="163">
        <v>0.94299999999999995</v>
      </c>
      <c r="D52" s="314">
        <v>0.60199999999999998</v>
      </c>
      <c r="F52" s="168"/>
      <c r="H52" s="162"/>
      <c r="I52" s="163"/>
    </row>
    <row r="53" spans="2:10" ht="15.75">
      <c r="B53" s="162" t="s">
        <v>536</v>
      </c>
      <c r="C53" s="163">
        <v>0.96699999999999997</v>
      </c>
      <c r="D53" s="313">
        <v>0.83499999999999996</v>
      </c>
      <c r="F53" s="168"/>
      <c r="H53" s="162"/>
      <c r="I53" s="163"/>
    </row>
  </sheetData>
  <sortState ref="B50:D53">
    <sortCondition ref="D50"/>
  </sortState>
  <mergeCells count="8">
    <mergeCell ref="B48:D48"/>
    <mergeCell ref="H48:J48"/>
    <mergeCell ref="B35:F35"/>
    <mergeCell ref="C36:D36"/>
    <mergeCell ref="E36:F36"/>
    <mergeCell ref="H35:L35"/>
    <mergeCell ref="I36:J36"/>
    <mergeCell ref="K36:L36"/>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Y106"/>
  <sheetViews>
    <sheetView zoomScale="80" zoomScaleNormal="80" workbookViewId="0">
      <selection activeCell="F21" sqref="F21"/>
    </sheetView>
  </sheetViews>
  <sheetFormatPr defaultRowHeight="15"/>
  <cols>
    <col min="1" max="1" width="24" customWidth="1"/>
    <col min="2" max="2" width="26.28515625" customWidth="1"/>
    <col min="3" max="3" width="23" customWidth="1"/>
    <col min="4" max="4" width="23.28515625" customWidth="1"/>
    <col min="5" max="5" width="19.85546875" customWidth="1"/>
    <col min="10" max="10" width="7.42578125" customWidth="1"/>
    <col min="11" max="11" width="35.140625" customWidth="1"/>
    <col min="12" max="12" width="12.140625" bestFit="1" customWidth="1"/>
    <col min="13" max="13" width="10.42578125" customWidth="1"/>
    <col min="16" max="17" width="7.5703125" customWidth="1"/>
    <col min="18" max="19" width="7" customWidth="1"/>
    <col min="20" max="20" width="33.7109375" customWidth="1"/>
  </cols>
  <sheetData>
    <row r="9" spans="6:6">
      <c r="F9" s="17"/>
    </row>
    <row r="13" spans="6:6">
      <c r="F13" s="17"/>
    </row>
    <row r="26" spans="1:1" ht="15.75">
      <c r="A26" s="111" t="s">
        <v>340</v>
      </c>
    </row>
    <row r="27" spans="1:1" ht="15.75">
      <c r="A27" s="41" t="s">
        <v>338</v>
      </c>
    </row>
    <row r="28" spans="1:1" ht="15.75">
      <c r="A28" s="41"/>
    </row>
    <row r="29" spans="1:1" ht="15.75">
      <c r="A29" s="41"/>
    </row>
    <row r="30" spans="1:1" ht="15.75">
      <c r="A30" s="41" t="s">
        <v>341</v>
      </c>
    </row>
    <row r="31" spans="1:1" ht="15.75">
      <c r="A31" s="187"/>
    </row>
    <row r="35" spans="1:3" ht="18.75">
      <c r="A35" s="332" t="s">
        <v>54</v>
      </c>
      <c r="B35" s="333"/>
      <c r="C35" s="334"/>
    </row>
    <row r="36" spans="1:3" ht="15.75">
      <c r="A36" s="13"/>
      <c r="B36" s="54" t="s">
        <v>489</v>
      </c>
      <c r="C36" s="54" t="s">
        <v>139</v>
      </c>
    </row>
    <row r="37" spans="1:3" ht="15.75">
      <c r="A37" s="14" t="s">
        <v>53</v>
      </c>
      <c r="B37" s="71">
        <v>1.2E-2</v>
      </c>
      <c r="C37" s="71">
        <v>2.7E-2</v>
      </c>
    </row>
    <row r="38" spans="1:3" ht="31.5">
      <c r="A38" s="14" t="s">
        <v>50</v>
      </c>
      <c r="B38" s="71">
        <v>1E-3</v>
      </c>
      <c r="C38" s="71">
        <v>1E-3</v>
      </c>
    </row>
    <row r="39" spans="1:3" ht="31.5">
      <c r="A39" s="14" t="s">
        <v>48</v>
      </c>
      <c r="B39" s="71">
        <v>1.4E-2</v>
      </c>
      <c r="C39" s="71">
        <v>2.1999999999999999E-2</v>
      </c>
    </row>
    <row r="40" spans="1:3" ht="15.75" customHeight="1">
      <c r="A40" s="14" t="s">
        <v>51</v>
      </c>
      <c r="B40" s="71">
        <v>2.5000000000000001E-2</v>
      </c>
      <c r="C40" s="71">
        <v>4.7E-2</v>
      </c>
    </row>
    <row r="41" spans="1:3" ht="15.75">
      <c r="A41" s="14" t="s">
        <v>49</v>
      </c>
      <c r="B41" s="71">
        <v>3.5000000000000003E-2</v>
      </c>
      <c r="C41" s="71">
        <v>5.7000000000000002E-2</v>
      </c>
    </row>
    <row r="42" spans="1:3" ht="17.25" customHeight="1">
      <c r="A42" s="14" t="s">
        <v>47</v>
      </c>
      <c r="B42" s="71">
        <v>0.121</v>
      </c>
      <c r="C42" s="71">
        <v>0.31900000000000001</v>
      </c>
    </row>
    <row r="43" spans="1:3" ht="15.75">
      <c r="A43" s="14" t="s">
        <v>46</v>
      </c>
      <c r="B43" s="72">
        <v>0.84199999999999997</v>
      </c>
      <c r="C43" s="72">
        <v>0.624</v>
      </c>
    </row>
    <row r="44" spans="1:3" ht="16.5" customHeight="1"/>
    <row r="49" spans="1:15" ht="18.75">
      <c r="A49" s="327" t="s">
        <v>54</v>
      </c>
      <c r="B49" s="327"/>
      <c r="C49" s="327"/>
      <c r="D49" s="329"/>
      <c r="E49" s="329"/>
    </row>
    <row r="50" spans="1:15" ht="15.75">
      <c r="A50" s="13"/>
      <c r="B50" s="326" t="s">
        <v>138</v>
      </c>
      <c r="C50" s="357"/>
      <c r="D50" s="326" t="s">
        <v>139</v>
      </c>
      <c r="E50" s="357"/>
    </row>
    <row r="51" spans="1:15">
      <c r="A51" s="191"/>
      <c r="B51" s="245" t="s">
        <v>6</v>
      </c>
      <c r="C51" s="245" t="s">
        <v>155</v>
      </c>
      <c r="D51" s="245" t="s">
        <v>6</v>
      </c>
      <c r="E51" s="245" t="s">
        <v>155</v>
      </c>
    </row>
    <row r="52" spans="1:15" ht="31.5">
      <c r="A52" s="14" t="s">
        <v>48</v>
      </c>
      <c r="B52" s="266">
        <v>1.4E-2</v>
      </c>
      <c r="C52" s="40">
        <v>6651</v>
      </c>
      <c r="D52" s="266">
        <v>2.1999999999999999E-2</v>
      </c>
      <c r="E52" s="40">
        <v>3205</v>
      </c>
    </row>
    <row r="53" spans="1:15" ht="15.75">
      <c r="A53" s="14" t="s">
        <v>49</v>
      </c>
      <c r="B53" s="266">
        <v>3.5000000000000003E-2</v>
      </c>
      <c r="C53" s="40">
        <v>16491</v>
      </c>
      <c r="D53" s="266">
        <v>5.7000000000000002E-2</v>
      </c>
      <c r="E53" s="40">
        <v>8192</v>
      </c>
    </row>
    <row r="54" spans="1:15" ht="31.5">
      <c r="A54" s="14" t="s">
        <v>47</v>
      </c>
      <c r="B54" s="266">
        <v>0.121</v>
      </c>
      <c r="C54" s="40">
        <v>56275</v>
      </c>
      <c r="D54" s="266">
        <v>0.31900000000000001</v>
      </c>
      <c r="E54" s="40">
        <v>46187</v>
      </c>
    </row>
    <row r="55" spans="1:15" ht="19.5" customHeight="1">
      <c r="A55" s="14" t="s">
        <v>50</v>
      </c>
      <c r="B55" s="266">
        <v>1E-3</v>
      </c>
      <c r="C55" s="265">
        <v>484</v>
      </c>
      <c r="D55" s="266">
        <v>1E-3</v>
      </c>
      <c r="E55" s="265">
        <v>121</v>
      </c>
    </row>
    <row r="56" spans="1:15" ht="15.75">
      <c r="A56" s="14" t="s">
        <v>51</v>
      </c>
      <c r="B56" s="266">
        <v>2.5000000000000001E-2</v>
      </c>
      <c r="C56" s="40">
        <v>11701</v>
      </c>
      <c r="D56" s="266">
        <v>4.7E-2</v>
      </c>
      <c r="E56" s="40">
        <v>6872</v>
      </c>
    </row>
    <row r="57" spans="1:15" ht="17.25" customHeight="1">
      <c r="A57" s="14" t="s">
        <v>46</v>
      </c>
      <c r="B57" s="266">
        <v>0.84199999999999997</v>
      </c>
      <c r="C57" s="40">
        <v>391690</v>
      </c>
      <c r="D57" s="266">
        <v>0.624</v>
      </c>
      <c r="E57" s="40">
        <v>90337</v>
      </c>
    </row>
    <row r="58" spans="1:15" ht="15.75">
      <c r="A58" s="14" t="s">
        <v>53</v>
      </c>
      <c r="B58" s="266">
        <v>1.2E-2</v>
      </c>
      <c r="C58" s="40">
        <v>5683</v>
      </c>
      <c r="D58" s="266">
        <v>2.7E-2</v>
      </c>
      <c r="E58" s="40">
        <v>3973</v>
      </c>
    </row>
    <row r="59" spans="1:15">
      <c r="D59" s="8"/>
      <c r="E59" s="376"/>
      <c r="F59" s="376"/>
      <c r="G59" s="376"/>
      <c r="H59" s="8"/>
    </row>
    <row r="60" spans="1:15">
      <c r="D60" s="9"/>
      <c r="E60" s="9"/>
      <c r="F60" s="51"/>
      <c r="G60" s="51"/>
      <c r="H60" s="9"/>
    </row>
    <row r="61" spans="1:15" ht="17.25" customHeight="1">
      <c r="D61" s="9"/>
      <c r="E61" s="52"/>
      <c r="F61" s="53"/>
      <c r="G61" s="53"/>
      <c r="H61" s="9"/>
    </row>
    <row r="62" spans="1:15" ht="16.5" customHeight="1">
      <c r="D62" s="9"/>
      <c r="E62" s="52"/>
      <c r="F62" s="53"/>
      <c r="G62" s="53"/>
      <c r="H62" s="9"/>
    </row>
    <row r="63" spans="1:15" ht="18.75" customHeight="1">
      <c r="D63" s="9"/>
      <c r="E63" s="52"/>
      <c r="F63" s="53"/>
      <c r="G63" s="53"/>
      <c r="H63" s="9"/>
      <c r="N63" s="9"/>
      <c r="O63" s="69"/>
    </row>
    <row r="64" spans="1:15" ht="15.75">
      <c r="D64" s="9"/>
      <c r="E64" s="52"/>
      <c r="F64" s="53"/>
      <c r="G64" s="53"/>
      <c r="H64" s="9"/>
      <c r="L64" s="81"/>
    </row>
    <row r="65" spans="1:13" ht="15.75" customHeight="1">
      <c r="D65" s="9"/>
      <c r="E65" s="52"/>
      <c r="F65" s="53"/>
      <c r="G65" s="53"/>
      <c r="H65" s="9"/>
    </row>
    <row r="66" spans="1:13" ht="15.75" customHeight="1">
      <c r="D66" s="9"/>
      <c r="E66" s="52"/>
      <c r="F66" s="53"/>
      <c r="G66" s="53"/>
      <c r="H66" s="9"/>
      <c r="K66" s="76"/>
      <c r="L66" s="78"/>
      <c r="M66" s="78"/>
    </row>
    <row r="67" spans="1:13" ht="16.5" customHeight="1">
      <c r="D67" s="9"/>
      <c r="E67" s="52"/>
      <c r="F67" s="53"/>
      <c r="G67" s="53"/>
      <c r="H67" s="9"/>
      <c r="K67" s="76"/>
      <c r="L67" s="78"/>
      <c r="M67" s="78"/>
    </row>
    <row r="68" spans="1:13" ht="15.75">
      <c r="A68" s="48"/>
      <c r="B68" s="49"/>
      <c r="C68" s="49"/>
      <c r="E68" s="9"/>
      <c r="F68" s="9"/>
      <c r="G68" s="9"/>
      <c r="H68" s="9"/>
      <c r="K68" s="76"/>
      <c r="L68" s="78"/>
      <c r="M68" s="78"/>
    </row>
    <row r="69" spans="1:13">
      <c r="K69" s="76"/>
      <c r="L69" s="78"/>
      <c r="M69" s="78"/>
    </row>
    <row r="70" spans="1:13">
      <c r="K70" s="76"/>
      <c r="L70" s="79"/>
      <c r="M70" s="78"/>
    </row>
    <row r="71" spans="1:13">
      <c r="K71" s="76"/>
      <c r="L71" s="79"/>
      <c r="M71" s="78"/>
    </row>
    <row r="72" spans="1:13">
      <c r="K72" s="77"/>
      <c r="L72" s="80"/>
      <c r="M72" s="80"/>
    </row>
    <row r="80" spans="1:13" ht="15" customHeight="1">
      <c r="A80" t="s">
        <v>31</v>
      </c>
    </row>
    <row r="81" spans="1:25">
      <c r="A81" s="323" t="s">
        <v>2</v>
      </c>
      <c r="B81" s="323"/>
      <c r="C81" s="323"/>
      <c r="D81" s="320" t="s">
        <v>3</v>
      </c>
      <c r="E81" s="320"/>
      <c r="F81" s="320"/>
      <c r="G81" s="320"/>
      <c r="H81" s="320"/>
      <c r="I81" s="320"/>
      <c r="L81" s="323" t="s">
        <v>2</v>
      </c>
      <c r="M81" s="323"/>
      <c r="N81" s="323"/>
      <c r="O81" s="323"/>
      <c r="P81" s="323"/>
      <c r="Q81" s="44"/>
      <c r="R81" s="320" t="s">
        <v>32</v>
      </c>
      <c r="S81" s="320"/>
      <c r="T81" s="320"/>
      <c r="U81" s="320"/>
      <c r="V81" s="320"/>
      <c r="W81" s="320"/>
      <c r="X81" s="320"/>
      <c r="Y81" s="320"/>
    </row>
    <row r="82" spans="1:25" ht="38.25">
      <c r="A82" s="1"/>
      <c r="B82" s="2"/>
      <c r="C82" s="3"/>
      <c r="D82" s="320" t="s">
        <v>4</v>
      </c>
      <c r="E82" s="320"/>
      <c r="F82" s="320"/>
      <c r="G82" s="4" t="s">
        <v>5</v>
      </c>
      <c r="H82" s="4" t="s">
        <v>6</v>
      </c>
      <c r="I82" s="4" t="s">
        <v>7</v>
      </c>
      <c r="L82" s="1"/>
      <c r="M82" s="2"/>
      <c r="N82" s="2"/>
      <c r="O82" s="2"/>
      <c r="P82" s="3"/>
      <c r="Q82" s="3"/>
      <c r="R82" s="320" t="s">
        <v>4</v>
      </c>
      <c r="S82" s="320"/>
      <c r="T82" s="320"/>
      <c r="U82" s="320"/>
      <c r="V82" s="42"/>
      <c r="W82" s="4" t="s">
        <v>5</v>
      </c>
      <c r="X82" s="4" t="s">
        <v>6</v>
      </c>
      <c r="Y82" s="4" t="s">
        <v>7</v>
      </c>
    </row>
    <row r="83" spans="1:25" ht="15" customHeight="1">
      <c r="A83" s="320" t="s">
        <v>8</v>
      </c>
      <c r="B83" s="320"/>
      <c r="C83" s="320"/>
      <c r="D83" s="320" t="s">
        <v>9</v>
      </c>
      <c r="E83" s="320"/>
      <c r="F83" s="320"/>
      <c r="G83" s="4" t="s">
        <v>9</v>
      </c>
      <c r="H83" s="4" t="s">
        <v>9</v>
      </c>
      <c r="I83" s="4" t="s">
        <v>9</v>
      </c>
      <c r="L83" s="320" t="s">
        <v>8</v>
      </c>
      <c r="M83" s="320"/>
      <c r="N83" s="320"/>
      <c r="O83" s="320"/>
      <c r="P83" s="320"/>
      <c r="Q83" s="42"/>
      <c r="R83" s="320" t="s">
        <v>9</v>
      </c>
      <c r="S83" s="320"/>
      <c r="T83" s="320"/>
      <c r="U83" s="320"/>
      <c r="V83" s="42"/>
      <c r="W83" s="4" t="s">
        <v>9</v>
      </c>
      <c r="X83" s="4" t="s">
        <v>9</v>
      </c>
      <c r="Y83" s="4" t="s">
        <v>9</v>
      </c>
    </row>
    <row r="84" spans="1:25" ht="15" customHeight="1">
      <c r="A84" s="320" t="s">
        <v>10</v>
      </c>
      <c r="B84" s="320"/>
      <c r="C84" s="320"/>
      <c r="D84" s="324">
        <v>464921</v>
      </c>
      <c r="E84" s="374"/>
      <c r="F84" s="374"/>
      <c r="G84" s="4" t="s">
        <v>11</v>
      </c>
      <c r="H84" s="5">
        <v>464921</v>
      </c>
      <c r="I84" s="4" t="s">
        <v>12</v>
      </c>
      <c r="L84" s="320" t="s">
        <v>10</v>
      </c>
      <c r="M84" s="320"/>
      <c r="N84" s="320"/>
      <c r="O84" s="320"/>
      <c r="P84" s="320"/>
      <c r="Q84" s="42"/>
      <c r="R84" s="324">
        <v>144883</v>
      </c>
      <c r="S84" s="324"/>
      <c r="T84" s="320"/>
      <c r="U84" s="320"/>
      <c r="V84" s="42"/>
      <c r="W84" s="4" t="s">
        <v>33</v>
      </c>
      <c r="X84" s="5">
        <v>144883</v>
      </c>
      <c r="Y84" s="4" t="s">
        <v>12</v>
      </c>
    </row>
    <row r="85" spans="1:25" ht="15" customHeight="1">
      <c r="A85" s="320" t="s">
        <v>13</v>
      </c>
      <c r="B85" s="320"/>
      <c r="C85" s="320"/>
      <c r="D85" s="324">
        <v>453220</v>
      </c>
      <c r="E85" s="374"/>
      <c r="F85" s="374"/>
      <c r="G85" s="4" t="s">
        <v>14</v>
      </c>
      <c r="H85" s="6">
        <v>0.97499999999999998</v>
      </c>
      <c r="I85" s="4" t="s">
        <v>15</v>
      </c>
      <c r="L85" s="320" t="s">
        <v>13</v>
      </c>
      <c r="M85" s="320"/>
      <c r="N85" s="320"/>
      <c r="O85" s="320"/>
      <c r="P85" s="320"/>
      <c r="Q85" s="42"/>
      <c r="R85" s="324">
        <v>138011</v>
      </c>
      <c r="S85" s="324"/>
      <c r="T85" s="320"/>
      <c r="U85" s="320"/>
      <c r="V85" s="42"/>
      <c r="W85" s="4" t="s">
        <v>34</v>
      </c>
      <c r="X85" s="6">
        <v>0.95299999999999996</v>
      </c>
      <c r="Y85" s="4" t="s">
        <v>35</v>
      </c>
    </row>
    <row r="86" spans="1:25">
      <c r="A86" s="320" t="s">
        <v>16</v>
      </c>
      <c r="B86" s="320"/>
      <c r="C86" s="320"/>
      <c r="D86" s="324">
        <v>11701</v>
      </c>
      <c r="E86" s="374"/>
      <c r="F86" s="374"/>
      <c r="G86" s="4" t="s">
        <v>14</v>
      </c>
      <c r="H86" s="6">
        <v>2.5000000000000001E-2</v>
      </c>
      <c r="I86" s="4" t="s">
        <v>15</v>
      </c>
      <c r="L86" s="320" t="s">
        <v>16</v>
      </c>
      <c r="M86" s="320"/>
      <c r="N86" s="320"/>
      <c r="O86" s="320"/>
      <c r="P86" s="320"/>
      <c r="Q86" s="42"/>
      <c r="R86" s="324">
        <v>6872</v>
      </c>
      <c r="S86" s="324"/>
      <c r="T86" s="320"/>
      <c r="U86" s="320"/>
      <c r="V86" s="42"/>
      <c r="W86" s="4" t="s">
        <v>36</v>
      </c>
      <c r="X86" s="6">
        <v>4.7E-2</v>
      </c>
      <c r="Y86" s="4" t="s">
        <v>35</v>
      </c>
    </row>
    <row r="87" spans="1:25" ht="15" customHeight="1">
      <c r="A87" s="320" t="s">
        <v>17</v>
      </c>
      <c r="B87" s="320"/>
      <c r="C87" s="320"/>
      <c r="D87" s="324">
        <v>391690</v>
      </c>
      <c r="E87" s="374"/>
      <c r="F87" s="374"/>
      <c r="G87" s="4" t="s">
        <v>18</v>
      </c>
      <c r="H87" s="6">
        <v>0.84199999999999997</v>
      </c>
      <c r="I87" s="4" t="s">
        <v>19</v>
      </c>
      <c r="L87" s="320" t="s">
        <v>17</v>
      </c>
      <c r="M87" s="320"/>
      <c r="N87" s="320"/>
      <c r="O87" s="320"/>
      <c r="P87" s="320"/>
      <c r="Q87" s="42"/>
      <c r="R87" s="324">
        <v>90337</v>
      </c>
      <c r="S87" s="324"/>
      <c r="T87" s="320"/>
      <c r="U87" s="320"/>
      <c r="V87" s="42"/>
      <c r="W87" s="4" t="s">
        <v>37</v>
      </c>
      <c r="X87" s="6">
        <v>0.624</v>
      </c>
      <c r="Y87" s="4" t="s">
        <v>38</v>
      </c>
    </row>
    <row r="88" spans="1:25" ht="15" customHeight="1">
      <c r="A88" s="320" t="s">
        <v>20</v>
      </c>
      <c r="B88" s="320"/>
      <c r="C88" s="320"/>
      <c r="D88" s="324">
        <v>56275</v>
      </c>
      <c r="E88" s="374"/>
      <c r="F88" s="374"/>
      <c r="G88" s="4" t="s">
        <v>21</v>
      </c>
      <c r="H88" s="6">
        <v>0.121</v>
      </c>
      <c r="I88" s="4" t="s">
        <v>22</v>
      </c>
      <c r="L88" s="320" t="s">
        <v>20</v>
      </c>
      <c r="M88" s="320"/>
      <c r="N88" s="320"/>
      <c r="O88" s="320"/>
      <c r="P88" s="320"/>
      <c r="Q88" s="42"/>
      <c r="R88" s="324">
        <v>46187</v>
      </c>
      <c r="S88" s="324"/>
      <c r="T88" s="320"/>
      <c r="U88" s="320"/>
      <c r="V88" s="42"/>
      <c r="W88" s="4" t="s">
        <v>39</v>
      </c>
      <c r="X88" s="6">
        <v>0.31900000000000001</v>
      </c>
      <c r="Y88" s="4" t="s">
        <v>40</v>
      </c>
    </row>
    <row r="89" spans="1:25">
      <c r="A89" s="320" t="s">
        <v>23</v>
      </c>
      <c r="B89" s="320"/>
      <c r="C89" s="320"/>
      <c r="D89" s="324">
        <v>6651</v>
      </c>
      <c r="E89" s="374"/>
      <c r="F89" s="374"/>
      <c r="G89" s="4" t="s">
        <v>24</v>
      </c>
      <c r="H89" s="6">
        <v>1.4E-2</v>
      </c>
      <c r="I89" s="4" t="s">
        <v>22</v>
      </c>
      <c r="L89" s="320" t="s">
        <v>23</v>
      </c>
      <c r="M89" s="320"/>
      <c r="N89" s="320"/>
      <c r="O89" s="320"/>
      <c r="P89" s="320"/>
      <c r="Q89" s="42"/>
      <c r="R89" s="324">
        <v>3205</v>
      </c>
      <c r="S89" s="324"/>
      <c r="T89" s="320"/>
      <c r="U89" s="320"/>
      <c r="V89" s="42"/>
      <c r="W89" s="4" t="s">
        <v>41</v>
      </c>
      <c r="X89" s="6">
        <v>2.1999999999999999E-2</v>
      </c>
      <c r="Y89" s="4" t="s">
        <v>19</v>
      </c>
    </row>
    <row r="90" spans="1:25" ht="15" customHeight="1">
      <c r="A90" s="320" t="s">
        <v>25</v>
      </c>
      <c r="B90" s="320"/>
      <c r="C90" s="320"/>
      <c r="D90" s="324">
        <v>16491</v>
      </c>
      <c r="E90" s="374"/>
      <c r="F90" s="374"/>
      <c r="G90" s="4" t="s">
        <v>26</v>
      </c>
      <c r="H90" s="6">
        <v>3.5000000000000003E-2</v>
      </c>
      <c r="I90" s="4" t="s">
        <v>22</v>
      </c>
      <c r="L90" s="320" t="s">
        <v>25</v>
      </c>
      <c r="M90" s="320"/>
      <c r="N90" s="320"/>
      <c r="O90" s="320"/>
      <c r="P90" s="320"/>
      <c r="Q90" s="42"/>
      <c r="R90" s="324">
        <v>8192</v>
      </c>
      <c r="S90" s="324"/>
      <c r="T90" s="320"/>
      <c r="U90" s="320"/>
      <c r="V90" s="42"/>
      <c r="W90" s="4" t="s">
        <v>42</v>
      </c>
      <c r="X90" s="6">
        <v>5.7000000000000002E-2</v>
      </c>
      <c r="Y90" s="4" t="s">
        <v>43</v>
      </c>
    </row>
    <row r="91" spans="1:25" ht="15" customHeight="1">
      <c r="A91" s="320" t="s">
        <v>27</v>
      </c>
      <c r="B91" s="320"/>
      <c r="C91" s="320"/>
      <c r="D91" s="375">
        <v>484</v>
      </c>
      <c r="E91" s="374"/>
      <c r="F91" s="374"/>
      <c r="G91" s="4" t="s">
        <v>28</v>
      </c>
      <c r="H91" s="6">
        <v>1E-3</v>
      </c>
      <c r="I91" s="4" t="s">
        <v>22</v>
      </c>
      <c r="L91" s="320" t="s">
        <v>27</v>
      </c>
      <c r="M91" s="320"/>
      <c r="N91" s="320"/>
      <c r="O91" s="320"/>
      <c r="P91" s="320"/>
      <c r="Q91" s="42"/>
      <c r="R91" s="375">
        <v>121</v>
      </c>
      <c r="S91" s="375"/>
      <c r="T91" s="320"/>
      <c r="U91" s="320"/>
      <c r="V91" s="42"/>
      <c r="W91" s="4" t="s">
        <v>44</v>
      </c>
      <c r="X91" s="6">
        <v>1E-3</v>
      </c>
      <c r="Y91" s="4" t="s">
        <v>22</v>
      </c>
    </row>
    <row r="92" spans="1:25">
      <c r="A92" s="320" t="s">
        <v>29</v>
      </c>
      <c r="B92" s="320"/>
      <c r="C92" s="320"/>
      <c r="D92" s="324">
        <v>5683</v>
      </c>
      <c r="E92" s="374"/>
      <c r="F92" s="374"/>
      <c r="G92" s="4" t="s">
        <v>30</v>
      </c>
      <c r="H92" s="6">
        <v>1.2E-2</v>
      </c>
      <c r="I92" s="4" t="s">
        <v>15</v>
      </c>
      <c r="L92" s="320" t="s">
        <v>29</v>
      </c>
      <c r="M92" s="320"/>
      <c r="N92" s="320"/>
      <c r="O92" s="320"/>
      <c r="P92" s="320"/>
      <c r="Q92" s="42"/>
      <c r="R92" s="324">
        <v>3973</v>
      </c>
      <c r="S92" s="324"/>
      <c r="T92" s="320"/>
      <c r="U92" s="320"/>
      <c r="V92" s="42"/>
      <c r="W92" s="4" t="s">
        <v>45</v>
      </c>
      <c r="X92" s="6">
        <v>2.7E-2</v>
      </c>
      <c r="Y92" s="4" t="s">
        <v>43</v>
      </c>
    </row>
    <row r="93" spans="1:25">
      <c r="H93" s="55"/>
    </row>
    <row r="94" spans="1:25">
      <c r="E94" t="s">
        <v>140</v>
      </c>
    </row>
    <row r="95" spans="1:25">
      <c r="A95" t="s">
        <v>0</v>
      </c>
    </row>
    <row r="97" spans="1:2">
      <c r="A97" t="s">
        <v>1</v>
      </c>
    </row>
    <row r="100" spans="1:2">
      <c r="A100" s="7"/>
      <c r="B100" s="10"/>
    </row>
    <row r="101" spans="1:2">
      <c r="A101" s="7"/>
      <c r="B101" s="10"/>
    </row>
    <row r="102" spans="1:2">
      <c r="A102" s="7"/>
      <c r="B102" s="10"/>
    </row>
    <row r="103" spans="1:2">
      <c r="A103" s="7"/>
      <c r="B103" s="10"/>
    </row>
    <row r="104" spans="1:2">
      <c r="A104" s="7"/>
      <c r="B104" s="10"/>
    </row>
    <row r="105" spans="1:2">
      <c r="A105" s="7"/>
      <c r="B105" s="10"/>
    </row>
    <row r="106" spans="1:2">
      <c r="A106" s="7"/>
      <c r="B106" s="10"/>
    </row>
  </sheetData>
  <sortState ref="A49:E55">
    <sortCondition ref="A50"/>
  </sortState>
  <mergeCells count="51">
    <mergeCell ref="A88:C88"/>
    <mergeCell ref="D88:F88"/>
    <mergeCell ref="A85:C85"/>
    <mergeCell ref="D85:F85"/>
    <mergeCell ref="L85:P85"/>
    <mergeCell ref="R92:U92"/>
    <mergeCell ref="R90:U90"/>
    <mergeCell ref="L91:P91"/>
    <mergeCell ref="R91:U91"/>
    <mergeCell ref="L89:P89"/>
    <mergeCell ref="R89:U89"/>
    <mergeCell ref="R81:Y81"/>
    <mergeCell ref="R87:U87"/>
    <mergeCell ref="L88:P88"/>
    <mergeCell ref="R88:U88"/>
    <mergeCell ref="R84:U84"/>
    <mergeCell ref="R85:U85"/>
    <mergeCell ref="R86:U86"/>
    <mergeCell ref="L86:P86"/>
    <mergeCell ref="E59:G59"/>
    <mergeCell ref="A35:C35"/>
    <mergeCell ref="A84:C84"/>
    <mergeCell ref="D84:F84"/>
    <mergeCell ref="R82:U82"/>
    <mergeCell ref="L83:P83"/>
    <mergeCell ref="R83:U83"/>
    <mergeCell ref="D82:F82"/>
    <mergeCell ref="A83:C83"/>
    <mergeCell ref="D83:F83"/>
    <mergeCell ref="B50:C50"/>
    <mergeCell ref="D50:E50"/>
    <mergeCell ref="A49:E49"/>
    <mergeCell ref="A81:C81"/>
    <mergeCell ref="D81:I81"/>
    <mergeCell ref="L81:P81"/>
    <mergeCell ref="A92:C92"/>
    <mergeCell ref="D92:F92"/>
    <mergeCell ref="L84:P84"/>
    <mergeCell ref="L87:P87"/>
    <mergeCell ref="L90:P90"/>
    <mergeCell ref="L92:P92"/>
    <mergeCell ref="A89:C89"/>
    <mergeCell ref="D89:F89"/>
    <mergeCell ref="A90:C90"/>
    <mergeCell ref="D90:F90"/>
    <mergeCell ref="A86:C86"/>
    <mergeCell ref="D86:F86"/>
    <mergeCell ref="A87:C87"/>
    <mergeCell ref="D87:F87"/>
    <mergeCell ref="A91:C91"/>
    <mergeCell ref="D91:F91"/>
  </mergeCells>
  <pageMargins left="0.7" right="0.7" top="0.75" bottom="0.75" header="0.3" footer="0.3"/>
  <pageSetup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77"/>
  <sheetViews>
    <sheetView zoomScaleNormal="100" workbookViewId="0">
      <selection activeCell="L23" sqref="L23"/>
    </sheetView>
  </sheetViews>
  <sheetFormatPr defaultRowHeight="15"/>
  <cols>
    <col min="1" max="1" width="21.42578125" customWidth="1"/>
    <col min="2" max="2" width="8.85546875" customWidth="1"/>
    <col min="3" max="3" width="12.85546875" customWidth="1"/>
    <col min="4" max="4" width="9.5703125" customWidth="1"/>
    <col min="5" max="5" width="14" customWidth="1"/>
    <col min="6" max="6" width="9.5703125" customWidth="1"/>
    <col min="7" max="7" width="14.28515625" customWidth="1"/>
    <col min="8" max="8" width="8.28515625" customWidth="1"/>
    <col min="9" max="9" width="13.42578125" customWidth="1"/>
    <col min="11" max="11" width="22" customWidth="1"/>
    <col min="12" max="12" width="21" customWidth="1"/>
    <col min="13" max="13" width="20.7109375" customWidth="1"/>
    <col min="14" max="14" width="22.85546875" customWidth="1"/>
    <col min="15" max="15" width="22" customWidth="1"/>
  </cols>
  <sheetData>
    <row r="2" spans="1:1" ht="15.75">
      <c r="A2" s="111"/>
    </row>
    <row r="41" spans="1:15" ht="15.75">
      <c r="A41" s="41" t="s">
        <v>341</v>
      </c>
    </row>
    <row r="42" spans="1:15" ht="15.75">
      <c r="A42" s="41" t="s">
        <v>351</v>
      </c>
    </row>
    <row r="44" spans="1:15" ht="15.75">
      <c r="A44" s="111" t="s">
        <v>350</v>
      </c>
    </row>
    <row r="46" spans="1:15" ht="18.75">
      <c r="A46" s="327" t="s">
        <v>339</v>
      </c>
      <c r="B46" s="328"/>
      <c r="C46" s="328"/>
      <c r="D46" s="328"/>
      <c r="E46" s="328"/>
      <c r="F46" s="329"/>
      <c r="G46" s="329"/>
      <c r="H46" s="329"/>
      <c r="I46" s="329"/>
      <c r="K46" s="332" t="s">
        <v>339</v>
      </c>
      <c r="L46" s="371"/>
      <c r="M46" s="371"/>
      <c r="N46" s="371"/>
      <c r="O46" s="370"/>
    </row>
    <row r="47" spans="1:15" ht="15.75">
      <c r="A47" s="13"/>
      <c r="B47" s="326" t="s">
        <v>224</v>
      </c>
      <c r="C47" s="328"/>
      <c r="D47" s="326" t="s">
        <v>225</v>
      </c>
      <c r="E47" s="326"/>
      <c r="F47" s="326" t="s">
        <v>226</v>
      </c>
      <c r="G47" s="328"/>
      <c r="H47" s="326" t="s">
        <v>139</v>
      </c>
      <c r="I47" s="328"/>
      <c r="K47" s="13"/>
      <c r="L47" s="86" t="s">
        <v>224</v>
      </c>
      <c r="M47" s="86" t="s">
        <v>225</v>
      </c>
      <c r="N47" s="86" t="s">
        <v>226</v>
      </c>
      <c r="O47" s="86" t="s">
        <v>139</v>
      </c>
    </row>
    <row r="48" spans="1:15" ht="15.75">
      <c r="A48" s="13"/>
      <c r="B48" s="86" t="s">
        <v>6</v>
      </c>
      <c r="C48" s="86" t="s">
        <v>155</v>
      </c>
      <c r="D48" s="86" t="s">
        <v>6</v>
      </c>
      <c r="E48" s="86" t="s">
        <v>155</v>
      </c>
      <c r="F48" s="86" t="s">
        <v>6</v>
      </c>
      <c r="G48" s="86" t="s">
        <v>155</v>
      </c>
      <c r="H48" s="86" t="s">
        <v>6</v>
      </c>
      <c r="I48" s="86" t="s">
        <v>155</v>
      </c>
      <c r="K48" s="141" t="s">
        <v>53</v>
      </c>
      <c r="L48" s="142">
        <v>3.3000000000000002E-2</v>
      </c>
      <c r="M48" s="142">
        <v>3.6999999999999998E-2</v>
      </c>
      <c r="N48" s="142">
        <v>5.8000000000000003E-2</v>
      </c>
      <c r="O48" s="142">
        <v>2.3E-2</v>
      </c>
    </row>
    <row r="49" spans="1:21" ht="31.5">
      <c r="A49" s="141" t="s">
        <v>48</v>
      </c>
      <c r="B49" s="142">
        <v>5.0000000000000001E-3</v>
      </c>
      <c r="C49" s="144">
        <v>465</v>
      </c>
      <c r="D49" s="142">
        <v>6.0000000000000001E-3</v>
      </c>
      <c r="E49" s="143">
        <v>1463</v>
      </c>
      <c r="F49" s="142">
        <v>5.0000000000000001E-3</v>
      </c>
      <c r="G49" s="144">
        <v>977</v>
      </c>
      <c r="H49" s="142">
        <v>0.01</v>
      </c>
      <c r="I49" s="143">
        <v>1385</v>
      </c>
      <c r="K49" s="141" t="s">
        <v>48</v>
      </c>
      <c r="L49" s="142">
        <v>5.0000000000000001E-3</v>
      </c>
      <c r="M49" s="142">
        <v>6.0000000000000001E-3</v>
      </c>
      <c r="N49" s="142">
        <v>5.0000000000000001E-3</v>
      </c>
      <c r="O49" s="142">
        <v>0.01</v>
      </c>
    </row>
    <row r="50" spans="1:21" ht="15.75">
      <c r="A50" s="141" t="s">
        <v>49</v>
      </c>
      <c r="B50" s="142">
        <v>5.0999999999999997E-2</v>
      </c>
      <c r="C50" s="143">
        <v>5004</v>
      </c>
      <c r="D50" s="142">
        <v>0.03</v>
      </c>
      <c r="E50" s="143">
        <v>7894</v>
      </c>
      <c r="F50" s="142">
        <v>3.2000000000000001E-2</v>
      </c>
      <c r="G50" s="143">
        <v>6761</v>
      </c>
      <c r="H50" s="142">
        <v>5.0999999999999997E-2</v>
      </c>
      <c r="I50" s="143">
        <v>7333</v>
      </c>
      <c r="K50" s="141" t="s">
        <v>154</v>
      </c>
      <c r="L50" s="142">
        <v>4.2999999999999997E-2</v>
      </c>
      <c r="M50" s="142">
        <v>0.03</v>
      </c>
      <c r="N50" s="142">
        <v>3.5999999999999997E-2</v>
      </c>
      <c r="O50" s="142">
        <v>4.7E-2</v>
      </c>
    </row>
    <row r="51" spans="1:21" ht="31.5">
      <c r="A51" s="141" t="s">
        <v>47</v>
      </c>
      <c r="B51" s="142">
        <v>0.30399999999999999</v>
      </c>
      <c r="C51" s="143">
        <v>29718</v>
      </c>
      <c r="D51" s="142">
        <v>0.379</v>
      </c>
      <c r="E51" s="143">
        <v>100108</v>
      </c>
      <c r="F51" s="142">
        <v>0.40600000000000003</v>
      </c>
      <c r="G51" s="143">
        <v>85874</v>
      </c>
      <c r="H51" s="142">
        <v>0.28599999999999998</v>
      </c>
      <c r="I51" s="143">
        <v>41441</v>
      </c>
      <c r="K51" s="141" t="s">
        <v>49</v>
      </c>
      <c r="L51" s="142">
        <v>5.0999999999999997E-2</v>
      </c>
      <c r="M51" s="142">
        <v>0.03</v>
      </c>
      <c r="N51" s="142">
        <v>3.2000000000000001E-2</v>
      </c>
      <c r="O51" s="142">
        <v>5.0999999999999997E-2</v>
      </c>
    </row>
    <row r="52" spans="1:21" ht="26.25" customHeight="1">
      <c r="A52" s="141" t="s">
        <v>154</v>
      </c>
      <c r="B52" s="142">
        <v>4.2999999999999997E-2</v>
      </c>
      <c r="C52" s="143">
        <v>4184</v>
      </c>
      <c r="D52" s="142">
        <v>0.03</v>
      </c>
      <c r="E52" s="143">
        <v>7809</v>
      </c>
      <c r="F52" s="142">
        <v>3.5999999999999997E-2</v>
      </c>
      <c r="G52" s="143">
        <v>7605</v>
      </c>
      <c r="H52" s="142">
        <v>4.7E-2</v>
      </c>
      <c r="I52" s="143">
        <v>6872</v>
      </c>
      <c r="K52" s="141" t="s">
        <v>47</v>
      </c>
      <c r="L52" s="142">
        <v>0.30399999999999999</v>
      </c>
      <c r="M52" s="142">
        <v>0.379</v>
      </c>
      <c r="N52" s="142">
        <v>0.40600000000000003</v>
      </c>
      <c r="O52" s="142">
        <v>0.28599999999999998</v>
      </c>
    </row>
    <row r="53" spans="1:21" ht="15.75">
      <c r="A53" s="141" t="s">
        <v>46</v>
      </c>
      <c r="B53" s="142">
        <v>0.56499999999999995</v>
      </c>
      <c r="C53" s="143">
        <v>55297</v>
      </c>
      <c r="D53" s="142">
        <v>0.51900000000000002</v>
      </c>
      <c r="E53" s="143">
        <v>136914</v>
      </c>
      <c r="F53" s="142">
        <v>0.46300000000000002</v>
      </c>
      <c r="G53" s="143">
        <v>97914</v>
      </c>
      <c r="H53" s="142">
        <v>0.58299999999999996</v>
      </c>
      <c r="I53" s="143">
        <v>84501</v>
      </c>
      <c r="K53" s="141" t="s">
        <v>46</v>
      </c>
      <c r="L53" s="142">
        <v>0.56499999999999995</v>
      </c>
      <c r="M53" s="142">
        <v>0.51900000000000002</v>
      </c>
      <c r="N53" s="142">
        <v>0.46300000000000002</v>
      </c>
      <c r="O53" s="142">
        <v>0.58299999999999996</v>
      </c>
    </row>
    <row r="54" spans="1:21" ht="29.25" customHeight="1">
      <c r="A54" s="141" t="s">
        <v>53</v>
      </c>
      <c r="B54" s="142">
        <v>3.3000000000000002E-2</v>
      </c>
      <c r="C54" s="143">
        <v>3197</v>
      </c>
      <c r="D54" s="142">
        <v>3.6999999999999998E-2</v>
      </c>
      <c r="E54" s="143">
        <v>9664</v>
      </c>
      <c r="F54" s="142">
        <v>5.8000000000000003E-2</v>
      </c>
      <c r="G54" s="143">
        <v>12238</v>
      </c>
      <c r="H54" s="142">
        <v>2.3E-2</v>
      </c>
      <c r="I54" s="143">
        <v>3327</v>
      </c>
    </row>
    <row r="55" spans="1:21" ht="27.75" customHeight="1"/>
    <row r="62" spans="1:21">
      <c r="A62" s="323" t="s">
        <v>2</v>
      </c>
      <c r="B62" s="323"/>
      <c r="C62" s="323"/>
      <c r="D62" s="320" t="s">
        <v>63</v>
      </c>
      <c r="E62" s="320"/>
      <c r="F62" s="320"/>
      <c r="G62" s="320"/>
      <c r="H62" s="320"/>
      <c r="I62" s="320"/>
      <c r="J62" s="320" t="s">
        <v>64</v>
      </c>
      <c r="K62" s="320"/>
      <c r="L62" s="320"/>
      <c r="M62" s="320"/>
      <c r="N62" s="320" t="s">
        <v>65</v>
      </c>
      <c r="O62" s="320"/>
      <c r="P62" s="320"/>
      <c r="Q62" s="320"/>
      <c r="R62" s="320" t="s">
        <v>32</v>
      </c>
      <c r="S62" s="320"/>
      <c r="T62" s="320"/>
      <c r="U62" s="320"/>
    </row>
    <row r="63" spans="1:21" ht="38.25">
      <c r="A63" s="1"/>
      <c r="B63" s="2"/>
      <c r="C63" s="3"/>
      <c r="D63" s="320" t="s">
        <v>4</v>
      </c>
      <c r="E63" s="320"/>
      <c r="F63" s="320"/>
      <c r="G63" s="82" t="s">
        <v>5</v>
      </c>
      <c r="H63" s="82" t="s">
        <v>6</v>
      </c>
      <c r="I63" s="82" t="s">
        <v>7</v>
      </c>
      <c r="J63" s="82" t="s">
        <v>4</v>
      </c>
      <c r="K63" s="82" t="s">
        <v>5</v>
      </c>
      <c r="L63" s="82" t="s">
        <v>6</v>
      </c>
      <c r="M63" s="82" t="s">
        <v>7</v>
      </c>
      <c r="N63" s="82" t="s">
        <v>4</v>
      </c>
      <c r="O63" s="82" t="s">
        <v>5</v>
      </c>
      <c r="P63" s="82" t="s">
        <v>6</v>
      </c>
      <c r="Q63" s="82" t="s">
        <v>7</v>
      </c>
      <c r="R63" s="82" t="s">
        <v>4</v>
      </c>
      <c r="S63" s="82" t="s">
        <v>5</v>
      </c>
      <c r="T63" s="82" t="s">
        <v>6</v>
      </c>
      <c r="U63" s="82" t="s">
        <v>7</v>
      </c>
    </row>
    <row r="64" spans="1:21">
      <c r="A64" s="320" t="s">
        <v>10</v>
      </c>
      <c r="B64" s="320"/>
      <c r="C64" s="320"/>
      <c r="D64" s="324">
        <v>97879</v>
      </c>
      <c r="E64" s="320"/>
      <c r="F64" s="320"/>
      <c r="G64" s="82" t="s">
        <v>180</v>
      </c>
      <c r="H64" s="83">
        <v>97879</v>
      </c>
      <c r="I64" s="82" t="s">
        <v>12</v>
      </c>
      <c r="J64" s="83">
        <v>263914</v>
      </c>
      <c r="K64" s="82" t="s">
        <v>180</v>
      </c>
      <c r="L64" s="83">
        <v>263914</v>
      </c>
      <c r="M64" s="82" t="s">
        <v>12</v>
      </c>
      <c r="N64" s="83">
        <v>211457</v>
      </c>
      <c r="O64" s="82" t="s">
        <v>181</v>
      </c>
      <c r="P64" s="83">
        <v>211457</v>
      </c>
      <c r="Q64" s="82" t="s">
        <v>12</v>
      </c>
      <c r="R64" s="83">
        <v>144883</v>
      </c>
      <c r="S64" s="82" t="s">
        <v>33</v>
      </c>
      <c r="T64" s="83">
        <v>144883</v>
      </c>
      <c r="U64" s="82" t="s">
        <v>12</v>
      </c>
    </row>
    <row r="65" spans="1:21">
      <c r="A65" s="320" t="s">
        <v>8</v>
      </c>
      <c r="B65" s="320"/>
      <c r="C65" s="320"/>
      <c r="D65" s="320" t="s">
        <v>9</v>
      </c>
      <c r="E65" s="320"/>
      <c r="F65" s="320"/>
      <c r="G65" s="82" t="s">
        <v>9</v>
      </c>
      <c r="H65" s="82" t="s">
        <v>9</v>
      </c>
      <c r="I65" s="82" t="s">
        <v>9</v>
      </c>
      <c r="J65" s="82" t="s">
        <v>9</v>
      </c>
      <c r="K65" s="82" t="s">
        <v>9</v>
      </c>
      <c r="L65" s="82" t="s">
        <v>9</v>
      </c>
      <c r="M65" s="82" t="s">
        <v>9</v>
      </c>
      <c r="N65" s="82" t="s">
        <v>9</v>
      </c>
      <c r="O65" s="82" t="s">
        <v>9</v>
      </c>
      <c r="P65" s="82" t="s">
        <v>9</v>
      </c>
      <c r="Q65" s="82" t="s">
        <v>9</v>
      </c>
      <c r="R65" s="82" t="s">
        <v>9</v>
      </c>
      <c r="S65" s="82" t="s">
        <v>9</v>
      </c>
      <c r="T65" s="82" t="s">
        <v>9</v>
      </c>
      <c r="U65" s="82" t="s">
        <v>9</v>
      </c>
    </row>
    <row r="66" spans="1:21">
      <c r="A66" s="320" t="s">
        <v>10</v>
      </c>
      <c r="B66" s="320"/>
      <c r="C66" s="320"/>
      <c r="D66" s="324">
        <v>97879</v>
      </c>
      <c r="E66" s="320"/>
      <c r="F66" s="320"/>
      <c r="G66" s="82" t="s">
        <v>180</v>
      </c>
      <c r="H66" s="83">
        <v>97879</v>
      </c>
      <c r="I66" s="82" t="s">
        <v>12</v>
      </c>
      <c r="J66" s="83">
        <v>263914</v>
      </c>
      <c r="K66" s="82" t="s">
        <v>180</v>
      </c>
      <c r="L66" s="83">
        <v>263914</v>
      </c>
      <c r="M66" s="82" t="s">
        <v>12</v>
      </c>
      <c r="N66" s="83">
        <v>211457</v>
      </c>
      <c r="O66" s="82" t="s">
        <v>181</v>
      </c>
      <c r="P66" s="83">
        <v>211457</v>
      </c>
      <c r="Q66" s="82" t="s">
        <v>12</v>
      </c>
      <c r="R66" s="83">
        <v>144883</v>
      </c>
      <c r="S66" s="82" t="s">
        <v>33</v>
      </c>
      <c r="T66" s="83">
        <v>144883</v>
      </c>
      <c r="U66" s="82" t="s">
        <v>12</v>
      </c>
    </row>
    <row r="67" spans="1:21">
      <c r="A67" s="320" t="s">
        <v>13</v>
      </c>
      <c r="B67" s="320"/>
      <c r="C67" s="320"/>
      <c r="D67" s="324">
        <v>93695</v>
      </c>
      <c r="E67" s="320"/>
      <c r="F67" s="320"/>
      <c r="G67" s="82" t="s">
        <v>182</v>
      </c>
      <c r="H67" s="18">
        <v>0.95699999999999996</v>
      </c>
      <c r="I67" s="82" t="s">
        <v>78</v>
      </c>
      <c r="J67" s="83">
        <v>256105</v>
      </c>
      <c r="K67" s="82" t="s">
        <v>183</v>
      </c>
      <c r="L67" s="18">
        <v>0.97</v>
      </c>
      <c r="M67" s="82" t="s">
        <v>96</v>
      </c>
      <c r="N67" s="83">
        <v>203852</v>
      </c>
      <c r="O67" s="82" t="s">
        <v>184</v>
      </c>
      <c r="P67" s="18">
        <v>0.96399999999999997</v>
      </c>
      <c r="Q67" s="82" t="s">
        <v>43</v>
      </c>
      <c r="R67" s="83">
        <v>138011</v>
      </c>
      <c r="S67" s="82" t="s">
        <v>34</v>
      </c>
      <c r="T67" s="18">
        <v>0.95299999999999996</v>
      </c>
      <c r="U67" s="82" t="s">
        <v>35</v>
      </c>
    </row>
    <row r="68" spans="1:21">
      <c r="A68" s="320" t="s">
        <v>16</v>
      </c>
      <c r="B68" s="320"/>
      <c r="C68" s="320"/>
      <c r="D68" s="324">
        <v>4184</v>
      </c>
      <c r="E68" s="320"/>
      <c r="F68" s="320"/>
      <c r="G68" s="82" t="s">
        <v>185</v>
      </c>
      <c r="H68" s="18">
        <v>4.2999999999999997E-2</v>
      </c>
      <c r="I68" s="82" t="s">
        <v>78</v>
      </c>
      <c r="J68" s="83">
        <v>7809</v>
      </c>
      <c r="K68" s="82" t="s">
        <v>186</v>
      </c>
      <c r="L68" s="18">
        <v>0.03</v>
      </c>
      <c r="M68" s="82" t="s">
        <v>96</v>
      </c>
      <c r="N68" s="83">
        <v>7605</v>
      </c>
      <c r="O68" s="82" t="s">
        <v>187</v>
      </c>
      <c r="P68" s="18">
        <v>3.5999999999999997E-2</v>
      </c>
      <c r="Q68" s="82" t="s">
        <v>43</v>
      </c>
      <c r="R68" s="83">
        <v>6872</v>
      </c>
      <c r="S68" s="82" t="s">
        <v>36</v>
      </c>
      <c r="T68" s="18">
        <v>4.7E-2</v>
      </c>
      <c r="U68" s="82" t="s">
        <v>35</v>
      </c>
    </row>
    <row r="69" spans="1:21">
      <c r="A69" s="320" t="s">
        <v>9</v>
      </c>
      <c r="B69" s="320"/>
      <c r="C69" s="320"/>
      <c r="D69" s="320" t="s">
        <v>9</v>
      </c>
      <c r="E69" s="320"/>
      <c r="F69" s="320"/>
      <c r="G69" s="82" t="s">
        <v>9</v>
      </c>
      <c r="H69" s="82" t="s">
        <v>9</v>
      </c>
      <c r="I69" s="82" t="s">
        <v>9</v>
      </c>
      <c r="J69" s="82" t="s">
        <v>9</v>
      </c>
      <c r="K69" s="82" t="s">
        <v>9</v>
      </c>
      <c r="L69" s="82" t="s">
        <v>9</v>
      </c>
      <c r="M69" s="82" t="s">
        <v>9</v>
      </c>
      <c r="N69" s="82" t="s">
        <v>9</v>
      </c>
      <c r="O69" s="82" t="s">
        <v>9</v>
      </c>
      <c r="P69" s="82" t="s">
        <v>9</v>
      </c>
      <c r="Q69" s="82" t="s">
        <v>9</v>
      </c>
      <c r="R69" s="82" t="s">
        <v>9</v>
      </c>
      <c r="S69" s="82" t="s">
        <v>9</v>
      </c>
      <c r="T69" s="82" t="s">
        <v>9</v>
      </c>
      <c r="U69" s="82" t="s">
        <v>9</v>
      </c>
    </row>
    <row r="70" spans="1:21">
      <c r="A70" s="320" t="s">
        <v>13</v>
      </c>
      <c r="B70" s="320"/>
      <c r="C70" s="320"/>
      <c r="D70" s="324">
        <v>93695</v>
      </c>
      <c r="E70" s="320"/>
      <c r="F70" s="320"/>
      <c r="G70" s="82" t="s">
        <v>182</v>
      </c>
      <c r="H70" s="18">
        <v>0.95699999999999996</v>
      </c>
      <c r="I70" s="82" t="s">
        <v>78</v>
      </c>
      <c r="J70" s="83">
        <v>256105</v>
      </c>
      <c r="K70" s="82" t="s">
        <v>183</v>
      </c>
      <c r="L70" s="18">
        <v>0.97</v>
      </c>
      <c r="M70" s="82" t="s">
        <v>96</v>
      </c>
      <c r="N70" s="83">
        <v>203852</v>
      </c>
      <c r="O70" s="82" t="s">
        <v>184</v>
      </c>
      <c r="P70" s="18">
        <v>0.96399999999999997</v>
      </c>
      <c r="Q70" s="82" t="s">
        <v>43</v>
      </c>
      <c r="R70" s="83">
        <v>138011</v>
      </c>
      <c r="S70" s="82" t="s">
        <v>34</v>
      </c>
      <c r="T70" s="18">
        <v>0.95299999999999996</v>
      </c>
      <c r="U70" s="82" t="s">
        <v>35</v>
      </c>
    </row>
    <row r="71" spans="1:21">
      <c r="A71" s="320" t="s">
        <v>188</v>
      </c>
      <c r="B71" s="320"/>
      <c r="C71" s="320"/>
      <c r="D71" s="324">
        <v>55297</v>
      </c>
      <c r="E71" s="320"/>
      <c r="F71" s="320"/>
      <c r="G71" s="82" t="s">
        <v>189</v>
      </c>
      <c r="H71" s="18">
        <v>0.56499999999999995</v>
      </c>
      <c r="I71" s="82" t="s">
        <v>103</v>
      </c>
      <c r="J71" s="83">
        <v>136914</v>
      </c>
      <c r="K71" s="82" t="s">
        <v>190</v>
      </c>
      <c r="L71" s="18">
        <v>0.51900000000000002</v>
      </c>
      <c r="M71" s="82" t="s">
        <v>43</v>
      </c>
      <c r="N71" s="83">
        <v>97914</v>
      </c>
      <c r="O71" s="82" t="s">
        <v>191</v>
      </c>
      <c r="P71" s="18">
        <v>0.46300000000000002</v>
      </c>
      <c r="Q71" s="82" t="s">
        <v>192</v>
      </c>
      <c r="R71" s="83">
        <v>84501</v>
      </c>
      <c r="S71" s="82" t="s">
        <v>193</v>
      </c>
      <c r="T71" s="18">
        <v>0.58299999999999996</v>
      </c>
      <c r="U71" s="82" t="s">
        <v>38</v>
      </c>
    </row>
    <row r="72" spans="1:21">
      <c r="A72" s="320" t="s">
        <v>194</v>
      </c>
      <c r="B72" s="320"/>
      <c r="C72" s="320"/>
      <c r="D72" s="324">
        <v>29718</v>
      </c>
      <c r="E72" s="320"/>
      <c r="F72" s="320"/>
      <c r="G72" s="82" t="s">
        <v>98</v>
      </c>
      <c r="H72" s="18">
        <v>0.30399999999999999</v>
      </c>
      <c r="I72" s="82" t="s">
        <v>38</v>
      </c>
      <c r="J72" s="83">
        <v>100108</v>
      </c>
      <c r="K72" s="82" t="s">
        <v>195</v>
      </c>
      <c r="L72" s="18">
        <v>0.379</v>
      </c>
      <c r="M72" s="82" t="s">
        <v>43</v>
      </c>
      <c r="N72" s="83">
        <v>85874</v>
      </c>
      <c r="O72" s="82" t="s">
        <v>196</v>
      </c>
      <c r="P72" s="18">
        <v>0.40600000000000003</v>
      </c>
      <c r="Q72" s="82" t="s">
        <v>78</v>
      </c>
      <c r="R72" s="83">
        <v>41441</v>
      </c>
      <c r="S72" s="82" t="s">
        <v>197</v>
      </c>
      <c r="T72" s="18">
        <v>0.28599999999999998</v>
      </c>
      <c r="U72" s="82" t="s">
        <v>78</v>
      </c>
    </row>
    <row r="73" spans="1:21">
      <c r="A73" s="320" t="s">
        <v>198</v>
      </c>
      <c r="B73" s="320"/>
      <c r="C73" s="320"/>
      <c r="D73" s="375">
        <v>465</v>
      </c>
      <c r="E73" s="320"/>
      <c r="F73" s="320"/>
      <c r="G73" s="82" t="s">
        <v>199</v>
      </c>
      <c r="H73" s="18">
        <v>5.0000000000000001E-3</v>
      </c>
      <c r="I73" s="82" t="s">
        <v>15</v>
      </c>
      <c r="J73" s="83">
        <v>1463</v>
      </c>
      <c r="K73" s="82" t="s">
        <v>200</v>
      </c>
      <c r="L73" s="18">
        <v>6.0000000000000001E-3</v>
      </c>
      <c r="M73" s="82" t="s">
        <v>22</v>
      </c>
      <c r="N73" s="84">
        <v>977</v>
      </c>
      <c r="O73" s="82" t="s">
        <v>201</v>
      </c>
      <c r="P73" s="18">
        <v>5.0000000000000001E-3</v>
      </c>
      <c r="Q73" s="82" t="s">
        <v>22</v>
      </c>
      <c r="R73" s="83">
        <v>1385</v>
      </c>
      <c r="S73" s="82" t="s">
        <v>202</v>
      </c>
      <c r="T73" s="18">
        <v>0.01</v>
      </c>
      <c r="U73" s="82" t="s">
        <v>15</v>
      </c>
    </row>
    <row r="74" spans="1:21">
      <c r="A74" s="320" t="s">
        <v>203</v>
      </c>
      <c r="B74" s="320"/>
      <c r="C74" s="320"/>
      <c r="D74" s="324">
        <v>5004</v>
      </c>
      <c r="E74" s="320"/>
      <c r="F74" s="320"/>
      <c r="G74" s="82" t="s">
        <v>204</v>
      </c>
      <c r="H74" s="18">
        <v>5.0999999999999997E-2</v>
      </c>
      <c r="I74" s="82" t="s">
        <v>40</v>
      </c>
      <c r="J74" s="83">
        <v>7894</v>
      </c>
      <c r="K74" s="82" t="s">
        <v>69</v>
      </c>
      <c r="L74" s="18">
        <v>0.03</v>
      </c>
      <c r="M74" s="82" t="s">
        <v>19</v>
      </c>
      <c r="N74" s="83">
        <v>6761</v>
      </c>
      <c r="O74" s="82" t="s">
        <v>205</v>
      </c>
      <c r="P74" s="18">
        <v>3.2000000000000001E-2</v>
      </c>
      <c r="Q74" s="82" t="s">
        <v>96</v>
      </c>
      <c r="R74" s="83">
        <v>7333</v>
      </c>
      <c r="S74" s="82" t="s">
        <v>206</v>
      </c>
      <c r="T74" s="18">
        <v>5.0999999999999997E-2</v>
      </c>
      <c r="U74" s="82" t="s">
        <v>43</v>
      </c>
    </row>
    <row r="75" spans="1:21">
      <c r="A75" s="320" t="s">
        <v>207</v>
      </c>
      <c r="B75" s="320"/>
      <c r="C75" s="320"/>
      <c r="D75" s="375">
        <v>14</v>
      </c>
      <c r="E75" s="320"/>
      <c r="F75" s="320"/>
      <c r="G75" s="82" t="s">
        <v>208</v>
      </c>
      <c r="H75" s="18">
        <v>0</v>
      </c>
      <c r="I75" s="82" t="s">
        <v>22</v>
      </c>
      <c r="J75" s="84">
        <v>62</v>
      </c>
      <c r="K75" s="82" t="s">
        <v>209</v>
      </c>
      <c r="L75" s="18">
        <v>0</v>
      </c>
      <c r="M75" s="82" t="s">
        <v>22</v>
      </c>
      <c r="N75" s="84">
        <v>88</v>
      </c>
      <c r="O75" s="82" t="s">
        <v>210</v>
      </c>
      <c r="P75" s="18">
        <v>0</v>
      </c>
      <c r="Q75" s="82" t="s">
        <v>22</v>
      </c>
      <c r="R75" s="84">
        <v>24</v>
      </c>
      <c r="S75" s="82" t="s">
        <v>211</v>
      </c>
      <c r="T75" s="18">
        <v>0</v>
      </c>
      <c r="U75" s="82" t="s">
        <v>22</v>
      </c>
    </row>
    <row r="76" spans="1:21">
      <c r="A76" s="320" t="s">
        <v>212</v>
      </c>
      <c r="B76" s="320"/>
      <c r="C76" s="320"/>
      <c r="D76" s="324">
        <v>3197</v>
      </c>
      <c r="E76" s="320"/>
      <c r="F76" s="320"/>
      <c r="G76" s="82" t="s">
        <v>213</v>
      </c>
      <c r="H76" s="18">
        <v>3.3000000000000002E-2</v>
      </c>
      <c r="I76" s="82" t="s">
        <v>35</v>
      </c>
      <c r="J76" s="83">
        <v>9664</v>
      </c>
      <c r="K76" s="82" t="s">
        <v>214</v>
      </c>
      <c r="L76" s="18">
        <v>3.6999999999999998E-2</v>
      </c>
      <c r="M76" s="82" t="s">
        <v>96</v>
      </c>
      <c r="N76" s="83">
        <v>12238</v>
      </c>
      <c r="O76" s="82" t="s">
        <v>215</v>
      </c>
      <c r="P76" s="18">
        <v>5.8000000000000003E-2</v>
      </c>
      <c r="Q76" s="82" t="s">
        <v>35</v>
      </c>
      <c r="R76" s="83">
        <v>3327</v>
      </c>
      <c r="S76" s="82" t="s">
        <v>216</v>
      </c>
      <c r="T76" s="18">
        <v>2.3E-2</v>
      </c>
      <c r="U76" s="82" t="s">
        <v>43</v>
      </c>
    </row>
    <row r="77" spans="1:21">
      <c r="A77" s="320" t="s">
        <v>16</v>
      </c>
      <c r="B77" s="320"/>
      <c r="C77" s="320"/>
      <c r="D77" s="324">
        <v>4184</v>
      </c>
      <c r="E77" s="320"/>
      <c r="F77" s="320"/>
      <c r="G77" s="82" t="s">
        <v>185</v>
      </c>
      <c r="H77" s="18">
        <v>4.2999999999999997E-2</v>
      </c>
      <c r="I77" s="82" t="s">
        <v>78</v>
      </c>
      <c r="J77" s="83">
        <v>7809</v>
      </c>
      <c r="K77" s="82" t="s">
        <v>186</v>
      </c>
      <c r="L77" s="18">
        <v>0.03</v>
      </c>
      <c r="M77" s="82" t="s">
        <v>96</v>
      </c>
      <c r="N77" s="83">
        <v>7605</v>
      </c>
      <c r="O77" s="82" t="s">
        <v>187</v>
      </c>
      <c r="P77" s="18">
        <v>3.5999999999999997E-2</v>
      </c>
      <c r="Q77" s="82" t="s">
        <v>43</v>
      </c>
      <c r="R77" s="83">
        <v>6872</v>
      </c>
      <c r="S77" s="82" t="s">
        <v>36</v>
      </c>
      <c r="T77" s="18">
        <v>4.7E-2</v>
      </c>
      <c r="U77" s="82" t="s">
        <v>35</v>
      </c>
    </row>
  </sheetData>
  <sortState ref="A50:I54">
    <sortCondition ref="A50"/>
  </sortState>
  <mergeCells count="40">
    <mergeCell ref="A72:C72"/>
    <mergeCell ref="D72:F72"/>
    <mergeCell ref="A76:C76"/>
    <mergeCell ref="D76:F76"/>
    <mergeCell ref="A77:C77"/>
    <mergeCell ref="D77:F77"/>
    <mergeCell ref="A73:C73"/>
    <mergeCell ref="D73:F73"/>
    <mergeCell ref="A74:C74"/>
    <mergeCell ref="D74:F74"/>
    <mergeCell ref="A75:C75"/>
    <mergeCell ref="D75:F75"/>
    <mergeCell ref="A69:C69"/>
    <mergeCell ref="D69:F69"/>
    <mergeCell ref="A70:C70"/>
    <mergeCell ref="D70:F70"/>
    <mergeCell ref="A71:C71"/>
    <mergeCell ref="D71:F71"/>
    <mergeCell ref="A66:C66"/>
    <mergeCell ref="D66:F66"/>
    <mergeCell ref="A67:C67"/>
    <mergeCell ref="D67:F67"/>
    <mergeCell ref="A68:C68"/>
    <mergeCell ref="D68:F68"/>
    <mergeCell ref="R62:U62"/>
    <mergeCell ref="A64:C64"/>
    <mergeCell ref="D64:F64"/>
    <mergeCell ref="A65:C65"/>
    <mergeCell ref="D65:F65"/>
    <mergeCell ref="H47:I47"/>
    <mergeCell ref="A46:I46"/>
    <mergeCell ref="D63:F63"/>
    <mergeCell ref="K46:O46"/>
    <mergeCell ref="B47:C47"/>
    <mergeCell ref="D47:E47"/>
    <mergeCell ref="F47:G47"/>
    <mergeCell ref="A62:C62"/>
    <mergeCell ref="D62:I62"/>
    <mergeCell ref="J62:M62"/>
    <mergeCell ref="N62:Q6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4"/>
  <sheetViews>
    <sheetView zoomScale="70" zoomScaleNormal="70" workbookViewId="0"/>
  </sheetViews>
  <sheetFormatPr defaultRowHeight="15"/>
  <cols>
    <col min="1" max="1" width="31.140625" customWidth="1"/>
    <col min="2" max="2" width="13.7109375" customWidth="1"/>
    <col min="3" max="3" width="13.42578125" customWidth="1"/>
    <col min="4" max="4" width="8.85546875" customWidth="1"/>
    <col min="5" max="5" width="12.5703125" customWidth="1"/>
    <col min="7" max="7" width="16.42578125" customWidth="1"/>
    <col min="10" max="10" width="48.140625" customWidth="1"/>
    <col min="11" max="12" width="12.5703125" customWidth="1"/>
    <col min="14" max="14" width="12" customWidth="1"/>
    <col min="22" max="22" width="26.140625" customWidth="1"/>
    <col min="23" max="23" width="9.28515625" customWidth="1"/>
    <col min="27" max="27" width="11.5703125" customWidth="1"/>
  </cols>
  <sheetData>
    <row r="1" spans="1:5" ht="15.75">
      <c r="A1" s="68"/>
      <c r="B1" s="67"/>
      <c r="C1" s="67"/>
      <c r="D1" s="67"/>
      <c r="E1" s="67"/>
    </row>
    <row r="2" spans="1:5" ht="15.75">
      <c r="A2" s="73"/>
    </row>
    <row r="6" spans="1:5" ht="15.75">
      <c r="A6" s="68"/>
      <c r="B6" s="67"/>
      <c r="C6" s="67"/>
      <c r="D6" s="67"/>
      <c r="E6" s="67"/>
    </row>
    <row r="7" spans="1:5" ht="15.75">
      <c r="A7" s="73"/>
    </row>
    <row r="11" spans="1:5" ht="15.75">
      <c r="A11" s="68"/>
      <c r="B11" s="67"/>
      <c r="C11" s="67"/>
      <c r="D11" s="67"/>
      <c r="E11" s="67"/>
    </row>
    <row r="15" spans="1:5" ht="15.75">
      <c r="A15" s="68"/>
      <c r="B15" s="67"/>
      <c r="C15" s="67"/>
      <c r="D15" s="67"/>
      <c r="E15" s="67"/>
    </row>
    <row r="16" spans="1:5" ht="15.75">
      <c r="A16" s="73"/>
    </row>
    <row r="20" spans="1:27" ht="15.75">
      <c r="A20" s="73"/>
    </row>
    <row r="24" spans="1:27" ht="15.75">
      <c r="A24" s="68"/>
      <c r="B24" s="67"/>
      <c r="C24" s="67"/>
      <c r="D24" s="67"/>
      <c r="E24" s="67"/>
    </row>
    <row r="25" spans="1:27" ht="15.75">
      <c r="A25" s="73"/>
    </row>
    <row r="27" spans="1:27" ht="15.75">
      <c r="J27" s="111" t="s">
        <v>348</v>
      </c>
    </row>
    <row r="28" spans="1:27" ht="15.75">
      <c r="A28" s="41" t="s">
        <v>175</v>
      </c>
      <c r="J28" s="111" t="s">
        <v>349</v>
      </c>
    </row>
    <row r="30" spans="1:27" ht="18.75">
      <c r="A30" s="390" t="s">
        <v>337</v>
      </c>
      <c r="B30" s="391"/>
      <c r="C30" s="392"/>
      <c r="D30" s="156"/>
      <c r="E30" s="74"/>
      <c r="F30" s="58"/>
      <c r="G30" s="58"/>
      <c r="H30" s="58"/>
      <c r="I30" s="58"/>
      <c r="J30" s="383" t="s">
        <v>156</v>
      </c>
      <c r="K30" s="384"/>
      <c r="L30" s="384"/>
      <c r="M30" s="385"/>
      <c r="N30" s="386"/>
      <c r="V30" s="378" t="s">
        <v>476</v>
      </c>
      <c r="W30" s="369"/>
      <c r="X30" s="329"/>
      <c r="Y30" s="329"/>
      <c r="Z30" s="329"/>
      <c r="AA30" s="329"/>
    </row>
    <row r="31" spans="1:27" ht="15.75">
      <c r="A31" s="13"/>
      <c r="B31" s="133" t="s">
        <v>6</v>
      </c>
      <c r="C31" s="133" t="s">
        <v>155</v>
      </c>
      <c r="F31" s="41"/>
      <c r="G31" s="41"/>
      <c r="H31" s="41"/>
      <c r="I31" s="41"/>
      <c r="J31" s="70"/>
      <c r="K31" s="387" t="s">
        <v>178</v>
      </c>
      <c r="L31" s="388"/>
      <c r="M31" s="389" t="s">
        <v>179</v>
      </c>
      <c r="N31" s="331"/>
      <c r="V31" s="191"/>
      <c r="W31" s="382" t="s">
        <v>178</v>
      </c>
      <c r="X31" s="382"/>
      <c r="Y31" s="377" t="s">
        <v>179</v>
      </c>
      <c r="Z31" s="326"/>
      <c r="AA31" s="277" t="s">
        <v>477</v>
      </c>
    </row>
    <row r="32" spans="1:27" ht="15.75">
      <c r="A32" s="135" t="s">
        <v>46</v>
      </c>
      <c r="B32" s="131">
        <v>0.83499999999999996</v>
      </c>
      <c r="C32" s="137">
        <v>390050</v>
      </c>
      <c r="F32" s="41"/>
      <c r="G32" s="41"/>
      <c r="H32" s="41"/>
      <c r="I32" s="41"/>
      <c r="J32" s="133"/>
      <c r="K32" s="133" t="s">
        <v>6</v>
      </c>
      <c r="L32" s="133" t="s">
        <v>155</v>
      </c>
      <c r="M32" s="133" t="s">
        <v>6</v>
      </c>
      <c r="N32" s="133" t="s">
        <v>155</v>
      </c>
      <c r="V32" s="191"/>
      <c r="W32" s="13" t="s">
        <v>6</v>
      </c>
      <c r="X32" s="13" t="s">
        <v>155</v>
      </c>
      <c r="Y32" s="13" t="s">
        <v>6</v>
      </c>
      <c r="Z32" s="13" t="s">
        <v>155</v>
      </c>
      <c r="AA32" s="255" t="s">
        <v>6</v>
      </c>
    </row>
    <row r="33" spans="1:27" ht="15.75">
      <c r="A33" s="135" t="s">
        <v>47</v>
      </c>
      <c r="B33" s="131">
        <v>0.126</v>
      </c>
      <c r="C33" s="137">
        <v>58984</v>
      </c>
      <c r="F33" s="41"/>
      <c r="G33" s="41"/>
      <c r="H33" s="41"/>
      <c r="I33" s="41"/>
      <c r="J33" s="135" t="s">
        <v>48</v>
      </c>
      <c r="K33" s="131">
        <v>2.1999999999999999E-2</v>
      </c>
      <c r="L33" s="137">
        <v>3273</v>
      </c>
      <c r="M33" s="131">
        <v>2.4E-2</v>
      </c>
      <c r="N33" s="137">
        <v>3537</v>
      </c>
      <c r="V33" s="13" t="s">
        <v>49</v>
      </c>
      <c r="W33" s="132">
        <v>3.7999999999999999E-2</v>
      </c>
      <c r="X33" s="138">
        <v>5625</v>
      </c>
      <c r="Y33" s="131">
        <v>6.2E-2</v>
      </c>
      <c r="Z33" s="137">
        <v>9073</v>
      </c>
      <c r="AA33" s="286">
        <v>0.61</v>
      </c>
    </row>
    <row r="34" spans="1:27" ht="16.5" customHeight="1">
      <c r="A34" s="135" t="s">
        <v>48</v>
      </c>
      <c r="B34" s="131">
        <v>1.6E-2</v>
      </c>
      <c r="C34" s="137">
        <v>7490</v>
      </c>
      <c r="F34" s="41"/>
      <c r="G34" s="41"/>
      <c r="H34" s="41"/>
      <c r="I34" s="41"/>
      <c r="J34" s="135" t="s">
        <v>49</v>
      </c>
      <c r="K34" s="132">
        <v>3.7999999999999999E-2</v>
      </c>
      <c r="L34" s="138">
        <v>5625</v>
      </c>
      <c r="M34" s="131">
        <v>6.2E-2</v>
      </c>
      <c r="N34" s="137">
        <v>9073</v>
      </c>
      <c r="V34" s="13" t="s">
        <v>47</v>
      </c>
      <c r="W34" s="131">
        <v>0.27500000000000002</v>
      </c>
      <c r="X34" s="137">
        <v>40436</v>
      </c>
      <c r="Y34" s="131">
        <v>0.33100000000000002</v>
      </c>
      <c r="Z34" s="137">
        <v>48029</v>
      </c>
      <c r="AA34" s="287">
        <v>0.18</v>
      </c>
    </row>
    <row r="35" spans="1:27" ht="16.5" customHeight="1">
      <c r="A35" s="135" t="s">
        <v>49</v>
      </c>
      <c r="B35" s="131">
        <v>3.5999999999999997E-2</v>
      </c>
      <c r="C35" s="137">
        <v>16875</v>
      </c>
      <c r="F35" s="41"/>
      <c r="G35" s="41"/>
      <c r="H35" s="41"/>
      <c r="I35" s="41"/>
      <c r="J35" s="135" t="s">
        <v>47</v>
      </c>
      <c r="K35" s="131">
        <v>0.27500000000000002</v>
      </c>
      <c r="L35" s="137">
        <v>40436</v>
      </c>
      <c r="M35" s="131">
        <v>0.33100000000000002</v>
      </c>
      <c r="N35" s="137">
        <v>48029</v>
      </c>
      <c r="V35" s="13" t="s">
        <v>46</v>
      </c>
      <c r="W35" s="131">
        <v>0.67100000000000004</v>
      </c>
      <c r="X35" s="137">
        <v>98899</v>
      </c>
      <c r="Y35" s="131">
        <v>0.60199999999999998</v>
      </c>
      <c r="Z35" s="137">
        <v>87414</v>
      </c>
      <c r="AA35" s="287">
        <v>-0.11</v>
      </c>
    </row>
    <row r="36" spans="1:27" ht="15.75" customHeight="1">
      <c r="A36" s="135" t="s">
        <v>50</v>
      </c>
      <c r="B36" s="131">
        <v>1E-3</v>
      </c>
      <c r="C36" s="129">
        <v>534</v>
      </c>
      <c r="F36" s="41"/>
      <c r="G36" s="41"/>
      <c r="H36" s="41"/>
      <c r="I36" s="41"/>
      <c r="J36" s="135" t="s">
        <v>50</v>
      </c>
      <c r="K36" s="131">
        <v>1E-3</v>
      </c>
      <c r="L36" s="129">
        <v>200</v>
      </c>
      <c r="M36" s="131">
        <v>2E-3</v>
      </c>
      <c r="N36" s="129">
        <v>279</v>
      </c>
      <c r="V36" s="288"/>
    </row>
    <row r="37" spans="1:27" ht="15.75">
      <c r="A37" s="136" t="s">
        <v>53</v>
      </c>
      <c r="B37" s="132">
        <v>1.4999999999999999E-2</v>
      </c>
      <c r="C37" s="138">
        <v>7145</v>
      </c>
      <c r="F37" s="41"/>
      <c r="G37" s="41"/>
      <c r="H37" s="41"/>
      <c r="I37" s="41"/>
      <c r="J37" s="135" t="s">
        <v>46</v>
      </c>
      <c r="K37" s="131">
        <v>0.67100000000000004</v>
      </c>
      <c r="L37" s="137">
        <v>98899</v>
      </c>
      <c r="M37" s="131">
        <v>0.60199999999999998</v>
      </c>
      <c r="N37" s="137">
        <v>87414</v>
      </c>
      <c r="V37" s="128"/>
    </row>
    <row r="38" spans="1:27" ht="15.75">
      <c r="F38" s="41"/>
      <c r="G38" s="41"/>
      <c r="H38" s="41"/>
      <c r="I38" s="41"/>
      <c r="J38" s="136" t="s">
        <v>53</v>
      </c>
      <c r="K38" s="131">
        <v>3.2000000000000001E-2</v>
      </c>
      <c r="L38" s="137">
        <v>4648</v>
      </c>
      <c r="M38" s="132">
        <v>3.4000000000000002E-2</v>
      </c>
      <c r="N38" s="138">
        <v>4996</v>
      </c>
      <c r="V38" s="128"/>
    </row>
    <row r="39" spans="1:27">
      <c r="C39" s="117"/>
      <c r="E39" s="117"/>
    </row>
    <row r="41" spans="1:27" ht="18.75">
      <c r="A41" s="390" t="s">
        <v>173</v>
      </c>
      <c r="B41" s="391"/>
      <c r="C41" s="157"/>
      <c r="D41" s="74"/>
      <c r="E41" s="74"/>
      <c r="J41" s="379" t="s">
        <v>174</v>
      </c>
      <c r="K41" s="380"/>
      <c r="L41" s="381"/>
    </row>
    <row r="42" spans="1:27" ht="31.5">
      <c r="A42" s="126"/>
      <c r="B42" s="127" t="s">
        <v>177</v>
      </c>
      <c r="D42" s="75"/>
      <c r="E42" s="75"/>
      <c r="F42" s="41"/>
      <c r="G42" s="41"/>
      <c r="H42" s="41"/>
      <c r="I42" s="41"/>
      <c r="J42" s="126"/>
      <c r="K42" s="127" t="s">
        <v>178</v>
      </c>
      <c r="L42" s="127" t="s">
        <v>179</v>
      </c>
    </row>
    <row r="43" spans="1:27" ht="15.75">
      <c r="A43" s="130" t="s">
        <v>53</v>
      </c>
      <c r="B43" s="132">
        <v>1.4999999999999999E-2</v>
      </c>
      <c r="D43" s="119"/>
      <c r="E43" s="119"/>
      <c r="F43" s="125"/>
      <c r="G43" s="125"/>
      <c r="H43" s="125"/>
      <c r="I43" s="125"/>
      <c r="J43" s="130" t="s">
        <v>53</v>
      </c>
      <c r="K43" s="131">
        <v>3.2000000000000001E-2</v>
      </c>
      <c r="L43" s="132">
        <v>3.4000000000000002E-2</v>
      </c>
      <c r="M43" s="120"/>
      <c r="N43" s="120"/>
    </row>
    <row r="44" spans="1:27" ht="31.5">
      <c r="A44" s="128" t="s">
        <v>50</v>
      </c>
      <c r="B44" s="131">
        <v>1E-3</v>
      </c>
      <c r="D44" s="119"/>
      <c r="E44" s="121"/>
      <c r="F44" s="125"/>
      <c r="G44" s="125"/>
      <c r="H44" s="125"/>
      <c r="I44" s="125"/>
      <c r="J44" s="128" t="s">
        <v>50</v>
      </c>
      <c r="K44" s="131">
        <v>1E-3</v>
      </c>
      <c r="L44" s="131">
        <v>2E-3</v>
      </c>
      <c r="M44" s="120"/>
      <c r="N44" s="120"/>
    </row>
    <row r="45" spans="1:27" ht="31.5">
      <c r="A45" s="128" t="s">
        <v>48</v>
      </c>
      <c r="B45" s="131">
        <v>1.6E-2</v>
      </c>
      <c r="D45" s="119"/>
      <c r="E45" s="121"/>
      <c r="F45" s="125"/>
      <c r="G45" s="125"/>
      <c r="H45" s="125"/>
      <c r="I45" s="125"/>
      <c r="J45" s="128" t="s">
        <v>48</v>
      </c>
      <c r="K45" s="131">
        <v>2.1999999999999999E-2</v>
      </c>
      <c r="L45" s="131">
        <v>2.4E-2</v>
      </c>
      <c r="M45" s="120"/>
      <c r="N45" s="120"/>
    </row>
    <row r="46" spans="1:27" ht="15.75">
      <c r="A46" s="128" t="s">
        <v>49</v>
      </c>
      <c r="B46" s="131">
        <v>3.5999999999999997E-2</v>
      </c>
      <c r="D46" s="119"/>
      <c r="E46" s="121"/>
      <c r="F46" s="125"/>
      <c r="G46" s="125"/>
      <c r="H46" s="125"/>
      <c r="I46" s="125"/>
      <c r="J46" s="128" t="s">
        <v>49</v>
      </c>
      <c r="K46" s="132">
        <v>3.7999999999999999E-2</v>
      </c>
      <c r="L46" s="131">
        <v>6.2E-2</v>
      </c>
      <c r="M46" s="120"/>
      <c r="N46" s="120"/>
    </row>
    <row r="47" spans="1:27" ht="15.75">
      <c r="A47" s="128" t="s">
        <v>47</v>
      </c>
      <c r="B47" s="131">
        <v>0.126</v>
      </c>
      <c r="D47" s="119"/>
      <c r="E47" s="121"/>
      <c r="F47" s="125"/>
      <c r="G47" s="125"/>
      <c r="H47" s="125"/>
      <c r="I47" s="125"/>
      <c r="J47" s="128" t="s">
        <v>47</v>
      </c>
      <c r="K47" s="131">
        <v>0.27500000000000002</v>
      </c>
      <c r="L47" s="131">
        <v>0.33100000000000002</v>
      </c>
      <c r="M47" s="120"/>
      <c r="N47" s="120"/>
    </row>
    <row r="48" spans="1:27" ht="15.75">
      <c r="A48" s="158" t="s">
        <v>46</v>
      </c>
      <c r="B48" s="159">
        <v>0.83499999999999996</v>
      </c>
      <c r="C48" s="161"/>
      <c r="D48" s="119"/>
      <c r="E48" s="121"/>
      <c r="F48" s="125"/>
      <c r="G48" s="125"/>
      <c r="H48" s="125"/>
      <c r="I48" s="125"/>
      <c r="J48" s="128" t="s">
        <v>46</v>
      </c>
      <c r="K48" s="131">
        <v>0.67100000000000004</v>
      </c>
      <c r="L48" s="131">
        <v>0.60199999999999998</v>
      </c>
      <c r="M48" s="120"/>
      <c r="N48" s="120"/>
    </row>
    <row r="49" spans="1:14" ht="15.75">
      <c r="C49" s="121"/>
      <c r="D49" s="118"/>
      <c r="E49" s="121"/>
      <c r="F49" s="120"/>
      <c r="G49" s="120"/>
      <c r="H49" s="120"/>
      <c r="I49" s="120"/>
      <c r="M49" s="120"/>
      <c r="N49" s="120"/>
    </row>
    <row r="50" spans="1:14" ht="15.75">
      <c r="A50" s="160"/>
      <c r="B50" s="121"/>
      <c r="C50" s="121"/>
      <c r="D50" s="118"/>
      <c r="E50" s="121"/>
      <c r="F50" s="120"/>
      <c r="G50" s="120"/>
      <c r="H50" s="120"/>
      <c r="I50" s="120"/>
      <c r="J50" s="122"/>
      <c r="K50" s="123"/>
      <c r="L50" s="124"/>
      <c r="M50" s="120"/>
      <c r="N50" s="120"/>
    </row>
    <row r="53" spans="1:14" ht="15.75">
      <c r="B53" s="382" t="s">
        <v>176</v>
      </c>
      <c r="C53" s="382"/>
    </row>
    <row r="54" spans="1:14" ht="15.75">
      <c r="B54" s="133" t="s">
        <v>6</v>
      </c>
      <c r="C54" s="133" t="s">
        <v>155</v>
      </c>
    </row>
    <row r="55" spans="1:14" ht="15.75">
      <c r="B55" s="131">
        <v>0.86399999999999999</v>
      </c>
      <c r="C55" s="137">
        <v>396208</v>
      </c>
    </row>
    <row r="56" spans="1:14" ht="15.75">
      <c r="B56" s="131">
        <v>0.10299999999999999</v>
      </c>
      <c r="C56" s="137">
        <v>47319</v>
      </c>
    </row>
    <row r="57" spans="1:14" ht="15.75">
      <c r="B57" s="131">
        <v>1.4999999999999999E-2</v>
      </c>
      <c r="C57" s="137">
        <v>6896</v>
      </c>
    </row>
    <row r="58" spans="1:14" ht="15.75">
      <c r="B58" s="132">
        <v>2.4E-2</v>
      </c>
      <c r="C58" s="138">
        <v>11035</v>
      </c>
    </row>
    <row r="59" spans="1:14" ht="15.75">
      <c r="B59" s="131">
        <v>1E-3</v>
      </c>
      <c r="C59" s="129">
        <v>388</v>
      </c>
    </row>
    <row r="60" spans="1:14" ht="15.75">
      <c r="B60" s="131">
        <v>1.2999999999999999E-2</v>
      </c>
      <c r="C60" s="137">
        <v>6167</v>
      </c>
    </row>
    <row r="64" spans="1:14">
      <c r="A64" t="s">
        <v>161</v>
      </c>
    </row>
    <row r="65" spans="1:15" ht="15.75" thickBot="1">
      <c r="A65" s="95"/>
      <c r="B65" s="95">
        <v>2010</v>
      </c>
      <c r="C65" s="95"/>
      <c r="D65" s="95">
        <v>2000</v>
      </c>
      <c r="E65" s="95"/>
      <c r="F65" s="95">
        <v>1990</v>
      </c>
      <c r="G65" s="95"/>
      <c r="H65" s="95">
        <v>1980</v>
      </c>
      <c r="I65" s="95"/>
      <c r="J65" s="95">
        <v>1970</v>
      </c>
      <c r="K65" s="95"/>
      <c r="L65" s="95">
        <v>1960</v>
      </c>
      <c r="M65" s="95"/>
      <c r="N65" s="95">
        <v>1950</v>
      </c>
      <c r="O65" s="95"/>
    </row>
    <row r="66" spans="1:15">
      <c r="A66" s="96" t="s">
        <v>46</v>
      </c>
      <c r="B66" s="97">
        <v>390050</v>
      </c>
      <c r="C66" s="98">
        <v>83.5</v>
      </c>
      <c r="D66" s="90">
        <v>396208</v>
      </c>
      <c r="E66" s="113">
        <v>86.4</v>
      </c>
      <c r="F66" s="99"/>
      <c r="G66" s="100"/>
      <c r="H66" s="99"/>
      <c r="I66" s="100"/>
      <c r="J66" s="99"/>
      <c r="K66" s="100"/>
      <c r="L66" s="99"/>
      <c r="M66" s="100"/>
      <c r="N66" s="99"/>
      <c r="O66" s="100"/>
    </row>
    <row r="67" spans="1:15">
      <c r="A67" s="96" t="s">
        <v>47</v>
      </c>
      <c r="B67" s="101">
        <v>58984</v>
      </c>
      <c r="C67" s="102">
        <v>12.6</v>
      </c>
      <c r="D67" s="88">
        <v>47319</v>
      </c>
      <c r="E67" s="92">
        <v>10.3</v>
      </c>
      <c r="F67" s="103"/>
      <c r="G67" s="104"/>
      <c r="H67" s="103"/>
      <c r="I67" s="104"/>
      <c r="J67" s="103"/>
      <c r="K67" s="104"/>
      <c r="L67" s="103"/>
      <c r="M67" s="104"/>
      <c r="N67" s="103"/>
      <c r="O67" s="104"/>
    </row>
    <row r="68" spans="1:15" ht="25.5">
      <c r="A68" s="96" t="s">
        <v>48</v>
      </c>
      <c r="B68" s="101">
        <v>7490</v>
      </c>
      <c r="C68" s="102">
        <v>1.6</v>
      </c>
      <c r="D68" s="90">
        <v>6896</v>
      </c>
      <c r="E68" s="113">
        <v>1.5</v>
      </c>
      <c r="F68" s="103"/>
      <c r="G68" s="104"/>
      <c r="H68" s="103"/>
      <c r="I68" s="104"/>
      <c r="J68" s="103"/>
      <c r="K68" s="104"/>
      <c r="L68" s="103"/>
      <c r="M68" s="104"/>
      <c r="N68" s="103"/>
      <c r="O68" s="104"/>
    </row>
    <row r="69" spans="1:15">
      <c r="A69" s="96" t="s">
        <v>49</v>
      </c>
      <c r="B69" s="101">
        <v>16875</v>
      </c>
      <c r="C69" s="102">
        <v>3.6</v>
      </c>
      <c r="D69" s="93">
        <v>11035</v>
      </c>
      <c r="E69" s="116">
        <v>2.4</v>
      </c>
      <c r="F69" s="103"/>
      <c r="G69" s="104"/>
      <c r="H69" s="103"/>
      <c r="I69" s="104"/>
      <c r="J69" s="103"/>
      <c r="K69" s="104"/>
      <c r="L69" s="103"/>
      <c r="M69" s="104"/>
      <c r="N69" s="103"/>
      <c r="O69" s="104"/>
    </row>
    <row r="70" spans="1:15" ht="25.5">
      <c r="A70" s="96" t="s">
        <v>50</v>
      </c>
      <c r="B70" s="105">
        <v>534</v>
      </c>
      <c r="C70" s="102">
        <v>0.1</v>
      </c>
      <c r="D70" s="113">
        <v>388</v>
      </c>
      <c r="E70" s="113">
        <v>0.1</v>
      </c>
      <c r="F70" s="103"/>
      <c r="G70" s="104"/>
      <c r="H70" s="103"/>
      <c r="I70" s="104"/>
      <c r="J70" s="103"/>
      <c r="K70" s="104"/>
      <c r="L70" s="103"/>
      <c r="M70" s="104"/>
      <c r="N70" s="103"/>
      <c r="O70" s="104"/>
    </row>
    <row r="71" spans="1:15" ht="15.75" thickBot="1">
      <c r="A71" s="106" t="s">
        <v>160</v>
      </c>
      <c r="B71" s="107">
        <v>7145</v>
      </c>
      <c r="C71" s="108">
        <v>1.5</v>
      </c>
      <c r="D71" s="88">
        <v>6167</v>
      </c>
      <c r="E71" s="92">
        <v>1.3</v>
      </c>
      <c r="F71" s="109"/>
      <c r="G71" s="110"/>
      <c r="H71" s="109"/>
      <c r="I71" s="110"/>
      <c r="J71" s="109"/>
      <c r="K71" s="110"/>
      <c r="L71" s="109"/>
      <c r="M71" s="110"/>
      <c r="N71" s="109"/>
      <c r="O71" s="110"/>
    </row>
    <row r="72" spans="1:15">
      <c r="A72" s="95"/>
      <c r="B72" s="134">
        <f>SUM(B66:B71)</f>
        <v>481078</v>
      </c>
      <c r="C72" s="95"/>
      <c r="D72" s="95"/>
      <c r="E72" s="95"/>
      <c r="F72" s="95"/>
      <c r="G72" s="95"/>
      <c r="H72" s="95"/>
      <c r="I72" s="95"/>
      <c r="J72" s="95"/>
      <c r="K72" s="95"/>
      <c r="L72" s="95"/>
      <c r="M72" s="95"/>
      <c r="N72" s="95"/>
      <c r="O72" s="95"/>
    </row>
    <row r="73" spans="1:15">
      <c r="A73" s="95"/>
      <c r="B73" s="95"/>
      <c r="C73" s="95"/>
      <c r="D73" s="95"/>
      <c r="E73" s="95"/>
      <c r="F73" s="95"/>
      <c r="G73" s="95"/>
      <c r="H73" s="95"/>
      <c r="I73" s="95"/>
      <c r="J73" s="95"/>
      <c r="K73" s="95"/>
      <c r="L73" s="95"/>
      <c r="M73" s="95"/>
      <c r="N73" s="95"/>
      <c r="O73" s="95"/>
    </row>
    <row r="74" spans="1:15">
      <c r="A74" s="95" t="s">
        <v>162</v>
      </c>
      <c r="B74" s="95"/>
      <c r="C74" s="95"/>
      <c r="D74" s="95"/>
      <c r="E74" s="95"/>
      <c r="F74" s="95"/>
      <c r="G74" s="95"/>
      <c r="H74" s="95"/>
      <c r="I74" s="95"/>
      <c r="J74" s="95"/>
      <c r="K74" s="95"/>
      <c r="L74" s="95"/>
      <c r="M74" s="95"/>
      <c r="N74" s="95"/>
      <c r="O74" s="95"/>
    </row>
    <row r="75" spans="1:15" ht="15.75" thickBot="1">
      <c r="A75" s="95"/>
      <c r="B75" s="95">
        <v>2010</v>
      </c>
      <c r="C75" s="95"/>
      <c r="D75" s="95">
        <v>2000</v>
      </c>
      <c r="E75" s="95"/>
      <c r="F75" s="95">
        <v>1990</v>
      </c>
      <c r="G75" s="95"/>
      <c r="H75" s="95">
        <v>1980</v>
      </c>
      <c r="I75" s="95"/>
      <c r="J75" s="95">
        <v>1970</v>
      </c>
      <c r="K75" s="95"/>
      <c r="L75" s="95">
        <v>1960</v>
      </c>
      <c r="M75" s="95"/>
      <c r="N75" s="95">
        <v>1950</v>
      </c>
      <c r="O75" s="95"/>
    </row>
    <row r="76" spans="1:15">
      <c r="A76" s="96" t="s">
        <v>46</v>
      </c>
      <c r="B76" s="97">
        <v>87414</v>
      </c>
      <c r="C76" s="98">
        <v>60.2</v>
      </c>
      <c r="D76" s="90">
        <v>98899</v>
      </c>
      <c r="E76" s="91">
        <v>67.099999999999994</v>
      </c>
      <c r="F76" s="99"/>
      <c r="G76" s="100"/>
      <c r="H76" s="99"/>
      <c r="I76" s="100"/>
      <c r="J76" s="99"/>
      <c r="K76" s="100"/>
      <c r="L76" s="99"/>
      <c r="M76" s="100"/>
      <c r="N76" s="99"/>
      <c r="O76" s="100"/>
    </row>
    <row r="77" spans="1:15">
      <c r="A77" s="96" t="s">
        <v>47</v>
      </c>
      <c r="B77" s="101">
        <v>48029</v>
      </c>
      <c r="C77" s="102">
        <v>33.1</v>
      </c>
      <c r="D77" s="88">
        <v>40436</v>
      </c>
      <c r="E77" s="89">
        <v>27.5</v>
      </c>
      <c r="F77" s="103"/>
      <c r="G77" s="104"/>
      <c r="H77" s="103"/>
      <c r="I77" s="104"/>
      <c r="J77" s="103"/>
      <c r="K77" s="104"/>
      <c r="L77" s="103"/>
      <c r="M77" s="104"/>
      <c r="N77" s="103"/>
      <c r="O77" s="104"/>
    </row>
    <row r="78" spans="1:15" ht="25.5">
      <c r="A78" s="96" t="s">
        <v>48</v>
      </c>
      <c r="B78" s="101">
        <v>3537</v>
      </c>
      <c r="C78" s="102">
        <v>2.4</v>
      </c>
      <c r="D78" s="90">
        <v>3273</v>
      </c>
      <c r="E78" s="91">
        <v>2.2000000000000002</v>
      </c>
      <c r="F78" s="103"/>
      <c r="G78" s="104"/>
      <c r="H78" s="103"/>
      <c r="I78" s="104"/>
      <c r="J78" s="103"/>
      <c r="K78" s="104"/>
      <c r="L78" s="103"/>
      <c r="M78" s="104"/>
      <c r="N78" s="103"/>
      <c r="O78" s="104"/>
    </row>
    <row r="79" spans="1:15">
      <c r="A79" s="96" t="s">
        <v>49</v>
      </c>
      <c r="B79" s="101">
        <v>9073</v>
      </c>
      <c r="C79" s="102">
        <v>6.2</v>
      </c>
      <c r="D79" s="93">
        <v>5625</v>
      </c>
      <c r="E79" s="94">
        <v>3.8</v>
      </c>
      <c r="F79" s="103"/>
      <c r="G79" s="104"/>
      <c r="H79" s="103"/>
      <c r="I79" s="104"/>
      <c r="J79" s="103"/>
      <c r="K79" s="104"/>
      <c r="L79" s="103"/>
      <c r="M79" s="104"/>
      <c r="N79" s="103"/>
      <c r="O79" s="104"/>
    </row>
    <row r="80" spans="1:15" ht="25.5">
      <c r="A80" s="96" t="s">
        <v>50</v>
      </c>
      <c r="B80" s="105">
        <v>279</v>
      </c>
      <c r="C80" s="102">
        <v>0.2</v>
      </c>
      <c r="D80" s="113">
        <v>200</v>
      </c>
      <c r="E80" s="91">
        <v>0.1</v>
      </c>
      <c r="F80" s="103"/>
      <c r="G80" s="104"/>
      <c r="H80" s="103"/>
      <c r="I80" s="104"/>
      <c r="J80" s="103"/>
      <c r="K80" s="104"/>
      <c r="L80" s="103"/>
      <c r="M80" s="104"/>
      <c r="N80" s="103"/>
      <c r="O80" s="104"/>
    </row>
    <row r="81" spans="1:15" ht="15.75" thickBot="1">
      <c r="A81" s="106" t="s">
        <v>160</v>
      </c>
      <c r="B81" s="107">
        <v>4996</v>
      </c>
      <c r="C81" s="108">
        <v>3.4</v>
      </c>
      <c r="D81" s="88">
        <v>4648</v>
      </c>
      <c r="E81" s="89">
        <v>3.2</v>
      </c>
      <c r="F81" s="109"/>
      <c r="G81" s="110"/>
      <c r="H81" s="109"/>
      <c r="I81" s="110"/>
      <c r="J81" s="109"/>
      <c r="K81" s="110"/>
      <c r="L81" s="109"/>
      <c r="M81" s="110"/>
      <c r="N81" s="109"/>
      <c r="O81" s="110"/>
    </row>
    <row r="82" spans="1:15">
      <c r="B82" s="117">
        <f>SUM(B76:B81)</f>
        <v>153328</v>
      </c>
    </row>
    <row r="84" spans="1:15" ht="15.75">
      <c r="A84" s="111" t="s">
        <v>164</v>
      </c>
    </row>
    <row r="85" spans="1:15">
      <c r="A85" s="17" t="s">
        <v>163</v>
      </c>
    </row>
    <row r="89" spans="1:15">
      <c r="A89" s="112"/>
      <c r="B89" s="90"/>
      <c r="C89" s="113"/>
      <c r="D89" s="90"/>
      <c r="E89" s="91"/>
    </row>
    <row r="90" spans="1:15">
      <c r="A90" s="114"/>
      <c r="B90" s="88"/>
      <c r="C90" s="92"/>
      <c r="D90" s="88"/>
      <c r="E90" s="89"/>
    </row>
    <row r="91" spans="1:15">
      <c r="A91" s="112"/>
      <c r="B91" s="90"/>
      <c r="C91" s="113"/>
      <c r="D91" s="90"/>
      <c r="E91" s="91"/>
    </row>
    <row r="92" spans="1:15">
      <c r="A92" s="115"/>
      <c r="B92" s="93"/>
      <c r="C92" s="116"/>
      <c r="D92" s="93"/>
      <c r="E92" s="94"/>
    </row>
    <row r="93" spans="1:15">
      <c r="A93" s="112"/>
      <c r="B93" s="113"/>
      <c r="C93" s="113"/>
      <c r="D93" s="113"/>
      <c r="E93" s="91"/>
    </row>
    <row r="94" spans="1:15">
      <c r="A94" s="114"/>
      <c r="B94" s="88"/>
      <c r="C94" s="92"/>
      <c r="D94" s="88"/>
      <c r="E94" s="89"/>
    </row>
  </sheetData>
  <sortState ref="J33:N38">
    <sortCondition ref="J34"/>
  </sortState>
  <mergeCells count="10">
    <mergeCell ref="Y31:Z31"/>
    <mergeCell ref="V30:AA30"/>
    <mergeCell ref="J41:L41"/>
    <mergeCell ref="B53:C53"/>
    <mergeCell ref="J30:N30"/>
    <mergeCell ref="K31:L31"/>
    <mergeCell ref="M31:N31"/>
    <mergeCell ref="A30:C30"/>
    <mergeCell ref="A41:B41"/>
    <mergeCell ref="W31:X31"/>
  </mergeCells>
  <hyperlinks>
    <hyperlink ref="A85" r:id="rId1"/>
  </hyperlinks>
  <pageMargins left="0.7" right="0.7" top="0.75" bottom="0.75" header="0.3" footer="0.3"/>
  <pageSetup orientation="portrait" horizontalDpi="4294967293" verticalDpi="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42"/>
  <sheetViews>
    <sheetView zoomScale="80" zoomScaleNormal="80" workbookViewId="0">
      <selection activeCell="P10" sqref="P10"/>
    </sheetView>
  </sheetViews>
  <sheetFormatPr defaultRowHeight="15"/>
  <cols>
    <col min="1" max="1" width="15" customWidth="1"/>
    <col min="2" max="2" width="45.5703125" customWidth="1"/>
    <col min="3" max="3" width="18.42578125" customWidth="1"/>
    <col min="5" max="5" width="22.85546875" customWidth="1"/>
  </cols>
  <sheetData>
    <row r="4" spans="1:3" ht="18.75">
      <c r="A4" s="393" t="s">
        <v>464</v>
      </c>
      <c r="B4" s="394"/>
      <c r="C4" s="344"/>
    </row>
    <row r="5" spans="1:3" ht="15.75">
      <c r="A5" s="13" t="s">
        <v>52</v>
      </c>
      <c r="B5" s="13"/>
      <c r="C5" s="15">
        <v>662553</v>
      </c>
    </row>
    <row r="6" spans="1:3" ht="15.75">
      <c r="A6" s="13" t="s">
        <v>57</v>
      </c>
      <c r="B6" s="13"/>
      <c r="C6" s="15">
        <v>871478</v>
      </c>
    </row>
    <row r="7" spans="1:3" ht="15.75">
      <c r="A7" s="13" t="s">
        <v>56</v>
      </c>
      <c r="B7" s="13"/>
      <c r="C7" s="15">
        <v>1055278</v>
      </c>
    </row>
    <row r="8" spans="1:3" ht="15.75">
      <c r="A8" s="13" t="s">
        <v>55</v>
      </c>
      <c r="B8" s="13"/>
      <c r="C8" s="15">
        <v>1134804</v>
      </c>
    </row>
    <row r="9" spans="1:3" ht="16.5" thickBot="1">
      <c r="A9" s="395"/>
      <c r="B9" s="395"/>
      <c r="C9" s="395"/>
    </row>
    <row r="10" spans="1:3" ht="15.75" thickTop="1"/>
    <row r="23" spans="1:5" ht="15.75">
      <c r="E23" s="111" t="s">
        <v>343</v>
      </c>
    </row>
    <row r="29" spans="1:5">
      <c r="A29" t="s">
        <v>157</v>
      </c>
    </row>
    <row r="30" spans="1:5">
      <c r="A30" t="s">
        <v>145</v>
      </c>
    </row>
    <row r="35" spans="1:5" ht="18.75">
      <c r="A35" s="393" t="s">
        <v>464</v>
      </c>
      <c r="B35" s="394"/>
      <c r="C35" s="344"/>
    </row>
    <row r="36" spans="1:5">
      <c r="A36" s="46" t="s">
        <v>141</v>
      </c>
      <c r="B36" s="46" t="s">
        <v>143</v>
      </c>
      <c r="C36" s="46" t="s">
        <v>142</v>
      </c>
    </row>
    <row r="37" spans="1:5" ht="15.75">
      <c r="A37" s="13" t="s">
        <v>57</v>
      </c>
      <c r="B37" t="s">
        <v>146</v>
      </c>
      <c r="C37" s="15">
        <v>871478</v>
      </c>
      <c r="E37" s="56"/>
    </row>
    <row r="38" spans="1:5" ht="15.75">
      <c r="A38" s="13" t="s">
        <v>55</v>
      </c>
      <c r="B38" s="13" t="s">
        <v>144</v>
      </c>
      <c r="C38" s="15">
        <v>1134804</v>
      </c>
      <c r="E38" s="57"/>
    </row>
    <row r="39" spans="1:5" ht="15.75">
      <c r="A39" s="13" t="s">
        <v>56</v>
      </c>
      <c r="B39" s="13" t="s">
        <v>147</v>
      </c>
      <c r="C39" s="15">
        <v>1055278</v>
      </c>
      <c r="E39" s="57"/>
    </row>
    <row r="40" spans="1:5" ht="15.75">
      <c r="A40" s="13" t="s">
        <v>52</v>
      </c>
      <c r="B40" s="13" t="s">
        <v>148</v>
      </c>
      <c r="C40" s="15">
        <v>662553</v>
      </c>
      <c r="E40" s="57"/>
    </row>
    <row r="41" spans="1:5" ht="16.5" thickBot="1">
      <c r="A41" s="396"/>
      <c r="B41" s="397"/>
      <c r="C41" s="398"/>
      <c r="E41" s="57"/>
    </row>
    <row r="42" spans="1:5" ht="15.75" thickTop="1">
      <c r="E42" s="57"/>
    </row>
  </sheetData>
  <sortState ref="A5:C8">
    <sortCondition ref="C8"/>
  </sortState>
  <mergeCells count="4">
    <mergeCell ref="A4:C4"/>
    <mergeCell ref="A9:C9"/>
    <mergeCell ref="A35:C35"/>
    <mergeCell ref="A41:C41"/>
  </mergeCells>
  <pageMargins left="0.7" right="0.7" top="0.75" bottom="0.75" header="0.3" footer="0.3"/>
  <pageSetup orientation="portrait" horizontalDpi="4294967293"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70"/>
  <sheetViews>
    <sheetView zoomScale="80" zoomScaleNormal="80" workbookViewId="0">
      <selection activeCell="J29" sqref="J29"/>
    </sheetView>
  </sheetViews>
  <sheetFormatPr defaultRowHeight="15"/>
  <cols>
    <col min="1" max="1" width="15.42578125" customWidth="1"/>
    <col min="2" max="2" width="7.85546875" customWidth="1"/>
    <col min="3" max="3" width="8.42578125" customWidth="1"/>
    <col min="4" max="4" width="11" customWidth="1"/>
    <col min="5" max="5" width="11.42578125" customWidth="1"/>
    <col min="6" max="6" width="8.85546875" customWidth="1"/>
    <col min="7" max="7" width="10.140625" customWidth="1"/>
    <col min="8" max="8" width="8.140625" customWidth="1"/>
    <col min="9" max="9" width="8.85546875" customWidth="1"/>
    <col min="10" max="10" width="6.5703125" customWidth="1"/>
    <col min="11" max="11" width="7.7109375" customWidth="1"/>
    <col min="12" max="12" width="9.140625" customWidth="1"/>
    <col min="13" max="13" width="7" customWidth="1"/>
    <col min="14" max="14" width="17.7109375" customWidth="1"/>
    <col min="15" max="15" width="13.5703125" bestFit="1" customWidth="1"/>
  </cols>
  <sheetData>
    <row r="1" spans="1:1" ht="15.75" customHeight="1"/>
    <row r="6" spans="1:1" ht="18.75">
      <c r="A6" s="58" t="s">
        <v>149</v>
      </c>
    </row>
    <row r="25" spans="1:9" ht="34.5" customHeight="1"/>
    <row r="27" spans="1:9">
      <c r="A27" t="s">
        <v>158</v>
      </c>
    </row>
    <row r="29" spans="1:9" ht="18.75">
      <c r="A29" s="327" t="s">
        <v>473</v>
      </c>
      <c r="B29" s="327"/>
      <c r="C29" s="327"/>
      <c r="D29" s="327"/>
      <c r="E29" s="327"/>
      <c r="F29" s="327"/>
      <c r="G29" s="327"/>
      <c r="H29" s="327"/>
      <c r="I29" s="329"/>
    </row>
    <row r="30" spans="1:9" ht="15.75">
      <c r="A30" s="62"/>
      <c r="B30" s="417" t="s">
        <v>468</v>
      </c>
      <c r="C30" s="417"/>
      <c r="D30" s="417" t="s">
        <v>471</v>
      </c>
      <c r="E30" s="417"/>
      <c r="F30" s="417" t="s">
        <v>470</v>
      </c>
      <c r="G30" s="417"/>
      <c r="H30" s="417" t="s">
        <v>469</v>
      </c>
      <c r="I30" s="329"/>
    </row>
    <row r="31" spans="1:9">
      <c r="A31" s="191"/>
      <c r="B31" s="245" t="s">
        <v>6</v>
      </c>
      <c r="C31" s="245" t="s">
        <v>155</v>
      </c>
      <c r="D31" s="245" t="s">
        <v>6</v>
      </c>
      <c r="E31" s="245" t="s">
        <v>155</v>
      </c>
      <c r="F31" s="245" t="s">
        <v>6</v>
      </c>
      <c r="G31" s="245" t="s">
        <v>155</v>
      </c>
      <c r="H31" s="245" t="s">
        <v>6</v>
      </c>
      <c r="I31" s="245" t="s">
        <v>155</v>
      </c>
    </row>
    <row r="32" spans="1:9" ht="19.5" customHeight="1">
      <c r="A32" s="21" t="s">
        <v>114</v>
      </c>
      <c r="B32" s="267">
        <v>0.85899999999999999</v>
      </c>
      <c r="C32" s="22">
        <v>79070</v>
      </c>
      <c r="D32" s="267">
        <v>0.83799999999999997</v>
      </c>
      <c r="E32" s="268">
        <v>204681</v>
      </c>
      <c r="F32" s="267">
        <v>0.80200000000000005</v>
      </c>
      <c r="G32" s="268">
        <v>156416</v>
      </c>
      <c r="H32" s="267">
        <v>0.81899999999999995</v>
      </c>
      <c r="I32" s="268">
        <v>110850</v>
      </c>
    </row>
    <row r="33" spans="1:15" ht="15.75" customHeight="1">
      <c r="A33" s="21" t="s">
        <v>113</v>
      </c>
      <c r="B33" s="267">
        <v>0.14099999999999999</v>
      </c>
      <c r="C33" s="22">
        <v>12995</v>
      </c>
      <c r="D33" s="267">
        <v>0.16200000000000001</v>
      </c>
      <c r="E33" s="268">
        <v>39429</v>
      </c>
      <c r="F33" s="267">
        <v>0.19800000000000001</v>
      </c>
      <c r="G33" s="268">
        <v>38516</v>
      </c>
      <c r="H33" s="267">
        <v>0.18099999999999999</v>
      </c>
      <c r="I33" s="268">
        <v>24531</v>
      </c>
    </row>
    <row r="34" spans="1:15" ht="47.25">
      <c r="A34" s="21" t="s">
        <v>108</v>
      </c>
      <c r="B34" s="267">
        <v>4.7E-2</v>
      </c>
      <c r="C34" s="22">
        <v>4312</v>
      </c>
      <c r="D34" s="267">
        <v>7.5999999999999998E-2</v>
      </c>
      <c r="E34" s="268">
        <v>18452</v>
      </c>
      <c r="F34" s="267">
        <v>9.2999999999999999E-2</v>
      </c>
      <c r="G34" s="268">
        <v>18058</v>
      </c>
      <c r="H34" s="267">
        <v>7.5999999999999998E-2</v>
      </c>
      <c r="I34" s="268">
        <v>10255</v>
      </c>
    </row>
    <row r="35" spans="1:15" ht="15.75">
      <c r="K35" s="111" t="s">
        <v>344</v>
      </c>
    </row>
    <row r="38" spans="1:15" ht="18.75">
      <c r="A38" s="347" t="s">
        <v>151</v>
      </c>
      <c r="B38" s="347"/>
      <c r="C38" s="347"/>
      <c r="D38" s="347"/>
      <c r="E38" s="347"/>
      <c r="F38" s="347"/>
      <c r="G38" s="347"/>
      <c r="H38" s="347"/>
      <c r="I38" s="400"/>
      <c r="J38" s="400"/>
      <c r="K38" s="400"/>
      <c r="L38" s="400"/>
      <c r="M38" s="400"/>
    </row>
    <row r="39" spans="1:15" ht="15.75">
      <c r="A39" s="204"/>
      <c r="B39" s="399" t="s">
        <v>168</v>
      </c>
      <c r="C39" s="399"/>
      <c r="D39" s="400"/>
      <c r="E39" s="399" t="s">
        <v>167</v>
      </c>
      <c r="F39" s="400"/>
      <c r="G39" s="400"/>
      <c r="H39" s="399" t="s">
        <v>166</v>
      </c>
      <c r="I39" s="399"/>
      <c r="J39" s="400"/>
      <c r="K39" s="399" t="s">
        <v>165</v>
      </c>
      <c r="L39" s="400"/>
      <c r="M39" s="400"/>
    </row>
    <row r="40" spans="1:15">
      <c r="A40" s="205"/>
      <c r="B40" s="200" t="s">
        <v>6</v>
      </c>
      <c r="C40" s="200" t="s">
        <v>358</v>
      </c>
      <c r="D40" s="200" t="s">
        <v>354</v>
      </c>
      <c r="E40" s="200" t="s">
        <v>6</v>
      </c>
      <c r="F40" s="200" t="s">
        <v>358</v>
      </c>
      <c r="G40" s="200" t="s">
        <v>354</v>
      </c>
      <c r="H40" s="200" t="s">
        <v>6</v>
      </c>
      <c r="I40" s="200" t="s">
        <v>358</v>
      </c>
      <c r="J40" s="200" t="s">
        <v>354</v>
      </c>
      <c r="K40" s="200" t="s">
        <v>6</v>
      </c>
      <c r="L40" s="200" t="s">
        <v>358</v>
      </c>
      <c r="M40" s="200" t="s">
        <v>354</v>
      </c>
    </row>
    <row r="41" spans="1:15" ht="31.5">
      <c r="A41" s="206" t="s">
        <v>114</v>
      </c>
      <c r="B41" s="207">
        <v>0.85899999999999999</v>
      </c>
      <c r="C41" s="209">
        <v>79070</v>
      </c>
      <c r="D41" s="210" t="s">
        <v>79</v>
      </c>
      <c r="E41" s="207">
        <v>0.83799999999999997</v>
      </c>
      <c r="F41" s="208">
        <v>204681</v>
      </c>
      <c r="G41" s="210" t="s">
        <v>81</v>
      </c>
      <c r="H41" s="207">
        <v>0.80200000000000005</v>
      </c>
      <c r="I41" s="208">
        <v>156416</v>
      </c>
      <c r="J41" s="210" t="s">
        <v>83</v>
      </c>
      <c r="K41" s="207">
        <v>0.81899999999999995</v>
      </c>
      <c r="L41" s="208">
        <v>110850</v>
      </c>
      <c r="M41" s="210" t="s">
        <v>85</v>
      </c>
    </row>
    <row r="42" spans="1:15" ht="47.25">
      <c r="A42" s="206" t="s">
        <v>113</v>
      </c>
      <c r="B42" s="207">
        <v>0.14099999999999999</v>
      </c>
      <c r="C42" s="209">
        <v>12995</v>
      </c>
      <c r="D42" s="210" t="s">
        <v>89</v>
      </c>
      <c r="E42" s="207">
        <v>0.16200000000000001</v>
      </c>
      <c r="F42" s="208">
        <v>39429</v>
      </c>
      <c r="G42" s="210" t="s">
        <v>90</v>
      </c>
      <c r="H42" s="207">
        <v>0.19800000000000001</v>
      </c>
      <c r="I42" s="208">
        <v>38516</v>
      </c>
      <c r="J42" s="210" t="s">
        <v>91</v>
      </c>
      <c r="K42" s="207">
        <v>0.18099999999999999</v>
      </c>
      <c r="L42" s="208">
        <v>24531</v>
      </c>
      <c r="M42" s="210" t="s">
        <v>92</v>
      </c>
    </row>
    <row r="43" spans="1:15" s="199" customFormat="1" ht="47.25">
      <c r="A43" s="206" t="s">
        <v>108</v>
      </c>
      <c r="B43" s="207">
        <v>4.7E-2</v>
      </c>
      <c r="C43" s="209">
        <v>4312</v>
      </c>
      <c r="D43" s="210" t="s">
        <v>98</v>
      </c>
      <c r="E43" s="207">
        <v>7.5999999999999998E-2</v>
      </c>
      <c r="F43" s="208">
        <v>18452</v>
      </c>
      <c r="G43" s="210" t="s">
        <v>100</v>
      </c>
      <c r="H43" s="207">
        <v>9.2999999999999999E-2</v>
      </c>
      <c r="I43" s="208">
        <v>18058</v>
      </c>
      <c r="J43" s="210" t="s">
        <v>102</v>
      </c>
      <c r="K43" s="207">
        <v>7.5999999999999998E-2</v>
      </c>
      <c r="L43" s="208">
        <v>10255</v>
      </c>
      <c r="M43" s="210" t="s">
        <v>104</v>
      </c>
    </row>
    <row r="44" spans="1:15" s="199" customFormat="1" ht="15.75">
      <c r="A44" s="202"/>
      <c r="B44" s="194"/>
      <c r="C44" s="59"/>
      <c r="E44" s="194"/>
      <c r="F44" s="203"/>
      <c r="H44" s="194"/>
      <c r="I44" s="203"/>
      <c r="K44" s="194"/>
      <c r="L44" s="203"/>
    </row>
    <row r="45" spans="1:15" s="199" customFormat="1" ht="15.75">
      <c r="A45" s="202"/>
      <c r="B45" s="194"/>
      <c r="C45" s="59"/>
      <c r="E45" s="194"/>
      <c r="F45" s="203"/>
      <c r="H45" s="194"/>
      <c r="I45" s="203"/>
      <c r="K45" s="194"/>
      <c r="L45" s="203"/>
    </row>
    <row r="47" spans="1:15" ht="18.75">
      <c r="A47" s="332" t="s">
        <v>116</v>
      </c>
      <c r="B47" s="333"/>
      <c r="C47" s="333"/>
      <c r="D47" s="333"/>
      <c r="E47" s="333"/>
      <c r="F47" s="333"/>
      <c r="G47" s="333"/>
      <c r="H47" s="334"/>
      <c r="K47" s="332" t="s">
        <v>115</v>
      </c>
      <c r="L47" s="333"/>
      <c r="M47" s="333"/>
      <c r="N47" s="333"/>
      <c r="O47" s="334"/>
    </row>
    <row r="48" spans="1:15" ht="15.75">
      <c r="A48" s="19"/>
      <c r="B48" s="20" t="s">
        <v>109</v>
      </c>
      <c r="C48" s="20"/>
      <c r="D48" s="20" t="s">
        <v>110</v>
      </c>
      <c r="E48" s="20"/>
      <c r="F48" s="20" t="s">
        <v>111</v>
      </c>
      <c r="G48" s="20"/>
      <c r="H48" s="20" t="s">
        <v>112</v>
      </c>
      <c r="K48" s="19"/>
      <c r="L48" s="246" t="s">
        <v>465</v>
      </c>
      <c r="M48" s="246" t="s">
        <v>466</v>
      </c>
      <c r="N48" s="246" t="s">
        <v>467</v>
      </c>
      <c r="O48" s="246" t="s">
        <v>468</v>
      </c>
    </row>
    <row r="49" spans="1:40" ht="94.5">
      <c r="A49" s="21" t="s">
        <v>106</v>
      </c>
      <c r="B49" s="22">
        <v>92065</v>
      </c>
      <c r="C49" s="59"/>
      <c r="D49" s="23">
        <v>244110</v>
      </c>
      <c r="E49" s="23"/>
      <c r="F49" s="23">
        <v>194932</v>
      </c>
      <c r="G49" s="23"/>
      <c r="H49" s="23">
        <v>135381</v>
      </c>
      <c r="K49" s="21" t="s">
        <v>108</v>
      </c>
      <c r="L49" s="24">
        <v>7.5999999999999998E-2</v>
      </c>
      <c r="M49" s="24">
        <v>9.2999999999999999E-2</v>
      </c>
      <c r="N49" s="24">
        <v>7.5999999999999998E-2</v>
      </c>
      <c r="O49" s="24">
        <v>4.7E-2</v>
      </c>
    </row>
    <row r="50" spans="1:40" ht="78.75">
      <c r="A50" s="21" t="s">
        <v>107</v>
      </c>
      <c r="B50" s="22">
        <v>79070</v>
      </c>
      <c r="C50" s="59"/>
      <c r="D50" s="23">
        <v>204681</v>
      </c>
      <c r="E50" s="23"/>
      <c r="F50" s="23">
        <v>156416</v>
      </c>
      <c r="G50" s="23"/>
      <c r="H50" s="23">
        <v>110850</v>
      </c>
      <c r="K50" s="21" t="s">
        <v>113</v>
      </c>
      <c r="L50" s="24">
        <v>0.18099999999999999</v>
      </c>
      <c r="M50" s="24">
        <v>0.19800000000000001</v>
      </c>
      <c r="N50" s="24">
        <v>0.16200000000000001</v>
      </c>
      <c r="O50" s="24">
        <v>0.14099999999999999</v>
      </c>
    </row>
    <row r="51" spans="1:40" ht="34.5" customHeight="1">
      <c r="A51" s="21" t="s">
        <v>113</v>
      </c>
      <c r="B51" s="22">
        <v>12995</v>
      </c>
      <c r="C51" s="59"/>
      <c r="D51" s="23">
        <v>39429</v>
      </c>
      <c r="E51" s="23"/>
      <c r="F51" s="23">
        <v>38516</v>
      </c>
      <c r="G51" s="23"/>
      <c r="H51" s="23">
        <v>24531</v>
      </c>
      <c r="K51" s="21" t="s">
        <v>114</v>
      </c>
      <c r="L51" s="24">
        <v>0.81899999999999995</v>
      </c>
      <c r="M51" s="24">
        <v>0.80200000000000005</v>
      </c>
      <c r="N51" s="24">
        <v>0.83799999999999997</v>
      </c>
      <c r="O51" s="24">
        <v>0.85899999999999999</v>
      </c>
    </row>
    <row r="52" spans="1:40" ht="36" customHeight="1" thickBot="1">
      <c r="A52" s="21" t="s">
        <v>108</v>
      </c>
      <c r="B52" s="22">
        <v>4312</v>
      </c>
      <c r="C52" s="59"/>
      <c r="D52" s="23">
        <v>18452</v>
      </c>
      <c r="E52" s="23"/>
      <c r="F52" s="23">
        <v>18058</v>
      </c>
      <c r="G52" s="23"/>
      <c r="H52" s="23">
        <v>10255</v>
      </c>
      <c r="K52" s="401"/>
      <c r="L52" s="401"/>
      <c r="M52" s="401"/>
      <c r="N52" s="401"/>
      <c r="O52" s="401"/>
    </row>
    <row r="53" spans="1:40" ht="17.25" thickTop="1" thickBot="1">
      <c r="A53" s="401"/>
      <c r="B53" s="401"/>
      <c r="C53" s="401"/>
      <c r="D53" s="401"/>
      <c r="E53" s="401"/>
      <c r="F53" s="401"/>
      <c r="G53" s="401"/>
      <c r="H53" s="401"/>
    </row>
    <row r="54" spans="1:40" ht="15.75" thickTop="1"/>
    <row r="55" spans="1:40">
      <c r="A55" s="16" t="s">
        <v>58</v>
      </c>
    </row>
    <row r="56" spans="1:40">
      <c r="A56" t="s">
        <v>59</v>
      </c>
    </row>
    <row r="57" spans="1:40" ht="15" customHeight="1">
      <c r="A57" s="414" t="s">
        <v>2</v>
      </c>
      <c r="B57" s="415"/>
      <c r="C57" s="415"/>
      <c r="D57" s="416"/>
      <c r="E57" s="60"/>
      <c r="F57" s="366" t="s">
        <v>60</v>
      </c>
      <c r="G57" s="367"/>
      <c r="H57" s="367"/>
      <c r="I57" s="367"/>
      <c r="J57" s="367"/>
      <c r="K57" s="367"/>
      <c r="L57" s="368"/>
      <c r="M57" s="366" t="s">
        <v>61</v>
      </c>
      <c r="N57" s="367"/>
      <c r="O57" s="367"/>
      <c r="P57" s="368"/>
      <c r="Q57" s="320" t="s">
        <v>62</v>
      </c>
      <c r="R57" s="320"/>
      <c r="S57" s="320"/>
      <c r="T57" s="320"/>
      <c r="U57" s="320" t="s">
        <v>3</v>
      </c>
      <c r="V57" s="320"/>
      <c r="W57" s="320"/>
      <c r="X57" s="320"/>
      <c r="Y57" s="320" t="s">
        <v>63</v>
      </c>
      <c r="Z57" s="320"/>
      <c r="AA57" s="320"/>
      <c r="AB57" s="320"/>
      <c r="AC57" s="320" t="s">
        <v>64</v>
      </c>
      <c r="AD57" s="320"/>
      <c r="AE57" s="320"/>
      <c r="AF57" s="320"/>
      <c r="AG57" s="320" t="s">
        <v>65</v>
      </c>
      <c r="AH57" s="320"/>
      <c r="AI57" s="320"/>
      <c r="AJ57" s="320"/>
      <c r="AK57" s="320" t="s">
        <v>32</v>
      </c>
      <c r="AL57" s="320"/>
      <c r="AM57" s="320"/>
      <c r="AN57" s="320"/>
    </row>
    <row r="58" spans="1:40" ht="38.25">
      <c r="A58" s="1"/>
      <c r="B58" s="2"/>
      <c r="C58" s="2"/>
      <c r="D58" s="3"/>
      <c r="E58" s="2"/>
      <c r="F58" s="366" t="s">
        <v>4</v>
      </c>
      <c r="G58" s="367"/>
      <c r="H58" s="367"/>
      <c r="I58" s="368"/>
      <c r="J58" s="42" t="s">
        <v>5</v>
      </c>
      <c r="K58" s="42" t="s">
        <v>6</v>
      </c>
      <c r="L58" s="42" t="s">
        <v>7</v>
      </c>
      <c r="M58" s="42" t="s">
        <v>4</v>
      </c>
      <c r="N58" s="42" t="s">
        <v>5</v>
      </c>
      <c r="O58" s="42" t="s">
        <v>6</v>
      </c>
      <c r="P58" s="42" t="s">
        <v>7</v>
      </c>
      <c r="Q58" s="11" t="s">
        <v>4</v>
      </c>
      <c r="R58" s="11" t="s">
        <v>5</v>
      </c>
      <c r="S58" s="11" t="s">
        <v>6</v>
      </c>
      <c r="T58" s="11" t="s">
        <v>7</v>
      </c>
      <c r="U58" s="11" t="s">
        <v>4</v>
      </c>
      <c r="V58" s="11" t="s">
        <v>5</v>
      </c>
      <c r="W58" s="11" t="s">
        <v>6</v>
      </c>
      <c r="X58" s="11" t="s">
        <v>7</v>
      </c>
      <c r="Y58" s="11" t="s">
        <v>4</v>
      </c>
      <c r="Z58" s="11" t="s">
        <v>5</v>
      </c>
      <c r="AA58" s="11" t="s">
        <v>6</v>
      </c>
      <c r="AB58" s="11" t="s">
        <v>7</v>
      </c>
      <c r="AC58" s="11" t="s">
        <v>4</v>
      </c>
      <c r="AD58" s="11" t="s">
        <v>5</v>
      </c>
      <c r="AE58" s="11" t="s">
        <v>6</v>
      </c>
      <c r="AF58" s="11" t="s">
        <v>7</v>
      </c>
      <c r="AG58" s="11" t="s">
        <v>4</v>
      </c>
      <c r="AH58" s="11" t="s">
        <v>5</v>
      </c>
      <c r="AI58" s="11" t="s">
        <v>6</v>
      </c>
      <c r="AJ58" s="11" t="s">
        <v>7</v>
      </c>
      <c r="AK58" s="11" t="s">
        <v>4</v>
      </c>
      <c r="AL58" s="11" t="s">
        <v>5</v>
      </c>
      <c r="AM58" s="11" t="s">
        <v>6</v>
      </c>
      <c r="AN58" s="11" t="s">
        <v>7</v>
      </c>
    </row>
    <row r="59" spans="1:40">
      <c r="A59" s="25" t="s">
        <v>106</v>
      </c>
      <c r="B59" s="25"/>
      <c r="C59" s="25"/>
      <c r="D59" s="25"/>
      <c r="E59" s="61"/>
      <c r="F59" s="411">
        <v>288536</v>
      </c>
      <c r="G59" s="412"/>
      <c r="H59" s="412"/>
      <c r="I59" s="413"/>
      <c r="J59" s="42" t="s">
        <v>66</v>
      </c>
      <c r="K59" s="43">
        <v>288536</v>
      </c>
      <c r="L59" s="42" t="s">
        <v>12</v>
      </c>
      <c r="M59" s="43">
        <v>869196</v>
      </c>
      <c r="N59" s="42" t="s">
        <v>11</v>
      </c>
      <c r="O59" s="43">
        <v>869196</v>
      </c>
      <c r="P59" s="42" t="s">
        <v>12</v>
      </c>
      <c r="Q59" s="12">
        <v>702765</v>
      </c>
      <c r="R59" s="11" t="s">
        <v>67</v>
      </c>
      <c r="S59" s="12">
        <v>702765</v>
      </c>
      <c r="T59" s="11" t="s">
        <v>12</v>
      </c>
      <c r="U59" s="12">
        <v>439843</v>
      </c>
      <c r="V59" s="11" t="s">
        <v>68</v>
      </c>
      <c r="W59" s="12">
        <v>439843</v>
      </c>
      <c r="X59" s="11" t="s">
        <v>12</v>
      </c>
      <c r="Y59" s="12">
        <v>92065</v>
      </c>
      <c r="Z59" s="11" t="s">
        <v>69</v>
      </c>
      <c r="AA59" s="12">
        <v>92065</v>
      </c>
      <c r="AB59" s="11" t="s">
        <v>12</v>
      </c>
      <c r="AC59" s="12">
        <v>244110</v>
      </c>
      <c r="AD59" s="11" t="s">
        <v>70</v>
      </c>
      <c r="AE59" s="12">
        <v>244110</v>
      </c>
      <c r="AF59" s="11" t="s">
        <v>12</v>
      </c>
      <c r="AG59" s="12">
        <v>194932</v>
      </c>
      <c r="AH59" s="11" t="s">
        <v>71</v>
      </c>
      <c r="AI59" s="12">
        <v>194932</v>
      </c>
      <c r="AJ59" s="11" t="s">
        <v>12</v>
      </c>
      <c r="AK59" s="12">
        <v>135381</v>
      </c>
      <c r="AL59" s="11" t="s">
        <v>72</v>
      </c>
      <c r="AM59" s="12">
        <v>135381</v>
      </c>
      <c r="AN59" s="11" t="s">
        <v>12</v>
      </c>
    </row>
    <row r="60" spans="1:40" ht="25.5">
      <c r="A60" s="25" t="s">
        <v>107</v>
      </c>
      <c r="B60" s="25"/>
      <c r="C60" s="25"/>
      <c r="D60" s="25"/>
      <c r="E60" s="61"/>
      <c r="F60" s="411">
        <v>253905</v>
      </c>
      <c r="G60" s="412"/>
      <c r="H60" s="412"/>
      <c r="I60" s="413"/>
      <c r="J60" s="42" t="s">
        <v>73</v>
      </c>
      <c r="K60" s="18">
        <v>0.88</v>
      </c>
      <c r="L60" s="42" t="s">
        <v>74</v>
      </c>
      <c r="M60" s="43">
        <v>778867</v>
      </c>
      <c r="N60" s="42" t="s">
        <v>75</v>
      </c>
      <c r="O60" s="18">
        <v>0.89600000000000002</v>
      </c>
      <c r="P60" s="42" t="s">
        <v>40</v>
      </c>
      <c r="Q60" s="12">
        <v>615864</v>
      </c>
      <c r="R60" s="11" t="s">
        <v>76</v>
      </c>
      <c r="S60" s="18">
        <v>0.876</v>
      </c>
      <c r="T60" s="11" t="s">
        <v>35</v>
      </c>
      <c r="U60" s="12">
        <v>391605</v>
      </c>
      <c r="V60" s="11" t="s">
        <v>77</v>
      </c>
      <c r="W60" s="18">
        <v>0.89</v>
      </c>
      <c r="X60" s="11" t="s">
        <v>78</v>
      </c>
      <c r="Y60" s="12">
        <v>79070</v>
      </c>
      <c r="Z60" s="11" t="s">
        <v>79</v>
      </c>
      <c r="AA60" s="18">
        <v>0.85899999999999999</v>
      </c>
      <c r="AB60" s="11" t="s">
        <v>80</v>
      </c>
      <c r="AC60" s="12">
        <v>204681</v>
      </c>
      <c r="AD60" s="11" t="s">
        <v>81</v>
      </c>
      <c r="AE60" s="18">
        <v>0.83799999999999997</v>
      </c>
      <c r="AF60" s="11" t="s">
        <v>82</v>
      </c>
      <c r="AG60" s="12">
        <v>156416</v>
      </c>
      <c r="AH60" s="11" t="s">
        <v>83</v>
      </c>
      <c r="AI60" s="18">
        <v>0.80200000000000005</v>
      </c>
      <c r="AJ60" s="11" t="s">
        <v>84</v>
      </c>
      <c r="AK60" s="12">
        <v>110850</v>
      </c>
      <c r="AL60" s="11" t="s">
        <v>85</v>
      </c>
      <c r="AM60" s="18">
        <v>0.81899999999999995</v>
      </c>
      <c r="AN60" s="11" t="s">
        <v>86</v>
      </c>
    </row>
    <row r="61" spans="1:40" ht="25.5">
      <c r="A61" s="25" t="s">
        <v>113</v>
      </c>
      <c r="B61" s="25"/>
      <c r="C61" s="25"/>
      <c r="D61" s="25"/>
      <c r="E61" s="25"/>
      <c r="F61" s="324">
        <v>34631</v>
      </c>
      <c r="G61" s="324"/>
      <c r="H61" s="320"/>
      <c r="I61" s="320"/>
      <c r="J61" s="11" t="s">
        <v>87</v>
      </c>
      <c r="K61" s="18">
        <v>0.12</v>
      </c>
      <c r="L61" s="11" t="s">
        <v>74</v>
      </c>
      <c r="M61" s="12">
        <v>90329</v>
      </c>
      <c r="N61" s="11" t="s">
        <v>75</v>
      </c>
      <c r="O61" s="18">
        <v>0.104</v>
      </c>
      <c r="P61" s="11" t="s">
        <v>40</v>
      </c>
      <c r="Q61" s="12">
        <v>86901</v>
      </c>
      <c r="R61" s="11" t="s">
        <v>76</v>
      </c>
      <c r="S61" s="18">
        <v>0.124</v>
      </c>
      <c r="T61" s="11" t="s">
        <v>35</v>
      </c>
      <c r="U61" s="12">
        <v>48238</v>
      </c>
      <c r="V61" s="11" t="s">
        <v>88</v>
      </c>
      <c r="W61" s="18">
        <v>0.11</v>
      </c>
      <c r="X61" s="11" t="s">
        <v>78</v>
      </c>
      <c r="Y61" s="12">
        <v>12995</v>
      </c>
      <c r="Z61" s="11" t="s">
        <v>89</v>
      </c>
      <c r="AA61" s="18">
        <v>0.14099999999999999</v>
      </c>
      <c r="AB61" s="11" t="s">
        <v>80</v>
      </c>
      <c r="AC61" s="12">
        <v>39429</v>
      </c>
      <c r="AD61" s="11" t="s">
        <v>90</v>
      </c>
      <c r="AE61" s="18">
        <v>0.16200000000000001</v>
      </c>
      <c r="AF61" s="11" t="s">
        <v>82</v>
      </c>
      <c r="AG61" s="12">
        <v>38516</v>
      </c>
      <c r="AH61" s="11" t="s">
        <v>91</v>
      </c>
      <c r="AI61" s="18">
        <v>0.19800000000000001</v>
      </c>
      <c r="AJ61" s="11" t="s">
        <v>84</v>
      </c>
      <c r="AK61" s="12">
        <v>24531</v>
      </c>
      <c r="AL61" s="11" t="s">
        <v>92</v>
      </c>
      <c r="AM61" s="18">
        <v>0.18099999999999999</v>
      </c>
      <c r="AN61" s="11" t="s">
        <v>86</v>
      </c>
    </row>
    <row r="62" spans="1:40" ht="25.5">
      <c r="A62" s="25" t="s">
        <v>108</v>
      </c>
      <c r="B62" s="25"/>
      <c r="C62" s="25"/>
      <c r="D62" s="25"/>
      <c r="E62" s="25"/>
      <c r="F62" s="324">
        <v>11369</v>
      </c>
      <c r="G62" s="324"/>
      <c r="H62" s="320"/>
      <c r="I62" s="320"/>
      <c r="J62" s="11" t="s">
        <v>93</v>
      </c>
      <c r="K62" s="18">
        <v>3.9E-2</v>
      </c>
      <c r="L62" s="11" t="s">
        <v>35</v>
      </c>
      <c r="M62" s="12">
        <v>31171</v>
      </c>
      <c r="N62" s="11" t="s">
        <v>94</v>
      </c>
      <c r="O62" s="18">
        <v>3.5999999999999997E-2</v>
      </c>
      <c r="P62" s="11" t="s">
        <v>43</v>
      </c>
      <c r="Q62" s="12">
        <v>33526</v>
      </c>
      <c r="R62" s="11" t="s">
        <v>95</v>
      </c>
      <c r="S62" s="18">
        <v>4.8000000000000001E-2</v>
      </c>
      <c r="T62" s="11" t="s">
        <v>96</v>
      </c>
      <c r="U62" s="12">
        <v>18687</v>
      </c>
      <c r="V62" s="11" t="s">
        <v>97</v>
      </c>
      <c r="W62" s="18">
        <v>4.2000000000000003E-2</v>
      </c>
      <c r="X62" s="11" t="s">
        <v>35</v>
      </c>
      <c r="Y62" s="12">
        <v>4312</v>
      </c>
      <c r="Z62" s="11" t="s">
        <v>98</v>
      </c>
      <c r="AA62" s="18">
        <v>4.7E-2</v>
      </c>
      <c r="AB62" s="11" t="s">
        <v>99</v>
      </c>
      <c r="AC62" s="12">
        <v>18452</v>
      </c>
      <c r="AD62" s="11" t="s">
        <v>100</v>
      </c>
      <c r="AE62" s="18">
        <v>7.5999999999999998E-2</v>
      </c>
      <c r="AF62" s="11" t="s">
        <v>101</v>
      </c>
      <c r="AG62" s="12">
        <v>18058</v>
      </c>
      <c r="AH62" s="11" t="s">
        <v>102</v>
      </c>
      <c r="AI62" s="18">
        <v>9.2999999999999999E-2</v>
      </c>
      <c r="AJ62" s="11" t="s">
        <v>103</v>
      </c>
      <c r="AK62" s="12">
        <v>10255</v>
      </c>
      <c r="AL62" s="11" t="s">
        <v>104</v>
      </c>
      <c r="AM62" s="18">
        <v>7.5999999999999998E-2</v>
      </c>
      <c r="AN62" s="11" t="s">
        <v>105</v>
      </c>
    </row>
    <row r="65" spans="1:19" ht="15.75">
      <c r="A65" s="21"/>
      <c r="B65" s="402" t="s">
        <v>109</v>
      </c>
      <c r="C65" s="403"/>
      <c r="D65" s="404"/>
      <c r="E65" s="404"/>
      <c r="F65" s="405"/>
      <c r="G65" s="47"/>
      <c r="H65" s="406" t="s">
        <v>110</v>
      </c>
      <c r="I65" s="407"/>
      <c r="J65" s="408"/>
      <c r="K65" s="409" t="s">
        <v>111</v>
      </c>
      <c r="L65" s="407"/>
      <c r="M65" s="408"/>
      <c r="N65" s="410" t="s">
        <v>112</v>
      </c>
      <c r="O65" s="407"/>
      <c r="P65" s="408"/>
    </row>
    <row r="66" spans="1:19" ht="15.75">
      <c r="A66" s="21" t="s">
        <v>107</v>
      </c>
      <c r="B66" s="12">
        <v>79070</v>
      </c>
      <c r="C66" s="43"/>
      <c r="D66" s="11" t="s">
        <v>79</v>
      </c>
      <c r="E66" s="42"/>
      <c r="F66" s="18">
        <v>0.85899999999999999</v>
      </c>
      <c r="G66" s="18"/>
      <c r="H66" s="12">
        <v>204681</v>
      </c>
      <c r="I66" s="11" t="s">
        <v>81</v>
      </c>
      <c r="J66" s="18">
        <v>0.83799999999999997</v>
      </c>
      <c r="K66" s="12">
        <v>156416</v>
      </c>
      <c r="L66" s="11" t="s">
        <v>83</v>
      </c>
      <c r="M66" s="18">
        <v>0.80200000000000005</v>
      </c>
      <c r="N66" s="12">
        <v>110850</v>
      </c>
      <c r="O66" s="11" t="s">
        <v>85</v>
      </c>
      <c r="P66" s="18">
        <v>0.81899999999999995</v>
      </c>
      <c r="Q66" s="27"/>
      <c r="R66" s="26"/>
      <c r="S66" s="28"/>
    </row>
    <row r="67" spans="1:19" ht="47.25">
      <c r="A67" s="21" t="s">
        <v>113</v>
      </c>
      <c r="B67" s="12">
        <v>12995</v>
      </c>
      <c r="C67" s="43"/>
      <c r="D67" s="11" t="s">
        <v>89</v>
      </c>
      <c r="E67" s="42"/>
      <c r="F67" s="18">
        <v>0.14099999999999999</v>
      </c>
      <c r="G67" s="18"/>
      <c r="H67" s="12">
        <v>39429</v>
      </c>
      <c r="I67" s="11" t="s">
        <v>90</v>
      </c>
      <c r="J67" s="18">
        <v>0.16200000000000001</v>
      </c>
      <c r="K67" s="12">
        <v>38516</v>
      </c>
      <c r="L67" s="11" t="s">
        <v>91</v>
      </c>
      <c r="M67" s="18">
        <v>0.19800000000000001</v>
      </c>
      <c r="N67" s="12">
        <v>24531</v>
      </c>
      <c r="O67" s="11" t="s">
        <v>92</v>
      </c>
      <c r="P67" s="18">
        <v>0.18099999999999999</v>
      </c>
      <c r="Q67" s="27"/>
      <c r="R67" s="26"/>
      <c r="S67" s="28"/>
    </row>
    <row r="68" spans="1:19" ht="47.25">
      <c r="A68" s="21" t="s">
        <v>108</v>
      </c>
      <c r="B68" s="12">
        <v>4312</v>
      </c>
      <c r="C68" s="43"/>
      <c r="D68" s="11" t="s">
        <v>98</v>
      </c>
      <c r="E68" s="42"/>
      <c r="F68" s="18">
        <v>4.7E-2</v>
      </c>
      <c r="G68" s="18"/>
      <c r="H68" s="12">
        <v>18452</v>
      </c>
      <c r="I68" s="11" t="s">
        <v>100</v>
      </c>
      <c r="J68" s="18">
        <v>7.5999999999999998E-2</v>
      </c>
      <c r="K68" s="12">
        <v>18058</v>
      </c>
      <c r="L68" s="11" t="s">
        <v>102</v>
      </c>
      <c r="M68" s="18">
        <v>9.2999999999999999E-2</v>
      </c>
      <c r="N68" s="12">
        <v>10255</v>
      </c>
      <c r="O68" s="11" t="s">
        <v>104</v>
      </c>
      <c r="P68" s="18">
        <v>7.5999999999999998E-2</v>
      </c>
      <c r="Q68" s="27"/>
      <c r="R68" s="26"/>
      <c r="S68" s="28"/>
    </row>
    <row r="70" spans="1:19" ht="15.75" customHeight="1"/>
  </sheetData>
  <sortState ref="K46:O48">
    <sortCondition ref="L46"/>
  </sortState>
  <mergeCells count="32">
    <mergeCell ref="B30:C30"/>
    <mergeCell ref="D30:E30"/>
    <mergeCell ref="F30:G30"/>
    <mergeCell ref="H30:I30"/>
    <mergeCell ref="A29:I29"/>
    <mergeCell ref="AC57:AF57"/>
    <mergeCell ref="AG57:AJ57"/>
    <mergeCell ref="AK57:AN57"/>
    <mergeCell ref="Q57:T57"/>
    <mergeCell ref="U57:X57"/>
    <mergeCell ref="Y57:AB57"/>
    <mergeCell ref="A47:H47"/>
    <mergeCell ref="K47:O47"/>
    <mergeCell ref="K52:O52"/>
    <mergeCell ref="B65:F65"/>
    <mergeCell ref="H65:J65"/>
    <mergeCell ref="K65:M65"/>
    <mergeCell ref="N65:P65"/>
    <mergeCell ref="F62:I62"/>
    <mergeCell ref="F59:I59"/>
    <mergeCell ref="F60:I60"/>
    <mergeCell ref="F61:I61"/>
    <mergeCell ref="A53:H53"/>
    <mergeCell ref="M57:P57"/>
    <mergeCell ref="F57:L57"/>
    <mergeCell ref="A57:D57"/>
    <mergeCell ref="F58:I58"/>
    <mergeCell ref="B39:D39"/>
    <mergeCell ref="E39:G39"/>
    <mergeCell ref="H39:J39"/>
    <mergeCell ref="K39:M39"/>
    <mergeCell ref="A38:M38"/>
  </mergeCells>
  <pageMargins left="0.7" right="0.7" top="0.75" bottom="0.75" header="0.3" footer="0.3"/>
  <pageSetup orientation="portrait" horizontalDpi="4294967293"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43"/>
  <sheetViews>
    <sheetView topLeftCell="A4" zoomScale="80" zoomScaleNormal="80" workbookViewId="0">
      <selection activeCell="D29" sqref="D29"/>
    </sheetView>
  </sheetViews>
  <sheetFormatPr defaultRowHeight="15"/>
  <cols>
    <col min="2" max="2" width="14.42578125" customWidth="1"/>
    <col min="3" max="3" width="7.28515625" customWidth="1"/>
    <col min="4" max="4" width="9.140625" customWidth="1"/>
    <col min="5" max="5" width="7.5703125" customWidth="1"/>
    <col min="6" max="6" width="10" customWidth="1"/>
    <col min="7" max="7" width="7.7109375" customWidth="1"/>
    <col min="8" max="8" width="9.5703125" customWidth="1"/>
    <col min="9" max="9" width="7.42578125" customWidth="1"/>
    <col min="10" max="10" width="10.140625" customWidth="1"/>
    <col min="11" max="11" width="17.5703125" customWidth="1"/>
    <col min="12" max="12" width="18.5703125" customWidth="1"/>
    <col min="13" max="13" width="17.7109375" customWidth="1"/>
  </cols>
  <sheetData>
    <row r="1" spans="2:2" ht="18.75">
      <c r="B1" s="58" t="s">
        <v>152</v>
      </c>
    </row>
    <row r="23" spans="2:25" ht="21" customHeight="1">
      <c r="B23" t="s">
        <v>159</v>
      </c>
    </row>
    <row r="24" spans="2:25" ht="21" customHeight="1"/>
    <row r="25" spans="2:25" ht="21" customHeight="1"/>
    <row r="26" spans="2:25" ht="20.25" customHeight="1">
      <c r="B26" s="327" t="s">
        <v>472</v>
      </c>
      <c r="C26" s="327"/>
      <c r="D26" s="327"/>
      <c r="E26" s="327"/>
      <c r="F26" s="327"/>
      <c r="G26" s="327"/>
      <c r="H26" s="327"/>
      <c r="I26" s="327"/>
      <c r="J26" s="329"/>
    </row>
    <row r="27" spans="2:25" ht="28.5" customHeight="1">
      <c r="B27" s="62"/>
      <c r="C27" s="417" t="s">
        <v>172</v>
      </c>
      <c r="D27" s="417"/>
      <c r="E27" s="417" t="s">
        <v>171</v>
      </c>
      <c r="F27" s="417"/>
      <c r="G27" s="417" t="s">
        <v>475</v>
      </c>
      <c r="H27" s="417"/>
      <c r="I27" s="417" t="s">
        <v>474</v>
      </c>
      <c r="J27" s="329"/>
    </row>
    <row r="28" spans="2:25" ht="33" customHeight="1">
      <c r="B28" s="191"/>
      <c r="C28" s="245" t="s">
        <v>6</v>
      </c>
      <c r="D28" s="245" t="s">
        <v>155</v>
      </c>
      <c r="E28" s="245" t="s">
        <v>6</v>
      </c>
      <c r="F28" s="245" t="s">
        <v>155</v>
      </c>
      <c r="G28" s="245" t="s">
        <v>6</v>
      </c>
      <c r="H28" s="245" t="s">
        <v>155</v>
      </c>
      <c r="I28" s="245" t="s">
        <v>6</v>
      </c>
      <c r="J28" s="245" t="s">
        <v>155</v>
      </c>
    </row>
    <row r="29" spans="2:25" ht="15.75">
      <c r="B29" s="21" t="s">
        <v>114</v>
      </c>
      <c r="C29" s="267">
        <v>0.85899999999999999</v>
      </c>
      <c r="D29" s="22">
        <v>79070</v>
      </c>
      <c r="E29" s="267">
        <v>0.83799999999999997</v>
      </c>
      <c r="F29" s="268">
        <v>204681</v>
      </c>
      <c r="G29" s="267">
        <v>0.80200000000000005</v>
      </c>
      <c r="H29" s="268">
        <v>156416</v>
      </c>
      <c r="I29" s="267">
        <v>0.81899999999999995</v>
      </c>
      <c r="J29" s="268">
        <v>110850</v>
      </c>
      <c r="L29" s="189" t="s">
        <v>345</v>
      </c>
    </row>
    <row r="30" spans="2:25" ht="47.25">
      <c r="B30" s="21" t="s">
        <v>113</v>
      </c>
      <c r="C30" s="267">
        <v>0.14099999999999999</v>
      </c>
      <c r="D30" s="22">
        <v>12995</v>
      </c>
      <c r="E30" s="267">
        <v>0.16200000000000001</v>
      </c>
      <c r="F30" s="268">
        <v>39429</v>
      </c>
      <c r="G30" s="267">
        <v>0.19800000000000001</v>
      </c>
      <c r="H30" s="268">
        <v>38516</v>
      </c>
      <c r="I30" s="267">
        <v>0.18099999999999999</v>
      </c>
      <c r="J30" s="268">
        <v>24531</v>
      </c>
      <c r="L30" s="189" t="s">
        <v>346</v>
      </c>
    </row>
    <row r="31" spans="2:25" ht="47.25">
      <c r="B31" s="21" t="s">
        <v>108</v>
      </c>
      <c r="C31" s="267">
        <v>4.7E-2</v>
      </c>
      <c r="D31" s="22">
        <v>4312</v>
      </c>
      <c r="E31" s="267">
        <v>7.5999999999999998E-2</v>
      </c>
      <c r="F31" s="268">
        <v>18452</v>
      </c>
      <c r="G31" s="267">
        <v>9.2999999999999999E-2</v>
      </c>
      <c r="H31" s="268">
        <v>18058</v>
      </c>
      <c r="I31" s="267">
        <v>7.5999999999999998E-2</v>
      </c>
      <c r="J31" s="268">
        <v>10255</v>
      </c>
      <c r="K31" s="360"/>
      <c r="L31" s="360"/>
      <c r="M31" s="360"/>
      <c r="N31" s="360"/>
      <c r="O31" s="360"/>
      <c r="P31" s="360"/>
      <c r="Q31" s="360"/>
      <c r="R31" s="360"/>
      <c r="S31" s="360"/>
      <c r="T31" s="360"/>
      <c r="U31" s="360"/>
      <c r="V31" s="360"/>
      <c r="W31" s="9"/>
      <c r="X31" s="9"/>
      <c r="Y31" s="9"/>
    </row>
    <row r="32" spans="2:25" s="199" customFormat="1">
      <c r="B32" s="247"/>
      <c r="C32" s="247"/>
      <c r="D32" s="247"/>
      <c r="E32" s="244"/>
      <c r="F32" s="244"/>
      <c r="G32" s="244"/>
      <c r="H32" s="244"/>
      <c r="I32" s="244"/>
      <c r="J32" s="244"/>
      <c r="K32" s="244"/>
      <c r="L32" s="244"/>
      <c r="M32" s="244"/>
      <c r="N32" s="244"/>
      <c r="O32" s="244"/>
      <c r="P32" s="244"/>
      <c r="Q32" s="244"/>
      <c r="R32" s="244"/>
      <c r="S32" s="244"/>
      <c r="T32" s="244"/>
      <c r="U32" s="244"/>
      <c r="V32" s="244"/>
      <c r="W32" s="9"/>
      <c r="X32" s="9"/>
      <c r="Y32" s="9"/>
    </row>
    <row r="33" spans="2:25" s="199" customFormat="1">
      <c r="B33" s="247"/>
      <c r="C33" s="247"/>
      <c r="D33" s="247"/>
      <c r="E33" s="244"/>
      <c r="F33" s="244"/>
      <c r="G33" s="244"/>
      <c r="H33" s="244"/>
      <c r="I33" s="244"/>
      <c r="J33" s="244"/>
      <c r="K33" s="244"/>
      <c r="L33" s="244"/>
      <c r="M33" s="244"/>
      <c r="N33" s="244"/>
      <c r="O33" s="244"/>
      <c r="P33" s="244"/>
      <c r="Q33" s="244"/>
      <c r="R33" s="244"/>
      <c r="S33" s="244"/>
      <c r="T33" s="244"/>
      <c r="U33" s="244"/>
      <c r="V33" s="244"/>
      <c r="W33" s="9"/>
      <c r="X33" s="9"/>
      <c r="Y33" s="9"/>
    </row>
    <row r="34" spans="2:25" s="199" customFormat="1">
      <c r="B34" s="247"/>
      <c r="C34" s="247"/>
      <c r="D34" s="247"/>
      <c r="E34" s="244"/>
      <c r="F34" s="244"/>
      <c r="G34" s="244"/>
      <c r="H34" s="244"/>
      <c r="I34" s="244"/>
      <c r="J34" s="244"/>
      <c r="K34" s="244"/>
      <c r="L34" s="244"/>
      <c r="M34" s="244"/>
      <c r="N34" s="244"/>
      <c r="O34" s="244"/>
      <c r="P34" s="244"/>
      <c r="Q34" s="244"/>
      <c r="R34" s="244"/>
      <c r="S34" s="244"/>
      <c r="T34" s="244"/>
      <c r="U34" s="244"/>
      <c r="V34" s="244"/>
      <c r="W34" s="9"/>
      <c r="X34" s="9"/>
      <c r="Y34" s="9"/>
    </row>
    <row r="35" spans="2:25" ht="18" customHeight="1">
      <c r="B35" s="26"/>
      <c r="C35" s="26"/>
      <c r="D35" s="26"/>
      <c r="E35" s="360"/>
      <c r="F35" s="360"/>
      <c r="G35" s="360"/>
      <c r="H35" s="26"/>
      <c r="I35" s="26"/>
      <c r="J35" s="26"/>
      <c r="K35" s="26"/>
      <c r="L35" s="26"/>
      <c r="M35" s="26"/>
      <c r="N35" s="26"/>
      <c r="O35" s="26"/>
      <c r="P35" s="26"/>
      <c r="Q35" s="26"/>
      <c r="R35" s="26"/>
      <c r="S35" s="26"/>
      <c r="T35" s="26"/>
      <c r="U35" s="26"/>
      <c r="V35" s="26"/>
      <c r="W35" s="9"/>
      <c r="X35" s="9"/>
      <c r="Y35" s="9"/>
    </row>
    <row r="36" spans="2:25" ht="15.75" customHeight="1">
      <c r="B36" s="327" t="s">
        <v>117</v>
      </c>
      <c r="C36" s="328"/>
      <c r="D36" s="328"/>
      <c r="E36" s="328"/>
      <c r="F36" s="328"/>
      <c r="I36" s="332" t="s">
        <v>150</v>
      </c>
      <c r="J36" s="333"/>
      <c r="K36" s="333"/>
      <c r="L36" s="333"/>
      <c r="M36" s="334"/>
      <c r="N36" s="26"/>
      <c r="O36" s="32"/>
      <c r="P36" s="26"/>
      <c r="Q36" s="32"/>
      <c r="R36" s="26"/>
      <c r="S36" s="32"/>
      <c r="T36" s="26"/>
      <c r="U36" s="32"/>
      <c r="V36" s="26"/>
      <c r="W36" s="9"/>
      <c r="X36" s="9"/>
      <c r="Y36" s="9"/>
    </row>
    <row r="37" spans="2:25" ht="15" customHeight="1">
      <c r="B37" s="19"/>
      <c r="C37" s="29" t="s">
        <v>118</v>
      </c>
      <c r="D37" s="29" t="s">
        <v>119</v>
      </c>
      <c r="E37" s="29" t="s">
        <v>120</v>
      </c>
      <c r="F37" s="29" t="s">
        <v>121</v>
      </c>
      <c r="I37" s="19"/>
      <c r="J37" s="29" t="s">
        <v>169</v>
      </c>
      <c r="K37" s="29" t="s">
        <v>170</v>
      </c>
      <c r="L37" s="29" t="s">
        <v>171</v>
      </c>
      <c r="M37" s="29" t="s">
        <v>172</v>
      </c>
      <c r="N37" s="26"/>
      <c r="O37" s="32"/>
      <c r="Q37" s="28"/>
      <c r="R37" s="26"/>
      <c r="S37" s="32"/>
      <c r="T37" s="26"/>
      <c r="U37" s="28"/>
      <c r="V37" s="26"/>
      <c r="W37" s="9"/>
      <c r="X37" s="9"/>
      <c r="Y37" s="9"/>
    </row>
    <row r="38" spans="2:25" ht="18" customHeight="1">
      <c r="B38" s="21" t="s">
        <v>106</v>
      </c>
      <c r="C38" s="30">
        <v>288536</v>
      </c>
      <c r="D38" s="30">
        <v>869196</v>
      </c>
      <c r="E38" s="30">
        <v>702765</v>
      </c>
      <c r="F38" s="30">
        <v>439843</v>
      </c>
      <c r="I38" s="21" t="s">
        <v>108</v>
      </c>
      <c r="J38" s="31">
        <v>4.2000000000000003E-2</v>
      </c>
      <c r="K38" s="31">
        <v>4.8000000000000001E-2</v>
      </c>
      <c r="L38" s="31">
        <v>3.5999999999999997E-2</v>
      </c>
      <c r="M38" s="31">
        <v>3.9E-2</v>
      </c>
      <c r="N38" s="26"/>
      <c r="Q38" s="28"/>
      <c r="R38" s="26"/>
      <c r="S38" s="32"/>
      <c r="T38" s="26"/>
      <c r="U38" s="28"/>
      <c r="V38" s="26"/>
      <c r="W38" s="9"/>
      <c r="X38" s="9"/>
      <c r="Y38" s="9"/>
    </row>
    <row r="39" spans="2:25" ht="16.5" customHeight="1">
      <c r="B39" s="21" t="s">
        <v>107</v>
      </c>
      <c r="C39" s="30">
        <v>253905</v>
      </c>
      <c r="D39" s="30">
        <v>778867</v>
      </c>
      <c r="E39" s="30">
        <v>615864</v>
      </c>
      <c r="F39" s="30">
        <v>391605</v>
      </c>
      <c r="I39" s="21" t="s">
        <v>113</v>
      </c>
      <c r="J39" s="31">
        <v>0.11</v>
      </c>
      <c r="K39" s="31">
        <v>0.124</v>
      </c>
      <c r="L39" s="31">
        <v>0.104</v>
      </c>
      <c r="M39" s="31">
        <v>0.12</v>
      </c>
      <c r="N39" s="26"/>
      <c r="Q39" s="28"/>
      <c r="R39" s="26"/>
      <c r="S39" s="32"/>
      <c r="T39" s="26"/>
      <c r="U39" s="28"/>
      <c r="V39" s="26"/>
      <c r="W39" s="9"/>
      <c r="X39" s="9"/>
      <c r="Y39" s="9"/>
    </row>
    <row r="40" spans="2:25" ht="47.25">
      <c r="B40" s="21" t="s">
        <v>113</v>
      </c>
      <c r="C40" s="30">
        <v>34631</v>
      </c>
      <c r="D40" s="30">
        <v>90329</v>
      </c>
      <c r="E40" s="30">
        <v>86901</v>
      </c>
      <c r="F40" s="30">
        <v>48238</v>
      </c>
      <c r="I40" s="21" t="s">
        <v>114</v>
      </c>
      <c r="J40" s="31">
        <v>0.89</v>
      </c>
      <c r="K40" s="31">
        <v>0.876</v>
      </c>
      <c r="L40" s="31">
        <v>0.89600000000000002</v>
      </c>
      <c r="M40" s="31">
        <v>0.88</v>
      </c>
      <c r="N40" s="9"/>
      <c r="Q40" s="9"/>
      <c r="R40" s="9"/>
      <c r="S40" s="9"/>
      <c r="T40" s="9"/>
      <c r="U40" s="9"/>
      <c r="V40" s="9"/>
      <c r="W40" s="9"/>
      <c r="X40" s="9"/>
      <c r="Y40" s="9"/>
    </row>
    <row r="41" spans="2:25" ht="48" thickBot="1">
      <c r="B41" s="21" t="s">
        <v>108</v>
      </c>
      <c r="C41" s="30">
        <v>11369</v>
      </c>
      <c r="D41" s="30">
        <v>31171</v>
      </c>
      <c r="E41" s="30">
        <v>33526</v>
      </c>
      <c r="F41" s="30">
        <v>18687</v>
      </c>
      <c r="I41" s="401"/>
      <c r="J41" s="418"/>
      <c r="K41" s="418"/>
      <c r="L41" s="418"/>
      <c r="M41" s="418"/>
      <c r="N41" s="9"/>
      <c r="P41" s="9"/>
      <c r="Q41" s="9"/>
      <c r="R41" s="9"/>
      <c r="S41" s="9"/>
      <c r="T41" s="9"/>
      <c r="U41" s="9"/>
      <c r="V41" s="9"/>
      <c r="W41" s="9"/>
      <c r="X41" s="9"/>
      <c r="Y41" s="9"/>
    </row>
    <row r="42" spans="2:25" ht="17.25" thickTop="1" thickBot="1">
      <c r="B42" s="401"/>
      <c r="C42" s="418"/>
      <c r="D42" s="418"/>
      <c r="E42" s="418"/>
      <c r="F42" s="418"/>
      <c r="N42" s="9"/>
      <c r="O42" s="32"/>
      <c r="P42" s="9"/>
      <c r="Q42" s="9"/>
      <c r="R42" s="9"/>
      <c r="S42" s="9"/>
      <c r="T42" s="9"/>
      <c r="U42" s="9"/>
      <c r="V42" s="9"/>
      <c r="W42" s="9"/>
      <c r="X42" s="9"/>
      <c r="Y42" s="9"/>
    </row>
    <row r="43" spans="2:25" ht="15.75" thickTop="1">
      <c r="N43" s="9"/>
      <c r="O43" s="32"/>
      <c r="P43" s="9"/>
      <c r="Q43" s="9"/>
      <c r="R43" s="9"/>
      <c r="S43" s="9"/>
      <c r="T43" s="9"/>
      <c r="U43" s="9"/>
      <c r="V43" s="9"/>
      <c r="W43" s="9"/>
      <c r="X43" s="9"/>
      <c r="Y43" s="9"/>
    </row>
  </sheetData>
  <sortState ref="I35:M37">
    <sortCondition ref="J35"/>
  </sortState>
  <mergeCells count="13">
    <mergeCell ref="B26:J26"/>
    <mergeCell ref="C27:D27"/>
    <mergeCell ref="E27:F27"/>
    <mergeCell ref="G27:H27"/>
    <mergeCell ref="I27:J27"/>
    <mergeCell ref="B42:F42"/>
    <mergeCell ref="K31:N31"/>
    <mergeCell ref="O31:R31"/>
    <mergeCell ref="S31:V31"/>
    <mergeCell ref="I36:M36"/>
    <mergeCell ref="I41:M41"/>
    <mergeCell ref="E35:G35"/>
    <mergeCell ref="B36:F36"/>
  </mergeCells>
  <pageMargins left="0.7" right="0.7" top="0.75" bottom="0.75" header="0.3" footer="0.3"/>
  <pageSetup orientation="portrait" horizontalDpi="4294967293"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5:Q46"/>
  <sheetViews>
    <sheetView zoomScale="80" zoomScaleNormal="80" workbookViewId="0">
      <selection activeCell="G38" sqref="A34:G38"/>
    </sheetView>
  </sheetViews>
  <sheetFormatPr defaultRowHeight="15"/>
  <cols>
    <col min="1" max="1" width="10.42578125" customWidth="1"/>
    <col min="2" max="2" width="9" customWidth="1"/>
    <col min="3" max="3" width="13.5703125" customWidth="1"/>
    <col min="4" max="4" width="9.5703125" customWidth="1"/>
    <col min="5" max="5" width="8" customWidth="1"/>
    <col min="6" max="6" width="13.42578125" customWidth="1"/>
    <col min="7" max="7" width="10.85546875" customWidth="1"/>
    <col min="8" max="8" width="12.140625" customWidth="1"/>
  </cols>
  <sheetData>
    <row r="25" spans="1:7" ht="15.75">
      <c r="B25" s="111" t="s">
        <v>347</v>
      </c>
    </row>
    <row r="26" spans="1:7" ht="15.75">
      <c r="B26" s="111" t="s">
        <v>338</v>
      </c>
    </row>
    <row r="27" spans="1:7" ht="15.75">
      <c r="B27" s="111"/>
    </row>
    <row r="28" spans="1:7" ht="15.75">
      <c r="B28" s="111"/>
    </row>
    <row r="29" spans="1:7" ht="18.75">
      <c r="A29" s="332" t="s">
        <v>153</v>
      </c>
      <c r="B29" s="333"/>
      <c r="C29" s="334"/>
      <c r="E29" s="327" t="s">
        <v>137</v>
      </c>
      <c r="F29" s="327"/>
      <c r="G29" s="327"/>
    </row>
    <row r="30" spans="1:7" ht="15.75">
      <c r="A30" s="45"/>
      <c r="B30" s="181" t="s">
        <v>335</v>
      </c>
      <c r="C30" s="181" t="s">
        <v>336</v>
      </c>
      <c r="E30" s="13"/>
      <c r="F30" s="36" t="s">
        <v>133</v>
      </c>
      <c r="G30" s="36" t="s">
        <v>134</v>
      </c>
    </row>
    <row r="31" spans="1:7" ht="15.75">
      <c r="A31" s="45" t="s">
        <v>133</v>
      </c>
      <c r="B31" s="39">
        <v>0.49199999999999999</v>
      </c>
      <c r="C31" s="39">
        <v>0.48399999999999999</v>
      </c>
      <c r="E31" s="13" t="s">
        <v>135</v>
      </c>
      <c r="F31" s="40">
        <v>152046577</v>
      </c>
      <c r="G31" s="40">
        <v>157184667</v>
      </c>
    </row>
    <row r="32" spans="1:7" ht="15.75">
      <c r="A32" s="45" t="s">
        <v>134</v>
      </c>
      <c r="B32" s="39">
        <v>0.50800000000000001</v>
      </c>
      <c r="C32" s="39">
        <v>0.51600000000000001</v>
      </c>
      <c r="E32" s="13" t="s">
        <v>136</v>
      </c>
      <c r="F32" s="40">
        <v>9387380</v>
      </c>
      <c r="G32" s="40">
        <v>10001780</v>
      </c>
    </row>
    <row r="33" spans="1:17" ht="15.75">
      <c r="A33" s="50"/>
      <c r="B33" s="64"/>
      <c r="C33" s="64"/>
      <c r="E33" s="65"/>
      <c r="F33" s="66"/>
      <c r="G33" s="66"/>
    </row>
    <row r="34" spans="1:17" ht="18.75">
      <c r="A34" s="347" t="s">
        <v>153</v>
      </c>
      <c r="B34" s="347"/>
      <c r="C34" s="347"/>
      <c r="D34" s="400"/>
      <c r="E34" s="400"/>
      <c r="F34" s="400"/>
      <c r="G34" s="400"/>
    </row>
    <row r="35" spans="1:17" ht="15.75">
      <c r="A35" s="201"/>
      <c r="B35" s="349" t="s">
        <v>335</v>
      </c>
      <c r="C35" s="420"/>
      <c r="D35" s="400"/>
      <c r="E35" s="349" t="s">
        <v>336</v>
      </c>
      <c r="F35" s="400"/>
      <c r="G35" s="400"/>
    </row>
    <row r="36" spans="1:17">
      <c r="A36" s="205"/>
      <c r="B36" s="200" t="s">
        <v>6</v>
      </c>
      <c r="C36" s="200" t="s">
        <v>155</v>
      </c>
      <c r="D36" s="200" t="s">
        <v>354</v>
      </c>
      <c r="E36" s="200" t="s">
        <v>6</v>
      </c>
      <c r="F36" s="200" t="s">
        <v>155</v>
      </c>
      <c r="G36" s="200" t="s">
        <v>354</v>
      </c>
    </row>
    <row r="37" spans="1:17" ht="15.75">
      <c r="A37" s="201" t="s">
        <v>133</v>
      </c>
      <c r="B37" s="155">
        <v>0.49199999999999999</v>
      </c>
      <c r="C37" s="190">
        <v>152046577</v>
      </c>
      <c r="D37" s="211" t="s">
        <v>127</v>
      </c>
      <c r="E37" s="155">
        <v>0.48399999999999999</v>
      </c>
      <c r="F37" s="190">
        <v>9387380</v>
      </c>
      <c r="G37" s="211" t="s">
        <v>128</v>
      </c>
    </row>
    <row r="38" spans="1:17" ht="15.75">
      <c r="A38" s="201" t="s">
        <v>134</v>
      </c>
      <c r="B38" s="155">
        <v>0.50800000000000001</v>
      </c>
      <c r="C38" s="190">
        <v>157184667</v>
      </c>
      <c r="D38" s="211" t="s">
        <v>127</v>
      </c>
      <c r="E38" s="155">
        <v>0.51600000000000001</v>
      </c>
      <c r="F38" s="190">
        <v>10001780</v>
      </c>
      <c r="G38" s="211" t="s">
        <v>128</v>
      </c>
    </row>
    <row r="39" spans="1:17" ht="15.75">
      <c r="A39" s="185"/>
      <c r="B39" s="64"/>
      <c r="C39" s="64"/>
    </row>
    <row r="40" spans="1:17">
      <c r="A40" s="421" t="s">
        <v>2</v>
      </c>
      <c r="B40" s="421"/>
      <c r="C40" s="419" t="s">
        <v>122</v>
      </c>
      <c r="D40" s="419"/>
      <c r="E40" s="419"/>
      <c r="F40" s="419"/>
      <c r="G40" s="419"/>
      <c r="H40" s="419"/>
      <c r="I40" s="419"/>
      <c r="J40" s="419" t="s">
        <v>3</v>
      </c>
      <c r="K40" s="419"/>
      <c r="L40" s="419"/>
      <c r="M40" s="419"/>
      <c r="N40" s="419" t="s">
        <v>32</v>
      </c>
      <c r="O40" s="419"/>
      <c r="P40" s="419"/>
      <c r="Q40" s="419"/>
    </row>
    <row r="41" spans="1:17" ht="36">
      <c r="A41" s="33"/>
      <c r="B41" s="34"/>
      <c r="C41" s="419" t="s">
        <v>4</v>
      </c>
      <c r="D41" s="419"/>
      <c r="E41" s="35" t="s">
        <v>5</v>
      </c>
      <c r="F41" s="35" t="s">
        <v>7</v>
      </c>
      <c r="G41" s="35" t="s">
        <v>5</v>
      </c>
      <c r="H41" s="35" t="s">
        <v>6</v>
      </c>
      <c r="I41" s="35" t="s">
        <v>7</v>
      </c>
      <c r="J41" s="35" t="s">
        <v>4</v>
      </c>
      <c r="K41" s="35" t="s">
        <v>5</v>
      </c>
      <c r="L41" s="35" t="s">
        <v>6</v>
      </c>
      <c r="M41" s="35" t="s">
        <v>7</v>
      </c>
      <c r="N41" s="35" t="s">
        <v>4</v>
      </c>
      <c r="O41" s="35" t="s">
        <v>5</v>
      </c>
      <c r="P41" s="35" t="s">
        <v>6</v>
      </c>
      <c r="Q41" s="35" t="s">
        <v>7</v>
      </c>
    </row>
    <row r="42" spans="1:17">
      <c r="A42" s="419" t="s">
        <v>123</v>
      </c>
      <c r="B42" s="419"/>
      <c r="C42" s="419" t="s">
        <v>9</v>
      </c>
      <c r="D42" s="419"/>
      <c r="E42" s="35" t="s">
        <v>9</v>
      </c>
      <c r="F42" s="35" t="s">
        <v>9</v>
      </c>
      <c r="G42" s="35" t="s">
        <v>9</v>
      </c>
      <c r="H42" s="35" t="s">
        <v>9</v>
      </c>
      <c r="I42" s="35" t="s">
        <v>9</v>
      </c>
      <c r="J42" s="35" t="s">
        <v>9</v>
      </c>
      <c r="K42" s="35" t="s">
        <v>9</v>
      </c>
      <c r="L42" s="35" t="s">
        <v>9</v>
      </c>
      <c r="M42" s="35" t="s">
        <v>9</v>
      </c>
      <c r="N42" s="35" t="s">
        <v>9</v>
      </c>
      <c r="O42" s="35" t="s">
        <v>9</v>
      </c>
      <c r="P42" s="35" t="s">
        <v>9</v>
      </c>
      <c r="Q42" s="35" t="s">
        <v>9</v>
      </c>
    </row>
    <row r="43" spans="1:17">
      <c r="A43" s="419" t="s">
        <v>124</v>
      </c>
      <c r="B43" s="419"/>
      <c r="C43" s="419" t="s">
        <v>9</v>
      </c>
      <c r="D43" s="419"/>
      <c r="E43" s="35" t="s">
        <v>9</v>
      </c>
      <c r="F43" s="35" t="s">
        <v>9</v>
      </c>
      <c r="G43" s="35" t="s">
        <v>9</v>
      </c>
      <c r="H43" s="35" t="s">
        <v>9</v>
      </c>
      <c r="I43" s="35" t="s">
        <v>9</v>
      </c>
      <c r="J43" s="35" t="s">
        <v>9</v>
      </c>
      <c r="K43" s="35" t="s">
        <v>9</v>
      </c>
      <c r="L43" s="35" t="s">
        <v>9</v>
      </c>
      <c r="M43" s="35" t="s">
        <v>9</v>
      </c>
      <c r="N43" s="35" t="s">
        <v>9</v>
      </c>
      <c r="O43" s="35" t="s">
        <v>9</v>
      </c>
      <c r="P43" s="35" t="s">
        <v>9</v>
      </c>
      <c r="Q43" s="35" t="s">
        <v>9</v>
      </c>
    </row>
    <row r="44" spans="1:17">
      <c r="A44" s="419" t="s">
        <v>10</v>
      </c>
      <c r="B44" s="419"/>
      <c r="C44" s="422">
        <v>309231244</v>
      </c>
      <c r="D44" s="419"/>
      <c r="E44" s="35" t="s">
        <v>11</v>
      </c>
      <c r="F44" s="35" t="s">
        <v>12</v>
      </c>
      <c r="G44" s="35" t="s">
        <v>11</v>
      </c>
      <c r="H44" s="37">
        <v>19389160</v>
      </c>
      <c r="I44" s="35" t="s">
        <v>12</v>
      </c>
      <c r="J44" s="37">
        <v>466615</v>
      </c>
      <c r="K44" s="35" t="s">
        <v>11</v>
      </c>
      <c r="L44" s="37">
        <v>466615</v>
      </c>
      <c r="M44" s="35" t="s">
        <v>12</v>
      </c>
      <c r="N44" s="37">
        <v>145135</v>
      </c>
      <c r="O44" s="35" t="s">
        <v>125</v>
      </c>
      <c r="P44" s="37">
        <v>145135</v>
      </c>
      <c r="Q44" s="35" t="s">
        <v>12</v>
      </c>
    </row>
    <row r="45" spans="1:17">
      <c r="A45" s="419" t="s">
        <v>126</v>
      </c>
      <c r="B45" s="419"/>
      <c r="C45" s="422">
        <v>152046577</v>
      </c>
      <c r="D45" s="419"/>
      <c r="E45" s="35" t="s">
        <v>127</v>
      </c>
      <c r="F45" s="35" t="s">
        <v>22</v>
      </c>
      <c r="G45" s="35" t="s">
        <v>128</v>
      </c>
      <c r="H45" s="38">
        <v>0.48399999999999999</v>
      </c>
      <c r="I45" s="35" t="s">
        <v>22</v>
      </c>
      <c r="J45" s="37">
        <v>224870</v>
      </c>
      <c r="K45" s="35" t="s">
        <v>129</v>
      </c>
      <c r="L45" s="38">
        <v>0.48199999999999998</v>
      </c>
      <c r="M45" s="35" t="s">
        <v>22</v>
      </c>
      <c r="N45" s="37">
        <v>68794</v>
      </c>
      <c r="O45" s="35" t="s">
        <v>130</v>
      </c>
      <c r="P45" s="38">
        <v>0.47399999999999998</v>
      </c>
      <c r="Q45" s="35" t="s">
        <v>78</v>
      </c>
    </row>
    <row r="46" spans="1:17">
      <c r="A46" s="419" t="s">
        <v>131</v>
      </c>
      <c r="B46" s="419"/>
      <c r="C46" s="422">
        <v>157184667</v>
      </c>
      <c r="D46" s="419"/>
      <c r="E46" s="35" t="s">
        <v>127</v>
      </c>
      <c r="F46" s="35" t="s">
        <v>22</v>
      </c>
      <c r="G46" s="35" t="s">
        <v>128</v>
      </c>
      <c r="H46" s="38">
        <v>0.51600000000000001</v>
      </c>
      <c r="I46" s="35" t="s">
        <v>22</v>
      </c>
      <c r="J46" s="37">
        <v>241745</v>
      </c>
      <c r="K46" s="35" t="s">
        <v>129</v>
      </c>
      <c r="L46" s="38">
        <v>0.51800000000000002</v>
      </c>
      <c r="M46" s="35" t="s">
        <v>22</v>
      </c>
      <c r="N46" s="37">
        <v>76341</v>
      </c>
      <c r="O46" s="35" t="s">
        <v>132</v>
      </c>
      <c r="P46" s="38">
        <v>0.52600000000000002</v>
      </c>
      <c r="Q46" s="35" t="s">
        <v>78</v>
      </c>
    </row>
  </sheetData>
  <mergeCells count="21">
    <mergeCell ref="C41:D41"/>
    <mergeCell ref="A42:B42"/>
    <mergeCell ref="C42:D42"/>
    <mergeCell ref="A40:B40"/>
    <mergeCell ref="A46:B46"/>
    <mergeCell ref="C46:D46"/>
    <mergeCell ref="A43:B43"/>
    <mergeCell ref="C43:D43"/>
    <mergeCell ref="A44:B44"/>
    <mergeCell ref="C44:D44"/>
    <mergeCell ref="A45:B45"/>
    <mergeCell ref="C45:D45"/>
    <mergeCell ref="C40:F40"/>
    <mergeCell ref="E29:G29"/>
    <mergeCell ref="G40:I40"/>
    <mergeCell ref="J40:M40"/>
    <mergeCell ref="N40:Q40"/>
    <mergeCell ref="A29:C29"/>
    <mergeCell ref="E35:G35"/>
    <mergeCell ref="B35:D35"/>
    <mergeCell ref="A34:G3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96"/>
  <sheetViews>
    <sheetView topLeftCell="A19" workbookViewId="0">
      <selection activeCell="S35" sqref="S35"/>
    </sheetView>
  </sheetViews>
  <sheetFormatPr defaultRowHeight="15"/>
  <cols>
    <col min="1" max="1" width="21.140625" customWidth="1"/>
    <col min="2" max="2" width="10.140625" customWidth="1"/>
    <col min="3" max="3" width="9.5703125" customWidth="1"/>
  </cols>
  <sheetData>
    <row r="2" spans="1:4" ht="15.75">
      <c r="A2" s="111" t="s">
        <v>444</v>
      </c>
    </row>
    <row r="3" spans="1:4" ht="15.75">
      <c r="A3" s="41" t="s">
        <v>463</v>
      </c>
    </row>
    <row r="4" spans="1:4" s="199" customFormat="1" ht="15.75">
      <c r="A4" s="41"/>
    </row>
    <row r="5" spans="1:4" s="199" customFormat="1" ht="15.75">
      <c r="A5" s="41"/>
    </row>
    <row r="7" spans="1:4" ht="18.75">
      <c r="A7" s="336" t="s">
        <v>462</v>
      </c>
      <c r="B7" s="337"/>
      <c r="C7" s="337"/>
      <c r="D7" s="338"/>
    </row>
    <row r="8" spans="1:4" ht="15.75">
      <c r="A8" s="13"/>
      <c r="B8" s="196" t="s">
        <v>6</v>
      </c>
      <c r="C8" s="226" t="s">
        <v>370</v>
      </c>
      <c r="D8" s="226" t="s">
        <v>354</v>
      </c>
    </row>
    <row r="9" spans="1:4" ht="15.75">
      <c r="A9" s="13" t="s">
        <v>48</v>
      </c>
      <c r="B9" s="263">
        <v>1.0999999999999999E-2</v>
      </c>
      <c r="C9" s="242">
        <v>28664</v>
      </c>
      <c r="D9" s="210" t="s">
        <v>438</v>
      </c>
    </row>
    <row r="10" spans="1:4" ht="15.75">
      <c r="A10" s="13" t="s">
        <v>49</v>
      </c>
      <c r="B10" s="263">
        <v>0.04</v>
      </c>
      <c r="C10" s="242">
        <v>23906</v>
      </c>
      <c r="D10" s="210" t="s">
        <v>439</v>
      </c>
    </row>
    <row r="11" spans="1:4" ht="15.75">
      <c r="A11" s="13" t="s">
        <v>47</v>
      </c>
      <c r="B11" s="263">
        <v>0.27100000000000002</v>
      </c>
      <c r="C11" s="242">
        <v>24051</v>
      </c>
      <c r="D11" s="210" t="s">
        <v>437</v>
      </c>
    </row>
    <row r="12" spans="1:4" ht="15.75">
      <c r="A12" s="13" t="s">
        <v>46</v>
      </c>
      <c r="B12" s="263">
        <v>0.63800000000000001</v>
      </c>
      <c r="C12" s="242">
        <v>36889</v>
      </c>
      <c r="D12" s="210" t="s">
        <v>436</v>
      </c>
    </row>
    <row r="13" spans="1:4" ht="15.75">
      <c r="A13" s="13" t="s">
        <v>53</v>
      </c>
      <c r="B13" s="263">
        <v>1.6E-2</v>
      </c>
      <c r="C13" s="242">
        <v>21209</v>
      </c>
      <c r="D13" s="210" t="s">
        <v>442</v>
      </c>
    </row>
    <row r="15" spans="1:4" s="199" customFormat="1"/>
    <row r="16" spans="1:4" s="199" customFormat="1" ht="15.75">
      <c r="A16" s="65"/>
      <c r="B16" s="269"/>
      <c r="C16" s="270"/>
      <c r="D16" s="271"/>
    </row>
    <row r="17" spans="1:4" s="199" customFormat="1"/>
    <row r="18" spans="1:4" s="199" customFormat="1" ht="15.75">
      <c r="A18" s="13" t="s">
        <v>53</v>
      </c>
      <c r="B18" s="242">
        <v>21209</v>
      </c>
    </row>
    <row r="19" spans="1:4" s="199" customFormat="1" ht="15.75">
      <c r="A19" s="13" t="s">
        <v>49</v>
      </c>
      <c r="B19" s="242">
        <v>23906</v>
      </c>
    </row>
    <row r="20" spans="1:4" s="199" customFormat="1" ht="15.75">
      <c r="A20" s="13" t="s">
        <v>47</v>
      </c>
      <c r="B20" s="242">
        <v>24051</v>
      </c>
    </row>
    <row r="21" spans="1:4" s="199" customFormat="1" ht="15.75">
      <c r="A21" s="13" t="s">
        <v>48</v>
      </c>
      <c r="B21" s="242">
        <v>28664</v>
      </c>
    </row>
    <row r="22" spans="1:4" s="199" customFormat="1" ht="15.75">
      <c r="A22" s="13" t="s">
        <v>46</v>
      </c>
      <c r="B22" s="242">
        <v>36889</v>
      </c>
    </row>
    <row r="23" spans="1:4" s="199" customFormat="1"/>
    <row r="24" spans="1:4" s="199" customFormat="1"/>
    <row r="25" spans="1:4" s="199" customFormat="1" ht="15.75">
      <c r="A25" s="111" t="s">
        <v>444</v>
      </c>
    </row>
    <row r="26" spans="1:4" s="199" customFormat="1" ht="15.75">
      <c r="A26" s="41" t="s">
        <v>459</v>
      </c>
    </row>
    <row r="27" spans="1:4" s="199" customFormat="1"/>
    <row r="28" spans="1:4" s="199" customFormat="1" ht="18.75">
      <c r="A28" s="336" t="s">
        <v>458</v>
      </c>
      <c r="B28" s="337"/>
      <c r="C28" s="337"/>
      <c r="D28" s="338"/>
    </row>
    <row r="29" spans="1:4" s="199" customFormat="1" ht="15.75">
      <c r="A29" s="13"/>
      <c r="B29" s="285" t="s">
        <v>6</v>
      </c>
      <c r="C29" s="285" t="s">
        <v>370</v>
      </c>
      <c r="D29" s="285" t="s">
        <v>354</v>
      </c>
    </row>
    <row r="30" spans="1:4" s="199" customFormat="1" ht="15.75">
      <c r="A30" s="13" t="s">
        <v>460</v>
      </c>
      <c r="B30" s="39">
        <v>0.39400000000000002</v>
      </c>
      <c r="C30" s="264">
        <v>21557</v>
      </c>
      <c r="D30" s="257" t="s">
        <v>455</v>
      </c>
    </row>
    <row r="31" spans="1:4" s="199" customFormat="1" ht="15.75">
      <c r="A31" s="13" t="s">
        <v>461</v>
      </c>
      <c r="B31" s="39">
        <v>0.10100000000000001</v>
      </c>
      <c r="C31" s="264">
        <v>31936</v>
      </c>
      <c r="D31" s="257" t="s">
        <v>457</v>
      </c>
    </row>
    <row r="32" spans="1:4" s="199" customFormat="1" ht="15.75">
      <c r="A32" s="13" t="s">
        <v>478</v>
      </c>
      <c r="B32" s="39">
        <v>0.505</v>
      </c>
      <c r="C32" s="291">
        <v>63149</v>
      </c>
      <c r="D32" s="292" t="s">
        <v>453</v>
      </c>
    </row>
    <row r="33" spans="1:4" s="199" customFormat="1"/>
    <row r="34" spans="1:4" s="199" customFormat="1"/>
    <row r="35" spans="1:4" s="199" customFormat="1"/>
    <row r="36" spans="1:4" s="199" customFormat="1" ht="15.75">
      <c r="A36" s="13" t="s">
        <v>460</v>
      </c>
      <c r="B36" s="264">
        <v>21557</v>
      </c>
    </row>
    <row r="37" spans="1:4" s="199" customFormat="1" ht="15.75">
      <c r="A37" s="13" t="s">
        <v>461</v>
      </c>
      <c r="B37" s="264">
        <v>31936</v>
      </c>
      <c r="C37" s="199">
        <f>ABS(B38-B36)/AVERAGE(B38,B36)</f>
        <v>0.98203196940004245</v>
      </c>
    </row>
    <row r="38" spans="1:4" s="199" customFormat="1" ht="15.75">
      <c r="A38" s="13" t="s">
        <v>478</v>
      </c>
      <c r="B38" s="291">
        <v>63149</v>
      </c>
      <c r="C38" s="199">
        <f>ABS(B38-B37)/AVERAGE(B37:B38)</f>
        <v>0.65652836935373615</v>
      </c>
    </row>
    <row r="39" spans="1:4" s="199" customFormat="1"/>
    <row r="40" spans="1:4" s="199" customFormat="1"/>
    <row r="41" spans="1:4" s="199" customFormat="1"/>
    <row r="42" spans="1:4" s="199" customFormat="1"/>
    <row r="43" spans="1:4" s="199" customFormat="1"/>
    <row r="44" spans="1:4" s="199" customFormat="1" ht="18.75">
      <c r="A44" s="339" t="s">
        <v>485</v>
      </c>
      <c r="B44" s="340"/>
      <c r="C44" s="340"/>
      <c r="D44" s="341"/>
    </row>
    <row r="45" spans="1:4" s="199" customFormat="1" ht="15.75">
      <c r="A45" s="293" t="s">
        <v>482</v>
      </c>
      <c r="B45" s="294">
        <v>9.2999999999999999E-2</v>
      </c>
      <c r="C45" s="242">
        <v>12909</v>
      </c>
      <c r="D45" s="210" t="s">
        <v>479</v>
      </c>
    </row>
    <row r="46" spans="1:4" s="199" customFormat="1" ht="15.75">
      <c r="A46" s="293" t="s">
        <v>483</v>
      </c>
      <c r="B46" s="294">
        <v>0.38100000000000001</v>
      </c>
      <c r="C46" s="242">
        <v>34688</v>
      </c>
      <c r="D46" s="210" t="s">
        <v>480</v>
      </c>
    </row>
    <row r="47" spans="1:4" s="199" customFormat="1" ht="15.75">
      <c r="A47" s="293" t="s">
        <v>484</v>
      </c>
      <c r="B47" s="294">
        <v>0.35599999999999998</v>
      </c>
      <c r="C47" s="242">
        <v>37358</v>
      </c>
      <c r="D47" s="210" t="s">
        <v>481</v>
      </c>
    </row>
    <row r="48" spans="1:4" s="199" customFormat="1" ht="15.75">
      <c r="A48" s="293" t="s">
        <v>247</v>
      </c>
      <c r="B48" s="294">
        <v>0.17100000000000001</v>
      </c>
      <c r="C48" s="242">
        <v>26570</v>
      </c>
      <c r="D48" s="210" t="s">
        <v>448</v>
      </c>
    </row>
    <row r="49" spans="1:2" s="199" customFormat="1"/>
    <row r="50" spans="1:2" s="199" customFormat="1"/>
    <row r="51" spans="1:2" s="199" customFormat="1" ht="15.75">
      <c r="A51" s="293" t="s">
        <v>482</v>
      </c>
      <c r="B51" s="242">
        <v>12909</v>
      </c>
    </row>
    <row r="52" spans="1:2" s="199" customFormat="1" ht="15.75">
      <c r="A52" s="293" t="s">
        <v>483</v>
      </c>
      <c r="B52" s="242">
        <v>34688</v>
      </c>
    </row>
    <row r="53" spans="1:2" s="199" customFormat="1" ht="15.75">
      <c r="A53" s="293" t="s">
        <v>484</v>
      </c>
      <c r="B53" s="242">
        <v>37358</v>
      </c>
    </row>
    <row r="54" spans="1:2" s="199" customFormat="1" ht="15.75">
      <c r="A54" s="293" t="s">
        <v>247</v>
      </c>
      <c r="B54" s="242">
        <v>26570</v>
      </c>
    </row>
    <row r="55" spans="1:2" s="199" customFormat="1"/>
    <row r="56" spans="1:2" s="199" customFormat="1"/>
    <row r="57" spans="1:2" s="199" customFormat="1"/>
    <row r="58" spans="1:2" s="199" customFormat="1"/>
    <row r="59" spans="1:2" s="199" customFormat="1"/>
    <row r="60" spans="1:2" s="199" customFormat="1"/>
    <row r="61" spans="1:2" s="199" customFormat="1"/>
    <row r="62" spans="1:2" s="199" customFormat="1"/>
    <row r="63" spans="1:2" s="199" customFormat="1"/>
    <row r="64" spans="1:2" s="199" customFormat="1"/>
    <row r="65" spans="1:12" s="199" customFormat="1"/>
    <row r="66" spans="1:12" s="199" customFormat="1"/>
    <row r="67" spans="1:12" s="199" customFormat="1"/>
    <row r="68" spans="1:12" s="199" customFormat="1"/>
    <row r="75" spans="1:12">
      <c r="A75" s="323" t="s">
        <v>2</v>
      </c>
      <c r="B75" s="323"/>
      <c r="C75" s="323"/>
      <c r="D75" s="320" t="s">
        <v>32</v>
      </c>
      <c r="E75" s="320"/>
      <c r="F75" s="320"/>
      <c r="G75" s="320"/>
      <c r="H75" s="320"/>
      <c r="I75" s="320"/>
    </row>
    <row r="76" spans="1:12">
      <c r="A76" s="239"/>
      <c r="B76" s="225"/>
      <c r="C76" s="240"/>
      <c r="D76" s="320" t="s">
        <v>333</v>
      </c>
      <c r="E76" s="320"/>
      <c r="F76" s="320"/>
      <c r="G76" s="320"/>
      <c r="H76" s="320" t="s">
        <v>367</v>
      </c>
      <c r="I76" s="320"/>
    </row>
    <row r="77" spans="1:12" ht="25.5">
      <c r="A77" s="145"/>
      <c r="B77" s="146"/>
      <c r="C77" s="147"/>
      <c r="D77" s="320" t="s">
        <v>4</v>
      </c>
      <c r="E77" s="320"/>
      <c r="F77" s="320"/>
      <c r="G77" s="224" t="s">
        <v>5</v>
      </c>
      <c r="H77" s="224" t="s">
        <v>4</v>
      </c>
      <c r="I77" s="224" t="s">
        <v>5</v>
      </c>
    </row>
    <row r="78" spans="1:12">
      <c r="A78" s="320" t="s">
        <v>368</v>
      </c>
      <c r="B78" s="320"/>
      <c r="C78" s="320"/>
      <c r="D78" s="324">
        <v>55768</v>
      </c>
      <c r="E78" s="320"/>
      <c r="F78" s="320"/>
      <c r="G78" s="224" t="s">
        <v>433</v>
      </c>
      <c r="H78" s="229">
        <v>31689</v>
      </c>
      <c r="I78" s="224" t="s">
        <v>434</v>
      </c>
    </row>
    <row r="79" spans="1:12">
      <c r="A79" s="320" t="s">
        <v>435</v>
      </c>
      <c r="B79" s="320"/>
      <c r="C79" s="320"/>
      <c r="D79" s="320" t="s">
        <v>9</v>
      </c>
      <c r="E79" s="320"/>
      <c r="F79" s="320"/>
      <c r="G79" s="224" t="s">
        <v>9</v>
      </c>
      <c r="H79" s="224" t="s">
        <v>9</v>
      </c>
      <c r="I79" s="224" t="s">
        <v>9</v>
      </c>
    </row>
    <row r="80" spans="1:12">
      <c r="A80" s="320" t="s">
        <v>17</v>
      </c>
      <c r="B80" s="320"/>
      <c r="C80" s="320"/>
      <c r="D80" s="335">
        <v>0.63800000000000001</v>
      </c>
      <c r="E80" s="320"/>
      <c r="F80" s="320"/>
      <c r="G80" s="224" t="s">
        <v>38</v>
      </c>
      <c r="H80" s="229">
        <v>36889</v>
      </c>
      <c r="I80" s="224" t="s">
        <v>436</v>
      </c>
      <c r="J80" s="262">
        <v>0.63800000000000001</v>
      </c>
      <c r="K80" s="25"/>
      <c r="L80" s="25"/>
    </row>
    <row r="81" spans="1:12">
      <c r="A81" s="320" t="s">
        <v>20</v>
      </c>
      <c r="B81" s="320"/>
      <c r="C81" s="320"/>
      <c r="D81" s="335">
        <v>0.27100000000000002</v>
      </c>
      <c r="E81" s="320"/>
      <c r="F81" s="320"/>
      <c r="G81" s="224" t="s">
        <v>192</v>
      </c>
      <c r="H81" s="229">
        <v>24051</v>
      </c>
      <c r="I81" s="224" t="s">
        <v>437</v>
      </c>
      <c r="J81" s="262">
        <v>0.27100000000000002</v>
      </c>
      <c r="K81" s="25"/>
      <c r="L81" s="25"/>
    </row>
    <row r="82" spans="1:12">
      <c r="A82" s="320" t="s">
        <v>23</v>
      </c>
      <c r="B82" s="320"/>
      <c r="C82" s="320"/>
      <c r="D82" s="335">
        <v>1.0999999999999999E-2</v>
      </c>
      <c r="E82" s="320"/>
      <c r="F82" s="320"/>
      <c r="G82" s="224" t="s">
        <v>19</v>
      </c>
      <c r="H82" s="229">
        <v>28664</v>
      </c>
      <c r="I82" s="224" t="s">
        <v>438</v>
      </c>
      <c r="J82" s="262">
        <v>1.0999999999999999E-2</v>
      </c>
      <c r="K82" s="25"/>
      <c r="L82" s="25"/>
    </row>
    <row r="83" spans="1:12">
      <c r="A83" s="320" t="s">
        <v>25</v>
      </c>
      <c r="B83" s="320"/>
      <c r="C83" s="320"/>
      <c r="D83" s="335">
        <v>0.04</v>
      </c>
      <c r="E83" s="320"/>
      <c r="F83" s="320"/>
      <c r="G83" s="224" t="s">
        <v>43</v>
      </c>
      <c r="H83" s="229">
        <v>23906</v>
      </c>
      <c r="I83" s="224" t="s">
        <v>439</v>
      </c>
      <c r="J83" s="262">
        <v>0.04</v>
      </c>
      <c r="K83" s="25"/>
      <c r="L83" s="25"/>
    </row>
    <row r="84" spans="1:12">
      <c r="A84" s="320" t="s">
        <v>27</v>
      </c>
      <c r="B84" s="320"/>
      <c r="C84" s="320"/>
      <c r="D84" s="335">
        <v>0</v>
      </c>
      <c r="E84" s="320"/>
      <c r="F84" s="320"/>
      <c r="G84" s="224" t="s">
        <v>22</v>
      </c>
      <c r="H84" s="224" t="s">
        <v>440</v>
      </c>
      <c r="I84" s="224" t="s">
        <v>441</v>
      </c>
      <c r="J84" s="262">
        <v>1.6E-2</v>
      </c>
      <c r="K84" s="25"/>
      <c r="L84" s="25"/>
    </row>
    <row r="85" spans="1:12">
      <c r="A85" s="320" t="s">
        <v>29</v>
      </c>
      <c r="B85" s="320"/>
      <c r="C85" s="320"/>
      <c r="D85" s="335">
        <v>1.6E-2</v>
      </c>
      <c r="E85" s="320"/>
      <c r="F85" s="320"/>
      <c r="G85" s="224" t="s">
        <v>96</v>
      </c>
      <c r="H85" s="229">
        <v>21209</v>
      </c>
      <c r="I85" s="224" t="s">
        <v>442</v>
      </c>
    </row>
    <row r="86" spans="1:12">
      <c r="A86" s="320" t="s">
        <v>154</v>
      </c>
      <c r="B86" s="320"/>
      <c r="C86" s="320"/>
      <c r="D86" s="335">
        <v>2.4E-2</v>
      </c>
      <c r="E86" s="320"/>
      <c r="F86" s="320"/>
      <c r="G86" s="224" t="s">
        <v>43</v>
      </c>
      <c r="H86" s="229">
        <v>21851</v>
      </c>
      <c r="I86" s="224" t="s">
        <v>443</v>
      </c>
    </row>
    <row r="87" spans="1:12">
      <c r="A87" s="320" t="s">
        <v>9</v>
      </c>
      <c r="B87" s="320"/>
      <c r="C87" s="320"/>
      <c r="D87" s="320" t="s">
        <v>9</v>
      </c>
      <c r="E87" s="320"/>
      <c r="F87" s="320"/>
      <c r="G87" s="224" t="s">
        <v>9</v>
      </c>
      <c r="H87" s="224" t="s">
        <v>9</v>
      </c>
      <c r="I87" s="224" t="s">
        <v>9</v>
      </c>
    </row>
    <row r="90" spans="1:12">
      <c r="A90" s="320" t="s">
        <v>445</v>
      </c>
      <c r="B90" s="320"/>
      <c r="C90" s="320"/>
      <c r="D90" s="320" t="s">
        <v>9</v>
      </c>
      <c r="E90" s="320"/>
      <c r="F90" s="320"/>
      <c r="G90" s="224" t="s">
        <v>9</v>
      </c>
      <c r="H90" s="224" t="s">
        <v>9</v>
      </c>
      <c r="I90" s="224" t="s">
        <v>9</v>
      </c>
    </row>
    <row r="91" spans="1:12">
      <c r="A91" s="320" t="s">
        <v>446</v>
      </c>
      <c r="B91" s="320"/>
      <c r="C91" s="320"/>
      <c r="D91" s="324">
        <v>28139</v>
      </c>
      <c r="E91" s="320"/>
      <c r="F91" s="320"/>
      <c r="G91" s="224" t="s">
        <v>447</v>
      </c>
      <c r="H91" s="229">
        <v>38805</v>
      </c>
      <c r="I91" s="224" t="s">
        <v>448</v>
      </c>
    </row>
    <row r="92" spans="1:12">
      <c r="A92" s="320" t="s">
        <v>449</v>
      </c>
      <c r="B92" s="320"/>
      <c r="C92" s="320"/>
      <c r="D92" s="335">
        <v>0.499</v>
      </c>
      <c r="E92" s="320"/>
      <c r="F92" s="320"/>
      <c r="G92" s="224" t="s">
        <v>84</v>
      </c>
      <c r="H92" s="229">
        <v>27200</v>
      </c>
      <c r="I92" s="224" t="s">
        <v>391</v>
      </c>
    </row>
    <row r="93" spans="1:12">
      <c r="A93" s="320" t="s">
        <v>450</v>
      </c>
      <c r="B93" s="320"/>
      <c r="C93" s="320"/>
      <c r="D93" s="335">
        <v>0.501</v>
      </c>
      <c r="E93" s="320"/>
      <c r="F93" s="320"/>
      <c r="G93" s="224" t="s">
        <v>84</v>
      </c>
      <c r="H93" s="229">
        <v>51300</v>
      </c>
      <c r="I93" s="224" t="s">
        <v>451</v>
      </c>
    </row>
    <row r="94" spans="1:12">
      <c r="A94" s="320" t="s">
        <v>452</v>
      </c>
      <c r="B94" s="320"/>
      <c r="C94" s="320"/>
      <c r="D94" s="335">
        <v>0.505</v>
      </c>
      <c r="E94" s="320"/>
      <c r="F94" s="320"/>
      <c r="G94" s="224" t="s">
        <v>84</v>
      </c>
      <c r="H94" s="229">
        <v>63149</v>
      </c>
      <c r="I94" s="224" t="s">
        <v>453</v>
      </c>
    </row>
    <row r="95" spans="1:12">
      <c r="A95" s="320" t="s">
        <v>454</v>
      </c>
      <c r="B95" s="320"/>
      <c r="C95" s="320"/>
      <c r="D95" s="335">
        <v>0.39400000000000002</v>
      </c>
      <c r="E95" s="320"/>
      <c r="F95" s="320"/>
      <c r="G95" s="224" t="s">
        <v>84</v>
      </c>
      <c r="H95" s="229">
        <v>21557</v>
      </c>
      <c r="I95" s="224" t="s">
        <v>455</v>
      </c>
    </row>
    <row r="96" spans="1:12">
      <c r="A96" s="320" t="s">
        <v>456</v>
      </c>
      <c r="B96" s="320"/>
      <c r="C96" s="320"/>
      <c r="D96" s="335">
        <v>0.10100000000000001</v>
      </c>
      <c r="E96" s="320"/>
      <c r="F96" s="320"/>
      <c r="G96" s="224" t="s">
        <v>103</v>
      </c>
      <c r="H96" s="229">
        <v>31936</v>
      </c>
      <c r="I96" s="224" t="s">
        <v>457</v>
      </c>
    </row>
  </sheetData>
  <sortState ref="A51:B54">
    <sortCondition ref="B51"/>
  </sortState>
  <mergeCells count="42">
    <mergeCell ref="A44:D44"/>
    <mergeCell ref="A96:C96"/>
    <mergeCell ref="D96:F96"/>
    <mergeCell ref="A93:C93"/>
    <mergeCell ref="D93:F93"/>
    <mergeCell ref="A94:C94"/>
    <mergeCell ref="D94:F94"/>
    <mergeCell ref="A95:C95"/>
    <mergeCell ref="D95:F95"/>
    <mergeCell ref="A90:C90"/>
    <mergeCell ref="D90:F90"/>
    <mergeCell ref="A91:C91"/>
    <mergeCell ref="D91:F91"/>
    <mergeCell ref="A92:C92"/>
    <mergeCell ref="D92:F92"/>
    <mergeCell ref="D77:F77"/>
    <mergeCell ref="A7:D7"/>
    <mergeCell ref="A28:D28"/>
    <mergeCell ref="A85:C85"/>
    <mergeCell ref="D85:F85"/>
    <mergeCell ref="A86:C86"/>
    <mergeCell ref="D86:F86"/>
    <mergeCell ref="A79:C79"/>
    <mergeCell ref="D79:F79"/>
    <mergeCell ref="A80:C80"/>
    <mergeCell ref="D80:F80"/>
    <mergeCell ref="A81:C81"/>
    <mergeCell ref="D81:F81"/>
    <mergeCell ref="A75:C75"/>
    <mergeCell ref="D75:I75"/>
    <mergeCell ref="D76:G76"/>
    <mergeCell ref="H76:I76"/>
    <mergeCell ref="A78:C78"/>
    <mergeCell ref="D78:F78"/>
    <mergeCell ref="A87:C87"/>
    <mergeCell ref="D87:F87"/>
    <mergeCell ref="A82:C82"/>
    <mergeCell ref="D82:F82"/>
    <mergeCell ref="A83:C83"/>
    <mergeCell ref="D83:F83"/>
    <mergeCell ref="A84:C84"/>
    <mergeCell ref="D84:F8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35"/>
  <sheetViews>
    <sheetView zoomScale="90" zoomScaleNormal="90" workbookViewId="0">
      <selection activeCell="K14" sqref="K14"/>
    </sheetView>
  </sheetViews>
  <sheetFormatPr defaultRowHeight="15"/>
  <cols>
    <col min="1" max="1" width="18.85546875" customWidth="1"/>
    <col min="2" max="2" width="9.28515625" customWidth="1"/>
    <col min="3" max="3" width="11.42578125" customWidth="1"/>
    <col min="5" max="5" width="3.85546875" customWidth="1"/>
    <col min="6" max="6" width="9.140625" hidden="1" customWidth="1"/>
    <col min="7" max="7" width="15.42578125" customWidth="1"/>
    <col min="8" max="8" width="14.140625" customWidth="1"/>
    <col min="9" max="9" width="13.7109375" customWidth="1"/>
    <col min="10" max="10" width="12.28515625" customWidth="1"/>
    <col min="12" max="12" width="16.28515625" customWidth="1"/>
    <col min="13" max="13" width="9.85546875" customWidth="1"/>
    <col min="14" max="14" width="13.28515625" customWidth="1"/>
  </cols>
  <sheetData>
    <row r="2" spans="1:14" ht="15.75">
      <c r="A2" s="111" t="s">
        <v>369</v>
      </c>
    </row>
    <row r="3" spans="1:14" s="199" customFormat="1"/>
    <row r="4" spans="1:14" s="199" customFormat="1" ht="15.75">
      <c r="A4" s="241" t="s">
        <v>371</v>
      </c>
    </row>
    <row r="10" spans="1:14" ht="18.75">
      <c r="A10" s="342" t="s">
        <v>539</v>
      </c>
      <c r="B10" s="343"/>
      <c r="C10" s="344"/>
      <c r="L10" s="342" t="s">
        <v>540</v>
      </c>
      <c r="M10" s="343"/>
      <c r="N10" s="344"/>
    </row>
    <row r="11" spans="1:14" ht="15.75">
      <c r="A11" s="13"/>
      <c r="B11" s="218" t="s">
        <v>370</v>
      </c>
      <c r="C11" s="218" t="s">
        <v>354</v>
      </c>
      <c r="L11" s="13"/>
      <c r="M11" s="218" t="s">
        <v>370</v>
      </c>
      <c r="N11" s="218" t="s">
        <v>354</v>
      </c>
    </row>
    <row r="12" spans="1:14" ht="15.75">
      <c r="A12" s="13" t="s">
        <v>52</v>
      </c>
      <c r="B12" s="319">
        <v>31689</v>
      </c>
      <c r="C12" s="318" t="s">
        <v>434</v>
      </c>
      <c r="L12" s="13" t="s">
        <v>57</v>
      </c>
      <c r="M12" s="319">
        <v>38394</v>
      </c>
      <c r="N12" s="318" t="s">
        <v>545</v>
      </c>
    </row>
    <row r="13" spans="1:14" ht="15.75">
      <c r="A13" s="13" t="s">
        <v>121</v>
      </c>
      <c r="B13" s="319">
        <v>52636</v>
      </c>
      <c r="C13" s="318" t="s">
        <v>544</v>
      </c>
      <c r="L13" s="13" t="s">
        <v>55</v>
      </c>
      <c r="M13" s="319">
        <v>30230</v>
      </c>
      <c r="N13" s="318" t="s">
        <v>546</v>
      </c>
    </row>
    <row r="14" spans="1:14" ht="15.75">
      <c r="A14" s="13" t="s">
        <v>219</v>
      </c>
      <c r="B14" s="319">
        <v>56951</v>
      </c>
      <c r="C14" s="318" t="s">
        <v>543</v>
      </c>
      <c r="L14" s="13" t="s">
        <v>56</v>
      </c>
      <c r="M14" s="319">
        <v>30367</v>
      </c>
      <c r="N14" s="318" t="s">
        <v>547</v>
      </c>
    </row>
    <row r="15" spans="1:14" ht="15.75">
      <c r="A15" s="13" t="s">
        <v>220</v>
      </c>
      <c r="B15" s="319">
        <v>52762</v>
      </c>
      <c r="C15" s="318" t="s">
        <v>542</v>
      </c>
      <c r="D15" s="199"/>
      <c r="L15" s="13" t="s">
        <v>52</v>
      </c>
      <c r="M15" s="319">
        <v>31689</v>
      </c>
      <c r="N15" s="318" t="s">
        <v>434</v>
      </c>
    </row>
    <row r="16" spans="1:14" s="199" customFormat="1"/>
    <row r="17" spans="1:33" s="199" customFormat="1"/>
    <row r="18" spans="1:33" s="199" customFormat="1"/>
    <row r="19" spans="1:33" s="199" customFormat="1" ht="15.75">
      <c r="A19" s="13"/>
      <c r="B19" s="218" t="s">
        <v>370</v>
      </c>
      <c r="L19" s="13"/>
      <c r="M19" s="218" t="s">
        <v>370</v>
      </c>
    </row>
    <row r="20" spans="1:33" s="199" customFormat="1" ht="15.75">
      <c r="A20" s="13" t="s">
        <v>52</v>
      </c>
      <c r="B20" s="319">
        <v>31689</v>
      </c>
      <c r="L20" s="13" t="s">
        <v>55</v>
      </c>
      <c r="M20" s="319">
        <v>30230</v>
      </c>
    </row>
    <row r="21" spans="1:33" s="199" customFormat="1" ht="15.75">
      <c r="A21" s="13" t="s">
        <v>121</v>
      </c>
      <c r="B21" s="319">
        <v>52636</v>
      </c>
      <c r="L21" s="13" t="s">
        <v>56</v>
      </c>
      <c r="M21" s="319">
        <v>30367</v>
      </c>
    </row>
    <row r="22" spans="1:33" s="199" customFormat="1" ht="15.75">
      <c r="A22" s="13" t="s">
        <v>220</v>
      </c>
      <c r="B22" s="319">
        <v>52762</v>
      </c>
      <c r="L22" s="13" t="s">
        <v>52</v>
      </c>
      <c r="M22" s="319">
        <v>31689</v>
      </c>
    </row>
    <row r="23" spans="1:33" s="199" customFormat="1" ht="15.75">
      <c r="A23" s="13" t="s">
        <v>219</v>
      </c>
      <c r="B23" s="319">
        <v>56951</v>
      </c>
      <c r="L23" s="13" t="s">
        <v>57</v>
      </c>
      <c r="M23" s="319">
        <v>38394</v>
      </c>
    </row>
    <row r="24" spans="1:33" s="199" customFormat="1"/>
    <row r="25" spans="1:33" s="199" customFormat="1"/>
    <row r="28" spans="1:33" ht="15" customHeight="1">
      <c r="A28" s="323"/>
      <c r="B28" s="323"/>
      <c r="C28" s="323"/>
      <c r="D28" s="320"/>
      <c r="E28" s="320"/>
      <c r="F28" s="320"/>
      <c r="G28" s="320"/>
      <c r="H28" s="320"/>
      <c r="I28" s="320"/>
      <c r="J28" s="320"/>
      <c r="K28" s="320"/>
      <c r="L28" s="320"/>
      <c r="M28" s="320"/>
      <c r="N28" s="320"/>
      <c r="O28" s="320"/>
      <c r="P28" s="320"/>
      <c r="Q28" s="320"/>
      <c r="R28" s="320"/>
      <c r="S28" s="320"/>
      <c r="T28" s="320"/>
      <c r="U28" s="320"/>
      <c r="V28" s="320"/>
      <c r="W28" s="320"/>
      <c r="X28" s="320"/>
      <c r="Y28" s="320"/>
      <c r="Z28" s="320"/>
      <c r="AA28" s="320"/>
      <c r="AB28" s="320"/>
      <c r="AC28" s="320"/>
      <c r="AD28" s="320"/>
      <c r="AE28" s="320"/>
      <c r="AF28" s="320"/>
      <c r="AG28" s="320"/>
    </row>
    <row r="29" spans="1:33" ht="15" customHeight="1">
      <c r="A29" s="239"/>
      <c r="B29" s="217"/>
      <c r="C29" s="240"/>
      <c r="D29" s="320"/>
      <c r="E29" s="320"/>
      <c r="F29" s="320"/>
      <c r="G29" s="320"/>
      <c r="H29" s="320"/>
      <c r="I29" s="320"/>
      <c r="J29" s="320"/>
      <c r="K29" s="320"/>
      <c r="L29" s="320"/>
      <c r="M29" s="320"/>
      <c r="N29" s="320"/>
      <c r="O29" s="320"/>
      <c r="P29" s="320"/>
      <c r="Q29" s="320"/>
      <c r="R29" s="320"/>
      <c r="S29" s="320"/>
      <c r="T29" s="320"/>
      <c r="U29" s="320"/>
      <c r="V29" s="320"/>
      <c r="W29" s="320"/>
      <c r="X29" s="320"/>
      <c r="Y29" s="320"/>
      <c r="Z29" s="320"/>
      <c r="AA29" s="320"/>
      <c r="AB29" s="320"/>
      <c r="AC29" s="320"/>
      <c r="AD29" s="320"/>
      <c r="AE29" s="320"/>
      <c r="AF29" s="320"/>
      <c r="AG29" s="320"/>
    </row>
    <row r="30" spans="1:33">
      <c r="A30" s="145"/>
      <c r="B30" s="146"/>
      <c r="C30" s="147"/>
      <c r="D30" s="320"/>
      <c r="E30" s="320"/>
      <c r="F30" s="320"/>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row>
    <row r="31" spans="1:33">
      <c r="A31" s="320"/>
      <c r="B31" s="320"/>
      <c r="C31" s="320"/>
      <c r="D31" s="324"/>
      <c r="E31" s="320"/>
      <c r="F31" s="320"/>
      <c r="G31" s="216"/>
      <c r="H31" s="220"/>
      <c r="I31" s="216"/>
      <c r="J31" s="220"/>
      <c r="K31" s="216"/>
      <c r="L31" s="220"/>
      <c r="M31" s="216"/>
      <c r="N31" s="220"/>
      <c r="O31" s="216"/>
      <c r="P31" s="220"/>
      <c r="Q31" s="216"/>
      <c r="R31" s="220"/>
      <c r="S31" s="216"/>
      <c r="T31" s="220"/>
      <c r="U31" s="216"/>
      <c r="V31" s="220"/>
      <c r="W31" s="216"/>
      <c r="X31" s="220"/>
      <c r="Y31" s="216"/>
      <c r="Z31" s="220"/>
      <c r="AA31" s="216"/>
      <c r="AB31" s="220"/>
      <c r="AC31" s="216"/>
      <c r="AD31" s="220"/>
      <c r="AE31" s="216"/>
      <c r="AF31" s="220"/>
      <c r="AG31" s="216"/>
    </row>
    <row r="33" spans="1:19">
      <c r="A33" s="346" t="s">
        <v>2</v>
      </c>
      <c r="B33" s="346"/>
      <c r="C33" s="346"/>
      <c r="D33" s="345" t="s">
        <v>122</v>
      </c>
      <c r="E33" s="345"/>
      <c r="F33" s="345"/>
      <c r="G33" s="345"/>
      <c r="H33" s="345" t="s">
        <v>366</v>
      </c>
      <c r="I33" s="345"/>
      <c r="J33" s="345" t="s">
        <v>3</v>
      </c>
      <c r="K33" s="345"/>
      <c r="L33" s="345" t="s">
        <v>63</v>
      </c>
      <c r="M33" s="345"/>
      <c r="N33" s="345" t="s">
        <v>64</v>
      </c>
      <c r="O33" s="345"/>
      <c r="P33" s="345" t="s">
        <v>65</v>
      </c>
      <c r="Q33" s="345"/>
      <c r="R33" s="345" t="s">
        <v>32</v>
      </c>
      <c r="S33" s="345"/>
    </row>
    <row r="34" spans="1:19" ht="25.5">
      <c r="A34" s="145"/>
      <c r="B34" s="146"/>
      <c r="C34" s="147"/>
      <c r="D34" s="345" t="s">
        <v>4</v>
      </c>
      <c r="E34" s="345"/>
      <c r="F34" s="345"/>
      <c r="G34" s="315" t="s">
        <v>5</v>
      </c>
      <c r="H34" s="315" t="s">
        <v>4</v>
      </c>
      <c r="I34" s="315" t="s">
        <v>5</v>
      </c>
      <c r="J34" s="315" t="s">
        <v>4</v>
      </c>
      <c r="K34" s="315" t="s">
        <v>5</v>
      </c>
      <c r="L34" s="315" t="s">
        <v>4</v>
      </c>
      <c r="M34" s="315" t="s">
        <v>5</v>
      </c>
      <c r="N34" s="315" t="s">
        <v>4</v>
      </c>
      <c r="O34" s="315" t="s">
        <v>5</v>
      </c>
      <c r="P34" s="315" t="s">
        <v>4</v>
      </c>
      <c r="Q34" s="315" t="s">
        <v>5</v>
      </c>
      <c r="R34" s="315" t="s">
        <v>4</v>
      </c>
      <c r="S34" s="315" t="s">
        <v>5</v>
      </c>
    </row>
    <row r="35" spans="1:19">
      <c r="A35" s="345" t="s">
        <v>541</v>
      </c>
      <c r="B35" s="345"/>
      <c r="C35" s="345"/>
      <c r="D35" s="316">
        <v>52762</v>
      </c>
      <c r="E35" s="317"/>
      <c r="F35" s="317"/>
      <c r="G35" s="317" t="s">
        <v>542</v>
      </c>
      <c r="H35" s="316">
        <v>56951</v>
      </c>
      <c r="I35" s="317" t="s">
        <v>543</v>
      </c>
      <c r="J35" s="316">
        <v>52636</v>
      </c>
      <c r="K35" s="317" t="s">
        <v>544</v>
      </c>
      <c r="L35" s="316">
        <v>38394</v>
      </c>
      <c r="M35" s="317" t="s">
        <v>545</v>
      </c>
      <c r="N35" s="316">
        <v>30230</v>
      </c>
      <c r="O35" s="317" t="s">
        <v>546</v>
      </c>
      <c r="P35" s="316">
        <v>30367</v>
      </c>
      <c r="Q35" s="317" t="s">
        <v>547</v>
      </c>
      <c r="R35" s="316">
        <v>31689</v>
      </c>
      <c r="S35" s="317" t="s">
        <v>434</v>
      </c>
    </row>
  </sheetData>
  <sortState ref="L20:M23">
    <sortCondition ref="M20"/>
  </sortState>
  <mergeCells count="37">
    <mergeCell ref="N33:O33"/>
    <mergeCell ref="P33:Q33"/>
    <mergeCell ref="R33:S33"/>
    <mergeCell ref="D34:F34"/>
    <mergeCell ref="A35:C35"/>
    <mergeCell ref="A33:C33"/>
    <mergeCell ref="D33:G33"/>
    <mergeCell ref="H33:I33"/>
    <mergeCell ref="J33:K33"/>
    <mergeCell ref="L33:M33"/>
    <mergeCell ref="AF29:AG29"/>
    <mergeCell ref="Z28:AC28"/>
    <mergeCell ref="AD28:AG28"/>
    <mergeCell ref="D29:G29"/>
    <mergeCell ref="H29:I29"/>
    <mergeCell ref="J29:K29"/>
    <mergeCell ref="L29:M29"/>
    <mergeCell ref="N29:O29"/>
    <mergeCell ref="P29:Q29"/>
    <mergeCell ref="R29:S29"/>
    <mergeCell ref="T29:U29"/>
    <mergeCell ref="D28:I28"/>
    <mergeCell ref="J28:M28"/>
    <mergeCell ref="N28:Q28"/>
    <mergeCell ref="R28:U28"/>
    <mergeCell ref="V28:Y28"/>
    <mergeCell ref="V29:W29"/>
    <mergeCell ref="X29:Y29"/>
    <mergeCell ref="Z29:AA29"/>
    <mergeCell ref="AB29:AC29"/>
    <mergeCell ref="AD29:AE29"/>
    <mergeCell ref="D30:F30"/>
    <mergeCell ref="A31:C31"/>
    <mergeCell ref="D31:F31"/>
    <mergeCell ref="A10:C10"/>
    <mergeCell ref="L10:N10"/>
    <mergeCell ref="A28:C28"/>
  </mergeCells>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K90"/>
  <sheetViews>
    <sheetView topLeftCell="J9" zoomScale="80" zoomScaleNormal="80" workbookViewId="0">
      <selection activeCell="AA47" sqref="AA47"/>
    </sheetView>
  </sheetViews>
  <sheetFormatPr defaultRowHeight="15"/>
  <cols>
    <col min="1" max="1" width="8.28515625" customWidth="1"/>
    <col min="2" max="2" width="14.7109375" customWidth="1"/>
    <col min="3" max="3" width="14.28515625" customWidth="1"/>
    <col min="4" max="4" width="15.85546875" customWidth="1"/>
    <col min="5" max="5" width="15" customWidth="1"/>
    <col min="7" max="7" width="13.85546875" customWidth="1"/>
    <col min="8" max="8" width="23.5703125" customWidth="1"/>
    <col min="9" max="9" width="27.28515625" customWidth="1"/>
  </cols>
  <sheetData>
    <row r="14" spans="1:1" ht="15.75">
      <c r="A14" s="111" t="s">
        <v>364</v>
      </c>
    </row>
    <row r="16" spans="1:1" ht="15.75">
      <c r="A16" s="41" t="s">
        <v>363</v>
      </c>
    </row>
    <row r="18" spans="1:11" ht="18.75">
      <c r="A18" s="347" t="s">
        <v>365</v>
      </c>
      <c r="B18" s="348"/>
      <c r="C18" s="348"/>
      <c r="D18" s="348"/>
      <c r="E18" s="348"/>
      <c r="G18" s="336" t="s">
        <v>365</v>
      </c>
      <c r="H18" s="350"/>
      <c r="I18" s="351"/>
      <c r="J18" s="221"/>
      <c r="K18" s="221"/>
    </row>
    <row r="19" spans="1:11" ht="15.75">
      <c r="A19" s="232"/>
      <c r="B19" s="349" t="s">
        <v>361</v>
      </c>
      <c r="C19" s="349"/>
      <c r="D19" s="349" t="s">
        <v>362</v>
      </c>
      <c r="E19" s="349"/>
      <c r="G19" s="232"/>
      <c r="H19" s="219" t="s">
        <v>361</v>
      </c>
      <c r="I19" s="219" t="s">
        <v>488</v>
      </c>
      <c r="J19" s="219"/>
    </row>
    <row r="20" spans="1:11" ht="15.75">
      <c r="A20" s="233" t="s">
        <v>357</v>
      </c>
      <c r="B20" s="234" t="s">
        <v>155</v>
      </c>
      <c r="C20" s="234" t="s">
        <v>6</v>
      </c>
      <c r="D20" s="234" t="s">
        <v>155</v>
      </c>
      <c r="E20" s="234" t="s">
        <v>6</v>
      </c>
      <c r="G20" s="233" t="s">
        <v>357</v>
      </c>
      <c r="H20" s="234" t="s">
        <v>6</v>
      </c>
      <c r="I20" s="234" t="s">
        <v>6</v>
      </c>
      <c r="J20" s="231"/>
    </row>
    <row r="21" spans="1:11" ht="15.75">
      <c r="A21" s="235">
        <v>1</v>
      </c>
      <c r="B21" s="236">
        <v>2077</v>
      </c>
      <c r="C21" s="237">
        <v>1.4E-2</v>
      </c>
      <c r="D21" s="236">
        <v>5331</v>
      </c>
      <c r="E21" s="237">
        <v>1.0999999999999999E-2</v>
      </c>
      <c r="G21" s="235">
        <v>1</v>
      </c>
      <c r="H21" s="237">
        <v>1.4E-2</v>
      </c>
      <c r="I21" s="237">
        <v>1.0999999999999999E-2</v>
      </c>
      <c r="J21" s="230"/>
    </row>
    <row r="22" spans="1:11" ht="15.75">
      <c r="A22" s="235">
        <v>2</v>
      </c>
      <c r="B22" s="236">
        <v>2077</v>
      </c>
      <c r="C22" s="237">
        <v>1.4E-2</v>
      </c>
      <c r="D22" s="236">
        <v>5515</v>
      </c>
      <c r="E22" s="237">
        <v>1.2E-2</v>
      </c>
      <c r="G22" s="235">
        <v>2</v>
      </c>
      <c r="H22" s="237">
        <v>1.4E-2</v>
      </c>
      <c r="I22" s="237">
        <v>1.2E-2</v>
      </c>
      <c r="J22" s="230"/>
    </row>
    <row r="23" spans="1:11" ht="15.75">
      <c r="A23" s="235">
        <v>3</v>
      </c>
      <c r="B23" s="236">
        <v>2003</v>
      </c>
      <c r="C23" s="237">
        <v>1.4E-2</v>
      </c>
      <c r="D23" s="236">
        <v>5602</v>
      </c>
      <c r="E23" s="237">
        <v>1.2E-2</v>
      </c>
      <c r="G23" s="235">
        <v>3</v>
      </c>
      <c r="H23" s="237">
        <v>1.4E-2</v>
      </c>
      <c r="I23" s="237">
        <v>1.2E-2</v>
      </c>
      <c r="J23" s="230"/>
    </row>
    <row r="24" spans="1:11" ht="15.75">
      <c r="A24" s="235">
        <v>4</v>
      </c>
      <c r="B24" s="236">
        <v>1861</v>
      </c>
      <c r="C24" s="237">
        <v>1.2999999999999999E-2</v>
      </c>
      <c r="D24" s="236">
        <v>5426</v>
      </c>
      <c r="E24" s="237">
        <v>1.2E-2</v>
      </c>
      <c r="G24" s="235">
        <v>4</v>
      </c>
      <c r="H24" s="237">
        <v>1.2999999999999999E-2</v>
      </c>
      <c r="I24" s="237">
        <v>1.2E-2</v>
      </c>
      <c r="J24" s="230"/>
    </row>
    <row r="25" spans="1:11" ht="15.75">
      <c r="A25" s="235">
        <v>5</v>
      </c>
      <c r="B25" s="236">
        <v>1821</v>
      </c>
      <c r="C25" s="237">
        <v>1.2999999999999999E-2</v>
      </c>
      <c r="D25" s="236">
        <v>5557</v>
      </c>
      <c r="E25" s="237">
        <v>1.2E-2</v>
      </c>
      <c r="G25" s="235">
        <v>5</v>
      </c>
      <c r="H25" s="237">
        <v>1.2999999999999999E-2</v>
      </c>
      <c r="I25" s="237">
        <v>1.2E-2</v>
      </c>
      <c r="J25" s="230"/>
    </row>
    <row r="26" spans="1:11" ht="15.75">
      <c r="A26" s="235">
        <v>6</v>
      </c>
      <c r="B26" s="236">
        <v>1810</v>
      </c>
      <c r="C26" s="237">
        <v>1.2E-2</v>
      </c>
      <c r="D26" s="236">
        <v>5705</v>
      </c>
      <c r="E26" s="237">
        <v>1.2E-2</v>
      </c>
      <c r="G26" s="235">
        <v>6</v>
      </c>
      <c r="H26" s="237">
        <v>1.2E-2</v>
      </c>
      <c r="I26" s="237">
        <v>1.2E-2</v>
      </c>
      <c r="J26" s="230"/>
    </row>
    <row r="27" spans="1:11" ht="15.75">
      <c r="A27" s="235">
        <v>7</v>
      </c>
      <c r="B27" s="236">
        <v>1787</v>
      </c>
      <c r="C27" s="237">
        <v>1.2E-2</v>
      </c>
      <c r="D27" s="236">
        <v>5724</v>
      </c>
      <c r="E27" s="237">
        <v>1.2E-2</v>
      </c>
      <c r="G27" s="235">
        <v>7</v>
      </c>
      <c r="H27" s="237">
        <v>1.2E-2</v>
      </c>
      <c r="I27" s="237">
        <v>1.2E-2</v>
      </c>
      <c r="J27" s="230"/>
    </row>
    <row r="28" spans="1:11" ht="15.75">
      <c r="A28" s="235">
        <v>8</v>
      </c>
      <c r="B28" s="236">
        <v>1766</v>
      </c>
      <c r="C28" s="237">
        <v>1.2E-2</v>
      </c>
      <c r="D28" s="236">
        <v>5855</v>
      </c>
      <c r="E28" s="237">
        <v>1.2999999999999999E-2</v>
      </c>
      <c r="G28" s="235">
        <v>8</v>
      </c>
      <c r="H28" s="237">
        <v>1.2E-2</v>
      </c>
      <c r="I28" s="237">
        <v>1.2999999999999999E-2</v>
      </c>
      <c r="J28" s="230"/>
    </row>
    <row r="29" spans="1:11" ht="15.75">
      <c r="A29" s="235">
        <v>9</v>
      </c>
      <c r="B29" s="236">
        <v>1814</v>
      </c>
      <c r="C29" s="237">
        <v>1.2E-2</v>
      </c>
      <c r="D29" s="236">
        <v>6066</v>
      </c>
      <c r="E29" s="237">
        <v>1.2999999999999999E-2</v>
      </c>
      <c r="G29" s="235">
        <v>9</v>
      </c>
      <c r="H29" s="237">
        <v>1.2E-2</v>
      </c>
      <c r="I29" s="237">
        <v>1.2999999999999999E-2</v>
      </c>
      <c r="J29" s="230"/>
    </row>
    <row r="30" spans="1:11" ht="15.75">
      <c r="A30" s="235">
        <v>10</v>
      </c>
      <c r="B30" s="236">
        <v>1785</v>
      </c>
      <c r="C30" s="237">
        <v>1.2E-2</v>
      </c>
      <c r="D30" s="236">
        <v>6255</v>
      </c>
      <c r="E30" s="237">
        <v>1.2999999999999999E-2</v>
      </c>
      <c r="G30" s="235">
        <v>10</v>
      </c>
      <c r="H30" s="237">
        <v>1.2E-2</v>
      </c>
      <c r="I30" s="237">
        <v>1.2999999999999999E-2</v>
      </c>
      <c r="J30" s="230"/>
    </row>
    <row r="31" spans="1:11" ht="15.75">
      <c r="A31" s="235">
        <v>11</v>
      </c>
      <c r="B31" s="236">
        <v>1713</v>
      </c>
      <c r="C31" s="237">
        <v>1.2E-2</v>
      </c>
      <c r="D31" s="236">
        <v>6079</v>
      </c>
      <c r="E31" s="237">
        <v>1.2999999999999999E-2</v>
      </c>
      <c r="G31" s="235">
        <v>11</v>
      </c>
      <c r="H31" s="237">
        <v>1.2E-2</v>
      </c>
      <c r="I31" s="237">
        <v>1.2999999999999999E-2</v>
      </c>
      <c r="J31" s="230"/>
    </row>
    <row r="32" spans="1:11" ht="15.75">
      <c r="A32" s="235">
        <v>12</v>
      </c>
      <c r="B32" s="236">
        <v>1673</v>
      </c>
      <c r="C32" s="237">
        <v>1.2E-2</v>
      </c>
      <c r="D32" s="236">
        <v>5957</v>
      </c>
      <c r="E32" s="237">
        <v>1.2999999999999999E-2</v>
      </c>
      <c r="G32" s="235">
        <v>12</v>
      </c>
      <c r="H32" s="237">
        <v>1.2E-2</v>
      </c>
      <c r="I32" s="237">
        <v>1.2999999999999999E-2</v>
      </c>
      <c r="J32" s="230"/>
    </row>
    <row r="33" spans="1:10" ht="15.75">
      <c r="A33" s="235">
        <v>13</v>
      </c>
      <c r="B33" s="236">
        <v>1653</v>
      </c>
      <c r="C33" s="237">
        <v>1.0999999999999999E-2</v>
      </c>
      <c r="D33" s="236">
        <v>6307</v>
      </c>
      <c r="E33" s="237">
        <v>1.4E-2</v>
      </c>
      <c r="G33" s="235">
        <v>13</v>
      </c>
      <c r="H33" s="237">
        <v>1.0999999999999999E-2</v>
      </c>
      <c r="I33" s="237">
        <v>1.4E-2</v>
      </c>
      <c r="J33" s="230"/>
    </row>
    <row r="34" spans="1:10" ht="15.75">
      <c r="A34" s="235">
        <v>14</v>
      </c>
      <c r="B34" s="236">
        <v>1656</v>
      </c>
      <c r="C34" s="237">
        <v>1.0999999999999999E-2</v>
      </c>
      <c r="D34" s="236">
        <v>6216</v>
      </c>
      <c r="E34" s="237">
        <v>1.2999999999999999E-2</v>
      </c>
      <c r="G34" s="235">
        <v>14</v>
      </c>
      <c r="H34" s="237">
        <v>1.0999999999999999E-2</v>
      </c>
      <c r="I34" s="237">
        <v>1.2999999999999999E-2</v>
      </c>
      <c r="J34" s="230"/>
    </row>
    <row r="35" spans="1:10" ht="15.75">
      <c r="A35" s="235">
        <v>15</v>
      </c>
      <c r="B35" s="236">
        <v>1856</v>
      </c>
      <c r="C35" s="237">
        <v>1.2999999999999999E-2</v>
      </c>
      <c r="D35" s="236">
        <v>6602</v>
      </c>
      <c r="E35" s="237">
        <v>1.4E-2</v>
      </c>
      <c r="G35" s="235">
        <v>15</v>
      </c>
      <c r="H35" s="237">
        <v>1.2999999999999999E-2</v>
      </c>
      <c r="I35" s="237">
        <v>1.4E-2</v>
      </c>
      <c r="J35" s="230"/>
    </row>
    <row r="36" spans="1:10" ht="15.75">
      <c r="A36" s="235">
        <v>16</v>
      </c>
      <c r="B36" s="236">
        <v>1927</v>
      </c>
      <c r="C36" s="237">
        <v>1.2999999999999999E-2</v>
      </c>
      <c r="D36" s="236">
        <v>6714</v>
      </c>
      <c r="E36" s="237">
        <v>1.4E-2</v>
      </c>
      <c r="G36" s="235">
        <v>16</v>
      </c>
      <c r="H36" s="237">
        <v>1.2999999999999999E-2</v>
      </c>
      <c r="I36" s="237">
        <v>1.4E-2</v>
      </c>
      <c r="J36" s="230"/>
    </row>
    <row r="37" spans="1:10" ht="15.75">
      <c r="A37" s="235">
        <v>17</v>
      </c>
      <c r="B37" s="236">
        <v>1955</v>
      </c>
      <c r="C37" s="237">
        <v>1.2999999999999999E-2</v>
      </c>
      <c r="D37" s="236">
        <v>6840</v>
      </c>
      <c r="E37" s="237">
        <v>1.4999999999999999E-2</v>
      </c>
      <c r="G37" s="235">
        <v>17</v>
      </c>
      <c r="H37" s="237">
        <v>1.2999999999999999E-2</v>
      </c>
      <c r="I37" s="237">
        <v>1.4999999999999999E-2</v>
      </c>
      <c r="J37" s="230"/>
    </row>
    <row r="38" spans="1:10" ht="15.75">
      <c r="A38" s="235">
        <v>18</v>
      </c>
      <c r="B38" s="236">
        <v>3616</v>
      </c>
      <c r="C38" s="237">
        <v>2.5000000000000001E-2</v>
      </c>
      <c r="D38" s="236">
        <v>7784</v>
      </c>
      <c r="E38" s="237">
        <v>1.7000000000000001E-2</v>
      </c>
      <c r="G38" s="235">
        <v>18</v>
      </c>
      <c r="H38" s="237">
        <v>2.5000000000000001E-2</v>
      </c>
      <c r="I38" s="237">
        <v>1.7000000000000001E-2</v>
      </c>
      <c r="J38" s="230"/>
    </row>
    <row r="39" spans="1:10" ht="15.75">
      <c r="A39" s="235">
        <v>19</v>
      </c>
      <c r="B39" s="236">
        <v>4853</v>
      </c>
      <c r="C39" s="237">
        <v>3.3000000000000002E-2</v>
      </c>
      <c r="D39" s="236">
        <v>8471</v>
      </c>
      <c r="E39" s="237">
        <v>1.7999999999999999E-2</v>
      </c>
      <c r="G39" s="235">
        <v>19</v>
      </c>
      <c r="H39" s="237">
        <v>3.3000000000000002E-2</v>
      </c>
      <c r="I39" s="237">
        <v>1.7999999999999999E-2</v>
      </c>
      <c r="J39" s="230"/>
    </row>
    <row r="40" spans="1:10" ht="15.75">
      <c r="A40" s="235">
        <v>20</v>
      </c>
      <c r="B40" s="236">
        <v>5279</v>
      </c>
      <c r="C40" s="237">
        <v>3.5999999999999997E-2</v>
      </c>
      <c r="D40" s="236">
        <v>8596</v>
      </c>
      <c r="E40" s="237">
        <v>1.7999999999999999E-2</v>
      </c>
      <c r="G40" s="235">
        <v>20</v>
      </c>
      <c r="H40" s="237">
        <v>3.5999999999999997E-2</v>
      </c>
      <c r="I40" s="237">
        <v>1.7999999999999999E-2</v>
      </c>
      <c r="J40" s="230"/>
    </row>
    <row r="41" spans="1:10" ht="15.75">
      <c r="A41" s="235">
        <v>21</v>
      </c>
      <c r="B41" s="236">
        <v>4283</v>
      </c>
      <c r="C41" s="237">
        <v>0.03</v>
      </c>
      <c r="D41" s="236">
        <v>7329</v>
      </c>
      <c r="E41" s="237">
        <v>1.6E-2</v>
      </c>
      <c r="G41" s="235">
        <v>21</v>
      </c>
      <c r="H41" s="237">
        <v>0.03</v>
      </c>
      <c r="I41" s="237">
        <v>1.6E-2</v>
      </c>
      <c r="J41" s="230"/>
    </row>
    <row r="42" spans="1:10" ht="15.75">
      <c r="A42" s="235">
        <v>22</v>
      </c>
      <c r="B42" s="236">
        <v>3773</v>
      </c>
      <c r="C42" s="237">
        <v>2.5999999999999999E-2</v>
      </c>
      <c r="D42" s="236">
        <v>7013</v>
      </c>
      <c r="E42" s="237">
        <v>1.4999999999999999E-2</v>
      </c>
      <c r="G42" s="235">
        <v>22</v>
      </c>
      <c r="H42" s="237">
        <v>2.5999999999999999E-2</v>
      </c>
      <c r="I42" s="237">
        <v>1.4999999999999999E-2</v>
      </c>
      <c r="J42" s="230"/>
    </row>
    <row r="43" spans="1:10" ht="15.75">
      <c r="A43" s="235">
        <v>23</v>
      </c>
      <c r="B43" s="236">
        <v>2959</v>
      </c>
      <c r="C43" s="237">
        <v>0.02</v>
      </c>
      <c r="D43" s="236">
        <v>6490</v>
      </c>
      <c r="E43" s="237">
        <v>1.4E-2</v>
      </c>
      <c r="G43" s="235">
        <v>23</v>
      </c>
      <c r="H43" s="237">
        <v>0.02</v>
      </c>
      <c r="I43" s="237">
        <v>1.4E-2</v>
      </c>
      <c r="J43" s="230"/>
    </row>
    <row r="44" spans="1:10" ht="15.75">
      <c r="A44" s="235">
        <v>24</v>
      </c>
      <c r="B44" s="236">
        <v>2943</v>
      </c>
      <c r="C44" s="237">
        <v>0.02</v>
      </c>
      <c r="D44" s="236">
        <v>6459</v>
      </c>
      <c r="E44" s="237">
        <v>1.4E-2</v>
      </c>
      <c r="G44" s="235">
        <v>24</v>
      </c>
      <c r="H44" s="237">
        <v>0.02</v>
      </c>
      <c r="I44" s="237">
        <v>1.4E-2</v>
      </c>
      <c r="J44" s="230"/>
    </row>
    <row r="45" spans="1:10" ht="15.75">
      <c r="A45" s="235">
        <v>25</v>
      </c>
      <c r="B45" s="236">
        <v>2772</v>
      </c>
      <c r="C45" s="237">
        <v>1.9E-2</v>
      </c>
      <c r="D45" s="236">
        <v>6227</v>
      </c>
      <c r="E45" s="237">
        <v>1.2999999999999999E-2</v>
      </c>
      <c r="G45" s="235">
        <v>25</v>
      </c>
      <c r="H45" s="237">
        <v>1.9E-2</v>
      </c>
      <c r="I45" s="237">
        <v>1.2999999999999999E-2</v>
      </c>
      <c r="J45" s="230"/>
    </row>
    <row r="46" spans="1:10" ht="15.75">
      <c r="A46" s="235">
        <v>26</v>
      </c>
      <c r="B46" s="236">
        <v>2516</v>
      </c>
      <c r="C46" s="237">
        <v>1.7000000000000001E-2</v>
      </c>
      <c r="D46" s="236">
        <v>6048</v>
      </c>
      <c r="E46" s="237">
        <v>1.2999999999999999E-2</v>
      </c>
      <c r="G46" s="235">
        <v>26</v>
      </c>
      <c r="H46" s="237">
        <v>1.7000000000000001E-2</v>
      </c>
      <c r="I46" s="237">
        <v>1.2999999999999999E-2</v>
      </c>
      <c r="J46" s="230"/>
    </row>
    <row r="47" spans="1:10" ht="15.75">
      <c r="A47" s="235">
        <v>27</v>
      </c>
      <c r="B47" s="236">
        <v>2399</v>
      </c>
      <c r="C47" s="237">
        <v>1.7000000000000001E-2</v>
      </c>
      <c r="D47" s="236">
        <v>5992</v>
      </c>
      <c r="E47" s="237">
        <v>1.2999999999999999E-2</v>
      </c>
      <c r="G47" s="235">
        <v>27</v>
      </c>
      <c r="H47" s="237">
        <v>1.7000000000000001E-2</v>
      </c>
      <c r="I47" s="237">
        <v>1.2999999999999999E-2</v>
      </c>
      <c r="J47" s="230"/>
    </row>
    <row r="48" spans="1:10" ht="15.75">
      <c r="A48" s="235">
        <v>28</v>
      </c>
      <c r="B48" s="236">
        <v>2270</v>
      </c>
      <c r="C48" s="237">
        <v>1.6E-2</v>
      </c>
      <c r="D48" s="236">
        <v>5735</v>
      </c>
      <c r="E48" s="237">
        <v>1.2E-2</v>
      </c>
      <c r="G48" s="235">
        <v>28</v>
      </c>
      <c r="H48" s="237">
        <v>1.6E-2</v>
      </c>
      <c r="I48" s="237">
        <v>1.2E-2</v>
      </c>
      <c r="J48" s="230"/>
    </row>
    <row r="49" spans="1:10" ht="15.75">
      <c r="A49" s="235">
        <v>29</v>
      </c>
      <c r="B49" s="236">
        <v>2299</v>
      </c>
      <c r="C49" s="237">
        <v>1.6E-2</v>
      </c>
      <c r="D49" s="236">
        <v>5825</v>
      </c>
      <c r="E49" s="237">
        <v>1.2E-2</v>
      </c>
      <c r="G49" s="235">
        <v>29</v>
      </c>
      <c r="H49" s="237">
        <v>1.6E-2</v>
      </c>
      <c r="I49" s="237">
        <v>1.2E-2</v>
      </c>
      <c r="J49" s="230"/>
    </row>
    <row r="50" spans="1:10" ht="15.75">
      <c r="A50" s="235">
        <v>30</v>
      </c>
      <c r="B50" s="236">
        <v>2103</v>
      </c>
      <c r="C50" s="237">
        <v>1.4E-2</v>
      </c>
      <c r="D50" s="236">
        <v>5606</v>
      </c>
      <c r="E50" s="237">
        <v>1.2E-2</v>
      </c>
      <c r="G50" s="235">
        <v>30</v>
      </c>
      <c r="H50" s="237">
        <v>1.4E-2</v>
      </c>
      <c r="I50" s="237">
        <v>1.2E-2</v>
      </c>
      <c r="J50" s="230"/>
    </row>
    <row r="51" spans="1:10" ht="15.75">
      <c r="A51" s="235">
        <v>31</v>
      </c>
      <c r="B51" s="236">
        <v>1890</v>
      </c>
      <c r="C51" s="237">
        <v>1.2999999999999999E-2</v>
      </c>
      <c r="D51" s="236">
        <v>5134</v>
      </c>
      <c r="E51" s="237">
        <v>1.0999999999999999E-2</v>
      </c>
      <c r="G51" s="235">
        <v>31</v>
      </c>
      <c r="H51" s="237">
        <v>1.2999999999999999E-2</v>
      </c>
      <c r="I51" s="237">
        <v>1.0999999999999999E-2</v>
      </c>
      <c r="J51" s="230"/>
    </row>
    <row r="52" spans="1:10" ht="15.75">
      <c r="A52" s="235">
        <v>32</v>
      </c>
      <c r="B52" s="236">
        <v>1937</v>
      </c>
      <c r="C52" s="237">
        <v>1.2999999999999999E-2</v>
      </c>
      <c r="D52" s="236">
        <v>5389</v>
      </c>
      <c r="E52" s="237">
        <v>1.2E-2</v>
      </c>
      <c r="G52" s="235">
        <v>32</v>
      </c>
      <c r="H52" s="237">
        <v>1.2999999999999999E-2</v>
      </c>
      <c r="I52" s="237">
        <v>1.2E-2</v>
      </c>
      <c r="J52" s="230"/>
    </row>
    <row r="53" spans="1:10" ht="15.75">
      <c r="A53" s="235">
        <v>33</v>
      </c>
      <c r="B53" s="236">
        <v>1741</v>
      </c>
      <c r="C53" s="237">
        <v>1.2E-2</v>
      </c>
      <c r="D53" s="236">
        <v>5022</v>
      </c>
      <c r="E53" s="237">
        <v>1.0999999999999999E-2</v>
      </c>
      <c r="G53" s="235">
        <v>33</v>
      </c>
      <c r="H53" s="237">
        <v>1.2E-2</v>
      </c>
      <c r="I53" s="237">
        <v>1.0999999999999999E-2</v>
      </c>
      <c r="J53" s="230"/>
    </row>
    <row r="54" spans="1:10" ht="15.75">
      <c r="A54" s="235">
        <v>34</v>
      </c>
      <c r="B54" s="236">
        <v>1618</v>
      </c>
      <c r="C54" s="237">
        <v>1.0999999999999999E-2</v>
      </c>
      <c r="D54" s="236">
        <v>4954</v>
      </c>
      <c r="E54" s="237">
        <v>1.0999999999999999E-2</v>
      </c>
      <c r="G54" s="235">
        <v>34</v>
      </c>
      <c r="H54" s="237">
        <v>1.0999999999999999E-2</v>
      </c>
      <c r="I54" s="237">
        <v>1.0999999999999999E-2</v>
      </c>
      <c r="J54" s="230"/>
    </row>
    <row r="55" spans="1:10" ht="15.75">
      <c r="A55" s="235">
        <v>35</v>
      </c>
      <c r="B55" s="236">
        <v>1680</v>
      </c>
      <c r="C55" s="237">
        <v>1.2E-2</v>
      </c>
      <c r="D55" s="236">
        <v>5101</v>
      </c>
      <c r="E55" s="237">
        <v>1.0999999999999999E-2</v>
      </c>
      <c r="G55" s="235">
        <v>35</v>
      </c>
      <c r="H55" s="237">
        <v>1.2E-2</v>
      </c>
      <c r="I55" s="237">
        <v>1.0999999999999999E-2</v>
      </c>
      <c r="J55" s="230"/>
    </row>
    <row r="56" spans="1:10" ht="15.75">
      <c r="A56" s="235">
        <v>36</v>
      </c>
      <c r="B56" s="236">
        <v>1369</v>
      </c>
      <c r="C56" s="237">
        <v>8.9999999999999993E-3</v>
      </c>
      <c r="D56" s="236">
        <v>4688</v>
      </c>
      <c r="E56" s="237">
        <v>0.01</v>
      </c>
      <c r="G56" s="235">
        <v>36</v>
      </c>
      <c r="H56" s="237">
        <v>8.9999999999999993E-3</v>
      </c>
      <c r="I56" s="237">
        <v>0.01</v>
      </c>
      <c r="J56" s="230"/>
    </row>
    <row r="57" spans="1:10" ht="15.75">
      <c r="A57" s="235">
        <v>37</v>
      </c>
      <c r="B57" s="236">
        <v>1449</v>
      </c>
      <c r="C57" s="237">
        <v>0.01</v>
      </c>
      <c r="D57" s="236">
        <v>4965</v>
      </c>
      <c r="E57" s="237">
        <v>1.0999999999999999E-2</v>
      </c>
      <c r="G57" s="235">
        <v>37</v>
      </c>
      <c r="H57" s="237">
        <v>0.01</v>
      </c>
      <c r="I57" s="237">
        <v>1.0999999999999999E-2</v>
      </c>
      <c r="J57" s="230"/>
    </row>
    <row r="58" spans="1:10" ht="15.75">
      <c r="A58" s="235">
        <v>38</v>
      </c>
      <c r="B58" s="236">
        <v>1499</v>
      </c>
      <c r="C58" s="237">
        <v>0.01</v>
      </c>
      <c r="D58" s="236">
        <v>5399</v>
      </c>
      <c r="E58" s="237">
        <v>1.2E-2</v>
      </c>
      <c r="G58" s="235">
        <v>38</v>
      </c>
      <c r="H58" s="237">
        <v>0.01</v>
      </c>
      <c r="I58" s="237">
        <v>1.2E-2</v>
      </c>
      <c r="J58" s="230"/>
    </row>
    <row r="59" spans="1:10" ht="15.75">
      <c r="A59" s="235">
        <v>39</v>
      </c>
      <c r="B59" s="236">
        <v>1674</v>
      </c>
      <c r="C59" s="237">
        <v>1.2E-2</v>
      </c>
      <c r="D59" s="236">
        <v>6140</v>
      </c>
      <c r="E59" s="237">
        <v>1.2999999999999999E-2</v>
      </c>
      <c r="G59" s="235">
        <v>39</v>
      </c>
      <c r="H59" s="237">
        <v>1.2E-2</v>
      </c>
      <c r="I59" s="237">
        <v>1.2999999999999999E-2</v>
      </c>
      <c r="J59" s="230"/>
    </row>
    <row r="60" spans="1:10" ht="15.75">
      <c r="A60" s="235">
        <v>40</v>
      </c>
      <c r="B60" s="236">
        <v>1731</v>
      </c>
      <c r="C60" s="237">
        <v>1.2E-2</v>
      </c>
      <c r="D60" s="236">
        <v>6197</v>
      </c>
      <c r="E60" s="237">
        <v>1.2999999999999999E-2</v>
      </c>
      <c r="G60" s="235">
        <v>40</v>
      </c>
      <c r="H60" s="237">
        <v>1.2E-2</v>
      </c>
      <c r="I60" s="237">
        <v>1.2999999999999999E-2</v>
      </c>
      <c r="J60" s="230"/>
    </row>
    <row r="61" spans="1:10" ht="15.75">
      <c r="A61" s="235">
        <v>41</v>
      </c>
      <c r="B61" s="236">
        <v>1565</v>
      </c>
      <c r="C61" s="237">
        <v>1.0999999999999999E-2</v>
      </c>
      <c r="D61" s="236">
        <v>6185</v>
      </c>
      <c r="E61" s="237">
        <v>1.2999999999999999E-2</v>
      </c>
      <c r="G61" s="235">
        <v>41</v>
      </c>
      <c r="H61" s="237">
        <v>1.0999999999999999E-2</v>
      </c>
      <c r="I61" s="237">
        <v>1.2999999999999999E-2</v>
      </c>
      <c r="J61" s="230"/>
    </row>
    <row r="62" spans="1:10" ht="15.75">
      <c r="A62" s="235">
        <v>42</v>
      </c>
      <c r="B62" s="236">
        <v>1430</v>
      </c>
      <c r="C62" s="237">
        <v>0.01</v>
      </c>
      <c r="D62" s="236">
        <v>5876</v>
      </c>
      <c r="E62" s="237">
        <v>1.2999999999999999E-2</v>
      </c>
      <c r="G62" s="235">
        <v>42</v>
      </c>
      <c r="H62" s="237">
        <v>0.01</v>
      </c>
      <c r="I62" s="237">
        <v>1.2999999999999999E-2</v>
      </c>
      <c r="J62" s="230"/>
    </row>
    <row r="63" spans="1:10" ht="15.75">
      <c r="A63" s="235">
        <v>43</v>
      </c>
      <c r="B63" s="236">
        <v>1560</v>
      </c>
      <c r="C63" s="237">
        <v>1.0999999999999999E-2</v>
      </c>
      <c r="D63" s="236">
        <v>6311</v>
      </c>
      <c r="E63" s="237">
        <v>1.4E-2</v>
      </c>
      <c r="G63" s="235">
        <v>43</v>
      </c>
      <c r="H63" s="237">
        <v>1.0999999999999999E-2</v>
      </c>
      <c r="I63" s="237">
        <v>1.4E-2</v>
      </c>
      <c r="J63" s="230"/>
    </row>
    <row r="64" spans="1:10" ht="15.75">
      <c r="A64" s="235">
        <v>44</v>
      </c>
      <c r="B64" s="236">
        <v>1647</v>
      </c>
      <c r="C64" s="237">
        <v>1.0999999999999999E-2</v>
      </c>
      <c r="D64" s="236">
        <v>6624</v>
      </c>
      <c r="E64" s="237">
        <v>1.4E-2</v>
      </c>
      <c r="G64" s="235">
        <v>44</v>
      </c>
      <c r="H64" s="237">
        <v>1.0999999999999999E-2</v>
      </c>
      <c r="I64" s="237">
        <v>1.4E-2</v>
      </c>
      <c r="J64" s="230"/>
    </row>
    <row r="65" spans="1:10" ht="15.75">
      <c r="A65" s="235">
        <v>45</v>
      </c>
      <c r="B65" s="236">
        <v>1739</v>
      </c>
      <c r="C65" s="237">
        <v>1.2E-2</v>
      </c>
      <c r="D65" s="236">
        <v>6986</v>
      </c>
      <c r="E65" s="237">
        <v>1.4999999999999999E-2</v>
      </c>
      <c r="G65" s="235">
        <v>45</v>
      </c>
      <c r="H65" s="237">
        <v>1.2E-2</v>
      </c>
      <c r="I65" s="237">
        <v>1.4999999999999999E-2</v>
      </c>
      <c r="J65" s="230"/>
    </row>
    <row r="66" spans="1:10" ht="15.75">
      <c r="A66" s="235">
        <v>46</v>
      </c>
      <c r="B66" s="236">
        <v>1758</v>
      </c>
      <c r="C66" s="237">
        <v>1.2E-2</v>
      </c>
      <c r="D66" s="236">
        <v>7174</v>
      </c>
      <c r="E66" s="237">
        <v>1.4999999999999999E-2</v>
      </c>
      <c r="G66" s="235">
        <v>46</v>
      </c>
      <c r="H66" s="237">
        <v>1.2E-2</v>
      </c>
      <c r="I66" s="237">
        <v>1.4999999999999999E-2</v>
      </c>
      <c r="J66" s="230"/>
    </row>
    <row r="67" spans="1:10" ht="15.75">
      <c r="A67" s="235">
        <v>47</v>
      </c>
      <c r="B67" s="236">
        <v>1784</v>
      </c>
      <c r="C67" s="237">
        <v>1.2E-2</v>
      </c>
      <c r="D67" s="236">
        <v>7246</v>
      </c>
      <c r="E67" s="237">
        <v>1.6E-2</v>
      </c>
      <c r="G67" s="235">
        <v>47</v>
      </c>
      <c r="H67" s="237">
        <v>1.2E-2</v>
      </c>
      <c r="I67" s="237">
        <v>1.6E-2</v>
      </c>
      <c r="J67" s="230"/>
    </row>
    <row r="68" spans="1:10" ht="15.75">
      <c r="A68" s="235">
        <v>48</v>
      </c>
      <c r="B68" s="236">
        <v>1712</v>
      </c>
      <c r="C68" s="237">
        <v>1.2E-2</v>
      </c>
      <c r="D68" s="236">
        <v>7294</v>
      </c>
      <c r="E68" s="237">
        <v>1.6E-2</v>
      </c>
      <c r="G68" s="235">
        <v>48</v>
      </c>
      <c r="H68" s="237">
        <v>1.2E-2</v>
      </c>
      <c r="I68" s="237">
        <v>1.6E-2</v>
      </c>
      <c r="J68" s="230"/>
    </row>
    <row r="69" spans="1:10" ht="15.75">
      <c r="A69" s="235">
        <v>49</v>
      </c>
      <c r="B69" s="236">
        <v>1767</v>
      </c>
      <c r="C69" s="237">
        <v>1.2E-2</v>
      </c>
      <c r="D69" s="236">
        <v>7130</v>
      </c>
      <c r="E69" s="237">
        <v>1.4999999999999999E-2</v>
      </c>
      <c r="G69" s="235">
        <v>49</v>
      </c>
      <c r="H69" s="237">
        <v>1.2E-2</v>
      </c>
      <c r="I69" s="237">
        <v>1.4999999999999999E-2</v>
      </c>
      <c r="J69" s="230"/>
    </row>
    <row r="70" spans="1:10" ht="15.75">
      <c r="A70" s="235">
        <v>50</v>
      </c>
      <c r="B70" s="236">
        <v>1829</v>
      </c>
      <c r="C70" s="237">
        <v>1.2999999999999999E-2</v>
      </c>
      <c r="D70" s="236">
        <v>7414</v>
      </c>
      <c r="E70" s="237">
        <v>1.6E-2</v>
      </c>
      <c r="G70" s="235">
        <v>50</v>
      </c>
      <c r="H70" s="237">
        <v>1.2999999999999999E-2</v>
      </c>
      <c r="I70" s="237">
        <v>1.6E-2</v>
      </c>
      <c r="J70" s="230"/>
    </row>
    <row r="71" spans="1:10" ht="15.75">
      <c r="A71" s="235">
        <v>51</v>
      </c>
      <c r="B71" s="236">
        <v>1810</v>
      </c>
      <c r="C71" s="237">
        <v>1.2E-2</v>
      </c>
      <c r="D71" s="236">
        <v>7280</v>
      </c>
      <c r="E71" s="237">
        <v>1.6E-2</v>
      </c>
      <c r="G71" s="235">
        <v>51</v>
      </c>
      <c r="H71" s="237">
        <v>1.2E-2</v>
      </c>
      <c r="I71" s="237">
        <v>1.6E-2</v>
      </c>
      <c r="J71" s="230"/>
    </row>
    <row r="72" spans="1:10" ht="15.75">
      <c r="A72" s="235">
        <v>52</v>
      </c>
      <c r="B72" s="236">
        <v>1675</v>
      </c>
      <c r="C72" s="237">
        <v>1.2E-2</v>
      </c>
      <c r="D72" s="236">
        <v>7172</v>
      </c>
      <c r="E72" s="237">
        <v>1.4999999999999999E-2</v>
      </c>
      <c r="G72" s="235">
        <v>52</v>
      </c>
      <c r="H72" s="237">
        <v>1.2E-2</v>
      </c>
      <c r="I72" s="237">
        <v>1.4999999999999999E-2</v>
      </c>
      <c r="J72" s="230"/>
    </row>
    <row r="73" spans="1:10" ht="15.75">
      <c r="A73" s="235">
        <v>53</v>
      </c>
      <c r="B73" s="236">
        <v>1736</v>
      </c>
      <c r="C73" s="237">
        <v>1.2E-2</v>
      </c>
      <c r="D73" s="236">
        <v>7045</v>
      </c>
      <c r="E73" s="237">
        <v>1.4999999999999999E-2</v>
      </c>
      <c r="G73" s="235">
        <v>53</v>
      </c>
      <c r="H73" s="237">
        <v>1.2E-2</v>
      </c>
      <c r="I73" s="237">
        <v>1.4999999999999999E-2</v>
      </c>
      <c r="J73" s="230"/>
    </row>
    <row r="74" spans="1:10" ht="15.75">
      <c r="A74" s="235">
        <v>54</v>
      </c>
      <c r="B74" s="236">
        <v>1684</v>
      </c>
      <c r="C74" s="237">
        <v>1.2E-2</v>
      </c>
      <c r="D74" s="236">
        <v>6811</v>
      </c>
      <c r="E74" s="237">
        <v>1.4999999999999999E-2</v>
      </c>
      <c r="G74" s="235">
        <v>54</v>
      </c>
      <c r="H74" s="237">
        <v>1.2E-2</v>
      </c>
      <c r="I74" s="237">
        <v>1.4999999999999999E-2</v>
      </c>
      <c r="J74" s="230"/>
    </row>
    <row r="75" spans="1:10" ht="15.75">
      <c r="A75" s="235">
        <v>55</v>
      </c>
      <c r="B75" s="236">
        <v>1731</v>
      </c>
      <c r="C75" s="237">
        <v>1.2E-2</v>
      </c>
      <c r="D75" s="236">
        <v>6798</v>
      </c>
      <c r="E75" s="237">
        <v>1.4999999999999999E-2</v>
      </c>
      <c r="G75" s="235">
        <v>55</v>
      </c>
      <c r="H75" s="237">
        <v>1.2E-2</v>
      </c>
      <c r="I75" s="237">
        <v>1.4999999999999999E-2</v>
      </c>
      <c r="J75" s="230"/>
    </row>
    <row r="76" spans="1:10" ht="15.75">
      <c r="A76" s="235">
        <v>56</v>
      </c>
      <c r="B76" s="236">
        <v>1563</v>
      </c>
      <c r="C76" s="237">
        <v>1.0999999999999999E-2</v>
      </c>
      <c r="D76" s="236">
        <v>6347</v>
      </c>
      <c r="E76" s="237">
        <v>1.4E-2</v>
      </c>
      <c r="G76" s="235">
        <v>56</v>
      </c>
      <c r="H76" s="237">
        <v>1.0999999999999999E-2</v>
      </c>
      <c r="I76" s="237">
        <v>1.4E-2</v>
      </c>
      <c r="J76" s="230"/>
    </row>
    <row r="77" spans="1:10" ht="15.75">
      <c r="A77" s="235">
        <v>57</v>
      </c>
      <c r="B77" s="236">
        <v>1575</v>
      </c>
      <c r="C77" s="237">
        <v>1.0999999999999999E-2</v>
      </c>
      <c r="D77" s="236">
        <v>6342</v>
      </c>
      <c r="E77" s="237">
        <v>1.4E-2</v>
      </c>
      <c r="G77" s="235">
        <v>57</v>
      </c>
      <c r="H77" s="237">
        <v>1.0999999999999999E-2</v>
      </c>
      <c r="I77" s="237">
        <v>1.4E-2</v>
      </c>
      <c r="J77" s="230"/>
    </row>
    <row r="78" spans="1:10" ht="15.75">
      <c r="A78" s="235">
        <v>58</v>
      </c>
      <c r="B78" s="236">
        <v>1516</v>
      </c>
      <c r="C78" s="237">
        <v>0.01</v>
      </c>
      <c r="D78" s="236">
        <v>6159</v>
      </c>
      <c r="E78" s="237">
        <v>1.2999999999999999E-2</v>
      </c>
      <c r="G78" s="235">
        <v>58</v>
      </c>
      <c r="H78" s="237">
        <v>0.01</v>
      </c>
      <c r="I78" s="237">
        <v>1.2999999999999999E-2</v>
      </c>
      <c r="J78" s="230"/>
    </row>
    <row r="79" spans="1:10" ht="15.75">
      <c r="A79" s="235">
        <v>59</v>
      </c>
      <c r="B79" s="236">
        <v>1488</v>
      </c>
      <c r="C79" s="237">
        <v>0.01</v>
      </c>
      <c r="D79" s="236">
        <v>5847</v>
      </c>
      <c r="E79" s="237">
        <v>1.2999999999999999E-2</v>
      </c>
      <c r="G79" s="235">
        <v>59</v>
      </c>
      <c r="H79" s="237">
        <v>0.01</v>
      </c>
      <c r="I79" s="237">
        <v>1.2999999999999999E-2</v>
      </c>
      <c r="J79" s="230"/>
    </row>
    <row r="80" spans="1:10" ht="15.75">
      <c r="A80" s="235">
        <v>60</v>
      </c>
      <c r="B80" s="236">
        <v>1416</v>
      </c>
      <c r="C80" s="237">
        <v>0.01</v>
      </c>
      <c r="D80" s="236">
        <v>5610</v>
      </c>
      <c r="E80" s="237">
        <v>1.2E-2</v>
      </c>
      <c r="G80" s="235">
        <v>60</v>
      </c>
      <c r="H80" s="237">
        <v>0.01</v>
      </c>
      <c r="I80" s="237">
        <v>1.2E-2</v>
      </c>
      <c r="J80" s="230"/>
    </row>
    <row r="81" spans="1:10" ht="15.75">
      <c r="A81" s="235">
        <v>61</v>
      </c>
      <c r="B81" s="236">
        <v>1363</v>
      </c>
      <c r="C81" s="237">
        <v>8.9999999999999993E-3</v>
      </c>
      <c r="D81" s="236">
        <v>5516</v>
      </c>
      <c r="E81" s="237">
        <v>1.2E-2</v>
      </c>
      <c r="G81" s="235">
        <v>61</v>
      </c>
      <c r="H81" s="237">
        <v>8.9999999999999993E-3</v>
      </c>
      <c r="I81" s="237">
        <v>1.2E-2</v>
      </c>
      <c r="J81" s="230"/>
    </row>
    <row r="82" spans="1:10" ht="15.75">
      <c r="A82" s="235">
        <v>62</v>
      </c>
      <c r="B82" s="236">
        <v>1267</v>
      </c>
      <c r="C82" s="237">
        <v>8.9999999999999993E-3</v>
      </c>
      <c r="D82" s="236">
        <v>5282</v>
      </c>
      <c r="E82" s="237">
        <v>1.0999999999999999E-2</v>
      </c>
      <c r="G82" s="235">
        <v>62</v>
      </c>
      <c r="H82" s="237">
        <v>8.9999999999999993E-3</v>
      </c>
      <c r="I82" s="237">
        <v>1.0999999999999999E-2</v>
      </c>
      <c r="J82" s="230"/>
    </row>
    <row r="83" spans="1:10" ht="15.75">
      <c r="A83" s="235">
        <v>63</v>
      </c>
      <c r="B83" s="236">
        <v>1179</v>
      </c>
      <c r="C83" s="237">
        <v>8.0000000000000002E-3</v>
      </c>
      <c r="D83" s="236">
        <v>5310</v>
      </c>
      <c r="E83" s="237">
        <v>1.0999999999999999E-2</v>
      </c>
      <c r="G83" s="235">
        <v>63</v>
      </c>
      <c r="H83" s="237">
        <v>8.0000000000000002E-3</v>
      </c>
      <c r="I83" s="237">
        <v>1.0999999999999999E-2</v>
      </c>
      <c r="J83" s="230"/>
    </row>
    <row r="84" spans="1:10" ht="15.75">
      <c r="A84" s="235">
        <v>64</v>
      </c>
      <c r="B84" s="238">
        <v>950</v>
      </c>
      <c r="C84" s="237">
        <v>7.0000000000000001E-3</v>
      </c>
      <c r="D84" s="236">
        <v>3870</v>
      </c>
      <c r="E84" s="237">
        <v>8.0000000000000002E-3</v>
      </c>
      <c r="G84" s="235">
        <v>64</v>
      </c>
      <c r="H84" s="237">
        <v>7.0000000000000001E-3</v>
      </c>
      <c r="I84" s="237">
        <v>8.0000000000000002E-3</v>
      </c>
      <c r="J84" s="230"/>
    </row>
    <row r="85" spans="1:10" ht="15.75">
      <c r="A85" s="235">
        <v>65</v>
      </c>
      <c r="B85" s="238">
        <v>898</v>
      </c>
      <c r="C85" s="237">
        <v>6.0000000000000001E-3</v>
      </c>
      <c r="D85" s="236">
        <v>3844</v>
      </c>
      <c r="E85" s="237">
        <v>8.0000000000000002E-3</v>
      </c>
      <c r="G85" s="235">
        <v>65</v>
      </c>
      <c r="H85" s="237">
        <v>6.0000000000000001E-3</v>
      </c>
      <c r="I85" s="237">
        <v>8.0000000000000002E-3</v>
      </c>
      <c r="J85" s="230"/>
    </row>
    <row r="86" spans="1:10" ht="15.75">
      <c r="A86" s="235">
        <v>66</v>
      </c>
      <c r="B86" s="238">
        <v>885</v>
      </c>
      <c r="C86" s="237">
        <v>6.0000000000000001E-3</v>
      </c>
      <c r="D86" s="236">
        <v>3930</v>
      </c>
      <c r="E86" s="237">
        <v>8.0000000000000002E-3</v>
      </c>
      <c r="G86" s="235">
        <v>66</v>
      </c>
      <c r="H86" s="237">
        <v>6.0000000000000001E-3</v>
      </c>
      <c r="I86" s="237">
        <v>8.0000000000000002E-3</v>
      </c>
      <c r="J86" s="230"/>
    </row>
    <row r="87" spans="1:10" ht="15.75">
      <c r="A87" s="235">
        <v>67</v>
      </c>
      <c r="B87" s="238">
        <v>909</v>
      </c>
      <c r="C87" s="237">
        <v>6.0000000000000001E-3</v>
      </c>
      <c r="D87" s="236">
        <v>4024</v>
      </c>
      <c r="E87" s="237">
        <v>8.9999999999999993E-3</v>
      </c>
      <c r="G87" s="235">
        <v>67</v>
      </c>
      <c r="H87" s="237">
        <v>6.0000000000000001E-3</v>
      </c>
      <c r="I87" s="237">
        <v>8.9999999999999993E-3</v>
      </c>
      <c r="J87" s="230"/>
    </row>
    <row r="88" spans="1:10" ht="15.75">
      <c r="A88" s="235">
        <v>68</v>
      </c>
      <c r="B88" s="238">
        <v>757</v>
      </c>
      <c r="C88" s="237">
        <v>5.0000000000000001E-3</v>
      </c>
      <c r="D88" s="236">
        <v>3369</v>
      </c>
      <c r="E88" s="237">
        <v>7.0000000000000001E-3</v>
      </c>
      <c r="G88" s="235">
        <v>68</v>
      </c>
      <c r="H88" s="237">
        <v>5.0000000000000001E-3</v>
      </c>
      <c r="I88" s="237">
        <v>7.0000000000000001E-3</v>
      </c>
      <c r="J88" s="230"/>
    </row>
    <row r="89" spans="1:10" ht="15.75">
      <c r="A89" s="235">
        <v>69</v>
      </c>
      <c r="B89" s="238">
        <v>730</v>
      </c>
      <c r="C89" s="237">
        <v>5.0000000000000001E-3</v>
      </c>
      <c r="D89" s="236">
        <v>3112</v>
      </c>
      <c r="E89" s="237">
        <v>7.0000000000000001E-3</v>
      </c>
      <c r="G89" s="235">
        <v>69</v>
      </c>
      <c r="H89" s="237">
        <v>5.0000000000000001E-3</v>
      </c>
      <c r="I89" s="237">
        <v>7.0000000000000001E-3</v>
      </c>
      <c r="J89" s="230"/>
    </row>
    <row r="90" spans="1:10" ht="15.75">
      <c r="A90" s="235">
        <v>70</v>
      </c>
      <c r="B90" s="238">
        <v>647</v>
      </c>
      <c r="C90" s="237">
        <v>4.0000000000000001E-3</v>
      </c>
      <c r="D90" s="236">
        <v>2857</v>
      </c>
      <c r="E90" s="237">
        <v>6.0000000000000001E-3</v>
      </c>
      <c r="G90" s="235">
        <v>70</v>
      </c>
      <c r="H90" s="237">
        <v>4.0000000000000001E-3</v>
      </c>
      <c r="I90" s="237">
        <v>6.0000000000000001E-3</v>
      </c>
      <c r="J90" s="230"/>
    </row>
  </sheetData>
  <mergeCells count="4">
    <mergeCell ref="A18:E18"/>
    <mergeCell ref="B19:C19"/>
    <mergeCell ref="D19:E19"/>
    <mergeCell ref="G18:I1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75"/>
  <sheetViews>
    <sheetView zoomScale="80" zoomScaleNormal="80" workbookViewId="0">
      <selection activeCell="U3" sqref="U3:U4"/>
    </sheetView>
  </sheetViews>
  <sheetFormatPr defaultRowHeight="15"/>
  <cols>
    <col min="1" max="1" width="29.42578125" customWidth="1"/>
    <col min="2" max="2" width="11" customWidth="1"/>
    <col min="4" max="4" width="21" customWidth="1"/>
    <col min="5" max="12" width="5.5703125" bestFit="1" customWidth="1"/>
    <col min="13" max="13" width="6" bestFit="1" customWidth="1"/>
    <col min="14" max="16" width="5.5703125" bestFit="1" customWidth="1"/>
    <col min="17" max="17" width="11.85546875" customWidth="1"/>
    <col min="19" max="19" width="14" customWidth="1"/>
    <col min="20" max="20" width="27" customWidth="1"/>
    <col min="21" max="21" width="30.42578125" customWidth="1"/>
  </cols>
  <sheetData>
    <row r="2" spans="1:20" ht="15.75">
      <c r="A2" s="111" t="s">
        <v>331</v>
      </c>
    </row>
    <row r="4" spans="1:20" ht="18.75">
      <c r="A4" s="347" t="s">
        <v>332</v>
      </c>
      <c r="B4" s="347"/>
      <c r="D4" s="336" t="s">
        <v>334</v>
      </c>
      <c r="E4" s="354"/>
      <c r="F4" s="355"/>
      <c r="G4" s="355"/>
      <c r="H4" s="355"/>
      <c r="I4" s="355"/>
      <c r="J4" s="355"/>
      <c r="K4" s="355"/>
      <c r="L4" s="355"/>
      <c r="M4" s="355"/>
      <c r="N4" s="355"/>
      <c r="O4" s="355"/>
      <c r="P4" s="355"/>
      <c r="Q4" s="356"/>
      <c r="S4" s="347" t="s">
        <v>359</v>
      </c>
      <c r="T4" s="347"/>
    </row>
    <row r="5" spans="1:20" ht="15.75">
      <c r="A5" s="162" t="s">
        <v>289</v>
      </c>
      <c r="B5" s="162">
        <v>0</v>
      </c>
      <c r="D5" s="176"/>
      <c r="E5" s="176">
        <v>2001</v>
      </c>
      <c r="F5" s="176">
        <v>2002</v>
      </c>
      <c r="G5" s="176">
        <v>2003</v>
      </c>
      <c r="H5" s="176">
        <v>2004</v>
      </c>
      <c r="I5" s="176">
        <v>2005</v>
      </c>
      <c r="J5" s="176">
        <v>2006</v>
      </c>
      <c r="K5" s="176">
        <v>2007</v>
      </c>
      <c r="L5" s="176">
        <v>2008</v>
      </c>
      <c r="M5" s="176">
        <v>2009</v>
      </c>
      <c r="N5" s="176">
        <v>2010</v>
      </c>
      <c r="O5" s="176">
        <v>2011</v>
      </c>
      <c r="P5" s="176">
        <v>2012</v>
      </c>
      <c r="Q5" s="177" t="s">
        <v>333</v>
      </c>
      <c r="S5" s="200" t="s">
        <v>360</v>
      </c>
      <c r="T5" s="200" t="s">
        <v>155</v>
      </c>
    </row>
    <row r="6" spans="1:20" ht="15.75">
      <c r="A6" s="162" t="s">
        <v>307</v>
      </c>
      <c r="B6" s="162">
        <v>0</v>
      </c>
      <c r="D6" s="176" t="s">
        <v>289</v>
      </c>
      <c r="E6" s="178">
        <v>3</v>
      </c>
      <c r="F6" s="178">
        <v>14</v>
      </c>
      <c r="G6" s="178">
        <v>8</v>
      </c>
      <c r="H6" s="178">
        <v>7</v>
      </c>
      <c r="I6" s="178">
        <v>6</v>
      </c>
      <c r="J6" s="178">
        <v>5</v>
      </c>
      <c r="K6" s="178">
        <v>1</v>
      </c>
      <c r="L6" s="178">
        <v>5</v>
      </c>
      <c r="M6" s="178">
        <v>3</v>
      </c>
      <c r="N6" s="178">
        <v>0</v>
      </c>
      <c r="O6" s="178">
        <v>7</v>
      </c>
      <c r="P6" s="178">
        <v>0</v>
      </c>
      <c r="Q6" s="178">
        <f>SUM(E6:P6)</f>
        <v>59</v>
      </c>
      <c r="S6" s="214">
        <v>2001</v>
      </c>
      <c r="T6" s="190">
        <v>377</v>
      </c>
    </row>
    <row r="7" spans="1:20" ht="15.75">
      <c r="A7" s="162" t="s">
        <v>308</v>
      </c>
      <c r="B7" s="162">
        <v>0</v>
      </c>
      <c r="D7" s="176" t="s">
        <v>307</v>
      </c>
      <c r="E7" s="178">
        <v>0</v>
      </c>
      <c r="F7" s="178">
        <v>0</v>
      </c>
      <c r="G7" s="178">
        <v>20</v>
      </c>
      <c r="H7" s="178">
        <v>11</v>
      </c>
      <c r="I7" s="178">
        <v>6</v>
      </c>
      <c r="J7" s="178">
        <v>0</v>
      </c>
      <c r="K7" s="178">
        <v>0</v>
      </c>
      <c r="L7" s="178">
        <v>0</v>
      </c>
      <c r="M7" s="178">
        <v>0</v>
      </c>
      <c r="N7" s="178">
        <v>0</v>
      </c>
      <c r="O7" s="178">
        <v>0</v>
      </c>
      <c r="P7" s="178">
        <v>0</v>
      </c>
      <c r="Q7" s="178">
        <f t="shared" ref="Q7:Q48" si="0">SUM(E7:P7)</f>
        <v>37</v>
      </c>
      <c r="S7" s="214">
        <v>2002</v>
      </c>
      <c r="T7" s="190">
        <v>288</v>
      </c>
    </row>
    <row r="8" spans="1:20" ht="15.75">
      <c r="A8" s="162" t="s">
        <v>306</v>
      </c>
      <c r="B8" s="162">
        <v>282</v>
      </c>
      <c r="D8" s="176" t="s">
        <v>308</v>
      </c>
      <c r="E8" s="178">
        <v>2</v>
      </c>
      <c r="F8" s="178">
        <v>2</v>
      </c>
      <c r="G8" s="178">
        <v>3</v>
      </c>
      <c r="H8" s="178">
        <v>0</v>
      </c>
      <c r="I8" s="178">
        <v>0</v>
      </c>
      <c r="J8" s="178">
        <v>0</v>
      </c>
      <c r="K8" s="178">
        <v>0</v>
      </c>
      <c r="L8" s="178">
        <v>0</v>
      </c>
      <c r="M8" s="178">
        <v>0</v>
      </c>
      <c r="N8" s="178">
        <v>0</v>
      </c>
      <c r="O8" s="178">
        <v>0</v>
      </c>
      <c r="P8" s="178">
        <v>0</v>
      </c>
      <c r="Q8" s="180">
        <f t="shared" si="0"/>
        <v>7</v>
      </c>
      <c r="S8" s="214">
        <v>2003</v>
      </c>
      <c r="T8" s="190">
        <v>211</v>
      </c>
    </row>
    <row r="9" spans="1:20" ht="15.75">
      <c r="A9" s="162" t="s">
        <v>309</v>
      </c>
      <c r="B9" s="162">
        <v>0</v>
      </c>
      <c r="D9" s="176" t="s">
        <v>306</v>
      </c>
      <c r="E9" s="178">
        <v>0</v>
      </c>
      <c r="F9" s="178">
        <v>0</v>
      </c>
      <c r="G9" s="178">
        <v>0</v>
      </c>
      <c r="H9" s="178">
        <v>0</v>
      </c>
      <c r="I9" s="178">
        <v>0</v>
      </c>
      <c r="J9" s="178">
        <v>0</v>
      </c>
      <c r="K9" s="178">
        <v>0</v>
      </c>
      <c r="L9" s="178">
        <v>199</v>
      </c>
      <c r="M9" s="178">
        <v>373</v>
      </c>
      <c r="N9" s="178">
        <v>231</v>
      </c>
      <c r="O9" s="178">
        <v>342</v>
      </c>
      <c r="P9" s="178">
        <v>282</v>
      </c>
      <c r="Q9" s="180">
        <f t="shared" si="0"/>
        <v>1427</v>
      </c>
      <c r="S9" s="214">
        <v>2004</v>
      </c>
      <c r="T9" s="190">
        <v>518</v>
      </c>
    </row>
    <row r="10" spans="1:20" ht="15.75">
      <c r="A10" s="162" t="s">
        <v>290</v>
      </c>
      <c r="B10" s="162">
        <v>191</v>
      </c>
      <c r="D10" s="176" t="s">
        <v>309</v>
      </c>
      <c r="E10" s="178">
        <v>230</v>
      </c>
      <c r="F10" s="178">
        <v>175</v>
      </c>
      <c r="G10" s="178">
        <v>5</v>
      </c>
      <c r="H10" s="178">
        <v>0</v>
      </c>
      <c r="I10" s="178">
        <v>2</v>
      </c>
      <c r="J10" s="178">
        <v>0</v>
      </c>
      <c r="K10" s="178">
        <v>0</v>
      </c>
      <c r="L10" s="178">
        <v>0</v>
      </c>
      <c r="M10" s="178">
        <v>0</v>
      </c>
      <c r="N10" s="178">
        <v>0</v>
      </c>
      <c r="O10" s="178">
        <v>0</v>
      </c>
      <c r="P10" s="178">
        <v>0</v>
      </c>
      <c r="Q10" s="180">
        <f t="shared" si="0"/>
        <v>412</v>
      </c>
      <c r="S10" s="214">
        <v>2005</v>
      </c>
      <c r="T10" s="190">
        <v>333</v>
      </c>
    </row>
    <row r="11" spans="1:20" ht="15.75">
      <c r="A11" s="162" t="s">
        <v>291</v>
      </c>
      <c r="B11" s="162">
        <v>6</v>
      </c>
      <c r="D11" s="176" t="s">
        <v>290</v>
      </c>
      <c r="E11" s="178">
        <v>0</v>
      </c>
      <c r="F11" s="178">
        <v>2</v>
      </c>
      <c r="G11" s="178">
        <v>1</v>
      </c>
      <c r="H11" s="178">
        <v>27</v>
      </c>
      <c r="I11" s="178">
        <v>12</v>
      </c>
      <c r="J11" s="178">
        <v>50</v>
      </c>
      <c r="K11" s="178">
        <v>246</v>
      </c>
      <c r="L11" s="178">
        <v>416</v>
      </c>
      <c r="M11" s="178">
        <v>415</v>
      </c>
      <c r="N11" s="178">
        <v>244</v>
      </c>
      <c r="O11" s="178">
        <v>253</v>
      </c>
      <c r="P11" s="178">
        <v>191</v>
      </c>
      <c r="Q11" s="180">
        <f t="shared" si="0"/>
        <v>1857</v>
      </c>
      <c r="S11" s="214">
        <v>2006</v>
      </c>
      <c r="T11" s="190">
        <v>361</v>
      </c>
    </row>
    <row r="12" spans="1:20" ht="15.75">
      <c r="A12" s="162" t="s">
        <v>310</v>
      </c>
      <c r="B12" s="162">
        <v>0</v>
      </c>
      <c r="D12" s="176" t="s">
        <v>291</v>
      </c>
      <c r="E12" s="178">
        <v>0</v>
      </c>
      <c r="F12" s="178">
        <v>0</v>
      </c>
      <c r="G12" s="178">
        <v>0</v>
      </c>
      <c r="H12" s="178">
        <v>0</v>
      </c>
      <c r="I12" s="178">
        <v>0</v>
      </c>
      <c r="J12" s="178">
        <v>13</v>
      </c>
      <c r="K12" s="178">
        <v>114</v>
      </c>
      <c r="L12" s="178">
        <v>37</v>
      </c>
      <c r="M12" s="178">
        <v>0</v>
      </c>
      <c r="N12" s="178">
        <v>23</v>
      </c>
      <c r="O12" s="178">
        <v>0</v>
      </c>
      <c r="P12" s="178">
        <v>6</v>
      </c>
      <c r="Q12" s="180">
        <f t="shared" si="0"/>
        <v>193</v>
      </c>
      <c r="S12" s="214">
        <v>2007</v>
      </c>
      <c r="T12" s="190">
        <v>508</v>
      </c>
    </row>
    <row r="13" spans="1:20" ht="15.75">
      <c r="A13" s="162" t="s">
        <v>311</v>
      </c>
      <c r="B13" s="162">
        <v>14</v>
      </c>
      <c r="D13" s="176" t="s">
        <v>310</v>
      </c>
      <c r="E13" s="178">
        <v>0</v>
      </c>
      <c r="F13" s="178">
        <v>0</v>
      </c>
      <c r="G13" s="178">
        <v>0</v>
      </c>
      <c r="H13" s="178">
        <v>0</v>
      </c>
      <c r="I13" s="178">
        <v>0</v>
      </c>
      <c r="J13" s="178">
        <v>6</v>
      </c>
      <c r="K13" s="178">
        <v>8</v>
      </c>
      <c r="L13" s="178">
        <v>0</v>
      </c>
      <c r="M13" s="178">
        <v>0</v>
      </c>
      <c r="N13" s="178">
        <v>0</v>
      </c>
      <c r="O13" s="178">
        <v>0</v>
      </c>
      <c r="P13" s="178">
        <v>0</v>
      </c>
      <c r="Q13" s="180">
        <f t="shared" si="0"/>
        <v>14</v>
      </c>
      <c r="S13" s="214">
        <v>2008</v>
      </c>
      <c r="T13" s="190">
        <v>875</v>
      </c>
    </row>
    <row r="14" spans="1:20" ht="15.75">
      <c r="A14" s="162" t="s">
        <v>312</v>
      </c>
      <c r="B14" s="162">
        <v>0</v>
      </c>
      <c r="D14" s="176" t="s">
        <v>311</v>
      </c>
      <c r="E14" s="178">
        <v>0</v>
      </c>
      <c r="F14" s="178">
        <v>0</v>
      </c>
      <c r="G14" s="178">
        <v>0</v>
      </c>
      <c r="H14" s="178">
        <v>0</v>
      </c>
      <c r="I14" s="178">
        <v>0</v>
      </c>
      <c r="J14" s="178">
        <v>0</v>
      </c>
      <c r="K14" s="178">
        <v>0</v>
      </c>
      <c r="L14" s="178">
        <v>0</v>
      </c>
      <c r="M14" s="178">
        <v>0</v>
      </c>
      <c r="N14" s="178">
        <v>0</v>
      </c>
      <c r="O14" s="178">
        <v>14</v>
      </c>
      <c r="P14" s="178">
        <v>14</v>
      </c>
      <c r="Q14" s="180">
        <f t="shared" si="0"/>
        <v>28</v>
      </c>
      <c r="S14" s="214">
        <v>2009</v>
      </c>
      <c r="T14" s="190">
        <v>1223</v>
      </c>
    </row>
    <row r="15" spans="1:20" ht="15.75">
      <c r="A15" s="162" t="s">
        <v>313</v>
      </c>
      <c r="B15" s="162">
        <v>0</v>
      </c>
      <c r="D15" s="176" t="s">
        <v>312</v>
      </c>
      <c r="E15" s="178">
        <v>0</v>
      </c>
      <c r="F15" s="178">
        <v>0</v>
      </c>
      <c r="G15" s="178">
        <v>0</v>
      </c>
      <c r="H15" s="178">
        <v>0</v>
      </c>
      <c r="I15" s="178">
        <v>0</v>
      </c>
      <c r="J15" s="178">
        <v>0</v>
      </c>
      <c r="K15" s="178">
        <v>1</v>
      </c>
      <c r="L15" s="178">
        <v>0</v>
      </c>
      <c r="M15" s="178">
        <v>4</v>
      </c>
      <c r="N15" s="178">
        <v>1</v>
      </c>
      <c r="O15" s="178">
        <v>4</v>
      </c>
      <c r="P15" s="178">
        <v>0</v>
      </c>
      <c r="Q15" s="180">
        <f t="shared" si="0"/>
        <v>10</v>
      </c>
      <c r="S15" s="214">
        <v>2010</v>
      </c>
      <c r="T15" s="190">
        <v>882</v>
      </c>
    </row>
    <row r="16" spans="1:20" ht="15.75">
      <c r="A16" s="162" t="s">
        <v>292</v>
      </c>
      <c r="B16" s="162">
        <v>23</v>
      </c>
      <c r="D16" s="176" t="s">
        <v>313</v>
      </c>
      <c r="E16" s="178">
        <v>0</v>
      </c>
      <c r="F16" s="178">
        <v>0</v>
      </c>
      <c r="G16" s="178">
        <v>0</v>
      </c>
      <c r="H16" s="178">
        <v>0</v>
      </c>
      <c r="I16" s="178">
        <v>7</v>
      </c>
      <c r="J16" s="178">
        <v>0</v>
      </c>
      <c r="K16" s="178">
        <v>1</v>
      </c>
      <c r="L16" s="178">
        <v>0</v>
      </c>
      <c r="M16" s="178">
        <v>0</v>
      </c>
      <c r="N16" s="178">
        <v>0</v>
      </c>
      <c r="O16" s="178">
        <v>0</v>
      </c>
      <c r="P16" s="178">
        <v>0</v>
      </c>
      <c r="Q16" s="180">
        <f t="shared" si="0"/>
        <v>8</v>
      </c>
      <c r="S16" s="214">
        <v>2011</v>
      </c>
      <c r="T16" s="190">
        <v>827</v>
      </c>
    </row>
    <row r="17" spans="1:20" ht="15.75">
      <c r="A17" s="162" t="s">
        <v>293</v>
      </c>
      <c r="B17" s="162">
        <v>10</v>
      </c>
      <c r="D17" s="176" t="s">
        <v>292</v>
      </c>
      <c r="E17" s="178">
        <v>3</v>
      </c>
      <c r="F17" s="178">
        <v>2</v>
      </c>
      <c r="G17" s="178">
        <v>0</v>
      </c>
      <c r="H17" s="178">
        <v>11</v>
      </c>
      <c r="I17" s="178">
        <v>11</v>
      </c>
      <c r="J17" s="178">
        <v>11</v>
      </c>
      <c r="K17" s="178">
        <v>3</v>
      </c>
      <c r="L17" s="178">
        <v>7</v>
      </c>
      <c r="M17" s="178">
        <v>8</v>
      </c>
      <c r="N17" s="178">
        <v>16</v>
      </c>
      <c r="O17" s="178">
        <v>2</v>
      </c>
      <c r="P17" s="178">
        <v>23</v>
      </c>
      <c r="Q17" s="180">
        <f t="shared" si="0"/>
        <v>97</v>
      </c>
      <c r="S17" s="214">
        <v>2012</v>
      </c>
      <c r="T17" s="190">
        <v>794</v>
      </c>
    </row>
    <row r="18" spans="1:20" ht="15.75">
      <c r="A18" s="162" t="s">
        <v>294</v>
      </c>
      <c r="B18" s="162">
        <v>13</v>
      </c>
      <c r="D18" s="176" t="s">
        <v>293</v>
      </c>
      <c r="E18" s="178">
        <v>11</v>
      </c>
      <c r="F18" s="178">
        <v>2</v>
      </c>
      <c r="G18" s="178">
        <v>0</v>
      </c>
      <c r="H18" s="178">
        <v>14</v>
      </c>
      <c r="I18" s="178">
        <v>0</v>
      </c>
      <c r="J18" s="178">
        <v>11</v>
      </c>
      <c r="K18" s="178">
        <v>8</v>
      </c>
      <c r="L18" s="178">
        <v>37</v>
      </c>
      <c r="M18" s="178">
        <v>38</v>
      </c>
      <c r="N18" s="178">
        <v>71</v>
      </c>
      <c r="O18" s="178">
        <v>3</v>
      </c>
      <c r="P18" s="178">
        <v>10</v>
      </c>
      <c r="Q18" s="180">
        <f t="shared" si="0"/>
        <v>205</v>
      </c>
      <c r="S18" s="215" t="s">
        <v>333</v>
      </c>
      <c r="T18" s="190">
        <v>7197</v>
      </c>
    </row>
    <row r="19" spans="1:20" ht="15.75">
      <c r="A19" s="162" t="s">
        <v>295</v>
      </c>
      <c r="B19" s="162">
        <v>13</v>
      </c>
      <c r="D19" s="176" t="s">
        <v>294</v>
      </c>
      <c r="E19" s="178">
        <v>0</v>
      </c>
      <c r="F19" s="178">
        <v>1</v>
      </c>
      <c r="G19" s="178">
        <v>0</v>
      </c>
      <c r="H19" s="178">
        <v>0</v>
      </c>
      <c r="I19" s="178">
        <v>0</v>
      </c>
      <c r="J19" s="178">
        <v>0</v>
      </c>
      <c r="K19" s="178">
        <v>0</v>
      </c>
      <c r="L19" s="178">
        <v>0</v>
      </c>
      <c r="M19" s="178">
        <v>24</v>
      </c>
      <c r="N19" s="178">
        <v>43</v>
      </c>
      <c r="O19" s="178">
        <v>24</v>
      </c>
      <c r="P19" s="178">
        <v>13</v>
      </c>
      <c r="Q19" s="180">
        <f t="shared" si="0"/>
        <v>105</v>
      </c>
    </row>
    <row r="20" spans="1:20" ht="15.75">
      <c r="A20" s="162" t="s">
        <v>296</v>
      </c>
      <c r="B20" s="162">
        <v>3</v>
      </c>
      <c r="D20" s="176" t="s">
        <v>295</v>
      </c>
      <c r="E20" s="178">
        <v>0</v>
      </c>
      <c r="F20" s="178">
        <v>1</v>
      </c>
      <c r="G20" s="178">
        <v>0</v>
      </c>
      <c r="H20" s="178">
        <v>12</v>
      </c>
      <c r="I20" s="178">
        <v>3</v>
      </c>
      <c r="J20" s="178">
        <v>1</v>
      </c>
      <c r="K20" s="178">
        <v>10</v>
      </c>
      <c r="L20" s="178">
        <v>2</v>
      </c>
      <c r="M20" s="178">
        <v>5</v>
      </c>
      <c r="N20" s="178">
        <v>6</v>
      </c>
      <c r="O20" s="178">
        <v>5</v>
      </c>
      <c r="P20" s="178">
        <v>13</v>
      </c>
      <c r="Q20" s="180">
        <f t="shared" si="0"/>
        <v>58</v>
      </c>
    </row>
    <row r="21" spans="1:20" ht="15.75">
      <c r="A21" s="162" t="s">
        <v>297</v>
      </c>
      <c r="B21" s="162">
        <v>75</v>
      </c>
      <c r="D21" s="176" t="s">
        <v>296</v>
      </c>
      <c r="E21" s="178">
        <v>0</v>
      </c>
      <c r="F21" s="178">
        <v>0</v>
      </c>
      <c r="G21" s="178">
        <v>10</v>
      </c>
      <c r="H21" s="178">
        <v>0</v>
      </c>
      <c r="I21" s="178">
        <v>1</v>
      </c>
      <c r="J21" s="178">
        <v>2</v>
      </c>
      <c r="K21" s="178">
        <v>0</v>
      </c>
      <c r="L21" s="178">
        <v>0</v>
      </c>
      <c r="M21" s="178">
        <v>0</v>
      </c>
      <c r="N21" s="178">
        <v>1</v>
      </c>
      <c r="O21" s="178">
        <v>5</v>
      </c>
      <c r="P21" s="178">
        <v>3</v>
      </c>
      <c r="Q21" s="180">
        <f t="shared" si="0"/>
        <v>22</v>
      </c>
    </row>
    <row r="22" spans="1:20" ht="15.75">
      <c r="A22" s="162" t="s">
        <v>314</v>
      </c>
      <c r="B22" s="162">
        <v>0</v>
      </c>
      <c r="D22" s="176" t="s">
        <v>297</v>
      </c>
      <c r="E22" s="178">
        <v>0</v>
      </c>
      <c r="F22" s="178">
        <v>0</v>
      </c>
      <c r="G22" s="178">
        <v>2</v>
      </c>
      <c r="H22" s="178">
        <v>0</v>
      </c>
      <c r="I22" s="178">
        <v>0</v>
      </c>
      <c r="J22" s="178">
        <v>0</v>
      </c>
      <c r="K22" s="178">
        <v>0</v>
      </c>
      <c r="L22" s="178">
        <v>56</v>
      </c>
      <c r="M22" s="178">
        <v>121</v>
      </c>
      <c r="N22" s="178">
        <v>104</v>
      </c>
      <c r="O22" s="178">
        <v>39</v>
      </c>
      <c r="P22" s="178">
        <v>75</v>
      </c>
      <c r="Q22" s="180">
        <f>SUM(E22:P22)</f>
        <v>397</v>
      </c>
    </row>
    <row r="23" spans="1:20" ht="15.75">
      <c r="A23" s="162" t="s">
        <v>315</v>
      </c>
      <c r="B23" s="162">
        <v>0</v>
      </c>
      <c r="D23" s="176" t="s">
        <v>314</v>
      </c>
      <c r="E23" s="178">
        <v>0</v>
      </c>
      <c r="F23" s="178">
        <v>0</v>
      </c>
      <c r="G23" s="178">
        <v>0</v>
      </c>
      <c r="H23" s="178">
        <v>0</v>
      </c>
      <c r="I23" s="178">
        <v>0</v>
      </c>
      <c r="J23" s="178">
        <v>0</v>
      </c>
      <c r="K23" s="178">
        <v>0</v>
      </c>
      <c r="L23" s="178">
        <v>3</v>
      </c>
      <c r="M23" s="178">
        <v>0</v>
      </c>
      <c r="N23" s="178">
        <v>0</v>
      </c>
      <c r="O23" s="178">
        <v>0</v>
      </c>
      <c r="P23" s="178">
        <v>0</v>
      </c>
      <c r="Q23" s="180">
        <f t="shared" si="0"/>
        <v>3</v>
      </c>
    </row>
    <row r="24" spans="1:20" ht="15.75">
      <c r="A24" s="162" t="s">
        <v>327</v>
      </c>
      <c r="B24" s="162">
        <v>0</v>
      </c>
      <c r="D24" s="176" t="s">
        <v>315</v>
      </c>
      <c r="E24" s="178">
        <v>9</v>
      </c>
      <c r="F24" s="178">
        <v>5</v>
      </c>
      <c r="G24" s="178">
        <v>3</v>
      </c>
      <c r="H24" s="178">
        <v>0</v>
      </c>
      <c r="I24" s="178">
        <v>0</v>
      </c>
      <c r="J24" s="178">
        <v>5</v>
      </c>
      <c r="K24" s="178">
        <v>0</v>
      </c>
      <c r="L24" s="178">
        <v>0</v>
      </c>
      <c r="M24" s="178">
        <v>0</v>
      </c>
      <c r="N24" s="178">
        <v>0</v>
      </c>
      <c r="O24" s="178">
        <v>0</v>
      </c>
      <c r="P24" s="178">
        <v>0</v>
      </c>
      <c r="Q24" s="180">
        <f t="shared" si="0"/>
        <v>22</v>
      </c>
    </row>
    <row r="25" spans="1:20" ht="15.75">
      <c r="A25" s="162" t="s">
        <v>316</v>
      </c>
      <c r="B25" s="162">
        <v>0</v>
      </c>
      <c r="D25" s="176" t="s">
        <v>327</v>
      </c>
      <c r="E25" s="178">
        <v>0</v>
      </c>
      <c r="F25" s="178">
        <v>0</v>
      </c>
      <c r="G25" s="178">
        <v>0</v>
      </c>
      <c r="H25" s="178">
        <v>0</v>
      </c>
      <c r="I25" s="178">
        <v>0</v>
      </c>
      <c r="J25" s="178">
        <v>0</v>
      </c>
      <c r="K25" s="178">
        <v>6</v>
      </c>
      <c r="L25" s="178">
        <v>0</v>
      </c>
      <c r="M25" s="178">
        <v>0</v>
      </c>
      <c r="N25" s="178">
        <v>0</v>
      </c>
      <c r="O25" s="178">
        <v>0</v>
      </c>
      <c r="P25" s="178">
        <v>0</v>
      </c>
      <c r="Q25" s="180">
        <f t="shared" si="0"/>
        <v>6</v>
      </c>
    </row>
    <row r="26" spans="1:20" ht="15.75">
      <c r="A26" s="162" t="s">
        <v>317</v>
      </c>
      <c r="B26" s="162">
        <v>0</v>
      </c>
      <c r="D26" s="176" t="s">
        <v>316</v>
      </c>
      <c r="E26" s="178">
        <v>0</v>
      </c>
      <c r="F26" s="178">
        <v>0</v>
      </c>
      <c r="G26" s="178">
        <v>0</v>
      </c>
      <c r="H26" s="178">
        <v>0</v>
      </c>
      <c r="I26" s="178">
        <v>0</v>
      </c>
      <c r="J26" s="178">
        <v>0</v>
      </c>
      <c r="K26" s="178">
        <v>6</v>
      </c>
      <c r="L26" s="178">
        <v>0</v>
      </c>
      <c r="M26" s="178">
        <v>4</v>
      </c>
      <c r="N26" s="178">
        <v>0</v>
      </c>
      <c r="O26" s="178">
        <v>0</v>
      </c>
      <c r="P26" s="178">
        <v>0</v>
      </c>
      <c r="Q26" s="180">
        <f t="shared" si="0"/>
        <v>10</v>
      </c>
    </row>
    <row r="27" spans="1:20" ht="15.75">
      <c r="A27" s="162" t="s">
        <v>298</v>
      </c>
      <c r="B27" s="162">
        <v>0</v>
      </c>
      <c r="D27" s="176" t="s">
        <v>317</v>
      </c>
      <c r="E27" s="178">
        <v>0</v>
      </c>
      <c r="F27" s="178">
        <v>0</v>
      </c>
      <c r="G27" s="178">
        <v>0</v>
      </c>
      <c r="H27" s="178">
        <v>0</v>
      </c>
      <c r="I27" s="178">
        <v>0</v>
      </c>
      <c r="J27" s="178">
        <v>0</v>
      </c>
      <c r="K27" s="178">
        <v>0</v>
      </c>
      <c r="L27" s="178">
        <v>0</v>
      </c>
      <c r="M27" s="178">
        <v>4</v>
      </c>
      <c r="N27" s="178">
        <v>0</v>
      </c>
      <c r="O27" s="178">
        <v>0</v>
      </c>
      <c r="P27" s="178">
        <v>0</v>
      </c>
      <c r="Q27" s="180">
        <f t="shared" si="0"/>
        <v>4</v>
      </c>
    </row>
    <row r="28" spans="1:20" ht="15.75">
      <c r="A28" s="162" t="s">
        <v>318</v>
      </c>
      <c r="B28" s="162">
        <v>0</v>
      </c>
      <c r="D28" s="176" t="s">
        <v>298</v>
      </c>
      <c r="E28" s="178">
        <v>0</v>
      </c>
      <c r="F28" s="178">
        <v>0</v>
      </c>
      <c r="G28" s="178">
        <v>14</v>
      </c>
      <c r="H28" s="178">
        <v>71</v>
      </c>
      <c r="I28" s="178">
        <v>75</v>
      </c>
      <c r="J28" s="178">
        <v>34</v>
      </c>
      <c r="K28" s="178">
        <v>9</v>
      </c>
      <c r="L28" s="178">
        <v>17</v>
      </c>
      <c r="M28" s="178">
        <v>4</v>
      </c>
      <c r="N28" s="178">
        <v>7</v>
      </c>
      <c r="O28" s="178">
        <v>2</v>
      </c>
      <c r="P28" s="178">
        <v>2</v>
      </c>
      <c r="Q28" s="180">
        <f t="shared" si="0"/>
        <v>235</v>
      </c>
    </row>
    <row r="29" spans="1:20" ht="15.75">
      <c r="A29" s="162" t="s">
        <v>328</v>
      </c>
      <c r="B29" s="162">
        <v>1</v>
      </c>
      <c r="D29" s="176" t="s">
        <v>318</v>
      </c>
      <c r="E29" s="178">
        <v>0</v>
      </c>
      <c r="F29" s="178">
        <v>0</v>
      </c>
      <c r="G29" s="178">
        <v>0</v>
      </c>
      <c r="H29" s="178">
        <v>0</v>
      </c>
      <c r="I29" s="178">
        <v>0</v>
      </c>
      <c r="J29" s="178">
        <v>0</v>
      </c>
      <c r="K29" s="178">
        <v>7</v>
      </c>
      <c r="L29" s="178">
        <v>0</v>
      </c>
      <c r="M29" s="178">
        <v>7</v>
      </c>
      <c r="N29" s="178">
        <v>0</v>
      </c>
      <c r="O29" s="178">
        <v>0</v>
      </c>
      <c r="P29" s="178">
        <v>0</v>
      </c>
      <c r="Q29" s="180">
        <f t="shared" si="0"/>
        <v>14</v>
      </c>
    </row>
    <row r="30" spans="1:20" ht="15.75">
      <c r="A30" s="162" t="s">
        <v>329</v>
      </c>
      <c r="B30" s="162">
        <v>4</v>
      </c>
      <c r="D30" s="177" t="s">
        <v>328</v>
      </c>
      <c r="E30" s="178">
        <v>0</v>
      </c>
      <c r="F30" s="178">
        <v>0</v>
      </c>
      <c r="G30" s="178">
        <v>0</v>
      </c>
      <c r="H30" s="178">
        <v>0</v>
      </c>
      <c r="I30" s="178">
        <v>0</v>
      </c>
      <c r="J30" s="178">
        <v>0</v>
      </c>
      <c r="K30" s="178">
        <v>0</v>
      </c>
      <c r="L30" s="178">
        <v>0</v>
      </c>
      <c r="M30" s="178">
        <v>0</v>
      </c>
      <c r="N30" s="178">
        <v>0</v>
      </c>
      <c r="O30" s="178">
        <v>0</v>
      </c>
      <c r="P30" s="178">
        <v>1</v>
      </c>
      <c r="Q30" s="180">
        <f t="shared" si="0"/>
        <v>1</v>
      </c>
    </row>
    <row r="31" spans="1:20" ht="15.75">
      <c r="A31" s="162" t="s">
        <v>299</v>
      </c>
      <c r="B31" s="162">
        <v>2</v>
      </c>
      <c r="D31" s="177" t="s">
        <v>329</v>
      </c>
      <c r="E31" s="178">
        <v>0</v>
      </c>
      <c r="F31" s="178">
        <v>0</v>
      </c>
      <c r="G31" s="178">
        <v>0</v>
      </c>
      <c r="H31" s="178">
        <v>0</v>
      </c>
      <c r="I31" s="178">
        <v>0</v>
      </c>
      <c r="J31" s="178">
        <v>0</v>
      </c>
      <c r="K31" s="178">
        <v>0</v>
      </c>
      <c r="L31" s="178">
        <v>0</v>
      </c>
      <c r="M31" s="178">
        <v>0</v>
      </c>
      <c r="N31" s="178">
        <v>0</v>
      </c>
      <c r="O31" s="178">
        <v>0</v>
      </c>
      <c r="P31" s="178">
        <v>4</v>
      </c>
      <c r="Q31" s="180">
        <f t="shared" si="0"/>
        <v>4</v>
      </c>
    </row>
    <row r="32" spans="1:20" ht="15.75">
      <c r="A32" s="162" t="s">
        <v>319</v>
      </c>
      <c r="B32" s="162">
        <v>0</v>
      </c>
      <c r="D32" s="176" t="s">
        <v>299</v>
      </c>
      <c r="E32" s="179">
        <v>0</v>
      </c>
      <c r="F32" s="179">
        <v>0</v>
      </c>
      <c r="G32" s="179">
        <v>0</v>
      </c>
      <c r="H32" s="179">
        <v>0</v>
      </c>
      <c r="I32" s="179">
        <v>0</v>
      </c>
      <c r="J32" s="179">
        <v>0</v>
      </c>
      <c r="K32" s="179">
        <v>0</v>
      </c>
      <c r="L32" s="179">
        <v>0</v>
      </c>
      <c r="M32" s="179">
        <v>0</v>
      </c>
      <c r="N32" s="179">
        <v>4</v>
      </c>
      <c r="O32" s="179">
        <v>0</v>
      </c>
      <c r="P32" s="179">
        <v>0</v>
      </c>
      <c r="Q32" s="180">
        <f t="shared" si="0"/>
        <v>4</v>
      </c>
    </row>
    <row r="33" spans="1:32" ht="15.75">
      <c r="A33" s="162" t="s">
        <v>300</v>
      </c>
      <c r="B33" s="162">
        <v>0</v>
      </c>
      <c r="D33" s="176" t="s">
        <v>319</v>
      </c>
      <c r="E33" s="178">
        <v>0</v>
      </c>
      <c r="F33" s="178">
        <v>0</v>
      </c>
      <c r="G33" s="178">
        <v>0</v>
      </c>
      <c r="H33" s="178">
        <v>0</v>
      </c>
      <c r="I33" s="178">
        <v>0</v>
      </c>
      <c r="J33" s="178">
        <v>0</v>
      </c>
      <c r="K33" s="178">
        <v>0</v>
      </c>
      <c r="L33" s="178">
        <v>0</v>
      </c>
      <c r="M33" s="178">
        <v>5</v>
      </c>
      <c r="N33" s="178">
        <v>0</v>
      </c>
      <c r="O33" s="178">
        <v>0</v>
      </c>
      <c r="P33" s="178">
        <v>0</v>
      </c>
      <c r="Q33" s="180">
        <f t="shared" si="0"/>
        <v>5</v>
      </c>
    </row>
    <row r="34" spans="1:32" ht="18.75">
      <c r="A34" s="162" t="s">
        <v>301</v>
      </c>
      <c r="B34" s="162">
        <v>2</v>
      </c>
      <c r="D34" s="176" t="s">
        <v>300</v>
      </c>
      <c r="E34" s="178">
        <v>0</v>
      </c>
      <c r="F34" s="178">
        <v>2</v>
      </c>
      <c r="G34" s="178">
        <v>0</v>
      </c>
      <c r="H34" s="178">
        <v>0</v>
      </c>
      <c r="I34" s="178">
        <v>72</v>
      </c>
      <c r="J34" s="178">
        <v>64</v>
      </c>
      <c r="K34" s="178">
        <v>0</v>
      </c>
      <c r="L34" s="178">
        <v>0</v>
      </c>
      <c r="M34" s="178">
        <v>0</v>
      </c>
      <c r="N34" s="178">
        <v>0</v>
      </c>
      <c r="O34" s="178">
        <v>0</v>
      </c>
      <c r="P34" s="178">
        <v>0</v>
      </c>
      <c r="Q34" s="180">
        <f t="shared" si="0"/>
        <v>138</v>
      </c>
      <c r="T34" s="297" t="s">
        <v>372</v>
      </c>
      <c r="U34" s="299"/>
    </row>
    <row r="35" spans="1:32" ht="15.75">
      <c r="A35" s="162" t="s">
        <v>320</v>
      </c>
      <c r="B35" s="162">
        <v>0</v>
      </c>
      <c r="D35" s="176" t="s">
        <v>301</v>
      </c>
      <c r="E35" s="178">
        <v>0</v>
      </c>
      <c r="F35" s="178">
        <v>0</v>
      </c>
      <c r="G35" s="178">
        <v>0</v>
      </c>
      <c r="H35" s="178">
        <v>0</v>
      </c>
      <c r="I35" s="178">
        <v>0</v>
      </c>
      <c r="J35" s="178">
        <v>0</v>
      </c>
      <c r="K35" s="178">
        <v>0</v>
      </c>
      <c r="L35" s="178">
        <v>6</v>
      </c>
      <c r="M35" s="178">
        <v>7</v>
      </c>
      <c r="N35" s="178">
        <v>0</v>
      </c>
      <c r="O35" s="178">
        <v>3</v>
      </c>
      <c r="P35" s="178">
        <v>2</v>
      </c>
      <c r="Q35" s="180">
        <f t="shared" si="0"/>
        <v>18</v>
      </c>
      <c r="S35" s="222"/>
      <c r="T35" s="228" t="s">
        <v>373</v>
      </c>
      <c r="U35" s="228" t="s">
        <v>155</v>
      </c>
      <c r="V35" s="223"/>
      <c r="W35" s="223"/>
      <c r="X35" s="223"/>
      <c r="Y35" s="223"/>
      <c r="Z35" s="223"/>
      <c r="AA35" s="223"/>
      <c r="AB35" s="223"/>
      <c r="AC35" s="223"/>
      <c r="AD35" s="223"/>
      <c r="AE35" s="223"/>
      <c r="AF35" s="223"/>
    </row>
    <row r="36" spans="1:32" ht="15.75">
      <c r="A36" s="162" t="s">
        <v>321</v>
      </c>
      <c r="B36" s="162">
        <v>0</v>
      </c>
      <c r="D36" s="176" t="s">
        <v>320</v>
      </c>
      <c r="E36" s="178">
        <v>0</v>
      </c>
      <c r="F36" s="178">
        <v>0</v>
      </c>
      <c r="G36" s="178">
        <v>0</v>
      </c>
      <c r="H36" s="178">
        <v>0</v>
      </c>
      <c r="I36" s="178">
        <v>0</v>
      </c>
      <c r="J36" s="178">
        <v>0</v>
      </c>
      <c r="K36" s="178">
        <v>0</v>
      </c>
      <c r="L36" s="178">
        <v>0</v>
      </c>
      <c r="M36" s="178">
        <v>0</v>
      </c>
      <c r="N36" s="178">
        <v>1</v>
      </c>
      <c r="O36" s="178">
        <v>0</v>
      </c>
      <c r="P36" s="178">
        <v>0</v>
      </c>
      <c r="Q36" s="180">
        <f t="shared" si="0"/>
        <v>1</v>
      </c>
      <c r="T36" s="302" t="s">
        <v>53</v>
      </c>
      <c r="U36" s="117">
        <f>SUM(Q6,Q7,Q8,Q13,Q14,Q15,Q16,Q17,Q20,Q21,Q23,Q24,Q25,Q26,Q27,Q29,Q30,Q31,Q32,Q33,Q35,Q36,Q37,Q38,Q41,Q42,Q43,Q44,Q46,Q47)</f>
        <v>571</v>
      </c>
      <c r="V36" s="212"/>
      <c r="W36" s="212"/>
      <c r="X36" s="212"/>
      <c r="Y36" s="212"/>
      <c r="Z36" s="212"/>
      <c r="AA36" s="212"/>
      <c r="AB36" s="212"/>
      <c r="AC36" s="212"/>
      <c r="AD36" s="212"/>
      <c r="AE36" s="212"/>
      <c r="AF36" s="213"/>
    </row>
    <row r="37" spans="1:32" ht="15.75">
      <c r="A37" s="162" t="s">
        <v>322</v>
      </c>
      <c r="B37" s="162">
        <v>0</v>
      </c>
      <c r="D37" s="176" t="s">
        <v>321</v>
      </c>
      <c r="E37" s="178">
        <v>4</v>
      </c>
      <c r="F37" s="178">
        <v>19</v>
      </c>
      <c r="G37" s="178">
        <v>9</v>
      </c>
      <c r="H37" s="178">
        <v>0</v>
      </c>
      <c r="I37" s="178">
        <v>0</v>
      </c>
      <c r="J37" s="178">
        <v>0</v>
      </c>
      <c r="K37" s="178">
        <v>0</v>
      </c>
      <c r="L37" s="178">
        <v>0</v>
      </c>
      <c r="M37" s="178">
        <v>0</v>
      </c>
      <c r="N37" s="178">
        <v>0</v>
      </c>
      <c r="O37" s="178">
        <v>0</v>
      </c>
      <c r="P37" s="178">
        <v>0</v>
      </c>
      <c r="Q37" s="180">
        <f t="shared" si="0"/>
        <v>32</v>
      </c>
      <c r="T37" s="248" t="s">
        <v>294</v>
      </c>
      <c r="U37" s="249">
        <v>105</v>
      </c>
      <c r="V37" s="9"/>
      <c r="W37" s="9"/>
      <c r="X37" s="9"/>
      <c r="Y37" s="9"/>
      <c r="Z37" s="9"/>
      <c r="AA37" s="9"/>
      <c r="AB37" s="9"/>
      <c r="AC37" s="9"/>
      <c r="AD37" s="9"/>
      <c r="AE37" s="9"/>
      <c r="AF37" s="9"/>
    </row>
    <row r="38" spans="1:32" ht="15.75">
      <c r="A38" s="162" t="s">
        <v>302</v>
      </c>
      <c r="B38" s="162">
        <v>126</v>
      </c>
      <c r="D38" s="176" t="s">
        <v>322</v>
      </c>
      <c r="E38" s="178">
        <v>4</v>
      </c>
      <c r="F38" s="178">
        <v>0</v>
      </c>
      <c r="G38" s="178">
        <v>0</v>
      </c>
      <c r="H38" s="178">
        <v>3</v>
      </c>
      <c r="I38" s="178">
        <v>1</v>
      </c>
      <c r="J38" s="178">
        <v>0</v>
      </c>
      <c r="K38" s="178">
        <v>0</v>
      </c>
      <c r="L38" s="178">
        <v>0</v>
      </c>
      <c r="M38" s="178">
        <v>1</v>
      </c>
      <c r="N38" s="178">
        <v>0</v>
      </c>
      <c r="O38" s="178">
        <v>0</v>
      </c>
      <c r="P38" s="178">
        <v>0</v>
      </c>
      <c r="Q38" s="180">
        <f t="shared" si="0"/>
        <v>9</v>
      </c>
      <c r="T38" s="248" t="s">
        <v>304</v>
      </c>
      <c r="U38" s="249">
        <v>109</v>
      </c>
      <c r="V38" s="9"/>
      <c r="W38" s="9"/>
      <c r="X38" s="9"/>
      <c r="Y38" s="9"/>
      <c r="Z38" s="9"/>
      <c r="AA38" s="9"/>
      <c r="AB38" s="9"/>
      <c r="AC38" s="9"/>
      <c r="AD38" s="9"/>
      <c r="AE38" s="9"/>
      <c r="AF38" s="9"/>
    </row>
    <row r="39" spans="1:32" ht="15.75">
      <c r="A39" s="162" t="s">
        <v>303</v>
      </c>
      <c r="B39" s="162">
        <v>23</v>
      </c>
      <c r="D39" s="176" t="s">
        <v>302</v>
      </c>
      <c r="E39" s="178">
        <v>5</v>
      </c>
      <c r="F39" s="178">
        <v>1</v>
      </c>
      <c r="G39" s="178">
        <v>49</v>
      </c>
      <c r="H39" s="178">
        <v>241</v>
      </c>
      <c r="I39" s="178">
        <v>64</v>
      </c>
      <c r="J39" s="178">
        <v>92</v>
      </c>
      <c r="K39" s="178">
        <v>65</v>
      </c>
      <c r="L39" s="178">
        <v>54</v>
      </c>
      <c r="M39" s="178">
        <v>187</v>
      </c>
      <c r="N39" s="178">
        <v>115</v>
      </c>
      <c r="O39" s="178">
        <v>99</v>
      </c>
      <c r="P39" s="178">
        <v>126</v>
      </c>
      <c r="Q39" s="180">
        <f t="shared" si="0"/>
        <v>1098</v>
      </c>
      <c r="T39" s="248" t="s">
        <v>300</v>
      </c>
      <c r="U39" s="249">
        <v>138</v>
      </c>
      <c r="V39" s="212"/>
      <c r="W39" s="212"/>
      <c r="X39" s="212"/>
      <c r="Y39" s="212"/>
      <c r="Z39" s="212"/>
      <c r="AA39" s="212"/>
      <c r="AB39" s="212"/>
      <c r="AC39" s="212"/>
      <c r="AD39" s="212"/>
      <c r="AE39" s="212"/>
      <c r="AF39" s="213"/>
    </row>
    <row r="40" spans="1:32" ht="15.75">
      <c r="A40" s="162" t="s">
        <v>330</v>
      </c>
      <c r="B40" s="162">
        <v>1</v>
      </c>
      <c r="D40" s="176" t="s">
        <v>303</v>
      </c>
      <c r="E40" s="178">
        <v>87</v>
      </c>
      <c r="F40" s="178">
        <v>23</v>
      </c>
      <c r="G40" s="178">
        <v>66</v>
      </c>
      <c r="H40" s="178">
        <v>106</v>
      </c>
      <c r="I40" s="178">
        <v>49</v>
      </c>
      <c r="J40" s="178">
        <v>45</v>
      </c>
      <c r="K40" s="178">
        <v>3</v>
      </c>
      <c r="L40" s="178">
        <v>19</v>
      </c>
      <c r="M40" s="178">
        <v>1</v>
      </c>
      <c r="N40" s="178">
        <v>8</v>
      </c>
      <c r="O40" s="178">
        <v>20</v>
      </c>
      <c r="P40" s="178">
        <v>23</v>
      </c>
      <c r="Q40" s="180">
        <f t="shared" si="0"/>
        <v>450</v>
      </c>
      <c r="T40" s="248" t="s">
        <v>291</v>
      </c>
      <c r="U40" s="249">
        <v>193</v>
      </c>
      <c r="V40" s="9"/>
      <c r="W40" s="9"/>
      <c r="X40" s="9"/>
      <c r="Y40" s="9"/>
      <c r="Z40" s="9"/>
      <c r="AA40" s="9"/>
      <c r="AB40" s="9"/>
      <c r="AC40" s="9"/>
      <c r="AD40" s="9"/>
      <c r="AE40" s="9"/>
      <c r="AF40" s="9"/>
    </row>
    <row r="41" spans="1:32" ht="15.75">
      <c r="A41" s="162" t="s">
        <v>323</v>
      </c>
      <c r="B41" s="162">
        <v>0</v>
      </c>
      <c r="D41" s="176" t="s">
        <v>330</v>
      </c>
      <c r="E41" s="178">
        <v>0</v>
      </c>
      <c r="F41" s="178">
        <v>0</v>
      </c>
      <c r="G41" s="178">
        <v>0</v>
      </c>
      <c r="H41" s="178">
        <v>0</v>
      </c>
      <c r="I41" s="178">
        <v>0</v>
      </c>
      <c r="J41" s="178">
        <v>0</v>
      </c>
      <c r="K41" s="178">
        <v>0</v>
      </c>
      <c r="L41" s="178">
        <v>0</v>
      </c>
      <c r="M41" s="178">
        <v>0</v>
      </c>
      <c r="N41" s="178">
        <v>0</v>
      </c>
      <c r="O41" s="178">
        <v>0</v>
      </c>
      <c r="P41" s="178">
        <v>1</v>
      </c>
      <c r="Q41" s="180">
        <f t="shared" si="0"/>
        <v>1</v>
      </c>
      <c r="T41" s="248" t="s">
        <v>293</v>
      </c>
      <c r="U41" s="249">
        <v>205</v>
      </c>
    </row>
    <row r="42" spans="1:32" ht="15.75">
      <c r="A42" s="162" t="s">
        <v>324</v>
      </c>
      <c r="B42" s="162">
        <v>0</v>
      </c>
      <c r="D42" s="176" t="s">
        <v>323</v>
      </c>
      <c r="E42" s="178">
        <v>0</v>
      </c>
      <c r="F42" s="178">
        <v>0</v>
      </c>
      <c r="G42" s="178">
        <v>0</v>
      </c>
      <c r="H42" s="178">
        <v>0</v>
      </c>
      <c r="I42" s="178">
        <v>0</v>
      </c>
      <c r="J42" s="178">
        <v>0</v>
      </c>
      <c r="K42" s="178">
        <v>0</v>
      </c>
      <c r="L42" s="178">
        <v>0</v>
      </c>
      <c r="M42" s="178">
        <v>0</v>
      </c>
      <c r="N42" s="178">
        <v>0</v>
      </c>
      <c r="O42" s="178">
        <v>1</v>
      </c>
      <c r="P42" s="178">
        <v>0</v>
      </c>
      <c r="Q42" s="180">
        <f t="shared" si="0"/>
        <v>1</v>
      </c>
      <c r="T42" s="248" t="s">
        <v>298</v>
      </c>
      <c r="U42" s="249">
        <v>235</v>
      </c>
    </row>
    <row r="43" spans="1:32" ht="15.75">
      <c r="A43" s="162" t="s">
        <v>325</v>
      </c>
      <c r="B43" s="162">
        <v>0</v>
      </c>
      <c r="D43" s="176" t="s">
        <v>324</v>
      </c>
      <c r="E43" s="178">
        <v>0</v>
      </c>
      <c r="F43" s="178">
        <v>0</v>
      </c>
      <c r="G43" s="178">
        <v>0</v>
      </c>
      <c r="H43" s="178">
        <v>0</v>
      </c>
      <c r="I43" s="178">
        <v>0</v>
      </c>
      <c r="J43" s="178">
        <v>0</v>
      </c>
      <c r="K43" s="178">
        <v>0</v>
      </c>
      <c r="L43" s="178">
        <v>4</v>
      </c>
      <c r="M43" s="178">
        <v>0</v>
      </c>
      <c r="N43" s="178">
        <v>0</v>
      </c>
      <c r="O43" s="178">
        <v>0</v>
      </c>
      <c r="P43" s="178">
        <v>0</v>
      </c>
      <c r="Q43" s="180">
        <f t="shared" si="0"/>
        <v>4</v>
      </c>
      <c r="T43" s="248" t="s">
        <v>297</v>
      </c>
      <c r="U43" s="249">
        <v>397</v>
      </c>
    </row>
    <row r="44" spans="1:32" ht="15.75">
      <c r="A44" s="162" t="s">
        <v>304</v>
      </c>
      <c r="B44" s="162">
        <v>5</v>
      </c>
      <c r="D44" s="176" t="s">
        <v>325</v>
      </c>
      <c r="E44" s="178">
        <v>0</v>
      </c>
      <c r="F44" s="178">
        <v>0</v>
      </c>
      <c r="G44" s="178">
        <v>0</v>
      </c>
      <c r="H44" s="178">
        <v>4</v>
      </c>
      <c r="I44" s="178">
        <v>0</v>
      </c>
      <c r="J44" s="178">
        <v>0</v>
      </c>
      <c r="K44" s="178">
        <v>0</v>
      </c>
      <c r="L44" s="178">
        <v>0</v>
      </c>
      <c r="M44" s="178">
        <v>0</v>
      </c>
      <c r="N44" s="178">
        <v>0</v>
      </c>
      <c r="O44" s="178">
        <v>0</v>
      </c>
      <c r="P44" s="178">
        <v>0</v>
      </c>
      <c r="Q44" s="180">
        <f t="shared" si="0"/>
        <v>4</v>
      </c>
      <c r="T44" s="248" t="s">
        <v>309</v>
      </c>
      <c r="U44" s="249">
        <v>412</v>
      </c>
    </row>
    <row r="45" spans="1:32" ht="15.75">
      <c r="A45" s="162" t="s">
        <v>326</v>
      </c>
      <c r="B45" s="162">
        <v>0</v>
      </c>
      <c r="D45" s="176" t="s">
        <v>304</v>
      </c>
      <c r="E45" s="178">
        <v>5</v>
      </c>
      <c r="F45" s="178">
        <v>32</v>
      </c>
      <c r="G45" s="178">
        <v>9</v>
      </c>
      <c r="H45" s="178">
        <v>11</v>
      </c>
      <c r="I45" s="178">
        <v>11</v>
      </c>
      <c r="J45" s="178">
        <v>4</v>
      </c>
      <c r="K45" s="178">
        <v>4</v>
      </c>
      <c r="L45" s="178">
        <v>13</v>
      </c>
      <c r="M45" s="178">
        <v>7</v>
      </c>
      <c r="N45" s="178">
        <v>4</v>
      </c>
      <c r="O45" s="178">
        <v>4</v>
      </c>
      <c r="P45" s="178">
        <v>5</v>
      </c>
      <c r="Q45" s="180">
        <f t="shared" si="0"/>
        <v>109</v>
      </c>
      <c r="T45" s="248" t="s">
        <v>303</v>
      </c>
      <c r="U45" s="249">
        <v>450</v>
      </c>
    </row>
    <row r="46" spans="1:32" ht="15.75">
      <c r="A46" s="162" t="s">
        <v>305</v>
      </c>
      <c r="B46" s="162">
        <v>0</v>
      </c>
      <c r="D46" s="176" t="s">
        <v>326</v>
      </c>
      <c r="E46" s="178">
        <v>0</v>
      </c>
      <c r="F46" s="178">
        <v>0</v>
      </c>
      <c r="G46" s="178">
        <v>0</v>
      </c>
      <c r="H46" s="178">
        <v>0</v>
      </c>
      <c r="I46" s="178">
        <v>0</v>
      </c>
      <c r="J46" s="178">
        <v>1</v>
      </c>
      <c r="K46" s="178">
        <v>0</v>
      </c>
      <c r="L46" s="178">
        <v>0</v>
      </c>
      <c r="M46" s="178">
        <v>0</v>
      </c>
      <c r="N46" s="178">
        <v>0</v>
      </c>
      <c r="O46" s="178">
        <v>0</v>
      </c>
      <c r="P46" s="178">
        <v>0</v>
      </c>
      <c r="Q46" s="180">
        <f t="shared" si="0"/>
        <v>1</v>
      </c>
      <c r="T46" s="248" t="s">
        <v>302</v>
      </c>
      <c r="U46" s="249">
        <v>1098</v>
      </c>
    </row>
    <row r="47" spans="1:32" ht="15.75">
      <c r="A47" s="19" t="s">
        <v>333</v>
      </c>
      <c r="B47" s="191">
        <f>SUM(B5:B46)</f>
        <v>794</v>
      </c>
      <c r="D47" s="176" t="s">
        <v>305</v>
      </c>
      <c r="E47" s="178">
        <v>14</v>
      </c>
      <c r="F47" s="178">
        <v>7</v>
      </c>
      <c r="G47" s="178">
        <v>12</v>
      </c>
      <c r="H47" s="178">
        <v>0</v>
      </c>
      <c r="I47" s="178">
        <v>13</v>
      </c>
      <c r="J47" s="178">
        <v>17</v>
      </c>
      <c r="K47" s="178">
        <v>16</v>
      </c>
      <c r="L47" s="178">
        <v>0</v>
      </c>
      <c r="M47" s="178">
        <v>5</v>
      </c>
      <c r="N47" s="178">
        <v>3</v>
      </c>
      <c r="O47" s="178">
        <v>0</v>
      </c>
      <c r="P47" s="178">
        <v>0</v>
      </c>
      <c r="Q47" s="178">
        <f t="shared" si="0"/>
        <v>87</v>
      </c>
      <c r="T47" s="248" t="s">
        <v>306</v>
      </c>
      <c r="U47" s="249">
        <v>1427</v>
      </c>
    </row>
    <row r="48" spans="1:32" ht="15.75">
      <c r="D48" s="177" t="s">
        <v>333</v>
      </c>
      <c r="E48" s="180">
        <f t="shared" ref="E48:P48" si="1">SUM(E6:E47)</f>
        <v>377</v>
      </c>
      <c r="F48" s="178">
        <f t="shared" si="1"/>
        <v>288</v>
      </c>
      <c r="G48" s="178">
        <f t="shared" si="1"/>
        <v>211</v>
      </c>
      <c r="H48" s="178">
        <f t="shared" si="1"/>
        <v>518</v>
      </c>
      <c r="I48" s="178">
        <f t="shared" si="1"/>
        <v>333</v>
      </c>
      <c r="J48" s="178">
        <f t="shared" si="1"/>
        <v>361</v>
      </c>
      <c r="K48" s="178">
        <f t="shared" si="1"/>
        <v>508</v>
      </c>
      <c r="L48" s="178">
        <f t="shared" si="1"/>
        <v>875</v>
      </c>
      <c r="M48" s="178">
        <f t="shared" si="1"/>
        <v>1223</v>
      </c>
      <c r="N48" s="178">
        <f t="shared" si="1"/>
        <v>882</v>
      </c>
      <c r="O48" s="178">
        <f t="shared" si="1"/>
        <v>827</v>
      </c>
      <c r="P48" s="178">
        <f t="shared" si="1"/>
        <v>794</v>
      </c>
      <c r="Q48" s="178">
        <f t="shared" si="0"/>
        <v>7197</v>
      </c>
      <c r="T48" s="248" t="s">
        <v>290</v>
      </c>
      <c r="U48" s="249">
        <v>1857</v>
      </c>
    </row>
    <row r="49" spans="1:21" ht="15.75">
      <c r="E49" s="117">
        <f>SUM(E8,E15,E16,E23,E25,E26,E27,E30,E31,E32,E36,E38,E41,E42,E43,E44,E46)</f>
        <v>6</v>
      </c>
      <c r="F49" s="117">
        <f t="shared" ref="F49:P49" si="2">SUM(F8,F15,F16,F23,F25,F26,F27,F30,F31,F32,F36,F38,F41,F42,F43,F44,F46)</f>
        <v>2</v>
      </c>
      <c r="G49" s="117">
        <f t="shared" si="2"/>
        <v>3</v>
      </c>
      <c r="H49" s="117">
        <f t="shared" si="2"/>
        <v>7</v>
      </c>
      <c r="I49" s="117">
        <f t="shared" si="2"/>
        <v>8</v>
      </c>
      <c r="J49" s="117">
        <f t="shared" si="2"/>
        <v>1</v>
      </c>
      <c r="K49" s="117">
        <f t="shared" si="2"/>
        <v>14</v>
      </c>
      <c r="L49" s="117">
        <f t="shared" si="2"/>
        <v>7</v>
      </c>
      <c r="M49" s="117">
        <f t="shared" si="2"/>
        <v>13</v>
      </c>
      <c r="N49" s="117">
        <f t="shared" si="2"/>
        <v>6</v>
      </c>
      <c r="O49" s="117">
        <f t="shared" si="2"/>
        <v>5</v>
      </c>
      <c r="P49" s="117">
        <f t="shared" si="2"/>
        <v>6</v>
      </c>
      <c r="Q49" s="117">
        <f>SUM(Q8,Q15,Q16,Q23,Q25,Q26,Q27,Q30,Q31,Q32,Q36,Q38,Q41,Q42,Q43,Q44,Q46)</f>
        <v>78</v>
      </c>
      <c r="T49" s="302" t="s">
        <v>333</v>
      </c>
      <c r="U49" s="117">
        <f>SUM(U36:U48)</f>
        <v>7197</v>
      </c>
    </row>
    <row r="52" spans="1:21" ht="18.75">
      <c r="A52" s="352" t="s">
        <v>332</v>
      </c>
      <c r="B52" s="352"/>
      <c r="C52" s="329"/>
      <c r="T52" s="336" t="s">
        <v>372</v>
      </c>
      <c r="U52" s="353"/>
    </row>
    <row r="53" spans="1:21" ht="15.75">
      <c r="A53" s="191"/>
      <c r="B53" s="285" t="s">
        <v>155</v>
      </c>
      <c r="C53" s="285" t="s">
        <v>6</v>
      </c>
      <c r="T53" s="298" t="s">
        <v>373</v>
      </c>
      <c r="U53" s="300" t="s">
        <v>155</v>
      </c>
    </row>
    <row r="54" spans="1:21" ht="15.75">
      <c r="A54" s="282" t="s">
        <v>306</v>
      </c>
      <c r="B54" s="283">
        <v>282</v>
      </c>
      <c r="C54" s="284">
        <f>(B54/794)</f>
        <v>0.35516372795969775</v>
      </c>
      <c r="T54" s="248" t="s">
        <v>306</v>
      </c>
      <c r="U54" s="249">
        <v>1427</v>
      </c>
    </row>
    <row r="55" spans="1:21" ht="15.75">
      <c r="A55" s="282" t="s">
        <v>290</v>
      </c>
      <c r="B55" s="283">
        <v>191</v>
      </c>
      <c r="C55" s="284">
        <f t="shared" ref="C55" si="3">(B55/794)</f>
        <v>0.24055415617128464</v>
      </c>
      <c r="T55" s="248" t="s">
        <v>309</v>
      </c>
      <c r="U55" s="249">
        <v>412</v>
      </c>
    </row>
    <row r="56" spans="1:21" ht="15.75">
      <c r="A56" s="282" t="s">
        <v>311</v>
      </c>
      <c r="B56" s="283">
        <v>14</v>
      </c>
      <c r="C56" s="284">
        <f t="shared" ref="C56:C62" si="4">(B56/794)</f>
        <v>1.7632241813602016E-2</v>
      </c>
      <c r="T56" s="248" t="s">
        <v>290</v>
      </c>
      <c r="U56" s="249">
        <v>1857</v>
      </c>
    </row>
    <row r="57" spans="1:21" ht="15.75">
      <c r="A57" s="282" t="s">
        <v>292</v>
      </c>
      <c r="B57" s="283">
        <v>23</v>
      </c>
      <c r="C57" s="284">
        <f t="shared" si="4"/>
        <v>2.8967254408060455E-2</v>
      </c>
      <c r="T57" s="248" t="s">
        <v>291</v>
      </c>
      <c r="U57" s="249">
        <v>193</v>
      </c>
    </row>
    <row r="58" spans="1:21" ht="15.75">
      <c r="A58" s="282" t="s">
        <v>294</v>
      </c>
      <c r="B58" s="283">
        <v>13</v>
      </c>
      <c r="C58" s="284">
        <f t="shared" si="4"/>
        <v>1.6372795969773299E-2</v>
      </c>
      <c r="T58" s="248" t="s">
        <v>293</v>
      </c>
      <c r="U58" s="249">
        <v>205</v>
      </c>
    </row>
    <row r="59" spans="1:21" ht="15.75">
      <c r="A59" s="282" t="s">
        <v>295</v>
      </c>
      <c r="B59" s="283">
        <v>13</v>
      </c>
      <c r="C59" s="284">
        <f t="shared" si="4"/>
        <v>1.6372795969773299E-2</v>
      </c>
      <c r="T59" s="248" t="s">
        <v>294</v>
      </c>
      <c r="U59" s="249">
        <v>105</v>
      </c>
    </row>
    <row r="60" spans="1:21" ht="15.75">
      <c r="A60" s="282" t="s">
        <v>297</v>
      </c>
      <c r="B60" s="283">
        <v>75</v>
      </c>
      <c r="C60" s="284">
        <f t="shared" si="4"/>
        <v>9.4458438287153654E-2</v>
      </c>
      <c r="T60" s="248" t="s">
        <v>297</v>
      </c>
      <c r="U60" s="249">
        <v>397</v>
      </c>
    </row>
    <row r="61" spans="1:21" ht="15.75">
      <c r="A61" s="282" t="s">
        <v>302</v>
      </c>
      <c r="B61" s="283">
        <v>126</v>
      </c>
      <c r="C61" s="284">
        <f t="shared" si="4"/>
        <v>0.15869017632241814</v>
      </c>
      <c r="T61" s="248" t="s">
        <v>298</v>
      </c>
      <c r="U61" s="249">
        <v>235</v>
      </c>
    </row>
    <row r="62" spans="1:21" ht="15.75">
      <c r="A62" s="282" t="s">
        <v>303</v>
      </c>
      <c r="B62" s="283">
        <v>23</v>
      </c>
      <c r="C62" s="284">
        <f t="shared" si="4"/>
        <v>2.8967254408060455E-2</v>
      </c>
      <c r="T62" s="248" t="s">
        <v>300</v>
      </c>
      <c r="U62" s="249">
        <v>138</v>
      </c>
    </row>
    <row r="63" spans="1:21" ht="15.75">
      <c r="A63" s="289" t="s">
        <v>53</v>
      </c>
      <c r="B63" s="191">
        <f>SUM(B17,B11,B20,B29,B30,B31,B34,B40,B44)</f>
        <v>34</v>
      </c>
      <c r="C63" s="290">
        <v>0.04</v>
      </c>
      <c r="T63" s="248" t="s">
        <v>302</v>
      </c>
      <c r="U63" s="249">
        <v>1098</v>
      </c>
    </row>
    <row r="64" spans="1:21" ht="15.75">
      <c r="A64" s="282" t="s">
        <v>333</v>
      </c>
      <c r="B64" s="283">
        <v>794</v>
      </c>
      <c r="C64" s="284">
        <v>1</v>
      </c>
      <c r="T64" s="248" t="s">
        <v>303</v>
      </c>
      <c r="U64" s="249">
        <v>450</v>
      </c>
    </row>
    <row r="65" spans="1:21" ht="15.75">
      <c r="A65" s="279"/>
      <c r="B65" s="280"/>
      <c r="C65" s="281"/>
      <c r="T65" s="248" t="s">
        <v>304</v>
      </c>
      <c r="U65" s="249">
        <v>109</v>
      </c>
    </row>
    <row r="66" spans="1:21" ht="15.75">
      <c r="A66" s="279" t="s">
        <v>53</v>
      </c>
      <c r="B66" s="304">
        <v>0.04</v>
      </c>
      <c r="C66" s="305">
        <v>0.34</v>
      </c>
      <c r="T66" s="248" t="s">
        <v>53</v>
      </c>
      <c r="U66" s="303">
        <v>571</v>
      </c>
    </row>
    <row r="67" spans="1:21" ht="15.75">
      <c r="A67" s="282" t="s">
        <v>294</v>
      </c>
      <c r="B67" s="284">
        <f t="shared" ref="B67:B75" si="5">(C67/794)</f>
        <v>1.6372795969773299E-2</v>
      </c>
      <c r="C67" s="283">
        <v>13</v>
      </c>
      <c r="T67" s="248" t="s">
        <v>333</v>
      </c>
      <c r="U67" s="303">
        <f>SUM(U54:U66)</f>
        <v>7197</v>
      </c>
    </row>
    <row r="68" spans="1:21" ht="15.75">
      <c r="A68" s="282" t="s">
        <v>295</v>
      </c>
      <c r="B68" s="284">
        <f t="shared" si="5"/>
        <v>1.6372795969773299E-2</v>
      </c>
      <c r="C68" s="283">
        <v>13</v>
      </c>
    </row>
    <row r="69" spans="1:21" ht="15.75">
      <c r="A69" s="282" t="s">
        <v>311</v>
      </c>
      <c r="B69" s="284">
        <f t="shared" si="5"/>
        <v>1.7632241813602016E-2</v>
      </c>
      <c r="C69" s="283">
        <v>14</v>
      </c>
    </row>
    <row r="70" spans="1:21" ht="15.75">
      <c r="A70" s="282" t="s">
        <v>292</v>
      </c>
      <c r="B70" s="284">
        <f t="shared" si="5"/>
        <v>2.8967254408060455E-2</v>
      </c>
      <c r="C70" s="283">
        <v>23</v>
      </c>
    </row>
    <row r="71" spans="1:21" ht="15.75">
      <c r="A71" s="282" t="s">
        <v>303</v>
      </c>
      <c r="B71" s="284">
        <f t="shared" si="5"/>
        <v>2.8967254408060455E-2</v>
      </c>
      <c r="C71" s="283">
        <v>23</v>
      </c>
    </row>
    <row r="72" spans="1:21" ht="15.75">
      <c r="A72" s="282" t="s">
        <v>297</v>
      </c>
      <c r="B72" s="284">
        <f t="shared" si="5"/>
        <v>9.4458438287153654E-2</v>
      </c>
      <c r="C72" s="283">
        <v>75</v>
      </c>
    </row>
    <row r="73" spans="1:21" ht="15.75">
      <c r="A73" s="282" t="s">
        <v>302</v>
      </c>
      <c r="B73" s="284">
        <f t="shared" si="5"/>
        <v>0.15869017632241814</v>
      </c>
      <c r="C73" s="283">
        <v>126</v>
      </c>
    </row>
    <row r="74" spans="1:21" ht="15.75">
      <c r="A74" s="282" t="s">
        <v>290</v>
      </c>
      <c r="B74" s="284">
        <f t="shared" si="5"/>
        <v>0.24055415617128464</v>
      </c>
      <c r="C74" s="283">
        <v>191</v>
      </c>
    </row>
    <row r="75" spans="1:21" ht="15.75">
      <c r="A75" s="282" t="s">
        <v>306</v>
      </c>
      <c r="B75" s="284">
        <f t="shared" si="5"/>
        <v>0.35516372795969775</v>
      </c>
      <c r="C75" s="283">
        <v>282</v>
      </c>
    </row>
  </sheetData>
  <sortState ref="A67:C75">
    <sortCondition ref="B67"/>
  </sortState>
  <mergeCells count="5">
    <mergeCell ref="A52:C52"/>
    <mergeCell ref="T52:U52"/>
    <mergeCell ref="D4:Q4"/>
    <mergeCell ref="A4:B4"/>
    <mergeCell ref="S4:T4"/>
  </mergeCells>
  <pageMargins left="0.7" right="0.7" top="0.75" bottom="0.75" header="0.3" footer="0.3"/>
  <pageSetup orientation="portrait" horizontalDpi="4294967293" r:id="rId1"/>
  <ignoredErrors>
    <ignoredError sqref="E48:P48"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18"/>
  <sheetViews>
    <sheetView zoomScale="90" zoomScaleNormal="90" workbookViewId="0">
      <selection activeCell="E1" sqref="E1"/>
    </sheetView>
  </sheetViews>
  <sheetFormatPr defaultRowHeight="15"/>
  <cols>
    <col min="2" max="2" width="17.5703125" customWidth="1"/>
    <col min="3" max="3" width="15.42578125" customWidth="1"/>
    <col min="7" max="7" width="17.7109375" customWidth="1"/>
    <col min="8" max="8" width="9.140625" customWidth="1"/>
    <col min="16" max="16" width="13.42578125" customWidth="1"/>
  </cols>
  <sheetData>
    <row r="3" spans="2:16" ht="18.75">
      <c r="B3" s="327" t="s">
        <v>505</v>
      </c>
      <c r="C3" s="327"/>
      <c r="G3" s="327" t="s">
        <v>506</v>
      </c>
      <c r="H3" s="328"/>
      <c r="I3" s="328"/>
      <c r="J3" s="328"/>
      <c r="K3" s="328"/>
      <c r="L3" s="328"/>
      <c r="M3" s="328"/>
      <c r="N3" s="328"/>
      <c r="O3" s="328"/>
      <c r="P3" s="328"/>
    </row>
    <row r="4" spans="2:16" ht="15.75">
      <c r="B4" s="301" t="s">
        <v>491</v>
      </c>
      <c r="C4" s="301" t="s">
        <v>492</v>
      </c>
      <c r="G4" s="301" t="s">
        <v>507</v>
      </c>
      <c r="H4" s="326" t="s">
        <v>508</v>
      </c>
      <c r="I4" s="357"/>
      <c r="J4" s="357"/>
      <c r="K4" s="357"/>
      <c r="L4" s="357"/>
      <c r="M4" s="357"/>
      <c r="N4" s="357"/>
      <c r="O4" s="357"/>
      <c r="P4" s="357"/>
    </row>
    <row r="5" spans="2:16" ht="15.75">
      <c r="B5" s="13" t="s">
        <v>493</v>
      </c>
      <c r="C5" s="13">
        <v>2.25942</v>
      </c>
      <c r="G5" s="13"/>
      <c r="H5" s="13" t="s">
        <v>509</v>
      </c>
      <c r="I5" s="13" t="s">
        <v>510</v>
      </c>
      <c r="J5" s="13" t="s">
        <v>511</v>
      </c>
      <c r="K5" s="13" t="s">
        <v>512</v>
      </c>
      <c r="L5" s="13" t="s">
        <v>513</v>
      </c>
      <c r="M5" s="13" t="s">
        <v>514</v>
      </c>
      <c r="N5" s="13" t="s">
        <v>515</v>
      </c>
      <c r="O5" s="13" t="s">
        <v>516</v>
      </c>
      <c r="P5" s="13" t="s">
        <v>517</v>
      </c>
    </row>
    <row r="6" spans="2:16" ht="15.75">
      <c r="B6" s="13" t="s">
        <v>494</v>
      </c>
      <c r="C6" s="13">
        <v>2.26247</v>
      </c>
      <c r="G6" s="13" t="s">
        <v>518</v>
      </c>
      <c r="H6" s="13"/>
      <c r="I6" s="13"/>
      <c r="J6" s="13"/>
      <c r="K6" s="13"/>
      <c r="L6" s="13"/>
      <c r="M6" s="13"/>
      <c r="N6" s="13"/>
      <c r="O6" s="13"/>
      <c r="P6" s="13"/>
    </row>
    <row r="7" spans="2:16" ht="15.75">
      <c r="B7" s="13" t="s">
        <v>495</v>
      </c>
      <c r="C7" s="13">
        <v>2.2664200000000001</v>
      </c>
      <c r="G7" s="13" t="s">
        <v>519</v>
      </c>
      <c r="H7" s="15">
        <v>5019</v>
      </c>
      <c r="I7" s="13"/>
      <c r="J7" s="13"/>
      <c r="K7" s="13"/>
      <c r="L7" s="13"/>
      <c r="M7" s="13"/>
      <c r="N7" s="13"/>
      <c r="O7" s="13"/>
      <c r="P7" s="13"/>
    </row>
    <row r="8" spans="2:16" ht="15.75">
      <c r="B8" s="13" t="s">
        <v>496</v>
      </c>
      <c r="C8" s="13">
        <v>2.2714599999999998</v>
      </c>
      <c r="G8" s="13" t="s">
        <v>520</v>
      </c>
      <c r="H8" s="15">
        <v>4626</v>
      </c>
      <c r="I8" s="13"/>
      <c r="J8" s="13"/>
      <c r="K8" s="13"/>
      <c r="L8" s="13"/>
      <c r="M8" s="13"/>
      <c r="N8" s="13"/>
      <c r="O8" s="13"/>
      <c r="P8" s="13"/>
    </row>
    <row r="9" spans="2:16" ht="15.75">
      <c r="B9" s="13" t="s">
        <v>497</v>
      </c>
      <c r="C9" s="13">
        <v>2.2774100000000002</v>
      </c>
      <c r="G9" s="13" t="s">
        <v>490</v>
      </c>
      <c r="H9" s="13"/>
      <c r="I9" s="13"/>
      <c r="J9" s="13"/>
      <c r="K9" s="13"/>
      <c r="L9" s="13"/>
      <c r="M9" s="13"/>
      <c r="N9" s="13"/>
      <c r="O9" s="13"/>
      <c r="P9" s="13"/>
    </row>
    <row r="10" spans="2:16" ht="15.75">
      <c r="B10" s="13" t="s">
        <v>498</v>
      </c>
      <c r="C10" s="13">
        <v>2.2841300000000002</v>
      </c>
      <c r="G10" s="13" t="s">
        <v>521</v>
      </c>
      <c r="H10" s="15">
        <v>6459</v>
      </c>
      <c r="I10" s="15">
        <v>6649</v>
      </c>
      <c r="J10" s="13"/>
      <c r="K10" s="13"/>
      <c r="L10" s="13"/>
      <c r="M10" s="13"/>
      <c r="N10" s="13"/>
      <c r="O10" s="13"/>
      <c r="P10" s="13"/>
    </row>
    <row r="11" spans="2:16" ht="15.75">
      <c r="B11" s="13" t="s">
        <v>499</v>
      </c>
      <c r="C11" s="13">
        <v>2.2908300000000001</v>
      </c>
      <c r="G11" s="13" t="s">
        <v>522</v>
      </c>
      <c r="H11" s="15">
        <v>5831</v>
      </c>
      <c r="I11" s="15">
        <v>6624</v>
      </c>
      <c r="J11" s="13"/>
      <c r="K11" s="13"/>
      <c r="L11" s="13"/>
      <c r="M11" s="13"/>
      <c r="N11" s="13"/>
      <c r="O11" s="13"/>
      <c r="P11" s="13"/>
    </row>
    <row r="12" spans="2:16" ht="15.75">
      <c r="B12" s="13" t="s">
        <v>500</v>
      </c>
      <c r="C12" s="13">
        <v>2.29766</v>
      </c>
      <c r="G12" s="13" t="s">
        <v>523</v>
      </c>
      <c r="H12" s="15">
        <v>7546</v>
      </c>
      <c r="I12" s="15">
        <v>7765</v>
      </c>
      <c r="J12" s="15">
        <v>7772</v>
      </c>
      <c r="K12" s="13"/>
      <c r="L12" s="13"/>
      <c r="M12" s="13"/>
      <c r="N12" s="13"/>
      <c r="O12" s="13"/>
      <c r="P12" s="13"/>
    </row>
    <row r="13" spans="2:16" ht="15.75">
      <c r="B13" s="13" t="s">
        <v>501</v>
      </c>
      <c r="C13" s="13">
        <v>2.30477</v>
      </c>
      <c r="G13" s="13" t="s">
        <v>524</v>
      </c>
      <c r="H13" s="15">
        <v>9950</v>
      </c>
      <c r="I13" s="15">
        <v>10112</v>
      </c>
      <c r="J13" s="15">
        <v>9783</v>
      </c>
      <c r="K13" s="15">
        <v>9817</v>
      </c>
      <c r="L13" s="13"/>
      <c r="M13" s="13"/>
      <c r="N13" s="13"/>
      <c r="O13" s="13"/>
      <c r="P13" s="13"/>
    </row>
    <row r="14" spans="2:16" ht="15.75">
      <c r="B14" s="13" t="s">
        <v>502</v>
      </c>
      <c r="C14" s="13">
        <v>2.3120699999999998</v>
      </c>
      <c r="G14" s="15" t="s">
        <v>525</v>
      </c>
      <c r="H14" s="15">
        <v>11999</v>
      </c>
      <c r="I14" s="15">
        <v>12173</v>
      </c>
      <c r="J14" s="15">
        <v>11801</v>
      </c>
      <c r="K14" s="15">
        <v>11512</v>
      </c>
      <c r="L14" s="15">
        <v>11336</v>
      </c>
      <c r="M14" s="13"/>
      <c r="N14" s="13"/>
      <c r="O14" s="13"/>
      <c r="P14" s="13"/>
    </row>
    <row r="15" spans="2:16" ht="15.75">
      <c r="B15" s="13" t="s">
        <v>503</v>
      </c>
      <c r="C15" s="13">
        <v>2.3187199999999999</v>
      </c>
      <c r="G15" s="13" t="s">
        <v>526</v>
      </c>
      <c r="H15" s="15">
        <v>13801</v>
      </c>
      <c r="I15" s="15">
        <v>13855</v>
      </c>
      <c r="J15" s="15">
        <v>13570</v>
      </c>
      <c r="K15" s="15">
        <v>13296</v>
      </c>
      <c r="L15" s="15">
        <v>12890</v>
      </c>
      <c r="M15" s="15">
        <v>12649</v>
      </c>
      <c r="N15" s="13"/>
      <c r="O15" s="13"/>
      <c r="P15" s="13"/>
    </row>
    <row r="16" spans="2:16" ht="15.75">
      <c r="B16" s="13" t="s">
        <v>504</v>
      </c>
      <c r="C16" s="13">
        <v>2.3251400000000002</v>
      </c>
      <c r="G16" s="13" t="s">
        <v>527</v>
      </c>
      <c r="H16" s="15">
        <v>15879</v>
      </c>
      <c r="I16" s="15">
        <v>15979</v>
      </c>
      <c r="J16" s="15">
        <v>15637</v>
      </c>
      <c r="K16" s="15">
        <v>15399</v>
      </c>
      <c r="L16" s="15">
        <v>14955</v>
      </c>
      <c r="M16" s="15">
        <v>14437</v>
      </c>
      <c r="N16" s="15">
        <v>13869</v>
      </c>
      <c r="O16" s="13"/>
      <c r="P16" s="13"/>
    </row>
    <row r="17" spans="7:16" ht="15.75">
      <c r="G17" s="13" t="s">
        <v>528</v>
      </c>
      <c r="H17" s="15">
        <v>17760</v>
      </c>
      <c r="I17" s="15">
        <v>17917</v>
      </c>
      <c r="J17" s="15">
        <v>17594</v>
      </c>
      <c r="K17" s="15">
        <v>17312</v>
      </c>
      <c r="L17" s="15">
        <v>16911</v>
      </c>
      <c r="M17" s="15">
        <v>16403</v>
      </c>
      <c r="N17" s="15">
        <v>15872</v>
      </c>
      <c r="O17" s="15">
        <v>15738</v>
      </c>
      <c r="P17" s="13"/>
    </row>
    <row r="18" spans="7:16" ht="15.75">
      <c r="G18" s="13" t="s">
        <v>529</v>
      </c>
      <c r="H18" s="15">
        <v>21364</v>
      </c>
      <c r="I18" s="15">
        <v>21468</v>
      </c>
      <c r="J18" s="15">
        <v>21183</v>
      </c>
      <c r="K18" s="15">
        <v>20943</v>
      </c>
      <c r="L18" s="15">
        <v>20549</v>
      </c>
      <c r="M18" s="15">
        <v>20008</v>
      </c>
      <c r="N18" s="15">
        <v>19517</v>
      </c>
      <c r="O18" s="15">
        <v>19397</v>
      </c>
      <c r="P18" s="15">
        <v>18649</v>
      </c>
    </row>
  </sheetData>
  <mergeCells count="3">
    <mergeCell ref="B3:C3"/>
    <mergeCell ref="H4:P4"/>
    <mergeCell ref="G3:P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63"/>
  <sheetViews>
    <sheetView topLeftCell="A13" zoomScale="90" zoomScaleNormal="90" workbookViewId="0">
      <selection activeCell="N27" sqref="N27"/>
    </sheetView>
  </sheetViews>
  <sheetFormatPr defaultRowHeight="15"/>
  <cols>
    <col min="1" max="1" width="11.5703125" customWidth="1"/>
    <col min="2" max="2" width="10.5703125" customWidth="1"/>
    <col min="3" max="3" width="10.42578125" customWidth="1"/>
  </cols>
  <sheetData>
    <row r="3" spans="2:5" ht="18.75">
      <c r="B3" s="358" t="s">
        <v>253</v>
      </c>
      <c r="C3" s="359"/>
    </row>
    <row r="4" spans="2:5" ht="15.75">
      <c r="B4" s="153" t="s">
        <v>121</v>
      </c>
      <c r="C4" s="24">
        <v>0.13800000000000001</v>
      </c>
    </row>
    <row r="5" spans="2:5" ht="15.75">
      <c r="B5" s="153" t="s">
        <v>52</v>
      </c>
      <c r="C5" s="24">
        <v>0.32300000000000001</v>
      </c>
    </row>
    <row r="8" spans="2:5" ht="18.75">
      <c r="B8" s="361" t="s">
        <v>253</v>
      </c>
      <c r="C8" s="362"/>
      <c r="D8" s="344"/>
    </row>
    <row r="9" spans="2:5">
      <c r="B9" s="191"/>
      <c r="C9" s="186" t="s">
        <v>6</v>
      </c>
      <c r="D9" s="186" t="s">
        <v>354</v>
      </c>
    </row>
    <row r="10" spans="2:5" ht="15.75">
      <c r="B10" s="197" t="s">
        <v>52</v>
      </c>
      <c r="C10" s="63">
        <v>0.32300000000000001</v>
      </c>
      <c r="D10" s="193" t="s">
        <v>235</v>
      </c>
    </row>
    <row r="11" spans="2:5" ht="15.75">
      <c r="B11" s="197" t="s">
        <v>254</v>
      </c>
      <c r="C11" s="63">
        <v>0.13800000000000001</v>
      </c>
      <c r="D11" s="193" t="s">
        <v>35</v>
      </c>
    </row>
    <row r="16" spans="2:5" ht="15.75">
      <c r="E16" s="111" t="s">
        <v>255</v>
      </c>
    </row>
    <row r="18" spans="1:3" ht="18.75">
      <c r="B18" s="358" t="s">
        <v>253</v>
      </c>
      <c r="C18" s="359"/>
    </row>
    <row r="19" spans="1:3" ht="15.75">
      <c r="B19" s="153" t="s">
        <v>57</v>
      </c>
      <c r="C19" s="24">
        <v>0.25</v>
      </c>
    </row>
    <row r="20" spans="1:3" ht="15.75">
      <c r="B20" s="153" t="s">
        <v>55</v>
      </c>
      <c r="C20" s="24">
        <v>0.29899999999999999</v>
      </c>
    </row>
    <row r="21" spans="1:3" ht="15.75">
      <c r="B21" s="153" t="s">
        <v>56</v>
      </c>
      <c r="C21" s="155">
        <v>0.311</v>
      </c>
    </row>
    <row r="22" spans="1:3" ht="15.75">
      <c r="B22" s="153" t="s">
        <v>52</v>
      </c>
      <c r="C22" s="24">
        <v>0.32300000000000001</v>
      </c>
    </row>
    <row r="24" spans="1:3" ht="18.75">
      <c r="A24" s="361" t="s">
        <v>253</v>
      </c>
      <c r="B24" s="362"/>
      <c r="C24" s="344"/>
    </row>
    <row r="25" spans="1:3" ht="15.75">
      <c r="A25" s="191"/>
      <c r="B25" s="198" t="s">
        <v>6</v>
      </c>
      <c r="C25" s="186" t="s">
        <v>354</v>
      </c>
    </row>
    <row r="26" spans="1:3" ht="15.75">
      <c r="A26" s="197" t="s">
        <v>57</v>
      </c>
      <c r="B26" s="63">
        <v>0.25</v>
      </c>
      <c r="C26" s="193" t="s">
        <v>281</v>
      </c>
    </row>
    <row r="27" spans="1:3" ht="15.75">
      <c r="A27" s="197" t="s">
        <v>55</v>
      </c>
      <c r="B27" s="63">
        <v>0.29899999999999999</v>
      </c>
      <c r="C27" s="193" t="s">
        <v>103</v>
      </c>
    </row>
    <row r="28" spans="1:3" ht="15.75">
      <c r="A28" s="197" t="s">
        <v>56</v>
      </c>
      <c r="B28" s="39">
        <v>0.311</v>
      </c>
      <c r="C28" s="193" t="s">
        <v>103</v>
      </c>
    </row>
    <row r="29" spans="1:3" ht="15.75">
      <c r="A29" s="197" t="s">
        <v>52</v>
      </c>
      <c r="B29" s="63">
        <v>0.32300000000000001</v>
      </c>
      <c r="C29" s="193" t="s">
        <v>235</v>
      </c>
    </row>
    <row r="33" spans="1:25" ht="15.75">
      <c r="E33" s="111" t="s">
        <v>356</v>
      </c>
    </row>
    <row r="37" spans="1:25" ht="15.75">
      <c r="A37" s="154" t="s">
        <v>255</v>
      </c>
    </row>
    <row r="39" spans="1:25">
      <c r="A39" s="360" t="s">
        <v>227</v>
      </c>
      <c r="B39" s="360"/>
      <c r="C39" s="360"/>
      <c r="D39" s="360"/>
      <c r="E39" s="140"/>
      <c r="F39" s="140"/>
      <c r="G39" s="140"/>
      <c r="H39" s="140"/>
      <c r="I39" s="140"/>
      <c r="J39" s="140"/>
      <c r="K39" s="140"/>
      <c r="L39" s="140"/>
      <c r="M39" s="140"/>
      <c r="N39" s="140"/>
      <c r="O39" s="140"/>
      <c r="P39" s="140"/>
      <c r="Q39" s="140"/>
      <c r="R39" s="140"/>
      <c r="S39" s="140"/>
      <c r="T39" s="140"/>
      <c r="U39" s="140"/>
      <c r="V39" s="140"/>
      <c r="W39" s="140"/>
      <c r="X39" s="140"/>
      <c r="Y39" s="140"/>
    </row>
    <row r="40" spans="1:25">
      <c r="A40" s="360" t="s">
        <v>228</v>
      </c>
      <c r="B40" s="360"/>
      <c r="C40" s="360"/>
      <c r="D40" s="360"/>
      <c r="E40" s="140"/>
      <c r="F40" s="140"/>
      <c r="G40" s="140"/>
      <c r="H40" s="140"/>
      <c r="I40" s="140"/>
      <c r="J40" s="140"/>
      <c r="K40" s="140"/>
      <c r="L40" s="140"/>
      <c r="M40" s="140"/>
      <c r="N40" s="140"/>
      <c r="O40" s="140"/>
      <c r="P40" s="140"/>
      <c r="Q40" s="140"/>
      <c r="R40" s="140"/>
      <c r="S40" s="140"/>
      <c r="T40" s="140"/>
      <c r="U40" s="140"/>
      <c r="V40" s="140"/>
      <c r="W40" s="140"/>
      <c r="X40" s="140"/>
      <c r="Y40" s="140"/>
    </row>
    <row r="41" spans="1:25">
      <c r="A41" s="323" t="s">
        <v>2</v>
      </c>
      <c r="B41" s="323"/>
      <c r="C41" s="323"/>
      <c r="D41" s="320" t="s">
        <v>3</v>
      </c>
      <c r="E41" s="320"/>
      <c r="F41" s="320"/>
      <c r="G41" s="320"/>
      <c r="H41" s="320"/>
      <c r="I41" s="320"/>
      <c r="J41" s="320" t="s">
        <v>63</v>
      </c>
      <c r="K41" s="320"/>
      <c r="L41" s="320"/>
      <c r="M41" s="320"/>
      <c r="N41" s="320" t="s">
        <v>64</v>
      </c>
      <c r="O41" s="320"/>
      <c r="P41" s="320"/>
      <c r="Q41" s="320"/>
      <c r="R41" s="320" t="s">
        <v>65</v>
      </c>
      <c r="S41" s="320"/>
      <c r="T41" s="320"/>
      <c r="U41" s="320"/>
      <c r="V41" s="320" t="s">
        <v>32</v>
      </c>
      <c r="W41" s="320"/>
      <c r="X41" s="320"/>
      <c r="Y41" s="320"/>
    </row>
    <row r="42" spans="1:25" ht="38.25">
      <c r="A42" s="145"/>
      <c r="B42" s="146"/>
      <c r="C42" s="147"/>
      <c r="D42" s="320" t="s">
        <v>4</v>
      </c>
      <c r="E42" s="320"/>
      <c r="F42" s="320"/>
      <c r="G42" s="139" t="s">
        <v>5</v>
      </c>
      <c r="H42" s="139" t="s">
        <v>6</v>
      </c>
      <c r="I42" s="139" t="s">
        <v>7</v>
      </c>
      <c r="J42" s="139" t="s">
        <v>4</v>
      </c>
      <c r="K42" s="139" t="s">
        <v>5</v>
      </c>
      <c r="L42" s="139" t="s">
        <v>6</v>
      </c>
      <c r="M42" s="139" t="s">
        <v>7</v>
      </c>
      <c r="N42" s="139" t="s">
        <v>4</v>
      </c>
      <c r="O42" s="139" t="s">
        <v>5</v>
      </c>
      <c r="P42" s="139" t="s">
        <v>6</v>
      </c>
      <c r="Q42" s="139" t="s">
        <v>7</v>
      </c>
      <c r="R42" s="139" t="s">
        <v>4</v>
      </c>
      <c r="S42" s="139" t="s">
        <v>5</v>
      </c>
      <c r="T42" s="139" t="s">
        <v>6</v>
      </c>
      <c r="U42" s="139" t="s">
        <v>7</v>
      </c>
      <c r="V42" s="139" t="s">
        <v>4</v>
      </c>
      <c r="W42" s="139" t="s">
        <v>5</v>
      </c>
      <c r="X42" s="139" t="s">
        <v>6</v>
      </c>
      <c r="Y42" s="139" t="s">
        <v>7</v>
      </c>
    </row>
    <row r="43" spans="1:25">
      <c r="A43" s="320" t="s">
        <v>256</v>
      </c>
      <c r="B43" s="320"/>
      <c r="C43" s="320"/>
      <c r="D43" s="320" t="s">
        <v>9</v>
      </c>
      <c r="E43" s="320"/>
      <c r="F43" s="320"/>
      <c r="G43" s="139" t="s">
        <v>9</v>
      </c>
      <c r="H43" s="139" t="s">
        <v>9</v>
      </c>
      <c r="I43" s="139" t="s">
        <v>9</v>
      </c>
      <c r="J43" s="139" t="s">
        <v>9</v>
      </c>
      <c r="K43" s="139" t="s">
        <v>9</v>
      </c>
      <c r="L43" s="139" t="s">
        <v>9</v>
      </c>
      <c r="M43" s="139" t="s">
        <v>9</v>
      </c>
      <c r="N43" s="139" t="s">
        <v>9</v>
      </c>
      <c r="O43" s="139" t="s">
        <v>9</v>
      </c>
      <c r="P43" s="139" t="s">
        <v>9</v>
      </c>
      <c r="Q43" s="139" t="s">
        <v>9</v>
      </c>
      <c r="R43" s="139" t="s">
        <v>9</v>
      </c>
      <c r="S43" s="139" t="s">
        <v>9</v>
      </c>
      <c r="T43" s="139" t="s">
        <v>9</v>
      </c>
      <c r="U43" s="139" t="s">
        <v>9</v>
      </c>
      <c r="V43" s="139" t="s">
        <v>9</v>
      </c>
      <c r="W43" s="139" t="s">
        <v>9</v>
      </c>
      <c r="X43" s="139" t="s">
        <v>9</v>
      </c>
      <c r="Y43" s="139" t="s">
        <v>9</v>
      </c>
    </row>
    <row r="44" spans="1:25">
      <c r="A44" s="320" t="s">
        <v>257</v>
      </c>
      <c r="B44" s="320"/>
      <c r="C44" s="320"/>
      <c r="D44" s="320" t="s">
        <v>12</v>
      </c>
      <c r="E44" s="320"/>
      <c r="F44" s="320"/>
      <c r="G44" s="139" t="s">
        <v>12</v>
      </c>
      <c r="H44" s="18">
        <v>9.5000000000000001E-2</v>
      </c>
      <c r="I44" s="139" t="s">
        <v>43</v>
      </c>
      <c r="J44" s="139" t="s">
        <v>12</v>
      </c>
      <c r="K44" s="139" t="s">
        <v>12</v>
      </c>
      <c r="L44" s="18">
        <v>0.17399999999999999</v>
      </c>
      <c r="M44" s="139" t="s">
        <v>229</v>
      </c>
      <c r="N44" s="139" t="s">
        <v>12</v>
      </c>
      <c r="O44" s="139" t="s">
        <v>12</v>
      </c>
      <c r="P44" s="18">
        <v>0.26100000000000001</v>
      </c>
      <c r="Q44" s="139" t="s">
        <v>105</v>
      </c>
      <c r="R44" s="139" t="s">
        <v>12</v>
      </c>
      <c r="S44" s="139" t="s">
        <v>12</v>
      </c>
      <c r="T44" s="18">
        <v>0.27600000000000002</v>
      </c>
      <c r="U44" s="139" t="s">
        <v>74</v>
      </c>
      <c r="V44" s="139" t="s">
        <v>12</v>
      </c>
      <c r="W44" s="139" t="s">
        <v>12</v>
      </c>
      <c r="X44" s="18">
        <v>0.26</v>
      </c>
      <c r="Y44" s="139" t="s">
        <v>84</v>
      </c>
    </row>
    <row r="45" spans="1:25">
      <c r="A45" s="320" t="s">
        <v>258</v>
      </c>
      <c r="B45" s="320"/>
      <c r="C45" s="320"/>
      <c r="D45" s="320" t="s">
        <v>12</v>
      </c>
      <c r="E45" s="320"/>
      <c r="F45" s="320"/>
      <c r="G45" s="139" t="s">
        <v>12</v>
      </c>
      <c r="H45" s="18">
        <v>0.16</v>
      </c>
      <c r="I45" s="139" t="s">
        <v>38</v>
      </c>
      <c r="J45" s="139" t="s">
        <v>12</v>
      </c>
      <c r="K45" s="139" t="s">
        <v>12</v>
      </c>
      <c r="L45" s="18">
        <v>0.28599999999999998</v>
      </c>
      <c r="M45" s="139" t="s">
        <v>230</v>
      </c>
      <c r="N45" s="139" t="s">
        <v>12</v>
      </c>
      <c r="O45" s="139" t="s">
        <v>12</v>
      </c>
      <c r="P45" s="18">
        <v>0.38500000000000001</v>
      </c>
      <c r="Q45" s="139" t="s">
        <v>82</v>
      </c>
      <c r="R45" s="139" t="s">
        <v>12</v>
      </c>
      <c r="S45" s="139" t="s">
        <v>12</v>
      </c>
      <c r="T45" s="18">
        <v>0.40400000000000003</v>
      </c>
      <c r="U45" s="139" t="s">
        <v>259</v>
      </c>
      <c r="V45" s="139" t="s">
        <v>12</v>
      </c>
      <c r="W45" s="139" t="s">
        <v>12</v>
      </c>
      <c r="X45" s="18">
        <v>0.39300000000000002</v>
      </c>
      <c r="Y45" s="139" t="s">
        <v>260</v>
      </c>
    </row>
    <row r="46" spans="1:25">
      <c r="A46" s="320" t="s">
        <v>261</v>
      </c>
      <c r="B46" s="320"/>
      <c r="C46" s="320"/>
      <c r="D46" s="320" t="s">
        <v>12</v>
      </c>
      <c r="E46" s="320"/>
      <c r="F46" s="320"/>
      <c r="G46" s="139" t="s">
        <v>12</v>
      </c>
      <c r="H46" s="18">
        <v>0.187</v>
      </c>
      <c r="I46" s="139" t="s">
        <v>262</v>
      </c>
      <c r="J46" s="139" t="s">
        <v>12</v>
      </c>
      <c r="K46" s="139" t="s">
        <v>12</v>
      </c>
      <c r="L46" s="18">
        <v>0.312</v>
      </c>
      <c r="M46" s="139" t="s">
        <v>263</v>
      </c>
      <c r="N46" s="139" t="s">
        <v>12</v>
      </c>
      <c r="O46" s="139" t="s">
        <v>12</v>
      </c>
      <c r="P46" s="18">
        <v>0.43099999999999999</v>
      </c>
      <c r="Q46" s="139" t="s">
        <v>264</v>
      </c>
      <c r="R46" s="139" t="s">
        <v>12</v>
      </c>
      <c r="S46" s="139" t="s">
        <v>12</v>
      </c>
      <c r="T46" s="18">
        <v>0.40699999999999997</v>
      </c>
      <c r="U46" s="139" t="s">
        <v>265</v>
      </c>
      <c r="V46" s="139" t="s">
        <v>12</v>
      </c>
      <c r="W46" s="139" t="s">
        <v>12</v>
      </c>
      <c r="X46" s="18">
        <v>0.39900000000000002</v>
      </c>
      <c r="Y46" s="139" t="s">
        <v>266</v>
      </c>
    </row>
    <row r="47" spans="1:25">
      <c r="A47" s="320" t="s">
        <v>267</v>
      </c>
      <c r="B47" s="320"/>
      <c r="C47" s="320"/>
      <c r="D47" s="320" t="s">
        <v>12</v>
      </c>
      <c r="E47" s="320"/>
      <c r="F47" s="320"/>
      <c r="G47" s="139" t="s">
        <v>12</v>
      </c>
      <c r="H47" s="18">
        <v>3.4000000000000002E-2</v>
      </c>
      <c r="I47" s="139" t="s">
        <v>96</v>
      </c>
      <c r="J47" s="139" t="s">
        <v>12</v>
      </c>
      <c r="K47" s="139" t="s">
        <v>12</v>
      </c>
      <c r="L47" s="18">
        <v>4.7E-2</v>
      </c>
      <c r="M47" s="139" t="s">
        <v>74</v>
      </c>
      <c r="N47" s="139" t="s">
        <v>12</v>
      </c>
      <c r="O47" s="139" t="s">
        <v>12</v>
      </c>
      <c r="P47" s="18">
        <v>0.10100000000000001</v>
      </c>
      <c r="Q47" s="139" t="s">
        <v>74</v>
      </c>
      <c r="R47" s="139" t="s">
        <v>12</v>
      </c>
      <c r="S47" s="139" t="s">
        <v>12</v>
      </c>
      <c r="T47" s="18">
        <v>9.6000000000000002E-2</v>
      </c>
      <c r="U47" s="139" t="s">
        <v>105</v>
      </c>
      <c r="V47" s="139" t="s">
        <v>12</v>
      </c>
      <c r="W47" s="139" t="s">
        <v>12</v>
      </c>
      <c r="X47" s="18">
        <v>0.112</v>
      </c>
      <c r="Y47" s="139" t="s">
        <v>231</v>
      </c>
    </row>
    <row r="48" spans="1:25">
      <c r="A48" s="320" t="s">
        <v>258</v>
      </c>
      <c r="B48" s="320"/>
      <c r="C48" s="320"/>
      <c r="D48" s="320" t="s">
        <v>12</v>
      </c>
      <c r="E48" s="320"/>
      <c r="F48" s="320"/>
      <c r="G48" s="139" t="s">
        <v>12</v>
      </c>
      <c r="H48" s="18">
        <v>5.0999999999999997E-2</v>
      </c>
      <c r="I48" s="139" t="s">
        <v>40</v>
      </c>
      <c r="J48" s="139" t="s">
        <v>12</v>
      </c>
      <c r="K48" s="139" t="s">
        <v>12</v>
      </c>
      <c r="L48" s="18">
        <v>7.9000000000000001E-2</v>
      </c>
      <c r="M48" s="139" t="s">
        <v>268</v>
      </c>
      <c r="N48" s="139" t="s">
        <v>12</v>
      </c>
      <c r="O48" s="139" t="s">
        <v>12</v>
      </c>
      <c r="P48" s="18">
        <v>0.17100000000000001</v>
      </c>
      <c r="Q48" s="139" t="s">
        <v>232</v>
      </c>
      <c r="R48" s="139" t="s">
        <v>12</v>
      </c>
      <c r="S48" s="139" t="s">
        <v>12</v>
      </c>
      <c r="T48" s="18">
        <v>0.14599999999999999</v>
      </c>
      <c r="U48" s="139" t="s">
        <v>229</v>
      </c>
      <c r="V48" s="139" t="s">
        <v>12</v>
      </c>
      <c r="W48" s="139" t="s">
        <v>12</v>
      </c>
      <c r="X48" s="18">
        <v>0.188</v>
      </c>
      <c r="Y48" s="139" t="s">
        <v>269</v>
      </c>
    </row>
    <row r="49" spans="1:25">
      <c r="A49" s="320" t="s">
        <v>261</v>
      </c>
      <c r="B49" s="320"/>
      <c r="C49" s="320"/>
      <c r="D49" s="320" t="s">
        <v>12</v>
      </c>
      <c r="E49" s="320"/>
      <c r="F49" s="320"/>
      <c r="G49" s="139" t="s">
        <v>12</v>
      </c>
      <c r="H49" s="18">
        <v>5.7000000000000002E-2</v>
      </c>
      <c r="I49" s="139" t="s">
        <v>84</v>
      </c>
      <c r="J49" s="139" t="s">
        <v>12</v>
      </c>
      <c r="K49" s="139" t="s">
        <v>12</v>
      </c>
      <c r="L49" s="18">
        <v>4.5999999999999999E-2</v>
      </c>
      <c r="M49" s="139" t="s">
        <v>263</v>
      </c>
      <c r="N49" s="139" t="s">
        <v>12</v>
      </c>
      <c r="O49" s="139" t="s">
        <v>12</v>
      </c>
      <c r="P49" s="18">
        <v>0.13</v>
      </c>
      <c r="Q49" s="139" t="s">
        <v>270</v>
      </c>
      <c r="R49" s="139" t="s">
        <v>12</v>
      </c>
      <c r="S49" s="139" t="s">
        <v>12</v>
      </c>
      <c r="T49" s="18">
        <v>0.104</v>
      </c>
      <c r="U49" s="139" t="s">
        <v>271</v>
      </c>
      <c r="V49" s="139" t="s">
        <v>12</v>
      </c>
      <c r="W49" s="139" t="s">
        <v>12</v>
      </c>
      <c r="X49" s="18">
        <v>0.183</v>
      </c>
      <c r="Y49" s="139" t="s">
        <v>272</v>
      </c>
    </row>
    <row r="50" spans="1:25">
      <c r="A50" s="320" t="s">
        <v>273</v>
      </c>
      <c r="B50" s="320"/>
      <c r="C50" s="320"/>
      <c r="D50" s="320" t="s">
        <v>12</v>
      </c>
      <c r="E50" s="320"/>
      <c r="F50" s="320"/>
      <c r="G50" s="139" t="s">
        <v>12</v>
      </c>
      <c r="H50" s="18">
        <v>0.27800000000000002</v>
      </c>
      <c r="I50" s="139" t="s">
        <v>259</v>
      </c>
      <c r="J50" s="139" t="s">
        <v>12</v>
      </c>
      <c r="K50" s="139" t="s">
        <v>12</v>
      </c>
      <c r="L50" s="18">
        <v>0.32300000000000001</v>
      </c>
      <c r="M50" s="139" t="s">
        <v>274</v>
      </c>
      <c r="N50" s="139" t="s">
        <v>12</v>
      </c>
      <c r="O50" s="139" t="s">
        <v>12</v>
      </c>
      <c r="P50" s="18">
        <v>0.42499999999999999</v>
      </c>
      <c r="Q50" s="139" t="s">
        <v>82</v>
      </c>
      <c r="R50" s="139" t="s">
        <v>12</v>
      </c>
      <c r="S50" s="139" t="s">
        <v>12</v>
      </c>
      <c r="T50" s="18">
        <v>0.46800000000000003</v>
      </c>
      <c r="U50" s="139" t="s">
        <v>233</v>
      </c>
      <c r="V50" s="139" t="s">
        <v>12</v>
      </c>
      <c r="W50" s="139" t="s">
        <v>12</v>
      </c>
      <c r="X50" s="18">
        <v>0.44400000000000001</v>
      </c>
      <c r="Y50" s="139" t="s">
        <v>275</v>
      </c>
    </row>
    <row r="51" spans="1:25">
      <c r="A51" s="320" t="s">
        <v>258</v>
      </c>
      <c r="B51" s="320"/>
      <c r="C51" s="320"/>
      <c r="D51" s="320" t="s">
        <v>12</v>
      </c>
      <c r="E51" s="320"/>
      <c r="F51" s="320"/>
      <c r="G51" s="139" t="s">
        <v>12</v>
      </c>
      <c r="H51" s="18">
        <v>0.36799999999999999</v>
      </c>
      <c r="I51" s="139" t="s">
        <v>229</v>
      </c>
      <c r="J51" s="139" t="s">
        <v>12</v>
      </c>
      <c r="K51" s="139" t="s">
        <v>12</v>
      </c>
      <c r="L51" s="18">
        <v>0.41499999999999998</v>
      </c>
      <c r="M51" s="139" t="s">
        <v>276</v>
      </c>
      <c r="N51" s="139" t="s">
        <v>12</v>
      </c>
      <c r="O51" s="139" t="s">
        <v>12</v>
      </c>
      <c r="P51" s="18">
        <v>0.51300000000000001</v>
      </c>
      <c r="Q51" s="139" t="s">
        <v>268</v>
      </c>
      <c r="R51" s="139" t="s">
        <v>12</v>
      </c>
      <c r="S51" s="139" t="s">
        <v>12</v>
      </c>
      <c r="T51" s="18">
        <v>0.55500000000000005</v>
      </c>
      <c r="U51" s="139" t="s">
        <v>262</v>
      </c>
      <c r="V51" s="139" t="s">
        <v>12</v>
      </c>
      <c r="W51" s="139" t="s">
        <v>12</v>
      </c>
      <c r="X51" s="18">
        <v>0.54</v>
      </c>
      <c r="Y51" s="139" t="s">
        <v>234</v>
      </c>
    </row>
    <row r="52" spans="1:25">
      <c r="A52" s="320" t="s">
        <v>261</v>
      </c>
      <c r="B52" s="320"/>
      <c r="C52" s="320"/>
      <c r="D52" s="320" t="s">
        <v>12</v>
      </c>
      <c r="E52" s="320"/>
      <c r="F52" s="320"/>
      <c r="G52" s="139" t="s">
        <v>12</v>
      </c>
      <c r="H52" s="18">
        <v>0.47899999999999998</v>
      </c>
      <c r="I52" s="139" t="s">
        <v>272</v>
      </c>
      <c r="J52" s="139" t="s">
        <v>12</v>
      </c>
      <c r="K52" s="139" t="s">
        <v>12</v>
      </c>
      <c r="L52" s="18">
        <v>0.52200000000000002</v>
      </c>
      <c r="M52" s="139" t="s">
        <v>277</v>
      </c>
      <c r="N52" s="139" t="s">
        <v>12</v>
      </c>
      <c r="O52" s="139" t="s">
        <v>12</v>
      </c>
      <c r="P52" s="18">
        <v>0.57299999999999995</v>
      </c>
      <c r="Q52" s="139" t="s">
        <v>272</v>
      </c>
      <c r="R52" s="139" t="s">
        <v>12</v>
      </c>
      <c r="S52" s="139" t="s">
        <v>12</v>
      </c>
      <c r="T52" s="18">
        <v>0.64200000000000002</v>
      </c>
      <c r="U52" s="139" t="s">
        <v>278</v>
      </c>
      <c r="V52" s="139" t="s">
        <v>12</v>
      </c>
      <c r="W52" s="139" t="s">
        <v>12</v>
      </c>
      <c r="X52" s="18">
        <v>0.55000000000000004</v>
      </c>
      <c r="Y52" s="139" t="s">
        <v>279</v>
      </c>
    </row>
    <row r="53" spans="1:25">
      <c r="A53" s="320" t="s">
        <v>9</v>
      </c>
      <c r="B53" s="320"/>
      <c r="C53" s="320"/>
      <c r="D53" s="320" t="s">
        <v>9</v>
      </c>
      <c r="E53" s="320"/>
      <c r="F53" s="320"/>
      <c r="G53" s="139" t="s">
        <v>9</v>
      </c>
      <c r="H53" s="139" t="s">
        <v>9</v>
      </c>
      <c r="I53" s="139" t="s">
        <v>9</v>
      </c>
      <c r="J53" s="139" t="s">
        <v>9</v>
      </c>
      <c r="K53" s="139" t="s">
        <v>9</v>
      </c>
      <c r="L53" s="139" t="s">
        <v>9</v>
      </c>
      <c r="M53" s="139" t="s">
        <v>9</v>
      </c>
      <c r="N53" s="139" t="s">
        <v>9</v>
      </c>
      <c r="O53" s="139" t="s">
        <v>9</v>
      </c>
      <c r="P53" s="139" t="s">
        <v>9</v>
      </c>
      <c r="Q53" s="139" t="s">
        <v>9</v>
      </c>
      <c r="R53" s="139" t="s">
        <v>9</v>
      </c>
      <c r="S53" s="139" t="s">
        <v>9</v>
      </c>
      <c r="T53" s="139" t="s">
        <v>9</v>
      </c>
      <c r="U53" s="139" t="s">
        <v>9</v>
      </c>
      <c r="V53" s="139" t="s">
        <v>9</v>
      </c>
      <c r="W53" s="139" t="s">
        <v>9</v>
      </c>
      <c r="X53" s="139" t="s">
        <v>9</v>
      </c>
      <c r="Y53" s="139" t="s">
        <v>9</v>
      </c>
    </row>
    <row r="54" spans="1:25" s="120" customFormat="1">
      <c r="A54" s="325" t="s">
        <v>280</v>
      </c>
      <c r="B54" s="325"/>
      <c r="C54" s="325"/>
      <c r="D54" s="325" t="s">
        <v>12</v>
      </c>
      <c r="E54" s="325"/>
      <c r="F54" s="325"/>
      <c r="G54" s="148" t="s">
        <v>12</v>
      </c>
      <c r="H54" s="149">
        <v>0.13800000000000001</v>
      </c>
      <c r="I54" s="148" t="s">
        <v>35</v>
      </c>
      <c r="J54" s="148" t="s">
        <v>12</v>
      </c>
      <c r="K54" s="148" t="s">
        <v>12</v>
      </c>
      <c r="L54" s="149">
        <v>0.25</v>
      </c>
      <c r="M54" s="148" t="s">
        <v>281</v>
      </c>
      <c r="N54" s="148" t="s">
        <v>12</v>
      </c>
      <c r="O54" s="148" t="s">
        <v>12</v>
      </c>
      <c r="P54" s="149">
        <v>0.29899999999999999</v>
      </c>
      <c r="Q54" s="148" t="s">
        <v>103</v>
      </c>
      <c r="R54" s="148" t="s">
        <v>12</v>
      </c>
      <c r="S54" s="148" t="s">
        <v>12</v>
      </c>
      <c r="T54" s="149">
        <v>0.311</v>
      </c>
      <c r="U54" s="148" t="s">
        <v>103</v>
      </c>
      <c r="V54" s="148" t="s">
        <v>12</v>
      </c>
      <c r="W54" s="148" t="s">
        <v>12</v>
      </c>
      <c r="X54" s="149">
        <v>0.32300000000000001</v>
      </c>
      <c r="Y54" s="148" t="s">
        <v>235</v>
      </c>
    </row>
    <row r="55" spans="1:25">
      <c r="A55" s="320" t="s">
        <v>282</v>
      </c>
      <c r="B55" s="320"/>
      <c r="C55" s="320"/>
      <c r="D55" s="320" t="s">
        <v>12</v>
      </c>
      <c r="E55" s="320"/>
      <c r="F55" s="320"/>
      <c r="G55" s="139" t="s">
        <v>12</v>
      </c>
      <c r="H55" s="18">
        <v>0.19800000000000001</v>
      </c>
      <c r="I55" s="139" t="s">
        <v>105</v>
      </c>
      <c r="J55" s="139" t="s">
        <v>12</v>
      </c>
      <c r="K55" s="139" t="s">
        <v>12</v>
      </c>
      <c r="L55" s="18">
        <v>0.34300000000000003</v>
      </c>
      <c r="M55" s="139" t="s">
        <v>236</v>
      </c>
      <c r="N55" s="139" t="s">
        <v>12</v>
      </c>
      <c r="O55" s="139" t="s">
        <v>12</v>
      </c>
      <c r="P55" s="18">
        <v>0.44</v>
      </c>
      <c r="Q55" s="139" t="s">
        <v>229</v>
      </c>
      <c r="R55" s="139" t="s">
        <v>12</v>
      </c>
      <c r="S55" s="139" t="s">
        <v>12</v>
      </c>
      <c r="T55" s="18">
        <v>0.45800000000000002</v>
      </c>
      <c r="U55" s="139" t="s">
        <v>260</v>
      </c>
      <c r="V55" s="139" t="s">
        <v>12</v>
      </c>
      <c r="W55" s="139" t="s">
        <v>12</v>
      </c>
      <c r="X55" s="18">
        <v>0.46700000000000003</v>
      </c>
      <c r="Y55" s="139" t="s">
        <v>275</v>
      </c>
    </row>
    <row r="56" spans="1:25">
      <c r="A56" s="320" t="s">
        <v>283</v>
      </c>
      <c r="B56" s="320"/>
      <c r="C56" s="320"/>
      <c r="D56" s="320" t="s">
        <v>12</v>
      </c>
      <c r="E56" s="320"/>
      <c r="F56" s="320"/>
      <c r="G56" s="139" t="s">
        <v>12</v>
      </c>
      <c r="H56" s="18">
        <v>0.19500000000000001</v>
      </c>
      <c r="I56" s="139" t="s">
        <v>105</v>
      </c>
      <c r="J56" s="139" t="s">
        <v>12</v>
      </c>
      <c r="K56" s="139" t="s">
        <v>12</v>
      </c>
      <c r="L56" s="18">
        <v>0.34</v>
      </c>
      <c r="M56" s="139" t="s">
        <v>236</v>
      </c>
      <c r="N56" s="139" t="s">
        <v>12</v>
      </c>
      <c r="O56" s="139" t="s">
        <v>12</v>
      </c>
      <c r="P56" s="18">
        <v>0.437</v>
      </c>
      <c r="Q56" s="139" t="s">
        <v>229</v>
      </c>
      <c r="R56" s="139" t="s">
        <v>12</v>
      </c>
      <c r="S56" s="139" t="s">
        <v>12</v>
      </c>
      <c r="T56" s="18">
        <v>0.45600000000000002</v>
      </c>
      <c r="U56" s="139" t="s">
        <v>260</v>
      </c>
      <c r="V56" s="139" t="s">
        <v>12</v>
      </c>
      <c r="W56" s="139" t="s">
        <v>12</v>
      </c>
      <c r="X56" s="18">
        <v>0.46500000000000002</v>
      </c>
      <c r="Y56" s="139" t="s">
        <v>275</v>
      </c>
    </row>
    <row r="57" spans="1:25">
      <c r="A57" s="320" t="s">
        <v>237</v>
      </c>
      <c r="B57" s="320"/>
      <c r="C57" s="320"/>
      <c r="D57" s="320" t="s">
        <v>12</v>
      </c>
      <c r="E57" s="320"/>
      <c r="F57" s="320"/>
      <c r="G57" s="139" t="s">
        <v>12</v>
      </c>
      <c r="H57" s="18">
        <v>0.245</v>
      </c>
      <c r="I57" s="139" t="s">
        <v>233</v>
      </c>
      <c r="J57" s="139" t="s">
        <v>12</v>
      </c>
      <c r="K57" s="139" t="s">
        <v>12</v>
      </c>
      <c r="L57" s="18">
        <v>0.39700000000000002</v>
      </c>
      <c r="M57" s="139" t="s">
        <v>238</v>
      </c>
      <c r="N57" s="139" t="s">
        <v>12</v>
      </c>
      <c r="O57" s="139" t="s">
        <v>12</v>
      </c>
      <c r="P57" s="18">
        <v>0.51900000000000002</v>
      </c>
      <c r="Q57" s="139" t="s">
        <v>230</v>
      </c>
      <c r="R57" s="139" t="s">
        <v>12</v>
      </c>
      <c r="S57" s="139" t="s">
        <v>12</v>
      </c>
      <c r="T57" s="18">
        <v>0.5</v>
      </c>
      <c r="U57" s="139" t="s">
        <v>239</v>
      </c>
      <c r="V57" s="139" t="s">
        <v>12</v>
      </c>
      <c r="W57" s="139" t="s">
        <v>12</v>
      </c>
      <c r="X57" s="18">
        <v>0.499</v>
      </c>
      <c r="Y57" s="139" t="s">
        <v>236</v>
      </c>
    </row>
    <row r="58" spans="1:25">
      <c r="A58" s="320" t="s">
        <v>240</v>
      </c>
      <c r="B58" s="320"/>
      <c r="C58" s="320"/>
      <c r="D58" s="320" t="s">
        <v>12</v>
      </c>
      <c r="E58" s="320"/>
      <c r="F58" s="320"/>
      <c r="G58" s="139" t="s">
        <v>12</v>
      </c>
      <c r="H58" s="18">
        <v>0.17799999999999999</v>
      </c>
      <c r="I58" s="139" t="s">
        <v>235</v>
      </c>
      <c r="J58" s="139" t="s">
        <v>12</v>
      </c>
      <c r="K58" s="139" t="s">
        <v>12</v>
      </c>
      <c r="L58" s="18">
        <v>0.315</v>
      </c>
      <c r="M58" s="139" t="s">
        <v>241</v>
      </c>
      <c r="N58" s="139" t="s">
        <v>12</v>
      </c>
      <c r="O58" s="139" t="s">
        <v>12</v>
      </c>
      <c r="P58" s="18">
        <v>0.40699999999999997</v>
      </c>
      <c r="Q58" s="139" t="s">
        <v>229</v>
      </c>
      <c r="R58" s="139" t="s">
        <v>12</v>
      </c>
      <c r="S58" s="139" t="s">
        <v>12</v>
      </c>
      <c r="T58" s="18">
        <v>0.438</v>
      </c>
      <c r="U58" s="139" t="s">
        <v>232</v>
      </c>
      <c r="V58" s="139" t="s">
        <v>12</v>
      </c>
      <c r="W58" s="139" t="s">
        <v>12</v>
      </c>
      <c r="X58" s="18">
        <v>0.45100000000000001</v>
      </c>
      <c r="Y58" s="139" t="s">
        <v>234</v>
      </c>
    </row>
    <row r="59" spans="1:25">
      <c r="A59" s="320" t="s">
        <v>284</v>
      </c>
      <c r="B59" s="320"/>
      <c r="C59" s="320"/>
      <c r="D59" s="320" t="s">
        <v>12</v>
      </c>
      <c r="E59" s="320"/>
      <c r="F59" s="320"/>
      <c r="G59" s="139" t="s">
        <v>12</v>
      </c>
      <c r="H59" s="18">
        <v>0.12</v>
      </c>
      <c r="I59" s="139" t="s">
        <v>96</v>
      </c>
      <c r="J59" s="139" t="s">
        <v>12</v>
      </c>
      <c r="K59" s="139" t="s">
        <v>12</v>
      </c>
      <c r="L59" s="18">
        <v>0.22800000000000001</v>
      </c>
      <c r="M59" s="139" t="s">
        <v>235</v>
      </c>
      <c r="N59" s="139" t="s">
        <v>12</v>
      </c>
      <c r="O59" s="139" t="s">
        <v>12</v>
      </c>
      <c r="P59" s="18">
        <v>0.253</v>
      </c>
      <c r="Q59" s="139" t="s">
        <v>78</v>
      </c>
      <c r="R59" s="139" t="s">
        <v>12</v>
      </c>
      <c r="S59" s="139" t="s">
        <v>12</v>
      </c>
      <c r="T59" s="18">
        <v>0.26100000000000001</v>
      </c>
      <c r="U59" s="139" t="s">
        <v>38</v>
      </c>
      <c r="V59" s="139" t="s">
        <v>12</v>
      </c>
      <c r="W59" s="139" t="s">
        <v>12</v>
      </c>
      <c r="X59" s="18">
        <v>0.27400000000000002</v>
      </c>
      <c r="Y59" s="139" t="s">
        <v>103</v>
      </c>
    </row>
    <row r="60" spans="1:25">
      <c r="A60" s="320" t="s">
        <v>242</v>
      </c>
      <c r="B60" s="320"/>
      <c r="C60" s="320"/>
      <c r="D60" s="320" t="s">
        <v>12</v>
      </c>
      <c r="E60" s="320"/>
      <c r="F60" s="320"/>
      <c r="G60" s="139" t="s">
        <v>12</v>
      </c>
      <c r="H60" s="18">
        <v>0.13</v>
      </c>
      <c r="I60" s="139" t="s">
        <v>43</v>
      </c>
      <c r="J60" s="139" t="s">
        <v>12</v>
      </c>
      <c r="K60" s="139" t="s">
        <v>12</v>
      </c>
      <c r="L60" s="18">
        <v>0.246</v>
      </c>
      <c r="M60" s="139" t="s">
        <v>84</v>
      </c>
      <c r="N60" s="139" t="s">
        <v>12</v>
      </c>
      <c r="O60" s="139" t="s">
        <v>12</v>
      </c>
      <c r="P60" s="18">
        <v>0.27100000000000002</v>
      </c>
      <c r="Q60" s="139" t="s">
        <v>38</v>
      </c>
      <c r="R60" s="139" t="s">
        <v>12</v>
      </c>
      <c r="S60" s="139" t="s">
        <v>12</v>
      </c>
      <c r="T60" s="18">
        <v>0.27100000000000002</v>
      </c>
      <c r="U60" s="139" t="s">
        <v>99</v>
      </c>
      <c r="V60" s="139" t="s">
        <v>12</v>
      </c>
      <c r="W60" s="139" t="s">
        <v>12</v>
      </c>
      <c r="X60" s="18">
        <v>0.29399999999999998</v>
      </c>
      <c r="Y60" s="139" t="s">
        <v>105</v>
      </c>
    </row>
    <row r="61" spans="1:25">
      <c r="A61" s="320" t="s">
        <v>243</v>
      </c>
      <c r="B61" s="320"/>
      <c r="C61" s="320"/>
      <c r="D61" s="320" t="s">
        <v>12</v>
      </c>
      <c r="E61" s="320"/>
      <c r="F61" s="320"/>
      <c r="G61" s="139" t="s">
        <v>12</v>
      </c>
      <c r="H61" s="18">
        <v>7.4999999999999997E-2</v>
      </c>
      <c r="I61" s="139" t="s">
        <v>35</v>
      </c>
      <c r="J61" s="139" t="s">
        <v>12</v>
      </c>
      <c r="K61" s="139" t="s">
        <v>12</v>
      </c>
      <c r="L61" s="18">
        <v>0.124</v>
      </c>
      <c r="M61" s="139" t="s">
        <v>84</v>
      </c>
      <c r="N61" s="139" t="s">
        <v>12</v>
      </c>
      <c r="O61" s="139" t="s">
        <v>12</v>
      </c>
      <c r="P61" s="18">
        <v>0.156</v>
      </c>
      <c r="Q61" s="139" t="s">
        <v>74</v>
      </c>
      <c r="R61" s="139" t="s">
        <v>12</v>
      </c>
      <c r="S61" s="139" t="s">
        <v>12</v>
      </c>
      <c r="T61" s="18">
        <v>0.17899999999999999</v>
      </c>
      <c r="U61" s="139" t="s">
        <v>231</v>
      </c>
      <c r="V61" s="139" t="s">
        <v>12</v>
      </c>
      <c r="W61" s="139" t="s">
        <v>12</v>
      </c>
      <c r="X61" s="18">
        <v>0.14499999999999999</v>
      </c>
      <c r="Y61" s="139" t="s">
        <v>86</v>
      </c>
    </row>
    <row r="62" spans="1:25">
      <c r="A62" s="320" t="s">
        <v>285</v>
      </c>
      <c r="B62" s="320"/>
      <c r="C62" s="320"/>
      <c r="D62" s="320" t="s">
        <v>12</v>
      </c>
      <c r="E62" s="320"/>
      <c r="F62" s="320"/>
      <c r="G62" s="139" t="s">
        <v>12</v>
      </c>
      <c r="H62" s="18">
        <v>0.108</v>
      </c>
      <c r="I62" s="139" t="s">
        <v>35</v>
      </c>
      <c r="J62" s="139" t="s">
        <v>12</v>
      </c>
      <c r="K62" s="139" t="s">
        <v>12</v>
      </c>
      <c r="L62" s="18">
        <v>0.19800000000000001</v>
      </c>
      <c r="M62" s="139" t="s">
        <v>260</v>
      </c>
      <c r="N62" s="139" t="s">
        <v>12</v>
      </c>
      <c r="O62" s="139" t="s">
        <v>12</v>
      </c>
      <c r="P62" s="18">
        <v>0.28100000000000003</v>
      </c>
      <c r="Q62" s="139" t="s">
        <v>101</v>
      </c>
      <c r="R62" s="139" t="s">
        <v>12</v>
      </c>
      <c r="S62" s="139" t="s">
        <v>12</v>
      </c>
      <c r="T62" s="18">
        <v>0.29899999999999999</v>
      </c>
      <c r="U62" s="139" t="s">
        <v>235</v>
      </c>
      <c r="V62" s="139" t="s">
        <v>12</v>
      </c>
      <c r="W62" s="139" t="s">
        <v>12</v>
      </c>
      <c r="X62" s="18">
        <v>0.29599999999999999</v>
      </c>
      <c r="Y62" s="139" t="s">
        <v>86</v>
      </c>
    </row>
    <row r="63" spans="1:25">
      <c r="A63" s="320" t="s">
        <v>286</v>
      </c>
      <c r="B63" s="320"/>
      <c r="C63" s="320"/>
      <c r="D63" s="320" t="s">
        <v>12</v>
      </c>
      <c r="E63" s="320"/>
      <c r="F63" s="320"/>
      <c r="G63" s="139" t="s">
        <v>12</v>
      </c>
      <c r="H63" s="18">
        <v>0.251</v>
      </c>
      <c r="I63" s="139" t="s">
        <v>99</v>
      </c>
      <c r="J63" s="139" t="s">
        <v>12</v>
      </c>
      <c r="K63" s="139" t="s">
        <v>12</v>
      </c>
      <c r="L63" s="18">
        <v>0.33800000000000002</v>
      </c>
      <c r="M63" s="139" t="s">
        <v>86</v>
      </c>
      <c r="N63" s="139" t="s">
        <v>12</v>
      </c>
      <c r="O63" s="139" t="s">
        <v>12</v>
      </c>
      <c r="P63" s="18">
        <v>0.34100000000000003</v>
      </c>
      <c r="Q63" s="139" t="s">
        <v>74</v>
      </c>
      <c r="R63" s="139" t="s">
        <v>12</v>
      </c>
      <c r="S63" s="139" t="s">
        <v>12</v>
      </c>
      <c r="T63" s="18">
        <v>0.34</v>
      </c>
      <c r="U63" s="139" t="s">
        <v>105</v>
      </c>
      <c r="V63" s="139" t="s">
        <v>12</v>
      </c>
      <c r="W63" s="139" t="s">
        <v>12</v>
      </c>
      <c r="X63" s="18">
        <v>0.38100000000000001</v>
      </c>
      <c r="Y63" s="139" t="s">
        <v>84</v>
      </c>
    </row>
  </sheetData>
  <sortState ref="B4:C5">
    <sortCondition ref="C4"/>
  </sortState>
  <mergeCells count="55">
    <mergeCell ref="A24:C24"/>
    <mergeCell ref="A61:C61"/>
    <mergeCell ref="D61:F61"/>
    <mergeCell ref="A62:C62"/>
    <mergeCell ref="D62:F62"/>
    <mergeCell ref="A49:C49"/>
    <mergeCell ref="D49:F49"/>
    <mergeCell ref="A50:C50"/>
    <mergeCell ref="D50:F50"/>
    <mergeCell ref="A51:C51"/>
    <mergeCell ref="D51:F51"/>
    <mergeCell ref="A53:C53"/>
    <mergeCell ref="D53:F53"/>
    <mergeCell ref="A54:C54"/>
    <mergeCell ref="D54:F54"/>
    <mergeCell ref="A52:C52"/>
    <mergeCell ref="A63:C63"/>
    <mergeCell ref="D63:F63"/>
    <mergeCell ref="A55:C55"/>
    <mergeCell ref="D55:F55"/>
    <mergeCell ref="A56:C56"/>
    <mergeCell ref="D56:F56"/>
    <mergeCell ref="A57:C57"/>
    <mergeCell ref="D57:F57"/>
    <mergeCell ref="A59:C59"/>
    <mergeCell ref="D59:F59"/>
    <mergeCell ref="A60:C60"/>
    <mergeCell ref="D60:F60"/>
    <mergeCell ref="A58:C58"/>
    <mergeCell ref="D58:F58"/>
    <mergeCell ref="V41:Y41"/>
    <mergeCell ref="D42:F42"/>
    <mergeCell ref="A43:C43"/>
    <mergeCell ref="D43:F43"/>
    <mergeCell ref="A44:C44"/>
    <mergeCell ref="D44:F44"/>
    <mergeCell ref="J41:M41"/>
    <mergeCell ref="N41:Q41"/>
    <mergeCell ref="R41:U41"/>
    <mergeCell ref="D52:F52"/>
    <mergeCell ref="B3:C3"/>
    <mergeCell ref="B18:C18"/>
    <mergeCell ref="A47:C47"/>
    <mergeCell ref="D47:F47"/>
    <mergeCell ref="A48:C48"/>
    <mergeCell ref="D48:F48"/>
    <mergeCell ref="A46:C46"/>
    <mergeCell ref="D46:F46"/>
    <mergeCell ref="A39:D39"/>
    <mergeCell ref="A40:D40"/>
    <mergeCell ref="A41:C41"/>
    <mergeCell ref="D41:I41"/>
    <mergeCell ref="A45:C45"/>
    <mergeCell ref="D45:F45"/>
    <mergeCell ref="B8:D8"/>
  </mergeCells>
  <pageMargins left="0.7" right="0.7" top="0.75" bottom="0.75" header="0.3" footer="0.3"/>
  <pageSetup orientation="portrait" horizontalDpi="4294967293"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59"/>
  <sheetViews>
    <sheetView topLeftCell="A4" zoomScale="80" zoomScaleNormal="80" workbookViewId="0">
      <selection activeCell="H18" sqref="H18"/>
    </sheetView>
  </sheetViews>
  <sheetFormatPr defaultRowHeight="15"/>
  <cols>
    <col min="1" max="1" width="11.85546875" customWidth="1"/>
    <col min="2" max="2" width="27.28515625" customWidth="1"/>
    <col min="3" max="3" width="14" customWidth="1"/>
    <col min="4" max="4" width="12.28515625" customWidth="1"/>
    <col min="5" max="5" width="13" customWidth="1"/>
    <col min="6" max="6" width="9.140625" hidden="1" customWidth="1"/>
    <col min="7" max="7" width="12.7109375" customWidth="1"/>
    <col min="8" max="8" width="6.42578125" customWidth="1"/>
    <col min="10" max="10" width="11.7109375" customWidth="1"/>
    <col min="11" max="11" width="10.7109375" customWidth="1"/>
    <col min="12" max="12" width="9.28515625" customWidth="1"/>
    <col min="13" max="13" width="9" customWidth="1"/>
    <col min="14" max="14" width="9.140625" customWidth="1"/>
    <col min="15" max="15" width="9" customWidth="1"/>
    <col min="16" max="16" width="10" customWidth="1"/>
    <col min="17" max="17" width="8" customWidth="1"/>
    <col min="18" max="18" width="10.5703125" customWidth="1"/>
    <col min="19" max="19" width="9.140625" customWidth="1"/>
    <col min="30" max="30" width="12" customWidth="1"/>
    <col min="31" max="31" width="14.140625" customWidth="1"/>
  </cols>
  <sheetData>
    <row r="2" spans="18:31" ht="18.75">
      <c r="R2" s="332" t="s">
        <v>249</v>
      </c>
      <c r="S2" s="344"/>
      <c r="AD2" s="327" t="s">
        <v>252</v>
      </c>
      <c r="AE2" s="369"/>
    </row>
    <row r="3" spans="18:31" ht="15.75">
      <c r="R3" s="150" t="s">
        <v>57</v>
      </c>
      <c r="S3" s="152">
        <v>0.39700000000000002</v>
      </c>
      <c r="AD3" s="150" t="s">
        <v>57</v>
      </c>
      <c r="AE3" s="24">
        <v>0.246</v>
      </c>
    </row>
    <row r="4" spans="18:31" ht="15.75">
      <c r="R4" s="13" t="s">
        <v>52</v>
      </c>
      <c r="S4" s="24">
        <v>0.499</v>
      </c>
      <c r="AD4" s="13" t="s">
        <v>55</v>
      </c>
      <c r="AE4" s="24">
        <v>0.27100000000000002</v>
      </c>
    </row>
    <row r="5" spans="18:31" ht="15.75">
      <c r="R5" s="13" t="s">
        <v>56</v>
      </c>
      <c r="S5" s="24">
        <v>0.5</v>
      </c>
      <c r="AD5" s="13" t="s">
        <v>56</v>
      </c>
      <c r="AE5" s="24">
        <v>0.27100000000000002</v>
      </c>
    </row>
    <row r="6" spans="18:31" ht="15.75">
      <c r="R6" s="13" t="s">
        <v>55</v>
      </c>
      <c r="S6" s="24">
        <v>0.51900000000000002</v>
      </c>
      <c r="AD6" s="13" t="s">
        <v>52</v>
      </c>
      <c r="AE6" s="24">
        <v>0.29399999999999998</v>
      </c>
    </row>
    <row r="24" spans="2:31" ht="18.75">
      <c r="R24" s="332" t="s">
        <v>251</v>
      </c>
      <c r="S24" s="344"/>
      <c r="AD24" s="327" t="s">
        <v>250</v>
      </c>
      <c r="AE24" s="369"/>
    </row>
    <row r="25" spans="2:31" ht="15.75">
      <c r="R25" s="150" t="s">
        <v>57</v>
      </c>
      <c r="S25" s="24">
        <v>0.315</v>
      </c>
      <c r="AD25" s="150" t="s">
        <v>57</v>
      </c>
      <c r="AE25" s="24">
        <v>0.124</v>
      </c>
    </row>
    <row r="26" spans="2:31" ht="15.75">
      <c r="R26" s="13" t="s">
        <v>55</v>
      </c>
      <c r="S26" s="24">
        <v>0.40699999999999997</v>
      </c>
      <c r="AD26" s="13" t="s">
        <v>52</v>
      </c>
      <c r="AE26" s="24">
        <v>0.14499999999999999</v>
      </c>
    </row>
    <row r="27" spans="2:31" ht="15.75">
      <c r="R27" s="13" t="s">
        <v>56</v>
      </c>
      <c r="S27" s="24">
        <v>0.438</v>
      </c>
      <c r="AD27" s="13" t="s">
        <v>55</v>
      </c>
      <c r="AE27" s="24">
        <v>0.156</v>
      </c>
    </row>
    <row r="28" spans="2:31" ht="15.75">
      <c r="R28" s="13" t="s">
        <v>52</v>
      </c>
      <c r="S28" s="24">
        <v>0.45100000000000001</v>
      </c>
      <c r="AD28" s="13" t="s">
        <v>56</v>
      </c>
      <c r="AE28" s="24">
        <v>0.17899999999999999</v>
      </c>
    </row>
    <row r="32" spans="2:31" ht="15.75">
      <c r="B32" s="111" t="s">
        <v>352</v>
      </c>
    </row>
    <row r="36" spans="2:19" ht="18.75">
      <c r="B36" s="327" t="s">
        <v>353</v>
      </c>
      <c r="C36" s="329"/>
      <c r="D36" s="329"/>
      <c r="E36" s="329"/>
      <c r="F36" s="329"/>
      <c r="G36" s="329"/>
      <c r="K36" s="327" t="s">
        <v>248</v>
      </c>
      <c r="L36" s="329"/>
      <c r="M36" s="329"/>
      <c r="N36" s="329"/>
      <c r="O36" s="329"/>
    </row>
    <row r="37" spans="2:19" ht="15.75">
      <c r="B37" s="13"/>
      <c r="C37" s="326" t="s">
        <v>121</v>
      </c>
      <c r="D37" s="329"/>
      <c r="E37" s="326" t="s">
        <v>52</v>
      </c>
      <c r="F37" s="329"/>
      <c r="G37" s="329"/>
      <c r="K37" s="150"/>
      <c r="L37" s="151" t="s">
        <v>244</v>
      </c>
      <c r="M37" s="151" t="s">
        <v>245</v>
      </c>
      <c r="N37" s="13" t="s">
        <v>246</v>
      </c>
      <c r="O37" s="13" t="s">
        <v>247</v>
      </c>
    </row>
    <row r="38" spans="2:19" ht="15.75">
      <c r="B38" s="191"/>
      <c r="C38" s="186" t="s">
        <v>6</v>
      </c>
      <c r="D38" s="186" t="s">
        <v>354</v>
      </c>
      <c r="E38" s="186" t="s">
        <v>6</v>
      </c>
      <c r="F38" s="186"/>
      <c r="G38" s="186" t="s">
        <v>354</v>
      </c>
      <c r="K38" s="13" t="s">
        <v>57</v>
      </c>
      <c r="L38" s="24">
        <v>0.39700000000000002</v>
      </c>
      <c r="M38" s="24">
        <v>0.315</v>
      </c>
      <c r="N38" s="24">
        <v>0.246</v>
      </c>
      <c r="O38" s="24">
        <v>0.124</v>
      </c>
    </row>
    <row r="39" spans="2:19" ht="15.75">
      <c r="B39" s="13" t="s">
        <v>244</v>
      </c>
      <c r="C39" s="267">
        <v>0.245</v>
      </c>
      <c r="D39" s="192" t="s">
        <v>233</v>
      </c>
      <c r="E39" s="267">
        <v>0.499</v>
      </c>
      <c r="F39" s="191"/>
      <c r="G39" s="193" t="s">
        <v>236</v>
      </c>
      <c r="K39" s="13" t="s">
        <v>55</v>
      </c>
      <c r="L39" s="24">
        <v>0.51900000000000002</v>
      </c>
      <c r="M39" s="24">
        <v>0.40699999999999997</v>
      </c>
      <c r="N39" s="24">
        <v>0.27100000000000002</v>
      </c>
      <c r="O39" s="24">
        <v>0.156</v>
      </c>
    </row>
    <row r="40" spans="2:19" ht="15.75">
      <c r="B40" s="13" t="s">
        <v>245</v>
      </c>
      <c r="C40" s="267">
        <v>0.17799999999999999</v>
      </c>
      <c r="D40" s="192" t="s">
        <v>235</v>
      </c>
      <c r="E40" s="267">
        <v>0.45100000000000001</v>
      </c>
      <c r="F40" s="191"/>
      <c r="G40" s="193" t="s">
        <v>234</v>
      </c>
      <c r="K40" s="13" t="s">
        <v>56</v>
      </c>
      <c r="L40" s="24">
        <v>0.5</v>
      </c>
      <c r="M40" s="24">
        <v>0.438</v>
      </c>
      <c r="N40" s="24">
        <v>0.27100000000000002</v>
      </c>
      <c r="O40" s="24">
        <v>0.17899999999999999</v>
      </c>
    </row>
    <row r="41" spans="2:19" ht="15.75">
      <c r="B41" s="13" t="s">
        <v>246</v>
      </c>
      <c r="C41" s="267">
        <v>0.13</v>
      </c>
      <c r="D41" s="192" t="s">
        <v>43</v>
      </c>
      <c r="E41" s="267">
        <v>0.29399999999999998</v>
      </c>
      <c r="F41" s="191"/>
      <c r="G41" s="193" t="s">
        <v>105</v>
      </c>
      <c r="K41" s="13" t="s">
        <v>52</v>
      </c>
      <c r="L41" s="24">
        <v>0.499</v>
      </c>
      <c r="M41" s="24">
        <v>0.45100000000000001</v>
      </c>
      <c r="N41" s="24">
        <v>0.29399999999999998</v>
      </c>
      <c r="O41" s="24">
        <v>0.14499999999999999</v>
      </c>
    </row>
    <row r="42" spans="2:19" ht="15.75">
      <c r="B42" s="13" t="s">
        <v>247</v>
      </c>
      <c r="C42" s="267">
        <v>7.4999999999999997E-2</v>
      </c>
      <c r="D42" s="192" t="s">
        <v>35</v>
      </c>
      <c r="E42" s="267">
        <v>0.14499999999999999</v>
      </c>
      <c r="F42" s="191"/>
      <c r="G42" s="193" t="s">
        <v>86</v>
      </c>
    </row>
    <row r="43" spans="2:19" ht="18.75">
      <c r="B43" s="65"/>
      <c r="C43" s="194"/>
      <c r="D43" s="195"/>
      <c r="E43" s="194"/>
      <c r="F43" s="9"/>
      <c r="G43" s="195"/>
      <c r="K43" s="327" t="s">
        <v>248</v>
      </c>
      <c r="L43" s="329"/>
      <c r="M43" s="329"/>
      <c r="N43" s="329"/>
      <c r="O43" s="329"/>
      <c r="P43" s="329"/>
      <c r="Q43" s="329"/>
      <c r="R43" s="329"/>
      <c r="S43" s="329"/>
    </row>
    <row r="44" spans="2:19" ht="15.75">
      <c r="B44" s="65"/>
      <c r="C44" s="194"/>
      <c r="D44" s="195"/>
      <c r="E44" s="194"/>
      <c r="F44" s="9"/>
      <c r="G44" s="195"/>
      <c r="K44" s="191"/>
      <c r="L44" s="330" t="s">
        <v>244</v>
      </c>
      <c r="M44" s="370"/>
      <c r="N44" s="330" t="s">
        <v>245</v>
      </c>
      <c r="O44" s="370"/>
      <c r="P44" s="330" t="s">
        <v>246</v>
      </c>
      <c r="Q44" s="370"/>
      <c r="R44" s="330" t="s">
        <v>355</v>
      </c>
      <c r="S44" s="370"/>
    </row>
    <row r="45" spans="2:19" ht="15.75">
      <c r="B45" s="65"/>
      <c r="C45" s="194"/>
      <c r="D45" s="195"/>
      <c r="E45" s="194"/>
      <c r="F45" s="9"/>
      <c r="G45" s="195"/>
      <c r="K45" s="13"/>
      <c r="L45" s="196" t="s">
        <v>6</v>
      </c>
      <c r="M45" s="186" t="s">
        <v>354</v>
      </c>
      <c r="N45" s="196" t="s">
        <v>6</v>
      </c>
      <c r="O45" s="186" t="s">
        <v>354</v>
      </c>
      <c r="P45" s="196" t="s">
        <v>6</v>
      </c>
      <c r="Q45" s="186" t="s">
        <v>354</v>
      </c>
      <c r="R45" s="196" t="s">
        <v>6</v>
      </c>
      <c r="S45" s="186" t="s">
        <v>354</v>
      </c>
    </row>
    <row r="46" spans="2:19" ht="15.75">
      <c r="K46" s="13" t="s">
        <v>57</v>
      </c>
      <c r="L46" s="267">
        <v>0.39700000000000002</v>
      </c>
      <c r="M46" s="193" t="s">
        <v>238</v>
      </c>
      <c r="N46" s="267">
        <v>0.315</v>
      </c>
      <c r="O46" s="193" t="s">
        <v>241</v>
      </c>
      <c r="P46" s="267">
        <v>0.246</v>
      </c>
      <c r="Q46" s="193" t="s">
        <v>84</v>
      </c>
      <c r="R46" s="267">
        <v>0.124</v>
      </c>
      <c r="S46" s="193" t="s">
        <v>84</v>
      </c>
    </row>
    <row r="47" spans="2:19" ht="15.75">
      <c r="K47" s="13" t="s">
        <v>55</v>
      </c>
      <c r="L47" s="267">
        <v>0.51900000000000002</v>
      </c>
      <c r="M47" s="193" t="s">
        <v>230</v>
      </c>
      <c r="N47" s="267">
        <v>0.40699999999999997</v>
      </c>
      <c r="O47" s="193" t="s">
        <v>229</v>
      </c>
      <c r="P47" s="267">
        <v>0.27100000000000002</v>
      </c>
      <c r="Q47" s="193" t="s">
        <v>38</v>
      </c>
      <c r="R47" s="267">
        <v>0.156</v>
      </c>
      <c r="S47" s="193" t="s">
        <v>74</v>
      </c>
    </row>
    <row r="48" spans="2:19" ht="15.75">
      <c r="K48" s="13" t="s">
        <v>56</v>
      </c>
      <c r="L48" s="267">
        <v>0.5</v>
      </c>
      <c r="M48" s="193" t="s">
        <v>239</v>
      </c>
      <c r="N48" s="267">
        <v>0.438</v>
      </c>
      <c r="O48" s="193" t="s">
        <v>232</v>
      </c>
      <c r="P48" s="267">
        <v>0.27100000000000002</v>
      </c>
      <c r="Q48" s="193" t="s">
        <v>99</v>
      </c>
      <c r="R48" s="267">
        <v>0.17899999999999999</v>
      </c>
      <c r="S48" s="193" t="s">
        <v>231</v>
      </c>
    </row>
    <row r="49" spans="1:27" ht="15.75">
      <c r="K49" s="13" t="s">
        <v>52</v>
      </c>
      <c r="L49" s="267">
        <v>0.499</v>
      </c>
      <c r="M49" s="193" t="s">
        <v>236</v>
      </c>
      <c r="N49" s="267">
        <v>0.45100000000000001</v>
      </c>
      <c r="O49" s="193" t="s">
        <v>234</v>
      </c>
      <c r="P49" s="267">
        <v>0.29399999999999998</v>
      </c>
      <c r="Q49" s="193" t="s">
        <v>105</v>
      </c>
      <c r="R49" s="267">
        <v>0.14499999999999999</v>
      </c>
      <c r="S49" s="193" t="s">
        <v>86</v>
      </c>
    </row>
    <row r="51" spans="1:27" ht="12" customHeight="1">
      <c r="A51" s="360" t="s">
        <v>227</v>
      </c>
      <c r="B51" s="360"/>
      <c r="C51" s="360"/>
      <c r="D51" s="360"/>
      <c r="E51" s="87"/>
      <c r="F51" s="87"/>
      <c r="G51" s="182"/>
      <c r="H51" s="182"/>
      <c r="I51" s="87"/>
      <c r="J51" s="87"/>
      <c r="T51" s="87"/>
      <c r="U51" s="87"/>
      <c r="V51" s="87"/>
      <c r="W51" s="87"/>
      <c r="X51" s="87"/>
      <c r="Y51" s="87"/>
      <c r="Z51" s="87"/>
      <c r="AA51" s="87"/>
    </row>
    <row r="52" spans="1:27" ht="12" customHeight="1">
      <c r="A52" s="360" t="s">
        <v>228</v>
      </c>
      <c r="B52" s="360"/>
      <c r="C52" s="360"/>
      <c r="D52" s="360"/>
      <c r="E52" s="87"/>
      <c r="F52" s="87"/>
      <c r="G52" s="182"/>
      <c r="H52" s="182"/>
      <c r="I52" s="87"/>
      <c r="J52" s="87"/>
      <c r="K52" s="87"/>
      <c r="L52" s="87"/>
      <c r="M52" s="87"/>
      <c r="N52" s="87"/>
      <c r="O52" s="87"/>
      <c r="P52" s="87"/>
      <c r="Q52" s="87"/>
      <c r="R52" s="87"/>
      <c r="S52" s="87"/>
      <c r="T52" s="87"/>
      <c r="U52" s="87"/>
      <c r="V52" s="87"/>
      <c r="W52" s="87"/>
      <c r="X52" s="87"/>
      <c r="Y52" s="87"/>
      <c r="Z52" s="87"/>
      <c r="AA52" s="87"/>
    </row>
    <row r="53" spans="1:27" ht="12" customHeight="1">
      <c r="A53" s="323" t="s">
        <v>2</v>
      </c>
      <c r="B53" s="323"/>
      <c r="C53" s="323"/>
      <c r="D53" s="320" t="s">
        <v>3</v>
      </c>
      <c r="E53" s="320"/>
      <c r="F53" s="320"/>
      <c r="G53" s="320"/>
      <c r="H53" s="320"/>
      <c r="I53" s="320"/>
      <c r="J53" s="320"/>
      <c r="K53" s="320"/>
      <c r="L53" s="320" t="s">
        <v>63</v>
      </c>
      <c r="M53" s="320"/>
      <c r="N53" s="320"/>
      <c r="O53" s="320"/>
      <c r="P53" s="320" t="s">
        <v>64</v>
      </c>
      <c r="Q53" s="320"/>
      <c r="R53" s="320"/>
      <c r="S53" s="320"/>
      <c r="T53" s="320" t="s">
        <v>65</v>
      </c>
      <c r="U53" s="320"/>
      <c r="V53" s="320"/>
      <c r="W53" s="320"/>
      <c r="X53" s="320" t="s">
        <v>32</v>
      </c>
      <c r="Y53" s="320"/>
      <c r="Z53" s="320"/>
      <c r="AA53" s="320"/>
    </row>
    <row r="54" spans="1:27" ht="12" customHeight="1">
      <c r="A54" s="145"/>
      <c r="B54" s="146"/>
      <c r="C54" s="147"/>
      <c r="D54" s="366" t="s">
        <v>4</v>
      </c>
      <c r="E54" s="367"/>
      <c r="F54" s="368"/>
      <c r="G54" s="183"/>
      <c r="H54" s="183"/>
      <c r="I54" s="85" t="s">
        <v>5</v>
      </c>
      <c r="J54" s="85" t="s">
        <v>6</v>
      </c>
      <c r="K54" s="85" t="s">
        <v>7</v>
      </c>
      <c r="L54" s="85" t="s">
        <v>4</v>
      </c>
      <c r="M54" s="85" t="s">
        <v>5</v>
      </c>
      <c r="N54" s="85" t="s">
        <v>6</v>
      </c>
      <c r="O54" s="85" t="s">
        <v>7</v>
      </c>
      <c r="P54" s="85" t="s">
        <v>4</v>
      </c>
      <c r="Q54" s="85" t="s">
        <v>5</v>
      </c>
      <c r="R54" s="85" t="s">
        <v>6</v>
      </c>
      <c r="S54" s="85" t="s">
        <v>7</v>
      </c>
      <c r="T54" s="85" t="s">
        <v>4</v>
      </c>
      <c r="U54" s="85" t="s">
        <v>5</v>
      </c>
      <c r="V54" s="85" t="s">
        <v>6</v>
      </c>
      <c r="W54" s="85" t="s">
        <v>7</v>
      </c>
      <c r="X54" s="85" t="s">
        <v>4</v>
      </c>
      <c r="Y54" s="85" t="s">
        <v>5</v>
      </c>
      <c r="Z54" s="85" t="s">
        <v>6</v>
      </c>
      <c r="AA54" s="85" t="s">
        <v>7</v>
      </c>
    </row>
    <row r="55" spans="1:27" ht="12" customHeight="1">
      <c r="A55" s="320" t="s">
        <v>9</v>
      </c>
      <c r="B55" s="320"/>
      <c r="C55" s="320"/>
      <c r="D55" s="366" t="s">
        <v>9</v>
      </c>
      <c r="E55" s="367"/>
      <c r="F55" s="368"/>
      <c r="G55" s="183"/>
      <c r="H55" s="183"/>
      <c r="I55" s="85" t="s">
        <v>9</v>
      </c>
      <c r="J55" s="85" t="s">
        <v>9</v>
      </c>
      <c r="K55" s="85" t="s">
        <v>9</v>
      </c>
      <c r="L55" s="85" t="s">
        <v>9</v>
      </c>
      <c r="M55" s="85" t="s">
        <v>9</v>
      </c>
      <c r="N55" s="85" t="s">
        <v>9</v>
      </c>
      <c r="O55" s="85" t="s">
        <v>9</v>
      </c>
      <c r="P55" s="85" t="s">
        <v>9</v>
      </c>
      <c r="Q55" s="85" t="s">
        <v>9</v>
      </c>
      <c r="R55" s="85" t="s">
        <v>9</v>
      </c>
      <c r="S55" s="85" t="s">
        <v>9</v>
      </c>
      <c r="T55" s="85" t="s">
        <v>9</v>
      </c>
      <c r="U55" s="85" t="s">
        <v>9</v>
      </c>
      <c r="V55" s="85" t="s">
        <v>9</v>
      </c>
      <c r="W55" s="85" t="s">
        <v>9</v>
      </c>
      <c r="X55" s="85" t="s">
        <v>9</v>
      </c>
      <c r="Y55" s="85" t="s">
        <v>9</v>
      </c>
      <c r="Z55" s="85" t="s">
        <v>9</v>
      </c>
      <c r="AA55" s="85" t="s">
        <v>9</v>
      </c>
    </row>
    <row r="56" spans="1:27" s="120" customFormat="1" ht="12" customHeight="1">
      <c r="A56" s="325" t="s">
        <v>237</v>
      </c>
      <c r="B56" s="325"/>
      <c r="C56" s="325"/>
      <c r="D56" s="363" t="s">
        <v>12</v>
      </c>
      <c r="E56" s="364"/>
      <c r="F56" s="365"/>
      <c r="G56" s="184"/>
      <c r="H56" s="184"/>
      <c r="I56" s="148" t="s">
        <v>12</v>
      </c>
      <c r="J56" s="149">
        <v>0.245</v>
      </c>
      <c r="K56" s="148" t="s">
        <v>233</v>
      </c>
      <c r="L56" s="148" t="s">
        <v>12</v>
      </c>
      <c r="M56" s="148" t="s">
        <v>12</v>
      </c>
      <c r="N56" s="149">
        <v>0.39700000000000002</v>
      </c>
      <c r="O56" s="148" t="s">
        <v>238</v>
      </c>
      <c r="P56" s="148" t="s">
        <v>12</v>
      </c>
      <c r="Q56" s="148" t="s">
        <v>12</v>
      </c>
      <c r="R56" s="149">
        <v>0.51900000000000002</v>
      </c>
      <c r="S56" s="148" t="s">
        <v>230</v>
      </c>
      <c r="T56" s="148" t="s">
        <v>12</v>
      </c>
      <c r="U56" s="148" t="s">
        <v>12</v>
      </c>
      <c r="V56" s="149">
        <v>0.5</v>
      </c>
      <c r="W56" s="148" t="s">
        <v>239</v>
      </c>
      <c r="X56" s="148" t="s">
        <v>12</v>
      </c>
      <c r="Y56" s="148" t="s">
        <v>12</v>
      </c>
      <c r="Z56" s="149">
        <v>0.499</v>
      </c>
      <c r="AA56" s="148" t="s">
        <v>236</v>
      </c>
    </row>
    <row r="57" spans="1:27" s="120" customFormat="1" ht="12" customHeight="1">
      <c r="A57" s="325" t="s">
        <v>240</v>
      </c>
      <c r="B57" s="325"/>
      <c r="C57" s="325"/>
      <c r="D57" s="363" t="s">
        <v>12</v>
      </c>
      <c r="E57" s="364"/>
      <c r="F57" s="365"/>
      <c r="G57" s="184"/>
      <c r="H57" s="184"/>
      <c r="I57" s="148" t="s">
        <v>12</v>
      </c>
      <c r="J57" s="149">
        <v>0.17799999999999999</v>
      </c>
      <c r="K57" s="148" t="s">
        <v>235</v>
      </c>
      <c r="L57" s="148" t="s">
        <v>12</v>
      </c>
      <c r="M57" s="148" t="s">
        <v>12</v>
      </c>
      <c r="N57" s="149">
        <v>0.315</v>
      </c>
      <c r="O57" s="148" t="s">
        <v>241</v>
      </c>
      <c r="P57" s="148" t="s">
        <v>12</v>
      </c>
      <c r="Q57" s="148" t="s">
        <v>12</v>
      </c>
      <c r="R57" s="149">
        <v>0.40699999999999997</v>
      </c>
      <c r="S57" s="148" t="s">
        <v>229</v>
      </c>
      <c r="T57" s="148" t="s">
        <v>12</v>
      </c>
      <c r="U57" s="148" t="s">
        <v>12</v>
      </c>
      <c r="V57" s="149">
        <v>0.438</v>
      </c>
      <c r="W57" s="148" t="s">
        <v>232</v>
      </c>
      <c r="X57" s="148" t="s">
        <v>12</v>
      </c>
      <c r="Y57" s="148" t="s">
        <v>12</v>
      </c>
      <c r="Z57" s="149">
        <v>0.45100000000000001</v>
      </c>
      <c r="AA57" s="148" t="s">
        <v>234</v>
      </c>
    </row>
    <row r="58" spans="1:27" s="120" customFormat="1" ht="12" customHeight="1">
      <c r="A58" s="325" t="s">
        <v>242</v>
      </c>
      <c r="B58" s="325"/>
      <c r="C58" s="325"/>
      <c r="D58" s="363" t="s">
        <v>12</v>
      </c>
      <c r="E58" s="364"/>
      <c r="F58" s="365"/>
      <c r="G58" s="184"/>
      <c r="H58" s="184"/>
      <c r="I58" s="148" t="s">
        <v>12</v>
      </c>
      <c r="J58" s="149">
        <v>0.13</v>
      </c>
      <c r="K58" s="148" t="s">
        <v>43</v>
      </c>
      <c r="L58" s="148" t="s">
        <v>12</v>
      </c>
      <c r="M58" s="148" t="s">
        <v>12</v>
      </c>
      <c r="N58" s="149">
        <v>0.246</v>
      </c>
      <c r="O58" s="148" t="s">
        <v>84</v>
      </c>
      <c r="P58" s="148" t="s">
        <v>12</v>
      </c>
      <c r="Q58" s="148" t="s">
        <v>12</v>
      </c>
      <c r="R58" s="149">
        <v>0.27100000000000002</v>
      </c>
      <c r="S58" s="148" t="s">
        <v>38</v>
      </c>
      <c r="T58" s="148" t="s">
        <v>12</v>
      </c>
      <c r="U58" s="148" t="s">
        <v>12</v>
      </c>
      <c r="V58" s="149">
        <v>0.27100000000000002</v>
      </c>
      <c r="W58" s="148" t="s">
        <v>99</v>
      </c>
      <c r="X58" s="148" t="s">
        <v>12</v>
      </c>
      <c r="Y58" s="148" t="s">
        <v>12</v>
      </c>
      <c r="Z58" s="149">
        <v>0.29399999999999998</v>
      </c>
      <c r="AA58" s="148" t="s">
        <v>105</v>
      </c>
    </row>
    <row r="59" spans="1:27" s="120" customFormat="1" ht="12" customHeight="1">
      <c r="A59" s="325" t="s">
        <v>243</v>
      </c>
      <c r="B59" s="325"/>
      <c r="C59" s="325"/>
      <c r="D59" s="363" t="s">
        <v>12</v>
      </c>
      <c r="E59" s="364"/>
      <c r="F59" s="365"/>
      <c r="G59" s="184"/>
      <c r="H59" s="184"/>
      <c r="I59" s="148" t="s">
        <v>12</v>
      </c>
      <c r="J59" s="149">
        <v>7.4999999999999997E-2</v>
      </c>
      <c r="K59" s="148" t="s">
        <v>35</v>
      </c>
      <c r="L59" s="148" t="s">
        <v>12</v>
      </c>
      <c r="M59" s="148" t="s">
        <v>12</v>
      </c>
      <c r="N59" s="149">
        <v>0.124</v>
      </c>
      <c r="O59" s="148" t="s">
        <v>84</v>
      </c>
      <c r="P59" s="148" t="s">
        <v>12</v>
      </c>
      <c r="Q59" s="148" t="s">
        <v>12</v>
      </c>
      <c r="R59" s="149">
        <v>0.156</v>
      </c>
      <c r="S59" s="148" t="s">
        <v>74</v>
      </c>
      <c r="T59" s="148" t="s">
        <v>12</v>
      </c>
      <c r="U59" s="148" t="s">
        <v>12</v>
      </c>
      <c r="V59" s="149">
        <v>0.17899999999999999</v>
      </c>
      <c r="W59" s="148" t="s">
        <v>231</v>
      </c>
      <c r="X59" s="148" t="s">
        <v>12</v>
      </c>
      <c r="Y59" s="148" t="s">
        <v>12</v>
      </c>
      <c r="Z59" s="149">
        <v>0.14499999999999999</v>
      </c>
      <c r="AA59" s="148" t="s">
        <v>86</v>
      </c>
    </row>
  </sheetData>
  <mergeCells count="32">
    <mergeCell ref="E37:G37"/>
    <mergeCell ref="K43:S43"/>
    <mergeCell ref="L44:M44"/>
    <mergeCell ref="N44:O44"/>
    <mergeCell ref="P44:Q44"/>
    <mergeCell ref="R44:S44"/>
    <mergeCell ref="AD2:AE2"/>
    <mergeCell ref="AD24:AE24"/>
    <mergeCell ref="R2:S2"/>
    <mergeCell ref="R24:S24"/>
    <mergeCell ref="D54:F54"/>
    <mergeCell ref="K36:O36"/>
    <mergeCell ref="T53:W53"/>
    <mergeCell ref="X53:AA53"/>
    <mergeCell ref="A51:D51"/>
    <mergeCell ref="A52:D52"/>
    <mergeCell ref="A53:C53"/>
    <mergeCell ref="D53:K53"/>
    <mergeCell ref="L53:O53"/>
    <mergeCell ref="P53:S53"/>
    <mergeCell ref="B36:G36"/>
    <mergeCell ref="C37:D37"/>
    <mergeCell ref="A59:C59"/>
    <mergeCell ref="A56:C56"/>
    <mergeCell ref="A57:C57"/>
    <mergeCell ref="D59:F59"/>
    <mergeCell ref="A55:C55"/>
    <mergeCell ref="D55:F55"/>
    <mergeCell ref="D57:F57"/>
    <mergeCell ref="D58:F58"/>
    <mergeCell ref="D56:F56"/>
    <mergeCell ref="A58:C58"/>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4:D37"/>
  <sheetViews>
    <sheetView zoomScale="80" zoomScaleNormal="80" workbookViewId="0">
      <selection activeCell="L19" sqref="L19"/>
    </sheetView>
  </sheetViews>
  <sheetFormatPr defaultRowHeight="15"/>
  <cols>
    <col min="1" max="1" width="15.28515625" customWidth="1"/>
    <col min="2" max="2" width="13.42578125" customWidth="1"/>
  </cols>
  <sheetData>
    <row r="24" spans="2:4">
      <c r="B24" s="188" t="s">
        <v>342</v>
      </c>
    </row>
    <row r="27" spans="2:4" ht="18.75">
      <c r="B27" s="332" t="s">
        <v>221</v>
      </c>
      <c r="C27" s="371"/>
      <c r="D27" s="370"/>
    </row>
    <row r="28" spans="2:4" ht="15.75">
      <c r="B28" s="13"/>
      <c r="C28" s="13">
        <v>1960</v>
      </c>
      <c r="D28" s="13">
        <v>2010</v>
      </c>
    </row>
    <row r="29" spans="2:4" ht="15.75">
      <c r="B29" s="13" t="s">
        <v>52</v>
      </c>
      <c r="C29" s="278">
        <v>32</v>
      </c>
      <c r="D29" s="278">
        <v>29.6</v>
      </c>
    </row>
    <row r="30" spans="2:4" ht="15.75">
      <c r="B30" s="13" t="s">
        <v>219</v>
      </c>
      <c r="C30" s="278">
        <v>33.1</v>
      </c>
      <c r="D30" s="278">
        <v>38</v>
      </c>
    </row>
    <row r="31" spans="2:4" ht="15.75">
      <c r="B31" s="13" t="s">
        <v>220</v>
      </c>
      <c r="C31" s="278">
        <v>29.2</v>
      </c>
      <c r="D31" s="278">
        <v>37.200000000000003</v>
      </c>
    </row>
    <row r="33" spans="1:1" ht="15.75">
      <c r="A33" s="111" t="s">
        <v>222</v>
      </c>
    </row>
    <row r="34" spans="1:1">
      <c r="A34" s="17" t="s">
        <v>217</v>
      </c>
    </row>
    <row r="35" spans="1:1">
      <c r="A35" s="17" t="s">
        <v>218</v>
      </c>
    </row>
    <row r="36" spans="1:1" ht="15.75">
      <c r="A36" s="111" t="s">
        <v>223</v>
      </c>
    </row>
    <row r="37" spans="1:1">
      <c r="A37" s="17" t="s">
        <v>163</v>
      </c>
    </row>
  </sheetData>
  <mergeCells count="1">
    <mergeCell ref="B27:D27"/>
  </mergeCells>
  <hyperlinks>
    <hyperlink ref="A34" r:id="rId1"/>
    <hyperlink ref="A35" r:id="rId2"/>
    <hyperlink ref="A37" r:id="rId3"/>
  </hyperlinks>
  <pageMargins left="0.7" right="0.7" top="0.75" bottom="0.75" header="0.3" footer="0.3"/>
  <pageSetup orientation="portrait" horizontalDpi="4294967293" verticalDpi="0" r:id="rId4"/>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Citizenship</vt:lpstr>
      <vt:lpstr>MedianIncome_Race_Fam_Age</vt:lpstr>
      <vt:lpstr>MedianIncome</vt:lpstr>
      <vt:lpstr>AgeDistributionSyrOn</vt:lpstr>
      <vt:lpstr>Refugees</vt:lpstr>
      <vt:lpstr>PovertyCalculationTables</vt:lpstr>
      <vt:lpstr>PeoplePoverty</vt:lpstr>
      <vt:lpstr>IndividualsPoverty</vt:lpstr>
      <vt:lpstr>MedianAge</vt:lpstr>
      <vt:lpstr>White&amp;Nonwhite</vt:lpstr>
      <vt:lpstr>RaceEthnicity</vt:lpstr>
      <vt:lpstr>RaceEthnicityCities</vt:lpstr>
      <vt:lpstr>RaceEthnicityChange</vt:lpstr>
      <vt:lpstr>Syracuse MSA Population</vt:lpstr>
      <vt:lpstr>City Limited English</vt:lpstr>
      <vt:lpstr>County Limited English</vt:lpstr>
      <vt:lpstr>Sex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Preferred Customer</cp:lastModifiedBy>
  <dcterms:created xsi:type="dcterms:W3CDTF">2013-01-18T18:06:36Z</dcterms:created>
  <dcterms:modified xsi:type="dcterms:W3CDTF">2014-07-18T01:15:46Z</dcterms:modified>
</cp:coreProperties>
</file>