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theme/themeOverride22.xml" ContentType="application/vnd.openxmlformats-officedocument.themeOverrid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15" windowHeight="13740" firstSheet="8" activeTab="12"/>
  </bookViews>
  <sheets>
    <sheet name="Cancer - Males" sheetId="1" r:id="rId1"/>
    <sheet name="Asthma Prevalence" sheetId="2" r:id="rId2"/>
    <sheet name="Children Public Assistance" sheetId="3" r:id="rId3"/>
    <sheet name="Hospice Utilization" sheetId="7" r:id="rId4"/>
    <sheet name="Food Deserts" sheetId="8" r:id="rId5"/>
    <sheet name="Diabetes" sheetId="9" r:id="rId6"/>
    <sheet name="Suicide" sheetId="10" r:id="rId7"/>
    <sheet name="Binge Drinking" sheetId="11" r:id="rId8"/>
    <sheet name="Flu Vaccinations" sheetId="12" r:id="rId9"/>
    <sheet name="No exercise" sheetId="13" r:id="rId10"/>
    <sheet name="Low access to Grocery Stores" sheetId="14" r:id="rId11"/>
    <sheet name="WIC SNAP" sheetId="15" r:id="rId12"/>
    <sheet name="Health and Physical Activitiy" sheetId="16" r:id="rId13"/>
    <sheet name="ER Wait Times" sheetId="17" r:id="rId14"/>
    <sheet name="Fast Food %" sheetId="18" r:id="rId15"/>
    <sheet name="Low Income Groc Store Access" sheetId="19" r:id="rId16"/>
    <sheet name="Sheet1" sheetId="20" r:id="rId17"/>
  </sheets>
  <definedNames>
    <definedName name="_xlnm._FilterDatabase" localSheetId="4" hidden="1">'Food Deserts'!#REF!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7" l="1"/>
  <c r="E22" i="17"/>
  <c r="E11" i="17"/>
  <c r="D11" i="17"/>
  <c r="E29" i="17"/>
  <c r="D29" i="17"/>
  <c r="D38" i="17"/>
  <c r="E38" i="17"/>
  <c r="C38" i="17"/>
  <c r="B38" i="17"/>
  <c r="C29" i="17"/>
  <c r="B29" i="17"/>
  <c r="C22" i="17"/>
  <c r="B22" i="17"/>
  <c r="C11" i="17"/>
  <c r="B11" i="17"/>
  <c r="E3" i="10"/>
  <c r="H6" i="10"/>
  <c r="E5" i="10"/>
  <c r="H5" i="10"/>
  <c r="E4" i="10"/>
  <c r="H4" i="10"/>
  <c r="E6" i="10"/>
  <c r="H3" i="10"/>
  <c r="D57" i="8"/>
  <c r="B57" i="8"/>
  <c r="H57" i="8"/>
  <c r="K46" i="8"/>
  <c r="D22" i="8"/>
  <c r="H22" i="8"/>
  <c r="K45" i="8"/>
  <c r="D10" i="8"/>
  <c r="H10" i="8"/>
  <c r="K44" i="8"/>
  <c r="D42" i="8"/>
  <c r="B42" i="8"/>
  <c r="H42" i="8"/>
  <c r="K43" i="8"/>
  <c r="C10" i="8"/>
  <c r="G10" i="8"/>
  <c r="K25" i="8"/>
  <c r="C57" i="8"/>
  <c r="G57" i="8"/>
  <c r="K24" i="8"/>
  <c r="C22" i="8"/>
  <c r="G22" i="8"/>
  <c r="K23" i="8"/>
  <c r="C42" i="8"/>
  <c r="G42" i="8"/>
  <c r="K22" i="8"/>
  <c r="E42" i="8"/>
  <c r="F42" i="8"/>
  <c r="K5" i="8"/>
  <c r="K4" i="8"/>
  <c r="E57" i="8"/>
  <c r="F57" i="8"/>
  <c r="K3" i="8"/>
  <c r="K2" i="8"/>
  <c r="D4" i="10"/>
  <c r="D6" i="10"/>
  <c r="D3" i="10"/>
  <c r="D5" i="10"/>
  <c r="G33" i="1"/>
  <c r="G34" i="1"/>
  <c r="G32" i="1"/>
</calcChain>
</file>

<file path=xl/sharedStrings.xml><?xml version="1.0" encoding="utf-8"?>
<sst xmlns="http://schemas.openxmlformats.org/spreadsheetml/2006/main" count="524" uniqueCount="155">
  <si>
    <t>Onondaga County</t>
  </si>
  <si>
    <t>New York State</t>
  </si>
  <si>
    <t>Syracuse</t>
  </si>
  <si>
    <t>Prostate</t>
  </si>
  <si>
    <t>Lung and Brochus</t>
  </si>
  <si>
    <t>Colorectal</t>
  </si>
  <si>
    <t>Urinary Bladder</t>
  </si>
  <si>
    <t>Colon</t>
  </si>
  <si>
    <t>Non-Hodgkin Lymphomas</t>
  </si>
  <si>
    <t>Kidney</t>
  </si>
  <si>
    <t>Leukemias</t>
  </si>
  <si>
    <t>Melanoma</t>
  </si>
  <si>
    <t>Location</t>
  </si>
  <si>
    <t>Type and Number of Incidences Per 100,000</t>
  </si>
  <si>
    <t>Total</t>
  </si>
  <si>
    <t>Albany County</t>
  </si>
  <si>
    <t>Erie County</t>
  </si>
  <si>
    <t>Monroe County</t>
  </si>
  <si>
    <t>United States</t>
  </si>
  <si>
    <t>Albany</t>
  </si>
  <si>
    <t>Buffalo</t>
  </si>
  <si>
    <t>Rochester</t>
  </si>
  <si>
    <t>Number of people with low access to nutritious foods in food deserts</t>
  </si>
  <si>
    <t>COUNTY</t>
  </si>
  <si>
    <t># w/low access</t>
  </si>
  <si>
    <t>age 0-17</t>
  </si>
  <si>
    <t>age 65+</t>
  </si>
  <si>
    <t>desert total</t>
  </si>
  <si>
    <t>low access %</t>
  </si>
  <si>
    <t>0-17 %</t>
  </si>
  <si>
    <t>65+ %</t>
  </si>
  <si>
    <t>TOTAL</t>
  </si>
  <si>
    <t>Adults Diagnosed with Diabetes</t>
  </si>
  <si>
    <t>2008-2010</t>
  </si>
  <si>
    <t>DEATHS</t>
  </si>
  <si>
    <t>TOTAL POPULATION</t>
  </si>
  <si>
    <t>http://www.ers.usda.gov/data-products/food-desert-locator/go-to-the-locator.aspx</t>
  </si>
  <si>
    <t>per 100000</t>
  </si>
  <si>
    <t>http://www.ers.usda.gov/data-products/food-environment-atlas/go-to-the-atlas.aspx</t>
  </si>
  <si>
    <t>County name</t>
  </si>
  <si>
    <t>Onondaga</t>
  </si>
  <si>
    <t>Children, low access to store (%), 2010</t>
  </si>
  <si>
    <t>Children, low access to store, 2010</t>
  </si>
  <si>
    <t>Households, no car &amp; low access to store (%), 2010</t>
  </si>
  <si>
    <t>Households, no car &amp; low access to store, 2010</t>
  </si>
  <si>
    <t>Low income &amp; low access to store (%), 2010</t>
  </si>
  <si>
    <t>Low income &amp; low access to store, 2010</t>
  </si>
  <si>
    <t>Population, low access to store (%), 2010</t>
  </si>
  <si>
    <t>Population, low access to store, 2010</t>
  </si>
  <si>
    <t>Seniors, low access to store (%), 2010</t>
  </si>
  <si>
    <t>Seniors, low access to store, 2010</t>
  </si>
  <si>
    <t>Monroe</t>
  </si>
  <si>
    <t>Erie</t>
  </si>
  <si>
    <t>Child &amp; Adult Care (% pop), 2009*</t>
  </si>
  <si>
    <t>Child &amp; Adult Care (% pop), 2011*</t>
  </si>
  <si>
    <t>Child &amp; Adult Care (change % pop), 2009-11*</t>
  </si>
  <si>
    <t>SNAP benefits per capita (% change), 2008-10</t>
  </si>
  <si>
    <t>SNAP benefits per capita, 2008</t>
  </si>
  <si>
    <t>SNAP benefits per capita, 2010</t>
  </si>
  <si>
    <t>SNAP participants (% pop), 2009*</t>
  </si>
  <si>
    <t>SNAP participants (% pop), 2011*</t>
  </si>
  <si>
    <t>SNAP participants (change % pop), 2009-11*</t>
  </si>
  <si>
    <t>SNAP participation rate, 2007*</t>
  </si>
  <si>
    <t>SNAP participation rate, 2009*</t>
  </si>
  <si>
    <t>SNAP redemptions/SNAP-authorized stores (% change), 2008-11</t>
  </si>
  <si>
    <t>SNAP redemptions/SNAP-authorized stores, 2008</t>
  </si>
  <si>
    <t>SNAP redemptions/SNAP-authorized stores, 2011</t>
  </si>
  <si>
    <t>School Breakfast participants (% pop), 2009*</t>
  </si>
  <si>
    <t>School Breakfast participants (% pop), 2011*</t>
  </si>
  <si>
    <t>School Breakfast participants (change % pop), 2009-11*</t>
  </si>
  <si>
    <t>School Lunch participants (% pop), 2009*</t>
  </si>
  <si>
    <t>School Lunch participants (% pop), 2011*</t>
  </si>
  <si>
    <t>School Lunch participants (change % pop), 2009-11*</t>
  </si>
  <si>
    <t>Students free-lunch eligible (%), 2006</t>
  </si>
  <si>
    <t>Students free-lunch eligible (%), 2009</t>
  </si>
  <si>
    <t>Students reduced-price-lunch eligible (%), 2006</t>
  </si>
  <si>
    <t>Students reduced-price-lunch eligible (%), 2009</t>
  </si>
  <si>
    <t>Summer Food participants (% pop), 2009*</t>
  </si>
  <si>
    <t>Summer Food participants (% pop), 2011*</t>
  </si>
  <si>
    <t>Summer Food participants (change % pop), 2009-11*</t>
  </si>
  <si>
    <t>WIC participants (% pop), 2009*</t>
  </si>
  <si>
    <t>WIC participants (% pop), 2011*</t>
  </si>
  <si>
    <t>WIC participants (change % pop), 2009-11*</t>
  </si>
  <si>
    <t>WIC redemptions per capita (% change), 2008-11</t>
  </si>
  <si>
    <t>WIC redemptions per capita, 2008</t>
  </si>
  <si>
    <t>WIC redemptions per capita, 2011</t>
  </si>
  <si>
    <t>WIC redemptions/WIC-authorized stores (% change), 2008-11</t>
  </si>
  <si>
    <t>WIC redemptions/WIC-authorized stores, 2008</t>
  </si>
  <si>
    <t>WIC redemptions/WIC-authorized stores, 2011</t>
  </si>
  <si>
    <t>Adult diabetes rate, 2009</t>
  </si>
  <si>
    <t>Adult obesity rate, 2009</t>
  </si>
  <si>
    <t>Adults meeting activity guidelines (%), 2009*</t>
  </si>
  <si>
    <t>ERS natural amenity index, 1999</t>
  </si>
  <si>
    <t>High schoolers physically active (%), 2009*</t>
  </si>
  <si>
    <t>Low-income preschool obesity rate (% change), 2006-08 to 2009-11</t>
  </si>
  <si>
    <t>Low-income preschool obesity rate, 2006-08</t>
  </si>
  <si>
    <t>Low-income preschool obesity rate, 2009-11</t>
  </si>
  <si>
    <t>Recreation &amp; fitness facilities (% change), 2007-09</t>
  </si>
  <si>
    <t>Recreation &amp; fitness facilities, 2007</t>
  </si>
  <si>
    <t>Recreation &amp; fitness facilities, 2009</t>
  </si>
  <si>
    <t>Recreation &amp; fitness facilities/1,000 pop (% change), 2007-09</t>
  </si>
  <si>
    <t>Recreation &amp; fitness facilities/1,000 pop, 2007</t>
  </si>
  <si>
    <t>Recreation &amp; fitness facilities/1,000 pop, 2009</t>
  </si>
  <si>
    <t>ONONDAGA</t>
  </si>
  <si>
    <t>Auburn Community Hospital</t>
  </si>
  <si>
    <t>Crouse Hospital</t>
  </si>
  <si>
    <t>St. Joseph's Hospital Health Center</t>
  </si>
  <si>
    <t>Syracuse VA Medical Center</t>
  </si>
  <si>
    <t>University Hospital SUNY Health Science Center</t>
  </si>
  <si>
    <t>ERIE</t>
  </si>
  <si>
    <t>MINUTES</t>
  </si>
  <si>
    <t>http://www.syracuse.com/news/index.ssf/2013/02/er_wait_times_vary_dramaticall.html</t>
  </si>
  <si>
    <t>http://www.medicare.gov/hospitalcompare/results.aspx#state=NY&amp;county=ONONDAGA&amp;type=0&amp;lat=43.0347064&amp;lng=-76.1261969&amp;AspxAutoDetectCookieSupport=1</t>
  </si>
  <si>
    <t>ER to ADM</t>
  </si>
  <si>
    <t>DOOR2DOC</t>
  </si>
  <si>
    <t>N/A</t>
  </si>
  <si>
    <t>TOTAL AVERAGE</t>
  </si>
  <si>
    <t>Bertrand Chaffee Hospital</t>
  </si>
  <si>
    <t>Erie County Medical Center</t>
  </si>
  <si>
    <t>Kaleida Health</t>
  </si>
  <si>
    <t>Kenmore Mercy Hospital</t>
  </si>
  <si>
    <t>Mercy Hospital</t>
  </si>
  <si>
    <t>Sisters of Charity Hospital</t>
  </si>
  <si>
    <t>TLC Health Network</t>
  </si>
  <si>
    <t>Upstate New York VA Healthcare System (Western NY)</t>
  </si>
  <si>
    <t>Door2doc</t>
  </si>
  <si>
    <t>Average time patients spent in the emergency department before they were seen by a healthcare professional</t>
  </si>
  <si>
    <t>Average (median) time patients spent in the emergency department, before they were admitted to the hospital as an inpatient</t>
  </si>
  <si>
    <t>ALBANY</t>
  </si>
  <si>
    <t>Albany Medical Center Hospital</t>
  </si>
  <si>
    <t>Albany Memorial Hospital</t>
  </si>
  <si>
    <t>Albany VA Medical Center</t>
  </si>
  <si>
    <t>St. Peter's Hospital</t>
  </si>
  <si>
    <t>MONROE</t>
  </si>
  <si>
    <t>Highland Hospital</t>
  </si>
  <si>
    <t>Lakeside Memorial Hospital</t>
  </si>
  <si>
    <t>Monroe Community Hospital</t>
  </si>
  <si>
    <t>Rochester General Hospital</t>
  </si>
  <si>
    <t>Strong Memorial Hospital</t>
  </si>
  <si>
    <t>Unity Hospital of Rochester</t>
  </si>
  <si>
    <t>New York Average</t>
  </si>
  <si>
    <t>National Average</t>
  </si>
  <si>
    <t>% OF PATIENTS</t>
  </si>
  <si>
    <t>INFLUENZA VACC</t>
  </si>
  <si>
    <t>PNUEMONIA VACC</t>
  </si>
  <si>
    <t>PNEUMONIA VACC</t>
  </si>
  <si>
    <t>ALL DATA 2011-2012</t>
  </si>
  <si>
    <t>Patients assessed and given influenza vaccination</t>
  </si>
  <si>
    <r>
      <t>Higher</t>
    </r>
    <r>
      <rPr>
        <i/>
        <sz val="11"/>
        <color rgb="FF4F7B22"/>
        <rFont val="Inherit"/>
      </rPr>
      <t xml:space="preserve"> percentages are better</t>
    </r>
  </si>
  <si>
    <t>Patients assessed and given pneumonia vaccination</t>
  </si>
  <si>
    <t>http://www.countyhealthrankings.org/#app/new-york/2012/onondaga/county/1/overall</t>
  </si>
  <si>
    <t>Percent of all restaurants that are fast-food establishments</t>
  </si>
  <si>
    <t>Fast food restaurants are identified by North American Industrial Classification System (NAICS) code 722211.</t>
  </si>
  <si>
    <t>http://www.countyhealthrankings.org/#app/new-york/2010/measures/factors/30/map</t>
  </si>
  <si>
    <t>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</si>
</sst>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4F7B22"/>
      <name val="Inherit"/>
    </font>
    <font>
      <b/>
      <i/>
      <sz val="11"/>
      <color rgb="FF4F7B22"/>
      <name val="Inherit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9" fontId="0" fillId="0" borderId="0" xfId="1" applyFont="1"/>
    <xf numFmtId="9" fontId="2" fillId="0" borderId="0" xfId="1" applyFont="1"/>
    <xf numFmtId="9" fontId="2" fillId="0" borderId="0" xfId="1" applyNumberFormat="1" applyFont="1"/>
    <xf numFmtId="10" fontId="0" fillId="0" borderId="0" xfId="1" applyNumberFormat="1" applyFont="1"/>
    <xf numFmtId="0" fontId="0" fillId="0" borderId="0" xfId="0" applyFont="1"/>
    <xf numFmtId="43" fontId="0" fillId="0" borderId="0" xfId="2" applyFont="1"/>
    <xf numFmtId="0" fontId="4" fillId="0" borderId="0" xfId="4"/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3" fillId="2" borderId="0" xfId="3" applyNumberFormat="1" applyProtection="1">
      <protection locked="0"/>
    </xf>
    <xf numFmtId="0" fontId="5" fillId="3" borderId="0" xfId="5" applyNumberFormat="1" applyProtection="1">
      <protection locked="0"/>
    </xf>
    <xf numFmtId="0" fontId="3" fillId="2" borderId="0" xfId="3"/>
    <xf numFmtId="0" fontId="6" fillId="4" borderId="1" xfId="6"/>
    <xf numFmtId="49" fontId="6" fillId="4" borderId="1" xfId="6" applyNumberFormat="1" applyAlignment="1">
      <alignment wrapText="1"/>
    </xf>
    <xf numFmtId="0" fontId="6" fillId="4" borderId="1" xfId="6" applyAlignment="1">
      <alignment wrapText="1"/>
    </xf>
    <xf numFmtId="165" fontId="0" fillId="0" borderId="0" xfId="10" applyNumberFormat="1" applyFont="1"/>
    <xf numFmtId="9" fontId="3" fillId="2" borderId="0" xfId="1" applyFont="1" applyFill="1"/>
    <xf numFmtId="0" fontId="9" fillId="0" borderId="0" xfId="0" applyFont="1"/>
    <xf numFmtId="1" fontId="3" fillId="2" borderId="0" xfId="3" applyNumberFormat="1"/>
    <xf numFmtId="1" fontId="0" fillId="0" borderId="0" xfId="0" applyNumberFormat="1"/>
    <xf numFmtId="166" fontId="0" fillId="0" borderId="0" xfId="0" applyNumberFormat="1"/>
  </cellXfs>
  <cellStyles count="11">
    <cellStyle name="Bad" xfId="5" builtinId="27"/>
    <cellStyle name="Check Cell" xfId="6" builtinId="23"/>
    <cellStyle name="Comma" xfId="2" builtinId="3"/>
    <cellStyle name="Currency" xfId="10" builtinId="4"/>
    <cellStyle name="Followed Hyperlink" xfId="7" builtinId="9" hidden="1"/>
    <cellStyle name="Followed Hyperlink" xfId="8" builtinId="9" hidden="1"/>
    <cellStyle name="Followed Hyperlink" xfId="9" builtinId="9" hidden="1"/>
    <cellStyle name="Good" xfId="3" builtinId="26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Cancer Incidence in Males Per 100,000</a:t>
            </a:r>
          </a:p>
          <a:p>
            <a:pPr>
              <a:defRPr/>
            </a:pPr>
            <a:r>
              <a:rPr lang="en-US" sz="1200" b="0">
                <a:effectLst/>
              </a:rPr>
              <a:t>2005-09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'Cancer - Males'!$A$2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'Cancer - Males'!$B$1:$F$1</c:f>
              <c:strCache>
                <c:ptCount val="5"/>
                <c:pt idx="0">
                  <c:v>Prostate</c:v>
                </c:pt>
                <c:pt idx="1">
                  <c:v>Lung and Brochus</c:v>
                </c:pt>
                <c:pt idx="2">
                  <c:v>Colorectal</c:v>
                </c:pt>
                <c:pt idx="3">
                  <c:v>Urinary Bladder</c:v>
                </c:pt>
                <c:pt idx="4">
                  <c:v>Colon</c:v>
                </c:pt>
              </c:strCache>
            </c:strRef>
          </c:cat>
          <c:val>
            <c:numRef>
              <c:f>'Cancer - Males'!$B$2:$F$2</c:f>
              <c:numCache>
                <c:formatCode>General</c:formatCode>
                <c:ptCount val="5"/>
                <c:pt idx="0">
                  <c:v>167</c:v>
                </c:pt>
                <c:pt idx="1">
                  <c:v>77</c:v>
                </c:pt>
                <c:pt idx="2">
                  <c:v>55</c:v>
                </c:pt>
                <c:pt idx="3">
                  <c:v>43</c:v>
                </c:pt>
                <c:pt idx="4">
                  <c:v>39</c:v>
                </c:pt>
              </c:numCache>
            </c:numRef>
          </c:val>
        </c:ser>
        <c:ser>
          <c:idx val="1"/>
          <c:order val="1"/>
          <c:tx>
            <c:strRef>
              <c:f>'Cancer - Males'!$A$3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'Cancer - Males'!$B$1:$F$1</c:f>
              <c:strCache>
                <c:ptCount val="5"/>
                <c:pt idx="0">
                  <c:v>Prostate</c:v>
                </c:pt>
                <c:pt idx="1">
                  <c:v>Lung and Brochus</c:v>
                </c:pt>
                <c:pt idx="2">
                  <c:v>Colorectal</c:v>
                </c:pt>
                <c:pt idx="3">
                  <c:v>Urinary Bladder</c:v>
                </c:pt>
                <c:pt idx="4">
                  <c:v>Colon</c:v>
                </c:pt>
              </c:strCache>
            </c:strRef>
          </c:cat>
          <c:val>
            <c:numRef>
              <c:f>'Cancer - Males'!$B$3:$F$3</c:f>
              <c:numCache>
                <c:formatCode>General</c:formatCode>
                <c:ptCount val="5"/>
                <c:pt idx="0">
                  <c:v>215</c:v>
                </c:pt>
                <c:pt idx="1">
                  <c:v>215</c:v>
                </c:pt>
                <c:pt idx="2">
                  <c:v>51</c:v>
                </c:pt>
                <c:pt idx="3">
                  <c:v>51</c:v>
                </c:pt>
                <c:pt idx="4">
                  <c:v>37</c:v>
                </c:pt>
              </c:numCache>
            </c:numRef>
          </c:val>
        </c:ser>
        <c:ser>
          <c:idx val="2"/>
          <c:order val="2"/>
          <c:tx>
            <c:strRef>
              <c:f>'Cancer - Males'!$A$4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'Cancer - Males'!$B$1:$F$1</c:f>
              <c:strCache>
                <c:ptCount val="5"/>
                <c:pt idx="0">
                  <c:v>Prostate</c:v>
                </c:pt>
                <c:pt idx="1">
                  <c:v>Lung and Brochus</c:v>
                </c:pt>
                <c:pt idx="2">
                  <c:v>Colorectal</c:v>
                </c:pt>
                <c:pt idx="3">
                  <c:v>Urinary Bladder</c:v>
                </c:pt>
                <c:pt idx="4">
                  <c:v>Colon</c:v>
                </c:pt>
              </c:strCache>
            </c:strRef>
          </c:cat>
          <c:val>
            <c:numRef>
              <c:f>'Cancer - Males'!$B$4:$F$4</c:f>
              <c:numCache>
                <c:formatCode>General</c:formatCode>
                <c:ptCount val="5"/>
                <c:pt idx="0">
                  <c:v>195</c:v>
                </c:pt>
                <c:pt idx="1">
                  <c:v>126</c:v>
                </c:pt>
                <c:pt idx="2">
                  <c:v>52</c:v>
                </c:pt>
                <c:pt idx="3">
                  <c:v>42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24128"/>
        <c:axId val="157825664"/>
      </c:barChart>
      <c:catAx>
        <c:axId val="157824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57825664"/>
        <c:crosses val="autoZero"/>
        <c:auto val="1"/>
        <c:lblAlgn val="ctr"/>
        <c:lblOffset val="100"/>
        <c:noMultiLvlLbl val="0"/>
      </c:catAx>
      <c:valAx>
        <c:axId val="15782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78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Adults In Onondaga County Diagnosed with Diabetes</a:t>
            </a:r>
          </a:p>
          <a:p>
            <a:pPr>
              <a:defRPr/>
            </a:pPr>
            <a:r>
              <a:rPr lang="en-US" sz="1200" b="0"/>
              <a:t>2006-10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Diabetes!$I$4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6111111111111101E-2"/>
                  <c:y val="-8.333333333333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-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111111111111101E-2"/>
                  <c:y val="-6.0185185185185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66666666666669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8888888888888903E-2"/>
                  <c:y val="-6.944444444444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Diabetes!$J$3:$N$3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Diabetes!$J$4:$N$4</c:f>
              <c:numCache>
                <c:formatCode>0%</c:formatCode>
                <c:ptCount val="5"/>
                <c:pt idx="0">
                  <c:v>0.05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49664"/>
        <c:axId val="164455552"/>
      </c:lineChart>
      <c:catAx>
        <c:axId val="164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4455552"/>
        <c:crosses val="autoZero"/>
        <c:auto val="1"/>
        <c:lblAlgn val="ctr"/>
        <c:lblOffset val="100"/>
        <c:noMultiLvlLbl val="0"/>
      </c:catAx>
      <c:valAx>
        <c:axId val="1644555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44496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Suicide!$A$3:$A$6</c:f>
              <c:strCache>
                <c:ptCount val="4"/>
                <c:pt idx="0">
                  <c:v>Erie County</c:v>
                </c:pt>
                <c:pt idx="1">
                  <c:v>Monroe County</c:v>
                </c:pt>
                <c:pt idx="2">
                  <c:v>Onondaga County</c:v>
                </c:pt>
                <c:pt idx="3">
                  <c:v>Albany County</c:v>
                </c:pt>
              </c:strCache>
            </c:strRef>
          </c:cat>
          <c:val>
            <c:numRef>
              <c:f>Suicide!$B$3:$B$6</c:f>
              <c:numCache>
                <c:formatCode>General</c:formatCode>
                <c:ptCount val="4"/>
                <c:pt idx="0">
                  <c:v>257</c:v>
                </c:pt>
                <c:pt idx="1">
                  <c:v>171</c:v>
                </c:pt>
                <c:pt idx="2">
                  <c:v>117</c:v>
                </c:pt>
                <c:pt idx="3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39392"/>
        <c:axId val="164549376"/>
      </c:barChart>
      <c:catAx>
        <c:axId val="1645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49376"/>
        <c:crosses val="autoZero"/>
        <c:auto val="1"/>
        <c:lblAlgn val="ctr"/>
        <c:lblOffset val="100"/>
        <c:noMultiLvlLbl val="0"/>
      </c:catAx>
      <c:valAx>
        <c:axId val="16454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539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Suicide Incidence Per 100,000</a:t>
            </a:r>
          </a:p>
          <a:p>
            <a:pPr>
              <a:defRPr/>
            </a:pPr>
            <a:r>
              <a:rPr lang="en-US" sz="1200" b="0">
                <a:effectLst/>
              </a:rPr>
              <a:t>2008-10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Suicide!$G$3:$G$6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Onondaga County</c:v>
                </c:pt>
                <c:pt idx="3">
                  <c:v>Erie County</c:v>
                </c:pt>
              </c:strCache>
            </c:strRef>
          </c:cat>
          <c:val>
            <c:numRef>
              <c:f>Suicide!$H$3:$H$6</c:f>
              <c:numCache>
                <c:formatCode>_(* #,##0_);_(* \(#,##0\);_(* "-"??_);_(@_)</c:formatCode>
                <c:ptCount val="4"/>
                <c:pt idx="0">
                  <c:v>21.984903699459704</c:v>
                </c:pt>
                <c:pt idx="1">
                  <c:v>23.20418598087215</c:v>
                </c:pt>
                <c:pt idx="2">
                  <c:v>25.538212368789249</c:v>
                </c:pt>
                <c:pt idx="3">
                  <c:v>28.15787253577529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27552"/>
        <c:axId val="160329088"/>
      </c:barChart>
      <c:catAx>
        <c:axId val="1603275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0329088"/>
        <c:crosses val="autoZero"/>
        <c:auto val="1"/>
        <c:lblAlgn val="ctr"/>
        <c:lblOffset val="100"/>
        <c:noMultiLvlLbl val="0"/>
      </c:catAx>
      <c:valAx>
        <c:axId val="160329088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603275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Percentage of Adults Who Binge Drink</a:t>
            </a:r>
          </a:p>
          <a:p>
            <a:pPr>
              <a:defRPr/>
            </a:pPr>
            <a:r>
              <a:rPr lang="en-US" sz="1200" b="0">
                <a:effectLst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'Binge Drinking'!$C$1:$C$4</c:f>
              <c:strCache>
                <c:ptCount val="4"/>
                <c:pt idx="0">
                  <c:v>Monroe County</c:v>
                </c:pt>
                <c:pt idx="1">
                  <c:v>Albany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'Binge Drinking'!$D$1:$D$4</c:f>
              <c:numCache>
                <c:formatCode>0%</c:formatCode>
                <c:ptCount val="4"/>
                <c:pt idx="0">
                  <c:v>0.14000000000000001</c:v>
                </c:pt>
                <c:pt idx="1">
                  <c:v>0.15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65824"/>
        <c:axId val="164367360"/>
      </c:barChart>
      <c:catAx>
        <c:axId val="1643658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4367360"/>
        <c:crosses val="autoZero"/>
        <c:auto val="1"/>
        <c:lblAlgn val="ctr"/>
        <c:lblOffset val="100"/>
        <c:noMultiLvlLbl val="0"/>
      </c:catAx>
      <c:valAx>
        <c:axId val="1643673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4365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Adult Flu Vaccinations</a:t>
            </a:r>
          </a:p>
          <a:p>
            <a:pPr>
              <a:defRPr/>
            </a:pPr>
            <a:r>
              <a:rPr lang="en-US" sz="1200" b="0">
                <a:effectLst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'Flu Vaccinations'!$C$1:$C$4</c:f>
              <c:strCache>
                <c:ptCount val="4"/>
                <c:pt idx="0">
                  <c:v>Erie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'Flu Vaccinations'!$D$1:$D$4</c:f>
              <c:numCache>
                <c:formatCode>0%</c:formatCode>
                <c:ptCount val="4"/>
                <c:pt idx="0">
                  <c:v>0.66900000000000004</c:v>
                </c:pt>
                <c:pt idx="1">
                  <c:v>0.69199999999999995</c:v>
                </c:pt>
                <c:pt idx="2">
                  <c:v>0.78500000000000003</c:v>
                </c:pt>
                <c:pt idx="3">
                  <c:v>0.81499999999999995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90720"/>
        <c:axId val="164592256"/>
      </c:barChart>
      <c:catAx>
        <c:axId val="1645907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4592256"/>
        <c:crosses val="autoZero"/>
        <c:auto val="1"/>
        <c:lblAlgn val="ctr"/>
        <c:lblOffset val="100"/>
        <c:noMultiLvlLbl val="0"/>
      </c:catAx>
      <c:valAx>
        <c:axId val="1645922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4590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Adults in Onondaga</a:t>
            </a:r>
            <a:r>
              <a:rPr lang="en-US" sz="1400" b="0" baseline="0">
                <a:effectLst/>
              </a:rPr>
              <a:t> County</a:t>
            </a:r>
            <a:r>
              <a:rPr lang="en-US" sz="1400" b="0">
                <a:effectLst/>
              </a:rPr>
              <a:t> Failing to Exercise in Over a Month</a:t>
            </a:r>
          </a:p>
          <a:p>
            <a:pPr>
              <a:defRPr/>
            </a:pPr>
            <a:r>
              <a:rPr lang="en-US" sz="1200" b="0">
                <a:effectLst/>
              </a:rPr>
              <a:t>2007-10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exercise'!$E$4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6111111111111101E-2"/>
                  <c:y val="-8.3333333333333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"/>
                  <c:y val="-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111111111111101E-2"/>
                  <c:y val="-6.0185185185185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66666666666669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8888888888888903E-2"/>
                  <c:y val="-6.9444444444444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'No exercise'!$F$3:$I$3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'No exercise'!$F$4:$I$4</c:f>
              <c:numCache>
                <c:formatCode>0%</c:formatCode>
                <c:ptCount val="4"/>
                <c:pt idx="0">
                  <c:v>0.17</c:v>
                </c:pt>
                <c:pt idx="1">
                  <c:v>0.2</c:v>
                </c:pt>
                <c:pt idx="2">
                  <c:v>0.27</c:v>
                </c:pt>
                <c:pt idx="3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13120"/>
        <c:axId val="167408384"/>
      </c:lineChart>
      <c:catAx>
        <c:axId val="1646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7408384"/>
        <c:crosses val="autoZero"/>
        <c:auto val="1"/>
        <c:lblAlgn val="ctr"/>
        <c:lblOffset val="100"/>
        <c:noMultiLvlLbl val="0"/>
      </c:catAx>
      <c:valAx>
        <c:axId val="1674083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46131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Adults not Exercising in over 30 Days</a:t>
            </a:r>
          </a:p>
          <a:p>
            <a:pPr>
              <a:defRPr/>
            </a:pPr>
            <a:r>
              <a:rPr lang="en-US" sz="1200" b="0">
                <a:effectLst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 exercise'!$C$1:$C$4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'No exercise'!$D$1:$D$4</c:f>
              <c:numCache>
                <c:formatCode>0%</c:formatCode>
                <c:ptCount val="4"/>
                <c:pt idx="0">
                  <c:v>0.15</c:v>
                </c:pt>
                <c:pt idx="1">
                  <c:v>0.17</c:v>
                </c:pt>
                <c:pt idx="2">
                  <c:v>0.18</c:v>
                </c:pt>
                <c:pt idx="3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63168"/>
        <c:axId val="167473152"/>
      </c:barChart>
      <c:catAx>
        <c:axId val="1674631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7473152"/>
        <c:crosses val="autoZero"/>
        <c:auto val="1"/>
        <c:lblAlgn val="ctr"/>
        <c:lblOffset val="100"/>
        <c:noMultiLvlLbl val="0"/>
      </c:catAx>
      <c:valAx>
        <c:axId val="167473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7463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Population with Low Access to Grocery Stores</a:t>
            </a:r>
          </a:p>
          <a:p>
            <a:pPr>
              <a:defRPr/>
            </a:pPr>
            <a:r>
              <a:rPr lang="en-US" sz="1200" b="0"/>
              <a:t>2010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'Low access to Grocery Stores'!$D$2:$D$5</c:f>
              <c:strCache>
                <c:ptCount val="4"/>
                <c:pt idx="0">
                  <c:v>Onondaga County</c:v>
                </c:pt>
                <c:pt idx="1">
                  <c:v>Erie County</c:v>
                </c:pt>
                <c:pt idx="2">
                  <c:v>Albany County</c:v>
                </c:pt>
                <c:pt idx="3">
                  <c:v>Monroe County</c:v>
                </c:pt>
              </c:strCache>
            </c:strRef>
          </c:cat>
          <c:val>
            <c:numRef>
              <c:f>'Low access to Grocery Stores'!$E$2:$E$5</c:f>
              <c:numCache>
                <c:formatCode>0%</c:formatCode>
                <c:ptCount val="4"/>
                <c:pt idx="0">
                  <c:v>0.26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40608"/>
        <c:axId val="167542144"/>
      </c:barChart>
      <c:catAx>
        <c:axId val="1675406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7542144"/>
        <c:crosses val="autoZero"/>
        <c:auto val="1"/>
        <c:lblAlgn val="ctr"/>
        <c:lblOffset val="100"/>
        <c:noMultiLvlLbl val="0"/>
      </c:catAx>
      <c:valAx>
        <c:axId val="16754214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7540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SNAP Benefits Per Capita</a:t>
            </a:r>
          </a:p>
          <a:p>
            <a:pPr>
              <a:defRPr/>
            </a:pPr>
            <a:r>
              <a:rPr lang="en-US" sz="1200" b="0"/>
              <a:t>2010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'WIC SNAP'!$E$2:$E$5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'WIC SNAP'!$F$2:$F$5</c:f>
              <c:numCache>
                <c:formatCode>_("$"* #,##0_);_("$"* \(#,##0\);_("$"* "-"??_);_(@_)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15776"/>
        <c:axId val="168717312"/>
      </c:barChart>
      <c:catAx>
        <c:axId val="1687157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8717312"/>
        <c:crosses val="autoZero"/>
        <c:auto val="1"/>
        <c:lblAlgn val="ctr"/>
        <c:lblOffset val="100"/>
        <c:noMultiLvlLbl val="0"/>
      </c:catAx>
      <c:valAx>
        <c:axId val="168717312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8715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WIC Redemptions Per Capita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'WIC SNAP'!$E$23:$E$26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'WIC SNAP'!$F$23:$F$26</c:f>
              <c:numCache>
                <c:formatCode>_("$"* #,##0_);_("$"* \(#,##0\);_("$"* "-"??_);_(@_)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84512"/>
        <c:axId val="167586048"/>
      </c:barChart>
      <c:catAx>
        <c:axId val="1675845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7586048"/>
        <c:crosses val="autoZero"/>
        <c:auto val="1"/>
        <c:lblAlgn val="ctr"/>
        <c:lblOffset val="100"/>
        <c:noMultiLvlLbl val="0"/>
      </c:catAx>
      <c:valAx>
        <c:axId val="16758604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7584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Adults Diagnosed with Asthma</a:t>
            </a:r>
          </a:p>
          <a:p>
            <a:pPr>
              <a:defRPr/>
            </a:pPr>
            <a:r>
              <a:rPr lang="en-US" sz="1200" b="0"/>
              <a:t>2008-09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566431351253505"/>
          <c:y val="0.23953703703703705"/>
          <c:w val="0.70225246628654181"/>
          <c:h val="0.6444830854476524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'Asthma Prevalence'!$D$1:$D$4</c:f>
              <c:strCache>
                <c:ptCount val="4"/>
                <c:pt idx="0">
                  <c:v>Erie County</c:v>
                </c:pt>
                <c:pt idx="1">
                  <c:v>Monroe County</c:v>
                </c:pt>
                <c:pt idx="2">
                  <c:v>Onondaga County</c:v>
                </c:pt>
                <c:pt idx="3">
                  <c:v>Albany County</c:v>
                </c:pt>
              </c:strCache>
            </c:strRef>
          </c:cat>
          <c:val>
            <c:numRef>
              <c:f>'Asthma Prevalence'!$E$1:$E$4</c:f>
              <c:numCache>
                <c:formatCode>0%</c:formatCode>
                <c:ptCount val="4"/>
                <c:pt idx="0">
                  <c:v>0.08</c:v>
                </c:pt>
                <c:pt idx="1">
                  <c:v>0.11</c:v>
                </c:pt>
                <c:pt idx="2">
                  <c:v>0.12</c:v>
                </c:pt>
                <c:pt idx="3">
                  <c:v>0.14000000000000001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79488"/>
        <c:axId val="158481024"/>
      </c:barChart>
      <c:catAx>
        <c:axId val="1584794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58481024"/>
        <c:crosses val="autoZero"/>
        <c:auto val="1"/>
        <c:lblAlgn val="ctr"/>
        <c:lblOffset val="100"/>
        <c:noMultiLvlLbl val="0"/>
      </c:catAx>
      <c:valAx>
        <c:axId val="158481024"/>
        <c:scaling>
          <c:orientation val="minMax"/>
          <c:max val="0.30000000000000004"/>
        </c:scaling>
        <c:delete val="1"/>
        <c:axPos val="b"/>
        <c:numFmt formatCode="0%" sourceLinked="1"/>
        <c:majorTickMark val="out"/>
        <c:minorTickMark val="none"/>
        <c:tickLblPos val="nextTo"/>
        <c:crossAx val="15847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 Change of Recreation &amp;</a:t>
            </a:r>
            <a:r>
              <a:rPr lang="en-US" sz="1400" b="0" baseline="0"/>
              <a:t> Fitness Facilities per 100,000 </a:t>
            </a:r>
          </a:p>
          <a:p>
            <a:pPr>
              <a:defRPr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and Physical Activitiy'!$E$2:$E$5</c:f>
              <c:strCache>
                <c:ptCount val="4"/>
                <c:pt idx="0">
                  <c:v>Monroe County</c:v>
                </c:pt>
                <c:pt idx="1">
                  <c:v>Albany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'Health and Physical Activitiy'!$F$2:$F$5</c:f>
              <c:numCache>
                <c:formatCode>0%</c:formatCode>
                <c:ptCount val="4"/>
                <c:pt idx="0">
                  <c:v>-8.4599999999999995E-2</c:v>
                </c:pt>
                <c:pt idx="1">
                  <c:v>-5.1400000000000001E-2</c:v>
                </c:pt>
                <c:pt idx="2">
                  <c:v>-3.4299999999999997E-2</c:v>
                </c:pt>
                <c:pt idx="3">
                  <c:v>1.35E-2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2048"/>
        <c:axId val="167125376"/>
      </c:barChart>
      <c:catAx>
        <c:axId val="1604020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solidFill>
            <a:schemeClr val="tx1"/>
          </a:solidFill>
          <a:ln>
            <a:solidFill>
              <a:sysClr val="windowText" lastClr="000000"/>
            </a:solidFill>
          </a:ln>
        </c:spPr>
        <c:crossAx val="167125376"/>
        <c:crosses val="autoZero"/>
        <c:auto val="1"/>
        <c:lblAlgn val="ctr"/>
        <c:lblOffset val="100"/>
        <c:noMultiLvlLbl val="0"/>
      </c:catAx>
      <c:valAx>
        <c:axId val="1671253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0402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Recreation &amp; Fitness Facilities per 100,000</a:t>
            </a:r>
          </a:p>
          <a:p>
            <a:pPr>
              <a:defRPr/>
            </a:pPr>
            <a:r>
              <a:rPr lang="en-US" sz="1200" b="0"/>
              <a:t>2009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and Physical Activitiy'!$E$23:$E$26</c:f>
              <c:strCache>
                <c:ptCount val="4"/>
                <c:pt idx="0">
                  <c:v>Erie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Onondaga County</c:v>
                </c:pt>
              </c:strCache>
            </c:strRef>
          </c:cat>
          <c:val>
            <c:numRef>
              <c:f>'Health and Physical Activitiy'!$F$23:$F$26</c:f>
              <c:numCache>
                <c:formatCode>_(* #,##0.00_);_(* \(#,##0.00\);_(* "-"??_);_(@_)</c:formatCode>
                <c:ptCount val="4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12416"/>
        <c:axId val="167613952"/>
      </c:barChart>
      <c:catAx>
        <c:axId val="1676124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7613952"/>
        <c:crosses val="autoZero"/>
        <c:auto val="1"/>
        <c:lblAlgn val="ctr"/>
        <c:lblOffset val="100"/>
        <c:noMultiLvlLbl val="0"/>
      </c:catAx>
      <c:valAx>
        <c:axId val="167613952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167612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Emergency</a:t>
            </a:r>
            <a:r>
              <a:rPr lang="en-US" sz="1400" b="0" baseline="0"/>
              <a:t> Room Wait Time to Admission (minutes)</a:t>
            </a:r>
          </a:p>
          <a:p>
            <a:pPr>
              <a:defRPr/>
            </a:pPr>
            <a:r>
              <a:rPr lang="en-US" sz="1200" b="0" baseline="0"/>
              <a:t>2011 - 12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 Wait Times'!$A$47:$A$51</c:f>
              <c:strCache>
                <c:ptCount val="5"/>
                <c:pt idx="0">
                  <c:v>Erie County</c:v>
                </c:pt>
                <c:pt idx="1">
                  <c:v>NYS</c:v>
                </c:pt>
                <c:pt idx="2">
                  <c:v>Onondaga County</c:v>
                </c:pt>
                <c:pt idx="3">
                  <c:v>Albany County</c:v>
                </c:pt>
                <c:pt idx="4">
                  <c:v>Monroe County</c:v>
                </c:pt>
              </c:strCache>
            </c:strRef>
          </c:cat>
          <c:val>
            <c:numRef>
              <c:f>'ER Wait Times'!$B$47:$B$51</c:f>
              <c:numCache>
                <c:formatCode>General</c:formatCode>
                <c:ptCount val="5"/>
                <c:pt idx="0">
                  <c:v>330</c:v>
                </c:pt>
                <c:pt idx="1">
                  <c:v>366</c:v>
                </c:pt>
                <c:pt idx="2">
                  <c:v>375</c:v>
                </c:pt>
                <c:pt idx="3" formatCode="0">
                  <c:v>385.66666666666669</c:v>
                </c:pt>
                <c:pt idx="4" formatCode="0">
                  <c:v>512.25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7120"/>
        <c:axId val="168758656"/>
      </c:barChart>
      <c:catAx>
        <c:axId val="168757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8758656"/>
        <c:crosses val="autoZero"/>
        <c:auto val="1"/>
        <c:lblAlgn val="ctr"/>
        <c:lblOffset val="100"/>
        <c:noMultiLvlLbl val="0"/>
      </c:catAx>
      <c:valAx>
        <c:axId val="1687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757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Emergency</a:t>
            </a:r>
            <a:r>
              <a:rPr lang="en-US" sz="1400" b="0" baseline="0"/>
              <a:t> Room Wait Time to Doctor (minutes)</a:t>
            </a:r>
          </a:p>
          <a:p>
            <a:pPr>
              <a:defRPr/>
            </a:pPr>
            <a:r>
              <a:rPr lang="en-US" sz="1200" b="0" baseline="0"/>
              <a:t>2011 - 12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 Wait Times'!$A$69:$A$73</c:f>
              <c:strCache>
                <c:ptCount val="5"/>
                <c:pt idx="0">
                  <c:v>Albany County</c:v>
                </c:pt>
                <c:pt idx="1">
                  <c:v>Erie County</c:v>
                </c:pt>
                <c:pt idx="2">
                  <c:v>NYS</c:v>
                </c:pt>
                <c:pt idx="3">
                  <c:v>Monroe County</c:v>
                </c:pt>
                <c:pt idx="4">
                  <c:v>Onondaga County</c:v>
                </c:pt>
              </c:strCache>
            </c:strRef>
          </c:cat>
          <c:val>
            <c:numRef>
              <c:f>'ER Wait Times'!$B$69:$B$73</c:f>
              <c:numCache>
                <c:formatCode>0</c:formatCode>
                <c:ptCount val="5"/>
                <c:pt idx="0">
                  <c:v>29</c:v>
                </c:pt>
                <c:pt idx="1">
                  <c:v>30.285714285714285</c:v>
                </c:pt>
                <c:pt idx="2">
                  <c:v>36</c:v>
                </c:pt>
                <c:pt idx="3">
                  <c:v>43</c:v>
                </c:pt>
                <c:pt idx="4">
                  <c:v>52.75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99616"/>
        <c:axId val="168809600"/>
      </c:barChart>
      <c:catAx>
        <c:axId val="1687996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8809600"/>
        <c:crosses val="autoZero"/>
        <c:auto val="1"/>
        <c:lblAlgn val="ctr"/>
        <c:lblOffset val="100"/>
        <c:noMultiLvlLbl val="0"/>
      </c:catAx>
      <c:valAx>
        <c:axId val="1688096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8799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Hospital Patients Given Influenza Vaccinations </a:t>
            </a:r>
          </a:p>
          <a:p>
            <a:pPr>
              <a:defRPr/>
            </a:pPr>
            <a:r>
              <a:rPr lang="en-US" sz="1200" b="0"/>
              <a:t>2011-12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 Wait Times'!$D$47:$D$51</c:f>
              <c:strCache>
                <c:ptCount val="5"/>
                <c:pt idx="0">
                  <c:v>Monroe County</c:v>
                </c:pt>
                <c:pt idx="1">
                  <c:v>Onondaga County</c:v>
                </c:pt>
                <c:pt idx="2">
                  <c:v>Erie County</c:v>
                </c:pt>
                <c:pt idx="3">
                  <c:v>NYS</c:v>
                </c:pt>
                <c:pt idx="4">
                  <c:v>Albany County</c:v>
                </c:pt>
              </c:strCache>
            </c:strRef>
          </c:cat>
          <c:val>
            <c:numRef>
              <c:f>'ER Wait Times'!$E$47:$E$51</c:f>
              <c:numCache>
                <c:formatCode>0%</c:formatCode>
                <c:ptCount val="5"/>
                <c:pt idx="0">
                  <c:v>0.67400000000000004</c:v>
                </c:pt>
                <c:pt idx="1">
                  <c:v>0.76500000000000001</c:v>
                </c:pt>
                <c:pt idx="2">
                  <c:v>0.82714285714285718</c:v>
                </c:pt>
                <c:pt idx="3">
                  <c:v>0.84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87936"/>
        <c:axId val="173689472"/>
      </c:barChart>
      <c:catAx>
        <c:axId val="1736879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73689472"/>
        <c:crosses val="autoZero"/>
        <c:auto val="1"/>
        <c:lblAlgn val="ctr"/>
        <c:lblOffset val="100"/>
        <c:noMultiLvlLbl val="0"/>
      </c:catAx>
      <c:valAx>
        <c:axId val="1736894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687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Hospital Patients Given Pneumonia</a:t>
            </a:r>
            <a:r>
              <a:rPr lang="en-US" sz="1400" b="0" baseline="0"/>
              <a:t> Vaccinations</a:t>
            </a:r>
          </a:p>
          <a:p>
            <a:pPr>
              <a:defRPr/>
            </a:pPr>
            <a:r>
              <a:rPr lang="en-US" sz="1200" b="0" baseline="0"/>
              <a:t>2011-12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'ER Wait Times'!$D$69:$D$73</c:f>
              <c:strCache>
                <c:ptCount val="5"/>
                <c:pt idx="0">
                  <c:v>Monroe County</c:v>
                </c:pt>
                <c:pt idx="1">
                  <c:v>Onondaga County</c:v>
                </c:pt>
                <c:pt idx="2">
                  <c:v>NYS</c:v>
                </c:pt>
                <c:pt idx="3">
                  <c:v>Erie County</c:v>
                </c:pt>
                <c:pt idx="4">
                  <c:v>Albany County</c:v>
                </c:pt>
              </c:strCache>
            </c:strRef>
          </c:cat>
          <c:val>
            <c:numRef>
              <c:f>'ER Wait Times'!$E$69:$E$73</c:f>
              <c:numCache>
                <c:formatCode>0%</c:formatCode>
                <c:ptCount val="5"/>
                <c:pt idx="0">
                  <c:v>0.66199999999999992</c:v>
                </c:pt>
                <c:pt idx="1">
                  <c:v>0.82750000000000012</c:v>
                </c:pt>
                <c:pt idx="2">
                  <c:v>0.85</c:v>
                </c:pt>
                <c:pt idx="3">
                  <c:v>0.87</c:v>
                </c:pt>
                <c:pt idx="4">
                  <c:v>0.89333333333333342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30432"/>
        <c:axId val="173736320"/>
      </c:barChart>
      <c:catAx>
        <c:axId val="1737304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73736320"/>
        <c:crosses val="autoZero"/>
        <c:auto val="1"/>
        <c:lblAlgn val="ctr"/>
        <c:lblOffset val="100"/>
        <c:noMultiLvlLbl val="0"/>
      </c:catAx>
      <c:valAx>
        <c:axId val="1737363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7304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Fast Food</a:t>
            </a:r>
            <a:r>
              <a:rPr lang="en-US" sz="1400" b="0" baseline="0"/>
              <a:t> Restaurants</a:t>
            </a:r>
          </a:p>
          <a:p>
            <a:pPr>
              <a:defRPr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'Fast Food %'!$A$6:$A$9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Onondaga County</c:v>
                </c:pt>
                <c:pt idx="3">
                  <c:v>Erie County</c:v>
                </c:pt>
              </c:strCache>
            </c:strRef>
          </c:cat>
          <c:val>
            <c:numRef>
              <c:f>'Fast Food %'!$B$6:$B$9</c:f>
              <c:numCache>
                <c:formatCode>0%</c:formatCode>
                <c:ptCount val="4"/>
                <c:pt idx="0">
                  <c:v>0.47</c:v>
                </c:pt>
                <c:pt idx="1">
                  <c:v>0.48</c:v>
                </c:pt>
                <c:pt idx="2">
                  <c:v>0.49</c:v>
                </c:pt>
                <c:pt idx="3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92480"/>
        <c:axId val="173494272"/>
      </c:barChart>
      <c:catAx>
        <c:axId val="1734924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73494272"/>
        <c:crosses val="autoZero"/>
        <c:auto val="1"/>
        <c:lblAlgn val="ctr"/>
        <c:lblOffset val="100"/>
        <c:noMultiLvlLbl val="0"/>
      </c:catAx>
      <c:valAx>
        <c:axId val="173494272"/>
        <c:scaling>
          <c:orientation val="minMax"/>
          <c:max val="0.49500000000000005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73492480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Minors who Received Public Assistance</a:t>
            </a:r>
          </a:p>
          <a:p>
            <a:pPr>
              <a:defRPr/>
            </a:pPr>
            <a:r>
              <a:rPr lang="en-US" sz="1200" b="0">
                <a:effectLst/>
              </a:rPr>
              <a:t>2006-10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'Children Public Assistance'!$D$1:$D$4</c:f>
              <c:strCache>
                <c:ptCount val="4"/>
                <c:pt idx="0">
                  <c:v>Onondaga County</c:v>
                </c:pt>
                <c:pt idx="1">
                  <c:v>United States</c:v>
                </c:pt>
                <c:pt idx="2">
                  <c:v>NYS</c:v>
                </c:pt>
                <c:pt idx="3">
                  <c:v>Syracuse</c:v>
                </c:pt>
              </c:strCache>
            </c:strRef>
          </c:cat>
          <c:val>
            <c:numRef>
              <c:f>'Children Public Assistance'!$E$1:$E$4</c:f>
              <c:numCache>
                <c:formatCode>0%</c:formatCode>
                <c:ptCount val="4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34048"/>
        <c:axId val="158435584"/>
      </c:barChart>
      <c:catAx>
        <c:axId val="1584340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58435584"/>
        <c:crosses val="autoZero"/>
        <c:auto val="1"/>
        <c:lblAlgn val="ctr"/>
        <c:lblOffset val="100"/>
        <c:noMultiLvlLbl val="0"/>
      </c:catAx>
      <c:valAx>
        <c:axId val="1584355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8434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Minors who Received Public Assistance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2006-10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'Children Public Assistance'!$L$1:$L$4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'Children Public Assistance'!$M$1:$M$4</c:f>
              <c:numCache>
                <c:formatCode>0%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0.23</c:v>
                </c:pt>
                <c:pt idx="3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07008"/>
        <c:axId val="158508544"/>
      </c:barChart>
      <c:catAx>
        <c:axId val="1585070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58508544"/>
        <c:crosses val="autoZero"/>
        <c:auto val="1"/>
        <c:lblAlgn val="ctr"/>
        <c:lblOffset val="100"/>
        <c:noMultiLvlLbl val="0"/>
      </c:catAx>
      <c:valAx>
        <c:axId val="15850854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8507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Medicare Beneficiaries (65+) Using Hospice Services</a:t>
            </a:r>
          </a:p>
          <a:p>
            <a:pPr>
              <a:defRPr/>
            </a:pPr>
            <a:r>
              <a:rPr lang="en-US" sz="1200" b="0">
                <a:effectLst/>
              </a:rPr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'Hospice Utilization'!$D$2:$D$6</c:f>
              <c:strCache>
                <c:ptCount val="5"/>
                <c:pt idx="0">
                  <c:v>Syracuse</c:v>
                </c:pt>
                <c:pt idx="1">
                  <c:v>NYS</c:v>
                </c:pt>
                <c:pt idx="2">
                  <c:v>Buffalo</c:v>
                </c:pt>
                <c:pt idx="3">
                  <c:v>Albany</c:v>
                </c:pt>
                <c:pt idx="4">
                  <c:v>Rochester</c:v>
                </c:pt>
              </c:strCache>
            </c:strRef>
          </c:cat>
          <c:val>
            <c:numRef>
              <c:f>'Hospice Utilization'!$E$2:$E$6</c:f>
              <c:numCache>
                <c:formatCode>0.0%</c:formatCode>
                <c:ptCount val="5"/>
                <c:pt idx="0">
                  <c:v>1.4E-2</c:v>
                </c:pt>
                <c:pt idx="1">
                  <c:v>1.7999999999999999E-2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2.8000000000000001E-2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7280"/>
        <c:axId val="160359552"/>
      </c:barChart>
      <c:catAx>
        <c:axId val="1603372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0359552"/>
        <c:crosses val="autoZero"/>
        <c:auto val="1"/>
        <c:lblAlgn val="ctr"/>
        <c:lblOffset val="100"/>
        <c:noMultiLvlLbl val="0"/>
      </c:catAx>
      <c:valAx>
        <c:axId val="16035955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16033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Food Deserts with Low Access to Nutritious Foods</a:t>
            </a:r>
          </a:p>
          <a:p>
            <a:pPr>
              <a:defRPr/>
            </a:pPr>
            <a:r>
              <a:rPr lang="en-US" sz="1200" b="0">
                <a:effectLst/>
              </a:rPr>
              <a:t>2012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Deserts'!$J$2:$J$5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'Food Deserts'!$K$2:$K$5</c:f>
              <c:numCache>
                <c:formatCode>0%</c:formatCode>
                <c:ptCount val="4"/>
                <c:pt idx="0">
                  <c:v>0.59</c:v>
                </c:pt>
                <c:pt idx="1">
                  <c:v>0.7105933453092742</c:v>
                </c:pt>
                <c:pt idx="2">
                  <c:v>0.75</c:v>
                </c:pt>
                <c:pt idx="3">
                  <c:v>0.80340002312940906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53696"/>
        <c:axId val="161055488"/>
      </c:barChart>
      <c:catAx>
        <c:axId val="161053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1055488"/>
        <c:crosses val="autoZero"/>
        <c:auto val="1"/>
        <c:lblAlgn val="ctr"/>
        <c:lblOffset val="100"/>
        <c:noMultiLvlLbl val="0"/>
      </c:catAx>
      <c:valAx>
        <c:axId val="16105548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1053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Minors in Populations with Low Access to Nutritious Foods</a:t>
            </a:r>
          </a:p>
          <a:p>
            <a:pPr>
              <a:defRPr/>
            </a:pPr>
            <a:r>
              <a:rPr lang="en-US" sz="1200" b="0">
                <a:effectLst/>
              </a:rPr>
              <a:t>2012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Deserts'!$J$22:$J$25</c:f>
              <c:strCache>
                <c:ptCount val="4"/>
                <c:pt idx="0">
                  <c:v>Monroe County</c:v>
                </c:pt>
                <c:pt idx="1">
                  <c:v>Albany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'Food Deserts'!$K$22:$K$25</c:f>
              <c:numCache>
                <c:formatCode>0%</c:formatCode>
                <c:ptCount val="4"/>
                <c:pt idx="0">
                  <c:v>0.19394462837675736</c:v>
                </c:pt>
                <c:pt idx="1">
                  <c:v>0.23264680286768058</c:v>
                </c:pt>
                <c:pt idx="2">
                  <c:v>0.29136324189714374</c:v>
                </c:pt>
                <c:pt idx="3">
                  <c:v>0.33543523954482857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5104"/>
        <c:axId val="160985088"/>
      </c:barChart>
      <c:catAx>
        <c:axId val="1609751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0985088"/>
        <c:crosses val="autoZero"/>
        <c:auto val="1"/>
        <c:lblAlgn val="ctr"/>
        <c:lblOffset val="100"/>
        <c:noMultiLvlLbl val="0"/>
      </c:catAx>
      <c:valAx>
        <c:axId val="16098508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0975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Elderly in Populations with Low Access to Nutritious Foods</a:t>
            </a:r>
          </a:p>
          <a:p>
            <a:pPr>
              <a:defRPr/>
            </a:pPr>
            <a:r>
              <a:rPr lang="en-US" sz="1200" b="0">
                <a:effectLst/>
              </a:rPr>
              <a:t> 2006-10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027055162408496"/>
          <c:y val="0.31865740740740739"/>
          <c:w val="0.69065771841810908"/>
          <c:h val="0.6304166666666666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Deserts'!$J$43:$J$46</c:f>
              <c:strCache>
                <c:ptCount val="4"/>
                <c:pt idx="0">
                  <c:v>Monroe County</c:v>
                </c:pt>
                <c:pt idx="1">
                  <c:v>Onondaga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'Food Deserts'!$K$43:$K$46</c:f>
              <c:numCache>
                <c:formatCode>0%</c:formatCode>
                <c:ptCount val="4"/>
                <c:pt idx="0">
                  <c:v>8.3681205316443547E-2</c:v>
                </c:pt>
                <c:pt idx="1">
                  <c:v>9.849967384213959E-2</c:v>
                </c:pt>
                <c:pt idx="2">
                  <c:v>0.10393270067547968</c:v>
                </c:pt>
                <c:pt idx="3">
                  <c:v>0.13081537939101234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96736"/>
        <c:axId val="161014912"/>
      </c:barChart>
      <c:catAx>
        <c:axId val="1609967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1014912"/>
        <c:crosses val="autoZero"/>
        <c:auto val="1"/>
        <c:lblAlgn val="ctr"/>
        <c:lblOffset val="100"/>
        <c:noMultiLvlLbl val="0"/>
      </c:catAx>
      <c:valAx>
        <c:axId val="161014912"/>
        <c:scaling>
          <c:orientation val="minMax"/>
          <c:max val="0.30000000000000004"/>
        </c:scaling>
        <c:delete val="1"/>
        <c:axPos val="b"/>
        <c:numFmt formatCode="0%" sourceLinked="1"/>
        <c:majorTickMark val="out"/>
        <c:minorTickMark val="none"/>
        <c:tickLblPos val="nextTo"/>
        <c:crossAx val="160996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>
                <a:effectLst/>
              </a:rPr>
              <a:t>Adults Diagnosed with Diabetes</a:t>
            </a:r>
          </a:p>
          <a:p>
            <a:pPr>
              <a:defRPr/>
            </a:pPr>
            <a:r>
              <a:rPr lang="en-US" sz="1200" b="0">
                <a:effectLst/>
              </a:rPr>
              <a:t>2009-10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Diabetes!$C$2:$C$5</c:f>
              <c:strCache>
                <c:ptCount val="4"/>
                <c:pt idx="0">
                  <c:v>Erie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Diabetes!$D$2:$D$5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1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Text" lastClr="000000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Diabetes!$C$2:$C$5</c:f>
              <c:strCache>
                <c:ptCount val="4"/>
                <c:pt idx="0">
                  <c:v>Erie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Diabetes!$E$2:$E$5</c:f>
              <c:numCache>
                <c:formatCode>0%</c:formatCode>
                <c:ptCount val="4"/>
                <c:pt idx="0">
                  <c:v>0.08</c:v>
                </c:pt>
                <c:pt idx="1">
                  <c:v>0.08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3216"/>
        <c:axId val="164154752"/>
      </c:barChart>
      <c:catAx>
        <c:axId val="1641532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4154752"/>
        <c:crosses val="autoZero"/>
        <c:auto val="1"/>
        <c:lblAlgn val="ctr"/>
        <c:lblOffset val="100"/>
        <c:noMultiLvlLbl val="0"/>
      </c:catAx>
      <c:valAx>
        <c:axId val="164154752"/>
        <c:scaling>
          <c:orientation val="minMax"/>
          <c:max val="0.5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64153216"/>
        <c:crosses val="autoZero"/>
        <c:crossBetween val="between"/>
        <c:majorUnit val="6.000000000000001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176212</xdr:rowOff>
    </xdr:from>
    <xdr:to>
      <xdr:col>14</xdr:col>
      <xdr:colOff>0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9</xdr:row>
      <xdr:rowOff>38100</xdr:rowOff>
    </xdr:from>
    <xdr:to>
      <xdr:col>9</xdr:col>
      <xdr:colOff>109537</xdr:colOff>
      <xdr:row>23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471487</xdr:colOff>
      <xdr:row>25</xdr:row>
      <xdr:rowOff>57150</xdr:rowOff>
    </xdr:from>
    <xdr:to>
      <xdr:col>9</xdr:col>
      <xdr:colOff>166687</xdr:colOff>
      <xdr:row>39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6</xdr:row>
      <xdr:rowOff>14287</xdr:rowOff>
    </xdr:from>
    <xdr:to>
      <xdr:col>9</xdr:col>
      <xdr:colOff>390525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176212</xdr:rowOff>
    </xdr:from>
    <xdr:to>
      <xdr:col>10</xdr:col>
      <xdr:colOff>504825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27</xdr:row>
      <xdr:rowOff>4762</xdr:rowOff>
    </xdr:from>
    <xdr:to>
      <xdr:col>10</xdr:col>
      <xdr:colOff>504825</xdr:colOff>
      <xdr:row>41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176212</xdr:rowOff>
    </xdr:from>
    <xdr:to>
      <xdr:col>10</xdr:col>
      <xdr:colOff>552450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27</xdr:row>
      <xdr:rowOff>185737</xdr:rowOff>
    </xdr:from>
    <xdr:to>
      <xdr:col>11</xdr:col>
      <xdr:colOff>28575</xdr:colOff>
      <xdr:row>42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0.03958</cdr:x>
      <cdr:y>0.31771</cdr:y>
    </cdr:from>
    <cdr:to>
      <cdr:x>0.26042</cdr:x>
      <cdr:y>0.41146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871537"/>
          <a:ext cx="1009650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Monroe County</a:t>
          </a:r>
        </a:p>
      </cdr:txBody>
    </cdr:sp>
  </cdr:relSizeAnchor>
  <cdr:relSizeAnchor xmlns:cdr="http://schemas.openxmlformats.org/drawingml/2006/chartDrawing">
    <cdr:from>
      <cdr:x>0.28403</cdr:x>
      <cdr:y>0.31713</cdr:y>
    </cdr:from>
    <cdr:to>
      <cdr:x>0.50486</cdr:x>
      <cdr:y>0.41088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98575" y="869950"/>
          <a:ext cx="1009650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Albany County</a:t>
          </a:r>
        </a:p>
      </cdr:txBody>
    </cdr:sp>
  </cdr:relSizeAnchor>
  <cdr:relSizeAnchor xmlns:cdr="http://schemas.openxmlformats.org/drawingml/2006/chartDrawing">
    <cdr:from>
      <cdr:x>0.53819</cdr:x>
      <cdr:y>0.31366</cdr:y>
    </cdr:from>
    <cdr:to>
      <cdr:x>0.71667</cdr:x>
      <cdr:y>0.41493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60624" y="860425"/>
          <a:ext cx="815976" cy="277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Erie County</a:t>
          </a:r>
        </a:p>
      </cdr:txBody>
    </cdr:sp>
  </cdr:relSizeAnchor>
  <cdr:relSizeAnchor xmlns:cdr="http://schemas.openxmlformats.org/drawingml/2006/chartDrawing">
    <cdr:from>
      <cdr:x>0.73611</cdr:x>
      <cdr:y>0.43519</cdr:y>
    </cdr:from>
    <cdr:to>
      <cdr:x>1</cdr:x>
      <cdr:y>0.53993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365500" y="1193800"/>
          <a:ext cx="1206500" cy="287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Onondaga County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52</xdr:row>
      <xdr:rowOff>0</xdr:rowOff>
    </xdr:from>
    <xdr:to>
      <xdr:col>3</xdr:col>
      <xdr:colOff>57150</xdr:colOff>
      <xdr:row>66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73</xdr:row>
      <xdr:rowOff>133350</xdr:rowOff>
    </xdr:from>
    <xdr:to>
      <xdr:col>2</xdr:col>
      <xdr:colOff>733425</xdr:colOff>
      <xdr:row>88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51</xdr:row>
      <xdr:rowOff>152400</xdr:rowOff>
    </xdr:from>
    <xdr:to>
      <xdr:col>7</xdr:col>
      <xdr:colOff>0</xdr:colOff>
      <xdr:row>66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73</xdr:row>
      <xdr:rowOff>57150</xdr:rowOff>
    </xdr:from>
    <xdr:to>
      <xdr:col>7</xdr:col>
      <xdr:colOff>161925</xdr:colOff>
      <xdr:row>87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13</xdr:row>
      <xdr:rowOff>66675</xdr:rowOff>
    </xdr:from>
    <xdr:to>
      <xdr:col>11</xdr:col>
      <xdr:colOff>495300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13</xdr:row>
      <xdr:rowOff>23812</xdr:rowOff>
    </xdr:from>
    <xdr:to>
      <xdr:col>15</xdr:col>
      <xdr:colOff>19050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176212</xdr:rowOff>
    </xdr:from>
    <xdr:to>
      <xdr:col>6</xdr:col>
      <xdr:colOff>485775</xdr:colOff>
      <xdr:row>27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11</xdr:row>
      <xdr:rowOff>185737</xdr:rowOff>
    </xdr:from>
    <xdr:to>
      <xdr:col>13</xdr:col>
      <xdr:colOff>542925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23812</xdr:rowOff>
    </xdr:from>
    <xdr:to>
      <xdr:col>15</xdr:col>
      <xdr:colOff>323850</xdr:colOff>
      <xdr:row>27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5</xdr:row>
      <xdr:rowOff>147637</xdr:rowOff>
    </xdr:from>
    <xdr:to>
      <xdr:col>14</xdr:col>
      <xdr:colOff>552450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26</xdr:row>
      <xdr:rowOff>14287</xdr:rowOff>
    </xdr:from>
    <xdr:to>
      <xdr:col>14</xdr:col>
      <xdr:colOff>533400</xdr:colOff>
      <xdr:row>40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47</xdr:row>
      <xdr:rowOff>23812</xdr:rowOff>
    </xdr:from>
    <xdr:to>
      <xdr:col>14</xdr:col>
      <xdr:colOff>533400</xdr:colOff>
      <xdr:row>61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12</xdr:row>
      <xdr:rowOff>33337</xdr:rowOff>
    </xdr:from>
    <xdr:to>
      <xdr:col>6</xdr:col>
      <xdr:colOff>485775</xdr:colOff>
      <xdr:row>26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13</xdr:row>
      <xdr:rowOff>4762</xdr:rowOff>
    </xdr:from>
    <xdr:to>
      <xdr:col>15</xdr:col>
      <xdr:colOff>276225</xdr:colOff>
      <xdr:row>27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1023937</xdr:colOff>
      <xdr:row>9</xdr:row>
      <xdr:rowOff>38100</xdr:rowOff>
    </xdr:from>
    <xdr:to>
      <xdr:col>7</xdr:col>
      <xdr:colOff>166687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9</xdr:row>
      <xdr:rowOff>14287</xdr:rowOff>
    </xdr:from>
    <xdr:to>
      <xdr:col>16</xdr:col>
      <xdr:colOff>381000</xdr:colOff>
      <xdr:row>23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1023937</xdr:colOff>
      <xdr:row>9</xdr:row>
      <xdr:rowOff>38100</xdr:rowOff>
    </xdr:from>
    <xdr:to>
      <xdr:col>8</xdr:col>
      <xdr:colOff>204787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1023937</xdr:colOff>
      <xdr:row>9</xdr:row>
      <xdr:rowOff>38100</xdr:rowOff>
    </xdr:from>
    <xdr:to>
      <xdr:col>8</xdr:col>
      <xdr:colOff>204787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ers.usda.gov/data-products/food-environment-atlas/go-to-the-atlas.asp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dicare.gov/hospitalcompare/results.asp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countyhealthrankings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A10" sqref="A10"/>
    </sheetView>
  </sheetViews>
  <sheetFormatPr defaultColWidth="8.85546875" defaultRowHeight="15"/>
  <cols>
    <col min="1" max="1" width="16.85546875" bestFit="1" customWidth="1"/>
    <col min="3" max="3" width="16.42578125" bestFit="1" customWidth="1"/>
    <col min="4" max="4" width="10" bestFit="1" customWidth="1"/>
    <col min="5" max="5" width="14.85546875" bestFit="1" customWidth="1"/>
    <col min="7" max="7" width="24.140625" bestFit="1" customWidth="1"/>
    <col min="9" max="10" width="10.42578125" bestFit="1" customWidth="1"/>
  </cols>
  <sheetData>
    <row r="1" spans="1:10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 t="s">
        <v>154</v>
      </c>
      <c r="B2">
        <v>167</v>
      </c>
      <c r="C2">
        <v>77</v>
      </c>
      <c r="D2">
        <v>55</v>
      </c>
      <c r="E2">
        <v>43</v>
      </c>
      <c r="F2">
        <v>39</v>
      </c>
      <c r="G2">
        <v>26</v>
      </c>
      <c r="H2">
        <v>22</v>
      </c>
      <c r="I2">
        <v>18</v>
      </c>
      <c r="J2">
        <v>22</v>
      </c>
    </row>
    <row r="3" spans="1:10">
      <c r="A3" t="s">
        <v>0</v>
      </c>
      <c r="B3">
        <v>215</v>
      </c>
      <c r="C3">
        <v>215</v>
      </c>
      <c r="D3">
        <v>51</v>
      </c>
      <c r="E3">
        <v>51</v>
      </c>
      <c r="F3">
        <v>37</v>
      </c>
      <c r="G3">
        <v>30</v>
      </c>
      <c r="H3">
        <v>24</v>
      </c>
      <c r="I3">
        <v>24</v>
      </c>
      <c r="J3">
        <v>20</v>
      </c>
    </row>
    <row r="4" spans="1:10">
      <c r="A4" t="s">
        <v>2</v>
      </c>
      <c r="B4">
        <v>195</v>
      </c>
      <c r="C4">
        <v>126</v>
      </c>
      <c r="D4">
        <v>52</v>
      </c>
      <c r="E4">
        <v>42</v>
      </c>
      <c r="F4">
        <v>36</v>
      </c>
      <c r="G4">
        <v>26</v>
      </c>
      <c r="H4">
        <v>24</v>
      </c>
      <c r="I4">
        <v>21</v>
      </c>
      <c r="J4">
        <v>13</v>
      </c>
    </row>
    <row r="30" spans="1:7">
      <c r="A30" t="s">
        <v>12</v>
      </c>
      <c r="B30" t="s">
        <v>13</v>
      </c>
    </row>
    <row r="31" spans="1:7">
      <c r="B31" t="s">
        <v>7</v>
      </c>
      <c r="C31" t="s">
        <v>3</v>
      </c>
      <c r="D31" t="s">
        <v>4</v>
      </c>
      <c r="E31" t="s">
        <v>5</v>
      </c>
      <c r="F31" t="s">
        <v>6</v>
      </c>
      <c r="G31" t="s">
        <v>14</v>
      </c>
    </row>
    <row r="32" spans="1:7">
      <c r="A32" t="s">
        <v>1</v>
      </c>
      <c r="B32">
        <v>39</v>
      </c>
      <c r="C32">
        <v>167</v>
      </c>
      <c r="D32">
        <v>77</v>
      </c>
      <c r="E32">
        <v>55</v>
      </c>
      <c r="F32">
        <v>43</v>
      </c>
      <c r="G32">
        <f>SUM(C32:F32)</f>
        <v>342</v>
      </c>
    </row>
    <row r="33" spans="1:7">
      <c r="A33" t="s">
        <v>0</v>
      </c>
      <c r="B33">
        <v>37</v>
      </c>
      <c r="C33">
        <v>215</v>
      </c>
      <c r="D33">
        <v>215</v>
      </c>
      <c r="E33">
        <v>51</v>
      </c>
      <c r="F33">
        <v>51</v>
      </c>
      <c r="G33">
        <f>SUM(C33:F33)</f>
        <v>532</v>
      </c>
    </row>
    <row r="34" spans="1:7">
      <c r="A34" t="s">
        <v>2</v>
      </c>
      <c r="B34">
        <v>36</v>
      </c>
      <c r="C34">
        <v>195</v>
      </c>
      <c r="D34">
        <v>126</v>
      </c>
      <c r="E34">
        <v>52</v>
      </c>
      <c r="F34">
        <v>42</v>
      </c>
      <c r="G34">
        <f>SUM(C34:F34)</f>
        <v>415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A13" workbookViewId="0">
      <selection activeCell="M26" sqref="M26"/>
    </sheetView>
  </sheetViews>
  <sheetFormatPr defaultColWidth="8.85546875" defaultRowHeight="15"/>
  <sheetData>
    <row r="1" spans="1:9">
      <c r="A1" t="s">
        <v>0</v>
      </c>
      <c r="B1" s="2">
        <v>0.17</v>
      </c>
      <c r="C1" t="s">
        <v>15</v>
      </c>
      <c r="D1" s="2">
        <v>0.15</v>
      </c>
    </row>
    <row r="2" spans="1:9">
      <c r="A2" t="s">
        <v>15</v>
      </c>
      <c r="B2" s="2">
        <v>0.15</v>
      </c>
      <c r="C2" t="s">
        <v>0</v>
      </c>
      <c r="D2" s="2">
        <v>0.17</v>
      </c>
      <c r="F2" s="2"/>
      <c r="G2" s="2"/>
      <c r="H2" s="2"/>
      <c r="I2" s="2"/>
    </row>
    <row r="3" spans="1:9">
      <c r="A3" t="s">
        <v>17</v>
      </c>
      <c r="B3" s="2">
        <v>0.18</v>
      </c>
      <c r="C3" t="s">
        <v>17</v>
      </c>
      <c r="D3" s="2">
        <v>0.18</v>
      </c>
      <c r="F3">
        <v>2007</v>
      </c>
      <c r="G3">
        <v>2008</v>
      </c>
      <c r="H3">
        <v>2009</v>
      </c>
      <c r="I3">
        <v>2010</v>
      </c>
    </row>
    <row r="4" spans="1:9">
      <c r="A4" t="s">
        <v>16</v>
      </c>
      <c r="B4" s="2">
        <v>0.26</v>
      </c>
      <c r="C4" t="s">
        <v>16</v>
      </c>
      <c r="D4" s="2">
        <v>0.26</v>
      </c>
      <c r="E4" t="s">
        <v>0</v>
      </c>
      <c r="F4" s="2">
        <v>0.17</v>
      </c>
      <c r="G4" s="2">
        <v>0.2</v>
      </c>
      <c r="H4" s="2">
        <v>0.27</v>
      </c>
      <c r="I4" s="2">
        <v>0.17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63" sqref="A63"/>
    </sheetView>
  </sheetViews>
  <sheetFormatPr defaultColWidth="8.85546875" defaultRowHeight="15"/>
  <cols>
    <col min="1" max="1" width="79.85546875" bestFit="1" customWidth="1"/>
    <col min="2" max="2" width="10" bestFit="1" customWidth="1"/>
    <col min="4" max="4" width="16.85546875" bestFit="1" customWidth="1"/>
  </cols>
  <sheetData>
    <row r="1" spans="1:5">
      <c r="A1" s="10" t="s">
        <v>38</v>
      </c>
    </row>
    <row r="2" spans="1:5">
      <c r="D2" t="s">
        <v>0</v>
      </c>
      <c r="E2" s="4">
        <v>0.26</v>
      </c>
    </row>
    <row r="3" spans="1:5">
      <c r="D3" t="s">
        <v>16</v>
      </c>
      <c r="E3" s="4">
        <v>0.26</v>
      </c>
    </row>
    <row r="4" spans="1:5">
      <c r="A4" s="11"/>
      <c r="B4" s="11"/>
      <c r="D4" t="s">
        <v>15</v>
      </c>
      <c r="E4" s="4">
        <v>0.28000000000000003</v>
      </c>
    </row>
    <row r="5" spans="1:5">
      <c r="A5" s="11"/>
      <c r="B5" s="11"/>
      <c r="D5" t="s">
        <v>17</v>
      </c>
      <c r="E5" s="4">
        <v>0.34</v>
      </c>
    </row>
    <row r="6" spans="1:5">
      <c r="A6" s="11" t="s">
        <v>39</v>
      </c>
      <c r="B6" s="11" t="s">
        <v>40</v>
      </c>
    </row>
    <row r="7" spans="1:5">
      <c r="A7" s="11" t="s">
        <v>41</v>
      </c>
      <c r="B7" s="11">
        <v>6.3</v>
      </c>
    </row>
    <row r="8" spans="1:5">
      <c r="A8" s="11" t="s">
        <v>42</v>
      </c>
      <c r="B8" s="11">
        <v>29402.39</v>
      </c>
    </row>
    <row r="9" spans="1:5">
      <c r="A9" s="11" t="s">
        <v>43</v>
      </c>
      <c r="B9" s="11">
        <v>2.34</v>
      </c>
    </row>
    <row r="10" spans="1:5">
      <c r="A10" s="11" t="s">
        <v>44</v>
      </c>
      <c r="B10" s="11">
        <v>4382.54</v>
      </c>
    </row>
    <row r="11" spans="1:5">
      <c r="A11" s="11" t="s">
        <v>45</v>
      </c>
      <c r="B11" s="11">
        <v>5.49</v>
      </c>
    </row>
    <row r="12" spans="1:5">
      <c r="A12" s="11" t="s">
        <v>46</v>
      </c>
      <c r="B12" s="11">
        <v>25601.41</v>
      </c>
    </row>
    <row r="13" spans="1:5">
      <c r="A13" s="23" t="s">
        <v>47</v>
      </c>
      <c r="B13" s="23">
        <v>26.17</v>
      </c>
    </row>
    <row r="14" spans="1:5">
      <c r="A14" s="11" t="s">
        <v>48</v>
      </c>
      <c r="B14" s="11">
        <v>122214.96</v>
      </c>
    </row>
    <row r="15" spans="1:5">
      <c r="A15" s="11" t="s">
        <v>49</v>
      </c>
      <c r="B15" s="11">
        <v>3.84</v>
      </c>
    </row>
    <row r="16" spans="1:5">
      <c r="A16" s="11" t="s">
        <v>50</v>
      </c>
      <c r="B16" s="11">
        <v>17915.580000000002</v>
      </c>
    </row>
    <row r="19" spans="1:2">
      <c r="A19" s="12" t="s">
        <v>39</v>
      </c>
      <c r="B19" s="12" t="s">
        <v>51</v>
      </c>
    </row>
    <row r="20" spans="1:2">
      <c r="A20" s="12" t="s">
        <v>41</v>
      </c>
      <c r="B20" s="12">
        <v>7.44</v>
      </c>
    </row>
    <row r="21" spans="1:2">
      <c r="A21" s="12" t="s">
        <v>42</v>
      </c>
      <c r="B21" s="12">
        <v>55366.63</v>
      </c>
    </row>
    <row r="22" spans="1:2">
      <c r="A22" s="12" t="s">
        <v>43</v>
      </c>
      <c r="B22" s="12">
        <v>2.09</v>
      </c>
    </row>
    <row r="23" spans="1:2">
      <c r="A23" s="12" t="s">
        <v>44</v>
      </c>
      <c r="B23" s="12">
        <v>6257.28</v>
      </c>
    </row>
    <row r="24" spans="1:2">
      <c r="A24" s="12" t="s">
        <v>45</v>
      </c>
      <c r="B24" s="12">
        <v>6.93</v>
      </c>
    </row>
    <row r="25" spans="1:2">
      <c r="A25" s="12" t="s">
        <v>46</v>
      </c>
      <c r="B25" s="12">
        <v>51563.23</v>
      </c>
    </row>
    <row r="26" spans="1:2">
      <c r="A26" s="23" t="s">
        <v>47</v>
      </c>
      <c r="B26" s="23">
        <v>33.85</v>
      </c>
    </row>
    <row r="27" spans="1:2">
      <c r="A27" s="12" t="s">
        <v>48</v>
      </c>
      <c r="B27" s="12">
        <v>251899.68</v>
      </c>
    </row>
    <row r="28" spans="1:2">
      <c r="A28" s="12" t="s">
        <v>49</v>
      </c>
      <c r="B28" s="12">
        <v>4.75</v>
      </c>
    </row>
    <row r="29" spans="1:2">
      <c r="A29" s="12" t="s">
        <v>50</v>
      </c>
      <c r="B29" s="12">
        <v>35336.18</v>
      </c>
    </row>
    <row r="32" spans="1:2">
      <c r="A32" s="13" t="s">
        <v>39</v>
      </c>
      <c r="B32" s="13" t="s">
        <v>52</v>
      </c>
    </row>
    <row r="33" spans="1:2">
      <c r="A33" s="13" t="s">
        <v>41</v>
      </c>
      <c r="B33" s="13">
        <v>5.51</v>
      </c>
    </row>
    <row r="34" spans="1:2">
      <c r="A34" s="13" t="s">
        <v>42</v>
      </c>
      <c r="B34" s="13">
        <v>50625.919999999998</v>
      </c>
    </row>
    <row r="35" spans="1:2">
      <c r="A35" s="13" t="s">
        <v>43</v>
      </c>
      <c r="B35" s="13">
        <v>2.3199999999999998</v>
      </c>
    </row>
    <row r="36" spans="1:2">
      <c r="A36" s="13" t="s">
        <v>44</v>
      </c>
      <c r="B36" s="13">
        <v>8874.86</v>
      </c>
    </row>
    <row r="37" spans="1:2">
      <c r="A37" s="13" t="s">
        <v>45</v>
      </c>
      <c r="B37" s="13">
        <v>5.89</v>
      </c>
    </row>
    <row r="38" spans="1:2">
      <c r="A38" s="13" t="s">
        <v>46</v>
      </c>
      <c r="B38" s="13">
        <v>54114.6</v>
      </c>
    </row>
    <row r="39" spans="1:2">
      <c r="A39" s="23" t="s">
        <v>47</v>
      </c>
      <c r="B39" s="23">
        <v>25.91</v>
      </c>
    </row>
    <row r="40" spans="1:2">
      <c r="A40" s="13" t="s">
        <v>48</v>
      </c>
      <c r="B40" s="13">
        <v>238054.32</v>
      </c>
    </row>
    <row r="41" spans="1:2">
      <c r="A41" s="13" t="s">
        <v>49</v>
      </c>
      <c r="B41" s="13">
        <v>4.33</v>
      </c>
    </row>
    <row r="42" spans="1:2">
      <c r="A42" s="13" t="s">
        <v>50</v>
      </c>
      <c r="B42" s="13">
        <v>39773.4</v>
      </c>
    </row>
    <row r="45" spans="1:2">
      <c r="A45" s="14" t="s">
        <v>39</v>
      </c>
      <c r="B45" s="14" t="s">
        <v>19</v>
      </c>
    </row>
    <row r="46" spans="1:2">
      <c r="A46" s="14" t="s">
        <v>41</v>
      </c>
      <c r="B46" s="14">
        <v>5.69</v>
      </c>
    </row>
    <row r="47" spans="1:2">
      <c r="A47" s="14" t="s">
        <v>42</v>
      </c>
      <c r="B47" s="14">
        <v>17281.900000000001</v>
      </c>
    </row>
    <row r="48" spans="1:2">
      <c r="A48" s="14" t="s">
        <v>43</v>
      </c>
      <c r="B48" s="14">
        <v>2.56</v>
      </c>
    </row>
    <row r="49" spans="1:2">
      <c r="A49" s="14" t="s">
        <v>44</v>
      </c>
      <c r="B49" s="14">
        <v>3223.4</v>
      </c>
    </row>
    <row r="50" spans="1:2">
      <c r="A50" s="14" t="s">
        <v>45</v>
      </c>
      <c r="B50" s="14">
        <v>4.96</v>
      </c>
    </row>
    <row r="51" spans="1:2">
      <c r="A51" s="14" t="s">
        <v>46</v>
      </c>
      <c r="B51" s="14">
        <v>15073.66</v>
      </c>
    </row>
    <row r="52" spans="1:2">
      <c r="A52" s="23" t="s">
        <v>47</v>
      </c>
      <c r="B52" s="23">
        <v>27.5</v>
      </c>
    </row>
    <row r="53" spans="1:2">
      <c r="A53" s="14" t="s">
        <v>48</v>
      </c>
      <c r="B53" s="14">
        <v>83654.080000000002</v>
      </c>
    </row>
    <row r="54" spans="1:2">
      <c r="A54" s="14" t="s">
        <v>49</v>
      </c>
      <c r="B54" s="14">
        <v>4.25</v>
      </c>
    </row>
    <row r="55" spans="1:2">
      <c r="A55" s="14" t="s">
        <v>50</v>
      </c>
      <c r="B55" s="14">
        <v>12906.78</v>
      </c>
    </row>
  </sheetData>
  <sortState ref="D2:E5">
    <sortCondition ref="E2:E5"/>
  </sortState>
  <hyperlinks>
    <hyperlink ref="A1" r:id="rId1"/>
  </hyperlinks>
  <pageMargins left="0.7" right="0.7" top="0.75" bottom="0.75" header="0.3" footer="0.3"/>
  <pageSetup paperSize="0" orientation="portrait" horizontalDpi="0" verticalDpi="0" copie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7" workbookViewId="0">
      <selection activeCell="I5" sqref="I5"/>
    </sheetView>
  </sheetViews>
  <sheetFormatPr defaultColWidth="8.85546875" defaultRowHeight="15"/>
  <cols>
    <col min="1" max="1" width="59.140625" bestFit="1" customWidth="1"/>
    <col min="2" max="2" width="10" bestFit="1" customWidth="1"/>
    <col min="5" max="5" width="16.85546875" bestFit="1" customWidth="1"/>
  </cols>
  <sheetData>
    <row r="1" spans="1:6">
      <c r="A1" s="15" t="s">
        <v>39</v>
      </c>
      <c r="B1" s="15" t="s">
        <v>40</v>
      </c>
    </row>
    <row r="2" spans="1:6">
      <c r="A2" s="15" t="s">
        <v>53</v>
      </c>
      <c r="B2" s="15">
        <v>1.45</v>
      </c>
      <c r="E2" t="s">
        <v>15</v>
      </c>
      <c r="F2" s="29">
        <v>15</v>
      </c>
    </row>
    <row r="3" spans="1:6">
      <c r="A3" s="15" t="s">
        <v>54</v>
      </c>
      <c r="B3" s="15">
        <v>1.52</v>
      </c>
      <c r="E3" t="s">
        <v>0</v>
      </c>
      <c r="F3" s="29">
        <v>18</v>
      </c>
    </row>
    <row r="4" spans="1:6">
      <c r="A4" s="15" t="s">
        <v>55</v>
      </c>
      <c r="B4" s="15">
        <v>0.08</v>
      </c>
      <c r="E4" t="s">
        <v>17</v>
      </c>
      <c r="F4" s="29">
        <v>19</v>
      </c>
    </row>
    <row r="5" spans="1:6">
      <c r="A5" s="15" t="s">
        <v>56</v>
      </c>
      <c r="B5" s="15">
        <v>57.01</v>
      </c>
      <c r="E5" t="s">
        <v>16</v>
      </c>
      <c r="F5" s="29">
        <v>20</v>
      </c>
    </row>
    <row r="6" spans="1:6">
      <c r="A6" s="15" t="s">
        <v>57</v>
      </c>
      <c r="B6" s="15">
        <v>11.75</v>
      </c>
      <c r="F6" s="9"/>
    </row>
    <row r="7" spans="1:6">
      <c r="A7" s="24" t="s">
        <v>58</v>
      </c>
      <c r="B7" s="24">
        <v>18.440000000000001</v>
      </c>
    </row>
    <row r="8" spans="1:6">
      <c r="A8" s="15" t="s">
        <v>59</v>
      </c>
      <c r="B8" s="15">
        <v>11.89</v>
      </c>
    </row>
    <row r="9" spans="1:6">
      <c r="A9" s="15" t="s">
        <v>60</v>
      </c>
      <c r="B9" s="15">
        <v>15.42</v>
      </c>
    </row>
    <row r="10" spans="1:6">
      <c r="A10" s="15" t="s">
        <v>61</v>
      </c>
      <c r="B10" s="15">
        <v>3.53</v>
      </c>
    </row>
    <row r="11" spans="1:6">
      <c r="A11" s="15" t="s">
        <v>62</v>
      </c>
      <c r="B11" s="15">
        <v>62</v>
      </c>
    </row>
    <row r="12" spans="1:6">
      <c r="A12" s="15" t="s">
        <v>63</v>
      </c>
      <c r="B12" s="15">
        <v>68</v>
      </c>
    </row>
    <row r="13" spans="1:6">
      <c r="A13" s="15" t="s">
        <v>64</v>
      </c>
      <c r="B13" s="15">
        <v>62.93</v>
      </c>
    </row>
    <row r="14" spans="1:6">
      <c r="A14" s="15" t="s">
        <v>65</v>
      </c>
      <c r="B14" s="15">
        <v>164875</v>
      </c>
    </row>
    <row r="15" spans="1:6">
      <c r="A15" s="15" t="s">
        <v>66</v>
      </c>
      <c r="B15" s="15">
        <v>268616.68</v>
      </c>
    </row>
    <row r="16" spans="1:6">
      <c r="A16" s="15" t="s">
        <v>67</v>
      </c>
      <c r="B16" s="15">
        <v>2.94</v>
      </c>
    </row>
    <row r="17" spans="1:6">
      <c r="A17" s="15" t="s">
        <v>68</v>
      </c>
      <c r="B17" s="15">
        <v>3.16</v>
      </c>
    </row>
    <row r="18" spans="1:6">
      <c r="A18" s="15" t="s">
        <v>69</v>
      </c>
      <c r="B18" s="15">
        <v>0.23</v>
      </c>
    </row>
    <row r="19" spans="1:6">
      <c r="A19" s="15" t="s">
        <v>70</v>
      </c>
      <c r="B19" s="15">
        <v>9.2799999999999994</v>
      </c>
    </row>
    <row r="20" spans="1:6">
      <c r="A20" s="15" t="s">
        <v>71</v>
      </c>
      <c r="B20" s="15">
        <v>9.3699999999999992</v>
      </c>
    </row>
    <row r="21" spans="1:6">
      <c r="A21" s="15" t="s">
        <v>72</v>
      </c>
      <c r="B21" s="15">
        <v>0.1</v>
      </c>
    </row>
    <row r="22" spans="1:6">
      <c r="A22" s="15" t="s">
        <v>73</v>
      </c>
      <c r="B22" s="15">
        <v>27.2</v>
      </c>
    </row>
    <row r="23" spans="1:6">
      <c r="A23" s="15" t="s">
        <v>74</v>
      </c>
      <c r="B23" s="15">
        <v>30.29</v>
      </c>
      <c r="E23" t="s">
        <v>15</v>
      </c>
      <c r="F23" s="29">
        <v>12</v>
      </c>
    </row>
    <row r="24" spans="1:6">
      <c r="A24" s="15" t="s">
        <v>75</v>
      </c>
      <c r="B24" s="15">
        <v>6.4</v>
      </c>
      <c r="E24" t="s">
        <v>17</v>
      </c>
      <c r="F24" s="29">
        <v>13</v>
      </c>
    </row>
    <row r="25" spans="1:6">
      <c r="A25" s="15" t="s">
        <v>76</v>
      </c>
      <c r="B25" s="15">
        <v>6.71</v>
      </c>
      <c r="E25" t="s">
        <v>16</v>
      </c>
      <c r="F25" s="29">
        <v>14</v>
      </c>
    </row>
    <row r="26" spans="1:6">
      <c r="A26" s="15" t="s">
        <v>77</v>
      </c>
      <c r="B26" s="15">
        <v>2.2400000000000002</v>
      </c>
      <c r="E26" t="s">
        <v>0</v>
      </c>
      <c r="F26" s="29">
        <v>15</v>
      </c>
    </row>
    <row r="27" spans="1:6">
      <c r="A27" s="15" t="s">
        <v>78</v>
      </c>
      <c r="B27" s="15">
        <v>1.95</v>
      </c>
    </row>
    <row r="28" spans="1:6">
      <c r="A28" s="15" t="s">
        <v>79</v>
      </c>
      <c r="B28" s="15">
        <v>-0.28000000000000003</v>
      </c>
    </row>
    <row r="29" spans="1:6">
      <c r="A29" s="15" t="s">
        <v>80</v>
      </c>
      <c r="B29" s="15">
        <v>2.66</v>
      </c>
    </row>
    <row r="30" spans="1:6">
      <c r="A30" s="15" t="s">
        <v>81</v>
      </c>
      <c r="B30" s="15">
        <v>2.64</v>
      </c>
    </row>
    <row r="31" spans="1:6">
      <c r="A31" s="15" t="s">
        <v>82</v>
      </c>
      <c r="B31" s="15">
        <v>-0.02</v>
      </c>
    </row>
    <row r="32" spans="1:6">
      <c r="A32" s="15" t="s">
        <v>83</v>
      </c>
      <c r="B32" s="15">
        <v>-10.01</v>
      </c>
    </row>
    <row r="33" spans="1:2">
      <c r="A33" s="15" t="s">
        <v>84</v>
      </c>
      <c r="B33" s="15">
        <v>16.850000000000001</v>
      </c>
    </row>
    <row r="34" spans="1:2">
      <c r="A34" s="23" t="s">
        <v>85</v>
      </c>
      <c r="B34" s="23">
        <v>15.16</v>
      </c>
    </row>
    <row r="35" spans="1:2">
      <c r="A35" s="15" t="s">
        <v>86</v>
      </c>
      <c r="B35" s="15">
        <v>-3.01</v>
      </c>
    </row>
    <row r="36" spans="1:2">
      <c r="A36" s="15" t="s">
        <v>87</v>
      </c>
      <c r="B36" s="15">
        <v>84869.1</v>
      </c>
    </row>
    <row r="37" spans="1:2">
      <c r="A37" s="15" t="s">
        <v>88</v>
      </c>
      <c r="B37" s="15">
        <v>82312.850000000006</v>
      </c>
    </row>
    <row r="40" spans="1:2">
      <c r="A40" s="16" t="s">
        <v>39</v>
      </c>
      <c r="B40" s="16" t="s">
        <v>51</v>
      </c>
    </row>
    <row r="41" spans="1:2">
      <c r="A41" s="16" t="s">
        <v>53</v>
      </c>
      <c r="B41" s="16">
        <v>1.45</v>
      </c>
    </row>
    <row r="42" spans="1:2">
      <c r="A42" s="16" t="s">
        <v>54</v>
      </c>
      <c r="B42" s="16">
        <v>1.52</v>
      </c>
    </row>
    <row r="43" spans="1:2">
      <c r="A43" s="16" t="s">
        <v>55</v>
      </c>
      <c r="B43" s="16">
        <v>0.08</v>
      </c>
    </row>
    <row r="44" spans="1:2">
      <c r="A44" s="16" t="s">
        <v>56</v>
      </c>
      <c r="B44" s="16">
        <v>46.54</v>
      </c>
    </row>
    <row r="45" spans="1:2">
      <c r="A45" s="16" t="s">
        <v>57</v>
      </c>
      <c r="B45" s="16">
        <v>13.18</v>
      </c>
    </row>
    <row r="46" spans="1:2">
      <c r="A46" s="24" t="s">
        <v>58</v>
      </c>
      <c r="B46" s="24">
        <v>19.309999999999999</v>
      </c>
    </row>
    <row r="47" spans="1:2">
      <c r="A47" s="16" t="s">
        <v>59</v>
      </c>
      <c r="B47" s="16">
        <v>11.89</v>
      </c>
    </row>
    <row r="48" spans="1:2">
      <c r="A48" s="16" t="s">
        <v>60</v>
      </c>
      <c r="B48" s="16">
        <v>15.42</v>
      </c>
    </row>
    <row r="49" spans="1:2">
      <c r="A49" s="16" t="s">
        <v>61</v>
      </c>
      <c r="B49" s="16">
        <v>3.53</v>
      </c>
    </row>
    <row r="50" spans="1:2">
      <c r="A50" s="16" t="s">
        <v>62</v>
      </c>
      <c r="B50" s="16">
        <v>62</v>
      </c>
    </row>
    <row r="51" spans="1:2">
      <c r="A51" s="16" t="s">
        <v>63</v>
      </c>
      <c r="B51" s="16">
        <v>68</v>
      </c>
    </row>
    <row r="52" spans="1:2">
      <c r="A52" s="16" t="s">
        <v>64</v>
      </c>
      <c r="B52" s="16">
        <v>52.68</v>
      </c>
    </row>
    <row r="53" spans="1:2">
      <c r="A53" s="16" t="s">
        <v>65</v>
      </c>
      <c r="B53" s="16">
        <v>186735</v>
      </c>
    </row>
    <row r="54" spans="1:2">
      <c r="A54" s="16" t="s">
        <v>66</v>
      </c>
      <c r="B54" s="16">
        <v>285098.98</v>
      </c>
    </row>
    <row r="55" spans="1:2">
      <c r="A55" s="16" t="s">
        <v>67</v>
      </c>
      <c r="B55" s="16">
        <v>2.94</v>
      </c>
    </row>
    <row r="56" spans="1:2">
      <c r="A56" s="16" t="s">
        <v>68</v>
      </c>
      <c r="B56" s="16">
        <v>3.16</v>
      </c>
    </row>
    <row r="57" spans="1:2">
      <c r="A57" s="16" t="s">
        <v>69</v>
      </c>
      <c r="B57" s="16">
        <v>0.23</v>
      </c>
    </row>
    <row r="58" spans="1:2">
      <c r="A58" s="16" t="s">
        <v>70</v>
      </c>
      <c r="B58" s="16">
        <v>9.2799999999999994</v>
      </c>
    </row>
    <row r="59" spans="1:2">
      <c r="A59" s="16" t="s">
        <v>71</v>
      </c>
      <c r="B59" s="16">
        <v>9.3699999999999992</v>
      </c>
    </row>
    <row r="60" spans="1:2">
      <c r="A60" s="16" t="s">
        <v>72</v>
      </c>
      <c r="B60" s="16">
        <v>0.1</v>
      </c>
    </row>
    <row r="61" spans="1:2">
      <c r="A61" s="16" t="s">
        <v>73</v>
      </c>
      <c r="B61" s="16">
        <v>28</v>
      </c>
    </row>
    <row r="62" spans="1:2">
      <c r="A62" s="16" t="s">
        <v>74</v>
      </c>
      <c r="B62" s="16">
        <v>33.56</v>
      </c>
    </row>
    <row r="63" spans="1:2">
      <c r="A63" s="16" t="s">
        <v>75</v>
      </c>
      <c r="B63" s="16">
        <v>6.5</v>
      </c>
    </row>
    <row r="64" spans="1:2">
      <c r="A64" s="16" t="s">
        <v>76</v>
      </c>
      <c r="B64" s="16">
        <v>6.85</v>
      </c>
    </row>
    <row r="65" spans="1:2">
      <c r="A65" s="16" t="s">
        <v>77</v>
      </c>
      <c r="B65" s="16">
        <v>2.2400000000000002</v>
      </c>
    </row>
    <row r="66" spans="1:2">
      <c r="A66" s="16" t="s">
        <v>78</v>
      </c>
      <c r="B66" s="16">
        <v>1.95</v>
      </c>
    </row>
    <row r="67" spans="1:2">
      <c r="A67" s="16" t="s">
        <v>79</v>
      </c>
      <c r="B67" s="16">
        <v>-0.28000000000000003</v>
      </c>
    </row>
    <row r="68" spans="1:2">
      <c r="A68" s="16" t="s">
        <v>80</v>
      </c>
      <c r="B68" s="16">
        <v>2.66</v>
      </c>
    </row>
    <row r="69" spans="1:2">
      <c r="A69" s="16" t="s">
        <v>81</v>
      </c>
      <c r="B69" s="16">
        <v>2.64</v>
      </c>
    </row>
    <row r="70" spans="1:2">
      <c r="A70" s="16" t="s">
        <v>82</v>
      </c>
      <c r="B70" s="16">
        <v>-0.02</v>
      </c>
    </row>
    <row r="71" spans="1:2">
      <c r="A71" s="16" t="s">
        <v>83</v>
      </c>
      <c r="B71" s="16">
        <v>-5.38</v>
      </c>
    </row>
    <row r="72" spans="1:2">
      <c r="A72" s="16" t="s">
        <v>84</v>
      </c>
      <c r="B72" s="16">
        <v>13.86</v>
      </c>
    </row>
    <row r="73" spans="1:2">
      <c r="A73" s="23" t="s">
        <v>85</v>
      </c>
      <c r="B73" s="23">
        <v>13.11</v>
      </c>
    </row>
    <row r="74" spans="1:2">
      <c r="A74" s="16" t="s">
        <v>86</v>
      </c>
      <c r="B74" s="16">
        <v>3.13</v>
      </c>
    </row>
    <row r="75" spans="1:2">
      <c r="A75" s="16" t="s">
        <v>87</v>
      </c>
      <c r="B75" s="16">
        <v>131611.93</v>
      </c>
    </row>
    <row r="76" spans="1:2">
      <c r="A76" s="16" t="s">
        <v>88</v>
      </c>
      <c r="B76" s="16">
        <v>135730.65</v>
      </c>
    </row>
    <row r="79" spans="1:2">
      <c r="A79" s="17" t="s">
        <v>39</v>
      </c>
      <c r="B79" s="17" t="s">
        <v>52</v>
      </c>
    </row>
    <row r="80" spans="1:2">
      <c r="A80" s="17" t="s">
        <v>53</v>
      </c>
      <c r="B80" s="17">
        <v>1.45</v>
      </c>
    </row>
    <row r="81" spans="1:2">
      <c r="A81" s="17" t="s">
        <v>54</v>
      </c>
      <c r="B81" s="17">
        <v>1.52</v>
      </c>
    </row>
    <row r="82" spans="1:2">
      <c r="A82" s="17" t="s">
        <v>55</v>
      </c>
      <c r="B82" s="17">
        <v>0.08</v>
      </c>
    </row>
    <row r="83" spans="1:2">
      <c r="A83" s="17" t="s">
        <v>56</v>
      </c>
      <c r="B83" s="17">
        <v>47.22</v>
      </c>
    </row>
    <row r="84" spans="1:2">
      <c r="A84" s="17" t="s">
        <v>57</v>
      </c>
      <c r="B84" s="17">
        <v>13.83</v>
      </c>
    </row>
    <row r="85" spans="1:2">
      <c r="A85" s="24" t="s">
        <v>58</v>
      </c>
      <c r="B85" s="24">
        <v>20.36</v>
      </c>
    </row>
    <row r="86" spans="1:2">
      <c r="A86" s="17" t="s">
        <v>59</v>
      </c>
      <c r="B86" s="17">
        <v>11.89</v>
      </c>
    </row>
    <row r="87" spans="1:2">
      <c r="A87" s="17" t="s">
        <v>60</v>
      </c>
      <c r="B87" s="17">
        <v>15.42</v>
      </c>
    </row>
    <row r="88" spans="1:2">
      <c r="A88" s="17" t="s">
        <v>61</v>
      </c>
      <c r="B88" s="17">
        <v>3.53</v>
      </c>
    </row>
    <row r="89" spans="1:2">
      <c r="A89" s="17" t="s">
        <v>62</v>
      </c>
      <c r="B89" s="17">
        <v>62</v>
      </c>
    </row>
    <row r="90" spans="1:2">
      <c r="A90" s="17" t="s">
        <v>63</v>
      </c>
      <c r="B90" s="17">
        <v>68</v>
      </c>
    </row>
    <row r="91" spans="1:2">
      <c r="A91" s="17" t="s">
        <v>64</v>
      </c>
      <c r="B91" s="17">
        <v>59.68</v>
      </c>
    </row>
    <row r="92" spans="1:2">
      <c r="A92" s="17" t="s">
        <v>65</v>
      </c>
      <c r="B92" s="17">
        <v>170130</v>
      </c>
    </row>
    <row r="93" spans="1:2">
      <c r="A93" s="17" t="s">
        <v>66</v>
      </c>
      <c r="B93" s="17">
        <v>271657.08</v>
      </c>
    </row>
    <row r="94" spans="1:2">
      <c r="A94" s="17" t="s">
        <v>67</v>
      </c>
      <c r="B94" s="17">
        <v>2.94</v>
      </c>
    </row>
    <row r="95" spans="1:2">
      <c r="A95" s="17" t="s">
        <v>68</v>
      </c>
      <c r="B95" s="17">
        <v>3.16</v>
      </c>
    </row>
    <row r="96" spans="1:2">
      <c r="A96" s="17" t="s">
        <v>69</v>
      </c>
      <c r="B96" s="17">
        <v>0.23</v>
      </c>
    </row>
    <row r="97" spans="1:2">
      <c r="A97" s="17" t="s">
        <v>70</v>
      </c>
      <c r="B97" s="17">
        <v>9.2799999999999994</v>
      </c>
    </row>
    <row r="98" spans="1:2">
      <c r="A98" s="17" t="s">
        <v>71</v>
      </c>
      <c r="B98" s="17">
        <v>9.3699999999999992</v>
      </c>
    </row>
    <row r="99" spans="1:2">
      <c r="A99" s="17" t="s">
        <v>72</v>
      </c>
      <c r="B99" s="17">
        <v>0.1</v>
      </c>
    </row>
    <row r="100" spans="1:2">
      <c r="A100" s="17" t="s">
        <v>73</v>
      </c>
      <c r="B100" s="17">
        <v>30.5</v>
      </c>
    </row>
    <row r="101" spans="1:2">
      <c r="A101" s="17" t="s">
        <v>74</v>
      </c>
      <c r="B101" s="17">
        <v>32.6</v>
      </c>
    </row>
    <row r="102" spans="1:2">
      <c r="A102" s="17" t="s">
        <v>75</v>
      </c>
      <c r="B102" s="17">
        <v>8</v>
      </c>
    </row>
    <row r="103" spans="1:2">
      <c r="A103" s="17" t="s">
        <v>76</v>
      </c>
      <c r="B103" s="17">
        <v>8</v>
      </c>
    </row>
    <row r="104" spans="1:2">
      <c r="A104" s="17" t="s">
        <v>77</v>
      </c>
      <c r="B104" s="17">
        <v>2.2400000000000002</v>
      </c>
    </row>
    <row r="105" spans="1:2">
      <c r="A105" s="17" t="s">
        <v>78</v>
      </c>
      <c r="B105" s="17">
        <v>1.95</v>
      </c>
    </row>
    <row r="106" spans="1:2">
      <c r="A106" s="17" t="s">
        <v>79</v>
      </c>
      <c r="B106" s="17">
        <v>-0.28000000000000003</v>
      </c>
    </row>
    <row r="107" spans="1:2">
      <c r="A107" s="17" t="s">
        <v>80</v>
      </c>
      <c r="B107" s="17">
        <v>2.66</v>
      </c>
    </row>
    <row r="108" spans="1:2">
      <c r="A108" s="17" t="s">
        <v>81</v>
      </c>
      <c r="B108" s="17">
        <v>2.64</v>
      </c>
    </row>
    <row r="109" spans="1:2">
      <c r="A109" s="17" t="s">
        <v>82</v>
      </c>
      <c r="B109" s="17">
        <v>-0.02</v>
      </c>
    </row>
    <row r="110" spans="1:2">
      <c r="A110" s="17" t="s">
        <v>83</v>
      </c>
      <c r="B110" s="17">
        <v>-8.9600000000000009</v>
      </c>
    </row>
    <row r="111" spans="1:2">
      <c r="A111" s="17" t="s">
        <v>84</v>
      </c>
      <c r="B111" s="17">
        <v>14.84</v>
      </c>
    </row>
    <row r="112" spans="1:2">
      <c r="A112" s="23" t="s">
        <v>85</v>
      </c>
      <c r="B112" s="23">
        <v>13.51</v>
      </c>
    </row>
    <row r="113" spans="1:2">
      <c r="A113" s="17" t="s">
        <v>86</v>
      </c>
      <c r="B113" s="17">
        <v>4.1399999999999997</v>
      </c>
    </row>
    <row r="114" spans="1:2">
      <c r="A114" s="17" t="s">
        <v>87</v>
      </c>
      <c r="B114" s="17">
        <v>83815.539999999994</v>
      </c>
    </row>
    <row r="115" spans="1:2">
      <c r="A115" s="17" t="s">
        <v>88</v>
      </c>
      <c r="B115" s="17">
        <v>87284.41</v>
      </c>
    </row>
    <row r="118" spans="1:2">
      <c r="A118" s="18" t="s">
        <v>39</v>
      </c>
      <c r="B118" s="18" t="s">
        <v>19</v>
      </c>
    </row>
    <row r="119" spans="1:2">
      <c r="A119" s="18" t="s">
        <v>53</v>
      </c>
      <c r="B119" s="18">
        <v>1.45</v>
      </c>
    </row>
    <row r="120" spans="1:2">
      <c r="A120" s="18" t="s">
        <v>54</v>
      </c>
      <c r="B120" s="18">
        <v>1.52</v>
      </c>
    </row>
    <row r="121" spans="1:2">
      <c r="A121" s="18" t="s">
        <v>55</v>
      </c>
      <c r="B121" s="18">
        <v>0.08</v>
      </c>
    </row>
    <row r="122" spans="1:2">
      <c r="A122" s="18" t="s">
        <v>56</v>
      </c>
      <c r="B122" s="18">
        <v>64.09</v>
      </c>
    </row>
    <row r="123" spans="1:2">
      <c r="A123" s="18" t="s">
        <v>57</v>
      </c>
      <c r="B123" s="18">
        <v>8.93</v>
      </c>
    </row>
    <row r="124" spans="1:2">
      <c r="A124" s="24" t="s">
        <v>58</v>
      </c>
      <c r="B124" s="24">
        <v>14.65</v>
      </c>
    </row>
    <row r="125" spans="1:2">
      <c r="A125" s="18" t="s">
        <v>59</v>
      </c>
      <c r="B125" s="18">
        <v>11.89</v>
      </c>
    </row>
    <row r="126" spans="1:2">
      <c r="A126" s="18" t="s">
        <v>60</v>
      </c>
      <c r="B126" s="18">
        <v>15.42</v>
      </c>
    </row>
    <row r="127" spans="1:2">
      <c r="A127" s="18" t="s">
        <v>61</v>
      </c>
      <c r="B127" s="18">
        <v>3.53</v>
      </c>
    </row>
    <row r="128" spans="1:2">
      <c r="A128" s="18" t="s">
        <v>62</v>
      </c>
      <c r="B128" s="18">
        <v>62</v>
      </c>
    </row>
    <row r="129" spans="1:2">
      <c r="A129" s="18" t="s">
        <v>63</v>
      </c>
      <c r="B129" s="18">
        <v>68</v>
      </c>
    </row>
    <row r="130" spans="1:2">
      <c r="A130" s="18" t="s">
        <v>64</v>
      </c>
      <c r="B130" s="18">
        <v>66.209999999999994</v>
      </c>
    </row>
    <row r="131" spans="1:2">
      <c r="A131" s="18" t="s">
        <v>65</v>
      </c>
      <c r="B131" s="18">
        <v>115633</v>
      </c>
    </row>
    <row r="132" spans="1:2">
      <c r="A132" s="18" t="s">
        <v>66</v>
      </c>
      <c r="B132" s="18">
        <v>192190.66</v>
      </c>
    </row>
    <row r="133" spans="1:2">
      <c r="A133" s="18" t="s">
        <v>67</v>
      </c>
      <c r="B133" s="18">
        <v>2.94</v>
      </c>
    </row>
    <row r="134" spans="1:2">
      <c r="A134" s="18" t="s">
        <v>68</v>
      </c>
      <c r="B134" s="18">
        <v>3.16</v>
      </c>
    </row>
    <row r="135" spans="1:2">
      <c r="A135" s="18" t="s">
        <v>69</v>
      </c>
      <c r="B135" s="18">
        <v>0.23</v>
      </c>
    </row>
    <row r="136" spans="1:2">
      <c r="A136" s="18" t="s">
        <v>70</v>
      </c>
      <c r="B136" s="18">
        <v>9.2799999999999994</v>
      </c>
    </row>
    <row r="137" spans="1:2">
      <c r="A137" s="18" t="s">
        <v>71</v>
      </c>
      <c r="B137" s="18">
        <v>9.3699999999999992</v>
      </c>
    </row>
    <row r="138" spans="1:2">
      <c r="A138" s="18" t="s">
        <v>72</v>
      </c>
      <c r="B138" s="18">
        <v>0.1</v>
      </c>
    </row>
    <row r="139" spans="1:2">
      <c r="A139" s="18" t="s">
        <v>73</v>
      </c>
      <c r="B139" s="18">
        <v>22.4</v>
      </c>
    </row>
    <row r="140" spans="1:2">
      <c r="A140" s="18" t="s">
        <v>74</v>
      </c>
      <c r="B140" s="18">
        <v>25.95</v>
      </c>
    </row>
    <row r="141" spans="1:2">
      <c r="A141" s="18" t="s">
        <v>75</v>
      </c>
      <c r="B141" s="18">
        <v>6.3</v>
      </c>
    </row>
    <row r="142" spans="1:2">
      <c r="A142" s="18" t="s">
        <v>76</v>
      </c>
      <c r="B142" s="18">
        <v>6.15</v>
      </c>
    </row>
    <row r="143" spans="1:2">
      <c r="A143" s="18" t="s">
        <v>77</v>
      </c>
      <c r="B143" s="18">
        <v>2.2400000000000002</v>
      </c>
    </row>
    <row r="144" spans="1:2">
      <c r="A144" s="18" t="s">
        <v>78</v>
      </c>
      <c r="B144" s="18">
        <v>1.95</v>
      </c>
    </row>
    <row r="145" spans="1:2">
      <c r="A145" s="18" t="s">
        <v>79</v>
      </c>
      <c r="B145" s="18">
        <v>-0.28000000000000003</v>
      </c>
    </row>
    <row r="146" spans="1:2">
      <c r="A146" s="18" t="s">
        <v>80</v>
      </c>
      <c r="B146" s="18">
        <v>2.66</v>
      </c>
    </row>
    <row r="147" spans="1:2">
      <c r="A147" s="18" t="s">
        <v>81</v>
      </c>
      <c r="B147" s="18">
        <v>2.64</v>
      </c>
    </row>
    <row r="148" spans="1:2">
      <c r="A148" s="18" t="s">
        <v>82</v>
      </c>
      <c r="B148" s="18">
        <v>-0.02</v>
      </c>
    </row>
    <row r="149" spans="1:2">
      <c r="A149" s="18" t="s">
        <v>83</v>
      </c>
      <c r="B149" s="18">
        <v>-2.1</v>
      </c>
    </row>
    <row r="150" spans="1:2">
      <c r="A150" s="18" t="s">
        <v>84</v>
      </c>
      <c r="B150" s="18">
        <v>12.2</v>
      </c>
    </row>
    <row r="151" spans="1:2">
      <c r="A151" s="23" t="s">
        <v>85</v>
      </c>
      <c r="B151" s="23">
        <v>11.94</v>
      </c>
    </row>
    <row r="152" spans="1:2">
      <c r="A152" s="18" t="s">
        <v>86</v>
      </c>
      <c r="B152" s="18">
        <v>-6.78</v>
      </c>
    </row>
    <row r="153" spans="1:2">
      <c r="A153" s="18" t="s">
        <v>87</v>
      </c>
      <c r="B153" s="18">
        <v>129599.92</v>
      </c>
    </row>
    <row r="154" spans="1:2">
      <c r="A154" s="18" t="s">
        <v>88</v>
      </c>
      <c r="B154" s="18">
        <v>120812.73</v>
      </c>
    </row>
  </sheetData>
  <sortState ref="E23:F26">
    <sortCondition ref="F23:F2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C1" workbookViewId="0">
      <selection activeCell="I27" sqref="I27"/>
    </sheetView>
  </sheetViews>
  <sheetFormatPr defaultColWidth="8.85546875" defaultRowHeight="15"/>
  <cols>
    <col min="1" max="1" width="61" bestFit="1" customWidth="1"/>
    <col min="2" max="2" width="10" bestFit="1" customWidth="1"/>
    <col min="5" max="5" width="16.85546875" bestFit="1" customWidth="1"/>
  </cols>
  <sheetData>
    <row r="1" spans="1:6">
      <c r="A1" s="19" t="s">
        <v>39</v>
      </c>
      <c r="B1" s="19" t="s">
        <v>40</v>
      </c>
    </row>
    <row r="2" spans="1:6">
      <c r="A2" s="19" t="s">
        <v>89</v>
      </c>
      <c r="B2" s="19">
        <v>9.3000000000000007</v>
      </c>
      <c r="E2" t="s">
        <v>17</v>
      </c>
      <c r="F2" s="4">
        <v>-8.4599999999999995E-2</v>
      </c>
    </row>
    <row r="3" spans="1:6">
      <c r="A3" s="19" t="s">
        <v>90</v>
      </c>
      <c r="B3" s="19">
        <v>28.5</v>
      </c>
      <c r="E3" t="s">
        <v>15</v>
      </c>
      <c r="F3" s="4">
        <v>-5.1400000000000001E-2</v>
      </c>
    </row>
    <row r="4" spans="1:6">
      <c r="A4" s="19" t="s">
        <v>91</v>
      </c>
      <c r="B4" s="19">
        <v>64.599999999999994</v>
      </c>
      <c r="E4" t="s">
        <v>16</v>
      </c>
      <c r="F4" s="4">
        <v>-3.4299999999999997E-2</v>
      </c>
    </row>
    <row r="5" spans="1:6">
      <c r="A5" s="19" t="s">
        <v>92</v>
      </c>
      <c r="B5" s="19">
        <v>2</v>
      </c>
      <c r="E5" t="s">
        <v>0</v>
      </c>
      <c r="F5" s="4">
        <v>1.35E-2</v>
      </c>
    </row>
    <row r="6" spans="1:6">
      <c r="A6" s="19" t="s">
        <v>93</v>
      </c>
      <c r="B6" s="19">
        <v>23.1</v>
      </c>
    </row>
    <row r="7" spans="1:6">
      <c r="A7" s="19" t="s">
        <v>94</v>
      </c>
      <c r="B7" s="19">
        <v>0</v>
      </c>
    </row>
    <row r="8" spans="1:6">
      <c r="A8" s="19" t="s">
        <v>95</v>
      </c>
      <c r="B8" s="19">
        <v>13.7</v>
      </c>
    </row>
    <row r="9" spans="1:6">
      <c r="A9" s="19" t="s">
        <v>96</v>
      </c>
      <c r="B9" s="19">
        <v>13.7</v>
      </c>
    </row>
    <row r="10" spans="1:6">
      <c r="A10" s="19" t="s">
        <v>97</v>
      </c>
      <c r="B10" s="19">
        <v>1.76</v>
      </c>
    </row>
    <row r="11" spans="1:6">
      <c r="A11" s="19" t="s">
        <v>98</v>
      </c>
      <c r="B11" s="19">
        <v>57</v>
      </c>
    </row>
    <row r="12" spans="1:6">
      <c r="A12" s="19" t="s">
        <v>99</v>
      </c>
      <c r="B12" s="19">
        <v>58</v>
      </c>
    </row>
    <row r="13" spans="1:6">
      <c r="A13" s="23" t="s">
        <v>100</v>
      </c>
      <c r="B13" s="23">
        <v>1.35</v>
      </c>
    </row>
    <row r="14" spans="1:6">
      <c r="A14" s="19" t="s">
        <v>101</v>
      </c>
      <c r="B14" s="19">
        <v>0.13</v>
      </c>
    </row>
    <row r="15" spans="1:6">
      <c r="A15" s="24" t="s">
        <v>102</v>
      </c>
      <c r="B15" s="24">
        <v>0.13</v>
      </c>
    </row>
    <row r="18" spans="1:6">
      <c r="A18" s="20" t="s">
        <v>39</v>
      </c>
      <c r="B18" s="20" t="s">
        <v>51</v>
      </c>
    </row>
    <row r="19" spans="1:6">
      <c r="A19" s="20" t="s">
        <v>89</v>
      </c>
      <c r="B19" s="20">
        <v>9.4</v>
      </c>
    </row>
    <row r="20" spans="1:6">
      <c r="A20" s="20" t="s">
        <v>90</v>
      </c>
      <c r="B20" s="20">
        <v>30.3</v>
      </c>
    </row>
    <row r="21" spans="1:6">
      <c r="A21" s="20" t="s">
        <v>91</v>
      </c>
      <c r="B21" s="20">
        <v>64.599999999999994</v>
      </c>
    </row>
    <row r="22" spans="1:6">
      <c r="A22" s="20" t="s">
        <v>92</v>
      </c>
      <c r="B22" s="20">
        <v>3</v>
      </c>
    </row>
    <row r="23" spans="1:6">
      <c r="A23" s="20" t="s">
        <v>93</v>
      </c>
      <c r="B23" s="20">
        <v>23.1</v>
      </c>
      <c r="E23" t="s">
        <v>16</v>
      </c>
      <c r="F23" s="9">
        <v>0.12</v>
      </c>
    </row>
    <row r="24" spans="1:6">
      <c r="A24" s="20" t="s">
        <v>94</v>
      </c>
      <c r="B24" s="20">
        <v>0.3</v>
      </c>
      <c r="E24" t="s">
        <v>17</v>
      </c>
      <c r="F24" s="9">
        <v>0.13</v>
      </c>
    </row>
    <row r="25" spans="1:6">
      <c r="A25" s="20" t="s">
        <v>95</v>
      </c>
      <c r="B25" s="20">
        <v>13.4</v>
      </c>
      <c r="E25" t="s">
        <v>15</v>
      </c>
      <c r="F25" s="9">
        <v>0.13</v>
      </c>
    </row>
    <row r="26" spans="1:6">
      <c r="A26" s="20" t="s">
        <v>96</v>
      </c>
      <c r="B26" s="20">
        <v>13.7</v>
      </c>
      <c r="E26" t="s">
        <v>0</v>
      </c>
      <c r="F26" s="9">
        <v>0.13</v>
      </c>
    </row>
    <row r="27" spans="1:6">
      <c r="A27" s="20" t="s">
        <v>97</v>
      </c>
      <c r="B27" s="20">
        <v>-8.08</v>
      </c>
    </row>
    <row r="28" spans="1:6">
      <c r="A28" s="20" t="s">
        <v>98</v>
      </c>
      <c r="B28" s="20">
        <v>99</v>
      </c>
    </row>
    <row r="29" spans="1:6">
      <c r="A29" s="20" t="s">
        <v>99</v>
      </c>
      <c r="B29" s="20">
        <v>91</v>
      </c>
    </row>
    <row r="30" spans="1:6">
      <c r="A30" s="23" t="s">
        <v>100</v>
      </c>
      <c r="B30" s="23">
        <v>-8.4600000000000009</v>
      </c>
    </row>
    <row r="31" spans="1:6">
      <c r="A31" s="20" t="s">
        <v>101</v>
      </c>
      <c r="B31" s="20">
        <v>0.14000000000000001</v>
      </c>
    </row>
    <row r="32" spans="1:6">
      <c r="A32" s="24" t="s">
        <v>102</v>
      </c>
      <c r="B32" s="24">
        <v>0.13</v>
      </c>
    </row>
    <row r="35" spans="1:2">
      <c r="A35" s="21" t="s">
        <v>39</v>
      </c>
      <c r="B35" s="21" t="s">
        <v>52</v>
      </c>
    </row>
    <row r="36" spans="1:2">
      <c r="A36" s="21" t="s">
        <v>89</v>
      </c>
      <c r="B36" s="21">
        <v>10.3</v>
      </c>
    </row>
    <row r="37" spans="1:2">
      <c r="A37" s="21" t="s">
        <v>90</v>
      </c>
      <c r="B37" s="21">
        <v>28.6</v>
      </c>
    </row>
    <row r="38" spans="1:2">
      <c r="A38" s="21" t="s">
        <v>91</v>
      </c>
      <c r="B38" s="21">
        <v>64.599999999999994</v>
      </c>
    </row>
    <row r="39" spans="1:2">
      <c r="A39" s="21" t="s">
        <v>92</v>
      </c>
      <c r="B39" s="21">
        <v>3</v>
      </c>
    </row>
    <row r="40" spans="1:2">
      <c r="A40" s="21" t="s">
        <v>93</v>
      </c>
      <c r="B40" s="21">
        <v>23.1</v>
      </c>
    </row>
    <row r="41" spans="1:2">
      <c r="A41" s="21" t="s">
        <v>94</v>
      </c>
      <c r="B41" s="21">
        <v>-0.3</v>
      </c>
    </row>
    <row r="42" spans="1:2">
      <c r="A42" s="21" t="s">
        <v>95</v>
      </c>
      <c r="B42" s="21">
        <v>13.4</v>
      </c>
    </row>
    <row r="43" spans="1:2">
      <c r="A43" s="21" t="s">
        <v>96</v>
      </c>
      <c r="B43" s="21">
        <v>13.1</v>
      </c>
    </row>
    <row r="44" spans="1:2">
      <c r="A44" s="21" t="s">
        <v>97</v>
      </c>
      <c r="B44" s="21">
        <v>-3.7</v>
      </c>
    </row>
    <row r="45" spans="1:2">
      <c r="A45" s="21" t="s">
        <v>98</v>
      </c>
      <c r="B45" s="21">
        <v>108</v>
      </c>
    </row>
    <row r="46" spans="1:2">
      <c r="A46" s="21" t="s">
        <v>99</v>
      </c>
      <c r="B46" s="21">
        <v>104</v>
      </c>
    </row>
    <row r="47" spans="1:2">
      <c r="A47" s="23" t="s">
        <v>100</v>
      </c>
      <c r="B47" s="23">
        <v>-3.43</v>
      </c>
    </row>
    <row r="48" spans="1:2">
      <c r="A48" s="21" t="s">
        <v>101</v>
      </c>
      <c r="B48" s="21">
        <v>0.12</v>
      </c>
    </row>
    <row r="49" spans="1:2">
      <c r="A49" s="24" t="s">
        <v>102</v>
      </c>
      <c r="B49" s="24">
        <v>0.12</v>
      </c>
    </row>
    <row r="52" spans="1:2">
      <c r="A52" s="22" t="s">
        <v>39</v>
      </c>
      <c r="B52" s="22" t="s">
        <v>19</v>
      </c>
    </row>
    <row r="53" spans="1:2">
      <c r="A53" s="22" t="s">
        <v>89</v>
      </c>
      <c r="B53" s="22">
        <v>7.7</v>
      </c>
    </row>
    <row r="54" spans="1:2">
      <c r="A54" s="22" t="s">
        <v>90</v>
      </c>
      <c r="B54" s="22">
        <v>24.4</v>
      </c>
    </row>
    <row r="55" spans="1:2">
      <c r="A55" s="22" t="s">
        <v>91</v>
      </c>
      <c r="B55" s="22">
        <v>64.599999999999994</v>
      </c>
    </row>
    <row r="56" spans="1:2">
      <c r="A56" s="22" t="s">
        <v>92</v>
      </c>
      <c r="B56" s="22">
        <v>4</v>
      </c>
    </row>
    <row r="57" spans="1:2">
      <c r="A57" s="22" t="s">
        <v>93</v>
      </c>
      <c r="B57" s="22">
        <v>23.1</v>
      </c>
    </row>
    <row r="58" spans="1:2">
      <c r="A58" s="22" t="s">
        <v>94</v>
      </c>
      <c r="B58" s="22">
        <v>0.81</v>
      </c>
    </row>
    <row r="59" spans="1:2">
      <c r="A59" s="22" t="s">
        <v>95</v>
      </c>
      <c r="B59" s="22">
        <v>14</v>
      </c>
    </row>
    <row r="60" spans="1:2">
      <c r="A60" s="22" t="s">
        <v>96</v>
      </c>
      <c r="B60" s="22">
        <v>14.8</v>
      </c>
    </row>
    <row r="61" spans="1:2">
      <c r="A61" s="22" t="s">
        <v>97</v>
      </c>
      <c r="B61" s="22">
        <v>-5.12</v>
      </c>
    </row>
    <row r="62" spans="1:2">
      <c r="A62" s="22" t="s">
        <v>98</v>
      </c>
      <c r="B62" s="22">
        <v>39</v>
      </c>
    </row>
    <row r="63" spans="1:2">
      <c r="A63" s="22" t="s">
        <v>99</v>
      </c>
      <c r="B63" s="22">
        <v>37</v>
      </c>
    </row>
    <row r="64" spans="1:2">
      <c r="A64" s="23" t="s">
        <v>100</v>
      </c>
      <c r="B64" s="23">
        <v>-5.14</v>
      </c>
    </row>
    <row r="65" spans="1:2">
      <c r="A65" s="22" t="s">
        <v>101</v>
      </c>
      <c r="B65" s="22">
        <v>0.14000000000000001</v>
      </c>
    </row>
    <row r="66" spans="1:2">
      <c r="A66" s="24" t="s">
        <v>102</v>
      </c>
      <c r="B66" s="24">
        <v>0.13</v>
      </c>
    </row>
  </sheetData>
  <sortState ref="E23:F26">
    <sortCondition ref="F23:F2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55" zoomScaleNormal="100" workbookViewId="0">
      <selection activeCell="A72" sqref="A72"/>
    </sheetView>
  </sheetViews>
  <sheetFormatPr defaultColWidth="8.85546875" defaultRowHeight="15"/>
  <cols>
    <col min="1" max="1" width="50.140625" bestFit="1" customWidth="1"/>
    <col min="2" max="2" width="10.140625" bestFit="1" customWidth="1"/>
    <col min="3" max="3" width="11.140625" bestFit="1" customWidth="1"/>
    <col min="4" max="4" width="16.42578125" style="4" bestFit="1" customWidth="1"/>
    <col min="5" max="5" width="18.140625" style="4" bestFit="1" customWidth="1"/>
    <col min="6" max="6" width="10.5703125" bestFit="1" customWidth="1"/>
    <col min="7" max="7" width="25.28515625" customWidth="1"/>
    <col min="8" max="8" width="11.5703125" bestFit="1" customWidth="1"/>
    <col min="9" max="9" width="24.140625" customWidth="1"/>
    <col min="10" max="10" width="12.28515625" customWidth="1"/>
    <col min="11" max="11" width="18" customWidth="1"/>
    <col min="12" max="12" width="13.5703125" customWidth="1"/>
    <col min="13" max="13" width="14.28515625" customWidth="1"/>
  </cols>
  <sheetData>
    <row r="1" spans="1:13">
      <c r="G1" s="10" t="s">
        <v>112</v>
      </c>
    </row>
    <row r="2" spans="1:13" ht="15.75" thickBot="1">
      <c r="G2" t="s">
        <v>111</v>
      </c>
    </row>
    <row r="3" spans="1:13" ht="120" customHeight="1" thickTop="1" thickBot="1">
      <c r="F3" s="26" t="s">
        <v>125</v>
      </c>
      <c r="G3" s="27" t="s">
        <v>126</v>
      </c>
      <c r="H3" s="26" t="s">
        <v>113</v>
      </c>
      <c r="I3" s="28" t="s">
        <v>127</v>
      </c>
      <c r="J3" s="28" t="s">
        <v>143</v>
      </c>
      <c r="K3" s="28" t="s">
        <v>147</v>
      </c>
      <c r="L3" s="28" t="s">
        <v>144</v>
      </c>
      <c r="M3" s="28" t="s">
        <v>149</v>
      </c>
    </row>
    <row r="4" spans="1:13" ht="15.75" thickTop="1">
      <c r="A4" t="s">
        <v>146</v>
      </c>
      <c r="B4" s="3" t="s">
        <v>113</v>
      </c>
      <c r="C4" s="3" t="s">
        <v>114</v>
      </c>
      <c r="D4" s="5" t="s">
        <v>143</v>
      </c>
      <c r="E4" s="5" t="s">
        <v>145</v>
      </c>
      <c r="K4" s="31" t="s">
        <v>148</v>
      </c>
      <c r="M4" s="31" t="s">
        <v>148</v>
      </c>
    </row>
    <row r="5" spans="1:13">
      <c r="A5" s="3" t="s">
        <v>103</v>
      </c>
      <c r="B5" s="3" t="s">
        <v>110</v>
      </c>
      <c r="C5" s="3" t="s">
        <v>110</v>
      </c>
      <c r="D5" s="5" t="s">
        <v>142</v>
      </c>
      <c r="E5" s="5" t="s">
        <v>142</v>
      </c>
    </row>
    <row r="6" spans="1:13">
      <c r="A6" t="s">
        <v>104</v>
      </c>
      <c r="B6">
        <v>337</v>
      </c>
      <c r="C6">
        <v>36</v>
      </c>
      <c r="D6" s="4">
        <v>0.81</v>
      </c>
      <c r="E6" s="4">
        <v>0.88</v>
      </c>
    </row>
    <row r="7" spans="1:13">
      <c r="A7" t="s">
        <v>105</v>
      </c>
      <c r="B7">
        <v>340</v>
      </c>
      <c r="C7">
        <v>28</v>
      </c>
      <c r="D7" s="4">
        <v>0.6</v>
      </c>
      <c r="E7" s="4">
        <v>0.74</v>
      </c>
    </row>
    <row r="8" spans="1:13">
      <c r="A8" t="s">
        <v>106</v>
      </c>
      <c r="B8">
        <v>479</v>
      </c>
      <c r="C8">
        <v>91</v>
      </c>
      <c r="D8" s="4">
        <v>0.79</v>
      </c>
      <c r="E8" s="4">
        <v>0.91</v>
      </c>
    </row>
    <row r="9" spans="1:13">
      <c r="A9" t="s">
        <v>107</v>
      </c>
      <c r="B9" t="s">
        <v>115</v>
      </c>
      <c r="C9" t="s">
        <v>115</v>
      </c>
      <c r="D9" t="s">
        <v>115</v>
      </c>
      <c r="E9" t="s">
        <v>115</v>
      </c>
    </row>
    <row r="10" spans="1:13">
      <c r="A10" t="s">
        <v>108</v>
      </c>
      <c r="B10">
        <v>344</v>
      </c>
      <c r="C10">
        <v>56</v>
      </c>
      <c r="D10" s="4">
        <v>0.86</v>
      </c>
      <c r="E10" s="4">
        <v>0.78</v>
      </c>
    </row>
    <row r="11" spans="1:13">
      <c r="A11" s="25" t="s">
        <v>116</v>
      </c>
      <c r="B11" s="25">
        <f>AVERAGE(B6:B10)</f>
        <v>375</v>
      </c>
      <c r="C11" s="32">
        <f>AVERAGE(C6:C10)</f>
        <v>52.75</v>
      </c>
      <c r="D11" s="30">
        <f>AVERAGE(D6:D10)</f>
        <v>0.76500000000000001</v>
      </c>
      <c r="E11" s="30">
        <f>AVERAGE(E6:E10)</f>
        <v>0.82750000000000012</v>
      </c>
    </row>
    <row r="13" spans="1:13">
      <c r="A13" s="3" t="s">
        <v>109</v>
      </c>
    </row>
    <row r="14" spans="1:13">
      <c r="A14" t="s">
        <v>117</v>
      </c>
      <c r="B14">
        <v>210</v>
      </c>
      <c r="C14">
        <v>28</v>
      </c>
      <c r="D14" s="4">
        <v>0.93</v>
      </c>
      <c r="E14" s="4">
        <v>0.96</v>
      </c>
    </row>
    <row r="15" spans="1:13">
      <c r="A15" t="s">
        <v>118</v>
      </c>
      <c r="B15">
        <v>442</v>
      </c>
      <c r="C15">
        <v>34</v>
      </c>
      <c r="D15" s="4">
        <v>0.74</v>
      </c>
      <c r="E15" s="4">
        <v>0.78</v>
      </c>
    </row>
    <row r="16" spans="1:13">
      <c r="A16" t="s">
        <v>119</v>
      </c>
      <c r="B16">
        <v>386</v>
      </c>
      <c r="C16">
        <v>60</v>
      </c>
      <c r="D16" s="4">
        <v>0.79</v>
      </c>
      <c r="E16" s="4">
        <v>0.88</v>
      </c>
    </row>
    <row r="17" spans="1:5">
      <c r="A17" t="s">
        <v>120</v>
      </c>
      <c r="B17">
        <v>286</v>
      </c>
      <c r="C17">
        <v>17</v>
      </c>
      <c r="D17" s="4">
        <v>0.95</v>
      </c>
      <c r="E17" s="4">
        <v>0.91</v>
      </c>
    </row>
    <row r="18" spans="1:5">
      <c r="A18" t="s">
        <v>121</v>
      </c>
      <c r="B18">
        <v>371</v>
      </c>
      <c r="C18">
        <v>24</v>
      </c>
      <c r="D18" s="4">
        <v>0.91</v>
      </c>
      <c r="E18" s="4">
        <v>0.89</v>
      </c>
    </row>
    <row r="19" spans="1:5">
      <c r="A19" t="s">
        <v>122</v>
      </c>
      <c r="B19">
        <v>355</v>
      </c>
      <c r="C19">
        <v>24</v>
      </c>
      <c r="D19" s="4">
        <v>0.89</v>
      </c>
      <c r="E19" s="4">
        <v>0.84</v>
      </c>
    </row>
    <row r="20" spans="1:5">
      <c r="A20" t="s">
        <v>123</v>
      </c>
      <c r="B20">
        <v>260</v>
      </c>
      <c r="C20">
        <v>25</v>
      </c>
      <c r="D20" s="4">
        <v>0.57999999999999996</v>
      </c>
      <c r="E20" s="4">
        <v>0.83</v>
      </c>
    </row>
    <row r="21" spans="1:5">
      <c r="A21" t="s">
        <v>124</v>
      </c>
      <c r="B21" t="s">
        <v>115</v>
      </c>
      <c r="C21" t="s">
        <v>115</v>
      </c>
      <c r="D21" t="s">
        <v>115</v>
      </c>
      <c r="E21" t="s">
        <v>115</v>
      </c>
    </row>
    <row r="22" spans="1:5">
      <c r="A22" s="25" t="s">
        <v>116</v>
      </c>
      <c r="B22" s="25">
        <f>AVERAGE(B14:B20)</f>
        <v>330</v>
      </c>
      <c r="C22" s="32">
        <f>AVERAGE(C14:C20)</f>
        <v>30.285714285714285</v>
      </c>
      <c r="D22" s="30">
        <f t="shared" ref="D22:E22" si="0">AVERAGE(D14:D20)</f>
        <v>0.82714285714285718</v>
      </c>
      <c r="E22" s="30">
        <f t="shared" si="0"/>
        <v>0.87</v>
      </c>
    </row>
    <row r="24" spans="1:5">
      <c r="A24" s="3" t="s">
        <v>128</v>
      </c>
    </row>
    <row r="25" spans="1:5">
      <c r="A25" s="8" t="s">
        <v>129</v>
      </c>
      <c r="B25">
        <v>351</v>
      </c>
      <c r="C25">
        <v>32</v>
      </c>
      <c r="D25" s="4">
        <v>0.94</v>
      </c>
      <c r="E25" s="4">
        <v>0.95</v>
      </c>
    </row>
    <row r="26" spans="1:5">
      <c r="A26" s="8" t="s">
        <v>130</v>
      </c>
      <c r="B26">
        <v>406</v>
      </c>
      <c r="C26">
        <v>32</v>
      </c>
      <c r="D26" s="4">
        <v>0.91</v>
      </c>
      <c r="E26" s="4">
        <v>0.88</v>
      </c>
    </row>
    <row r="27" spans="1:5">
      <c r="A27" s="8" t="s">
        <v>131</v>
      </c>
      <c r="B27" t="s">
        <v>115</v>
      </c>
      <c r="C27" t="s">
        <v>115</v>
      </c>
      <c r="D27" s="4" t="s">
        <v>115</v>
      </c>
      <c r="E27" s="4" t="s">
        <v>115</v>
      </c>
    </row>
    <row r="28" spans="1:5">
      <c r="A28" s="8" t="s">
        <v>132</v>
      </c>
      <c r="B28">
        <v>400</v>
      </c>
      <c r="C28">
        <v>23</v>
      </c>
      <c r="D28" s="4">
        <v>0.88</v>
      </c>
      <c r="E28" s="4">
        <v>0.85</v>
      </c>
    </row>
    <row r="29" spans="1:5">
      <c r="A29" s="25" t="s">
        <v>116</v>
      </c>
      <c r="B29" s="32">
        <f>AVERAGE(B25:B28)</f>
        <v>385.66666666666669</v>
      </c>
      <c r="C29" s="25">
        <f>AVERAGE(C25:C28)</f>
        <v>29</v>
      </c>
      <c r="D29" s="30">
        <f>AVERAGE(D25:D28)</f>
        <v>0.91</v>
      </c>
      <c r="E29" s="30">
        <f>AVERAGE(E25:E28)</f>
        <v>0.89333333333333342</v>
      </c>
    </row>
    <row r="31" spans="1:5">
      <c r="A31" s="3" t="s">
        <v>133</v>
      </c>
    </row>
    <row r="32" spans="1:5">
      <c r="A32" t="s">
        <v>134</v>
      </c>
      <c r="B32">
        <v>302</v>
      </c>
      <c r="C32">
        <v>25</v>
      </c>
      <c r="D32" s="4">
        <v>0.8</v>
      </c>
      <c r="E32" s="4">
        <v>0.84</v>
      </c>
    </row>
    <row r="33" spans="1:5">
      <c r="A33" t="s">
        <v>135</v>
      </c>
      <c r="B33" t="s">
        <v>115</v>
      </c>
      <c r="C33">
        <v>34</v>
      </c>
      <c r="D33" s="4">
        <v>0.68</v>
      </c>
      <c r="E33" s="4">
        <v>0.63</v>
      </c>
    </row>
    <row r="34" spans="1:5">
      <c r="A34" t="s">
        <v>136</v>
      </c>
      <c r="B34" t="s">
        <v>115</v>
      </c>
      <c r="C34" t="s">
        <v>115</v>
      </c>
      <c r="D34" s="4" t="s">
        <v>115</v>
      </c>
      <c r="E34" s="4" t="s">
        <v>115</v>
      </c>
    </row>
    <row r="35" spans="1:5">
      <c r="A35" t="s">
        <v>137</v>
      </c>
      <c r="B35">
        <v>435</v>
      </c>
      <c r="C35">
        <v>31</v>
      </c>
      <c r="D35" s="4">
        <v>0.47</v>
      </c>
      <c r="E35" s="4">
        <v>0.47</v>
      </c>
    </row>
    <row r="36" spans="1:5">
      <c r="A36" t="s">
        <v>138</v>
      </c>
      <c r="B36">
        <v>690</v>
      </c>
      <c r="C36">
        <v>34</v>
      </c>
      <c r="D36" s="4">
        <v>0.62</v>
      </c>
      <c r="E36" s="4">
        <v>0.56999999999999995</v>
      </c>
    </row>
    <row r="37" spans="1:5">
      <c r="A37" t="s">
        <v>139</v>
      </c>
      <c r="B37">
        <v>622</v>
      </c>
      <c r="C37">
        <v>91</v>
      </c>
      <c r="D37" s="4">
        <v>0.8</v>
      </c>
      <c r="E37" s="4">
        <v>0.8</v>
      </c>
    </row>
    <row r="38" spans="1:5">
      <c r="A38" s="25" t="s">
        <v>116</v>
      </c>
      <c r="B38" s="32">
        <f>AVERAGE(B32:B37)</f>
        <v>512.25</v>
      </c>
      <c r="C38" s="25">
        <f>AVERAGE(C32:C37)</f>
        <v>43</v>
      </c>
      <c r="D38" s="30">
        <f t="shared" ref="D38:E38" si="1">AVERAGE(D32:D37)</f>
        <v>0.67400000000000004</v>
      </c>
      <c r="E38" s="30">
        <f t="shared" si="1"/>
        <v>0.66199999999999992</v>
      </c>
    </row>
    <row r="40" spans="1:5">
      <c r="A40" s="3" t="s">
        <v>140</v>
      </c>
    </row>
    <row r="41" spans="1:5">
      <c r="A41" s="25"/>
      <c r="B41" s="25">
        <v>366</v>
      </c>
      <c r="C41" s="25">
        <v>36</v>
      </c>
      <c r="D41" s="30">
        <v>0.84</v>
      </c>
      <c r="E41" s="30">
        <v>0.85</v>
      </c>
    </row>
    <row r="43" spans="1:5">
      <c r="A43" s="3" t="s">
        <v>141</v>
      </c>
    </row>
    <row r="44" spans="1:5">
      <c r="A44" s="25"/>
      <c r="B44" s="25">
        <v>277</v>
      </c>
      <c r="C44" s="25">
        <v>30</v>
      </c>
      <c r="D44" s="30">
        <v>0.86</v>
      </c>
      <c r="E44" s="30">
        <v>0.88</v>
      </c>
    </row>
    <row r="47" spans="1:5">
      <c r="A47" t="s">
        <v>16</v>
      </c>
      <c r="B47">
        <v>330</v>
      </c>
      <c r="C47" s="33"/>
      <c r="D47" t="s">
        <v>17</v>
      </c>
      <c r="E47" s="4">
        <v>0.67400000000000004</v>
      </c>
    </row>
    <row r="48" spans="1:5">
      <c r="A48" t="s">
        <v>154</v>
      </c>
      <c r="B48">
        <v>366</v>
      </c>
      <c r="C48" s="33"/>
      <c r="D48" t="s">
        <v>0</v>
      </c>
      <c r="E48" s="4">
        <v>0.76500000000000001</v>
      </c>
    </row>
    <row r="49" spans="1:5">
      <c r="A49" t="s">
        <v>0</v>
      </c>
      <c r="B49">
        <v>375</v>
      </c>
      <c r="C49" s="33"/>
      <c r="D49" t="s">
        <v>16</v>
      </c>
      <c r="E49" s="4">
        <v>0.82714285714285718</v>
      </c>
    </row>
    <row r="50" spans="1:5">
      <c r="A50" t="s">
        <v>15</v>
      </c>
      <c r="B50" s="33">
        <v>385.66666666666669</v>
      </c>
      <c r="C50" s="33"/>
      <c r="D50" t="s">
        <v>154</v>
      </c>
      <c r="E50" s="4">
        <v>0.84</v>
      </c>
    </row>
    <row r="51" spans="1:5">
      <c r="A51" t="s">
        <v>17</v>
      </c>
      <c r="B51" s="33">
        <v>512.25</v>
      </c>
      <c r="C51" s="33"/>
      <c r="D51" t="s">
        <v>15</v>
      </c>
      <c r="E51" s="4">
        <v>0.91</v>
      </c>
    </row>
    <row r="69" spans="1:5">
      <c r="A69" t="s">
        <v>15</v>
      </c>
      <c r="B69" s="33">
        <v>29</v>
      </c>
      <c r="D69" t="s">
        <v>17</v>
      </c>
      <c r="E69" s="4">
        <v>0.66199999999999992</v>
      </c>
    </row>
    <row r="70" spans="1:5">
      <c r="A70" t="s">
        <v>16</v>
      </c>
      <c r="B70" s="33">
        <v>30.285714285714285</v>
      </c>
      <c r="D70" t="s">
        <v>0</v>
      </c>
      <c r="E70" s="4">
        <v>0.82750000000000012</v>
      </c>
    </row>
    <row r="71" spans="1:5">
      <c r="A71" t="s">
        <v>154</v>
      </c>
      <c r="B71" s="33">
        <v>36</v>
      </c>
      <c r="D71" t="s">
        <v>154</v>
      </c>
      <c r="E71" s="4">
        <v>0.85</v>
      </c>
    </row>
    <row r="72" spans="1:5">
      <c r="A72" t="s">
        <v>17</v>
      </c>
      <c r="B72" s="33">
        <v>43</v>
      </c>
      <c r="D72" t="s">
        <v>16</v>
      </c>
      <c r="E72" s="4">
        <v>0.87</v>
      </c>
    </row>
    <row r="73" spans="1:5">
      <c r="A73" t="s">
        <v>0</v>
      </c>
      <c r="B73" s="33">
        <v>52.75</v>
      </c>
      <c r="D73" t="s">
        <v>15</v>
      </c>
      <c r="E73" s="4">
        <v>0.89333333333333342</v>
      </c>
    </row>
  </sheetData>
  <sortState ref="D47:E51">
    <sortCondition ref="E47:E51"/>
  </sortState>
  <hyperlinks>
    <hyperlink ref="G1" r:id="rId1" location="state=NY&amp;county=ONONDAGA&amp;type=0&amp;lat=43.0347064&amp;lng=-76.1261969&amp;AspxAutoDetectCookieSupport=1"/>
  </hyperlinks>
  <pageMargins left="0.7" right="0.7" top="0.75" bottom="0.75" header="0.3" footer="0.3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Q16" sqref="Q16"/>
    </sheetView>
  </sheetViews>
  <sheetFormatPr defaultRowHeight="15"/>
  <cols>
    <col min="1" max="2" width="17.42578125" customWidth="1"/>
  </cols>
  <sheetData>
    <row r="1" spans="1:2">
      <c r="A1" s="10" t="s">
        <v>150</v>
      </c>
    </row>
    <row r="2" spans="1:2">
      <c r="A2" t="s">
        <v>151</v>
      </c>
    </row>
    <row r="3" spans="1:2">
      <c r="A3" t="s">
        <v>152</v>
      </c>
    </row>
    <row r="5" spans="1:2">
      <c r="A5" s="3" t="s">
        <v>23</v>
      </c>
      <c r="B5">
        <v>2012</v>
      </c>
    </row>
    <row r="6" spans="1:2">
      <c r="A6" t="s">
        <v>15</v>
      </c>
      <c r="B6" s="2">
        <v>0.47</v>
      </c>
    </row>
    <row r="7" spans="1:2">
      <c r="A7" t="s">
        <v>17</v>
      </c>
      <c r="B7" s="2">
        <v>0.48</v>
      </c>
    </row>
    <row r="8" spans="1:2">
      <c r="A8" t="s">
        <v>0</v>
      </c>
      <c r="B8" s="2">
        <v>0.49</v>
      </c>
    </row>
    <row r="9" spans="1:2">
      <c r="A9" t="s">
        <v>16</v>
      </c>
      <c r="B9" s="2">
        <v>0.49</v>
      </c>
    </row>
  </sheetData>
  <sortState ref="A6:B9">
    <sortCondition ref="B6:B9"/>
  </sortState>
  <hyperlinks>
    <hyperlink ref="A1" r:id="rId1" location="app/new-york/2012/onondaga/county/1/overall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3" sqref="E13"/>
    </sheetView>
  </sheetViews>
  <sheetFormatPr defaultRowHeight="15"/>
  <cols>
    <col min="1" max="1" width="16.85546875" bestFit="1" customWidth="1"/>
  </cols>
  <sheetData>
    <row r="1" spans="1:2">
      <c r="A1" t="s">
        <v>0</v>
      </c>
      <c r="B1" s="4">
        <v>0.26</v>
      </c>
    </row>
    <row r="2" spans="1:2">
      <c r="A2" t="s">
        <v>16</v>
      </c>
      <c r="B2" s="4">
        <v>0.26</v>
      </c>
    </row>
    <row r="3" spans="1:2">
      <c r="A3" t="s">
        <v>15</v>
      </c>
      <c r="B3" s="4">
        <v>0.28000000000000003</v>
      </c>
    </row>
    <row r="4" spans="1:2">
      <c r="A4" t="s">
        <v>17</v>
      </c>
      <c r="B4" s="4">
        <v>0.34</v>
      </c>
    </row>
    <row r="6" spans="1:2">
      <c r="A6" t="s">
        <v>153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D1" workbookViewId="0">
      <selection activeCell="J4" sqref="J4"/>
    </sheetView>
  </sheetViews>
  <sheetFormatPr defaultColWidth="8.85546875" defaultRowHeight="15"/>
  <cols>
    <col min="1" max="1" width="16.85546875" bestFit="1" customWidth="1"/>
    <col min="4" max="4" width="16.85546875" bestFit="1" customWidth="1"/>
  </cols>
  <sheetData>
    <row r="1" spans="1:5">
      <c r="A1" t="s">
        <v>15</v>
      </c>
      <c r="B1" s="2">
        <v>0.14199999999999999</v>
      </c>
      <c r="D1" t="s">
        <v>16</v>
      </c>
      <c r="E1" s="2">
        <v>0.08</v>
      </c>
    </row>
    <row r="2" spans="1:5">
      <c r="A2" t="s">
        <v>16</v>
      </c>
      <c r="B2" s="2">
        <v>7.8E-2</v>
      </c>
      <c r="D2" t="s">
        <v>17</v>
      </c>
      <c r="E2" s="2">
        <v>0.11</v>
      </c>
    </row>
    <row r="3" spans="1:5">
      <c r="A3" t="s">
        <v>17</v>
      </c>
      <c r="B3" s="2">
        <v>0.106</v>
      </c>
      <c r="D3" t="s">
        <v>0</v>
      </c>
      <c r="E3" s="2">
        <v>0.12</v>
      </c>
    </row>
    <row r="4" spans="1:5">
      <c r="A4" t="s">
        <v>0</v>
      </c>
      <c r="B4" s="2">
        <v>0.11799999999999999</v>
      </c>
      <c r="D4" t="s">
        <v>15</v>
      </c>
      <c r="E4" s="2">
        <v>0.14000000000000001</v>
      </c>
    </row>
  </sheetData>
  <sortState ref="D1:E4">
    <sortCondition ref="E1:E4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12" sqref="H12"/>
    </sheetView>
  </sheetViews>
  <sheetFormatPr defaultColWidth="8.85546875" defaultRowHeight="15"/>
  <cols>
    <col min="1" max="1" width="16.85546875" bestFit="1" customWidth="1"/>
    <col min="4" max="4" width="16.85546875" bestFit="1" customWidth="1"/>
    <col min="9" max="9" width="16.85546875" bestFit="1" customWidth="1"/>
    <col min="12" max="12" width="16.85546875" bestFit="1" customWidth="1"/>
  </cols>
  <sheetData>
    <row r="1" spans="1:13">
      <c r="A1" t="s">
        <v>1</v>
      </c>
      <c r="B1" s="2">
        <v>0.22</v>
      </c>
      <c r="D1" t="s">
        <v>0</v>
      </c>
      <c r="E1" s="2">
        <v>0.2</v>
      </c>
      <c r="I1" t="s">
        <v>15</v>
      </c>
      <c r="J1" s="2">
        <v>0.15</v>
      </c>
      <c r="L1" t="s">
        <v>15</v>
      </c>
      <c r="M1" s="2">
        <v>0.15</v>
      </c>
    </row>
    <row r="2" spans="1:13">
      <c r="A2" t="s">
        <v>0</v>
      </c>
      <c r="B2" s="2">
        <v>0.2</v>
      </c>
      <c r="D2" t="s">
        <v>18</v>
      </c>
      <c r="E2" s="2">
        <v>0.21</v>
      </c>
      <c r="I2" t="s">
        <v>16</v>
      </c>
      <c r="J2" s="2">
        <v>0.24</v>
      </c>
      <c r="L2" t="s">
        <v>0</v>
      </c>
      <c r="M2" s="2">
        <v>0.2</v>
      </c>
    </row>
    <row r="3" spans="1:13">
      <c r="A3" t="s">
        <v>2</v>
      </c>
      <c r="B3" s="2">
        <v>0.47</v>
      </c>
      <c r="D3" t="s">
        <v>154</v>
      </c>
      <c r="E3" s="2">
        <v>0.22</v>
      </c>
      <c r="I3" t="s">
        <v>17</v>
      </c>
      <c r="J3" s="2">
        <v>0.23</v>
      </c>
      <c r="L3" t="s">
        <v>17</v>
      </c>
      <c r="M3" s="2">
        <v>0.23</v>
      </c>
    </row>
    <row r="4" spans="1:13">
      <c r="A4" t="s">
        <v>18</v>
      </c>
      <c r="B4" s="2">
        <v>0.21</v>
      </c>
      <c r="D4" t="s">
        <v>2</v>
      </c>
      <c r="E4" s="2">
        <v>0.47</v>
      </c>
      <c r="I4" t="s">
        <v>0</v>
      </c>
      <c r="J4" s="2">
        <v>0.2</v>
      </c>
      <c r="L4" t="s">
        <v>16</v>
      </c>
      <c r="M4" s="2">
        <v>0.24</v>
      </c>
    </row>
  </sheetData>
  <sortState ref="L1:M4">
    <sortCondition ref="M1:M4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12" sqref="D12"/>
    </sheetView>
  </sheetViews>
  <sheetFormatPr defaultColWidth="8.85546875" defaultRowHeight="15"/>
  <cols>
    <col min="1" max="1" width="14.42578125" bestFit="1" customWidth="1"/>
    <col min="4" max="4" width="14.42578125" bestFit="1" customWidth="1"/>
  </cols>
  <sheetData>
    <row r="2" spans="1:5">
      <c r="A2" t="s">
        <v>19</v>
      </c>
      <c r="B2" s="1">
        <v>2.5000000000000001E-2</v>
      </c>
      <c r="D2" t="s">
        <v>2</v>
      </c>
      <c r="E2" s="1">
        <v>1.4E-2</v>
      </c>
    </row>
    <row r="3" spans="1:5">
      <c r="A3" t="s">
        <v>20</v>
      </c>
      <c r="B3" s="1">
        <v>2.4E-2</v>
      </c>
      <c r="D3" t="s">
        <v>154</v>
      </c>
      <c r="E3" s="1">
        <v>1.7999999999999999E-2</v>
      </c>
    </row>
    <row r="4" spans="1:5">
      <c r="A4" t="s">
        <v>1</v>
      </c>
      <c r="B4" s="1">
        <v>1.7999999999999999E-2</v>
      </c>
      <c r="D4" t="s">
        <v>20</v>
      </c>
      <c r="E4" s="1">
        <v>2.4E-2</v>
      </c>
    </row>
    <row r="5" spans="1:5">
      <c r="A5" t="s">
        <v>21</v>
      </c>
      <c r="B5" s="1">
        <v>2.8000000000000001E-2</v>
      </c>
      <c r="D5" t="s">
        <v>19</v>
      </c>
      <c r="E5" s="1">
        <v>2.5000000000000001E-2</v>
      </c>
    </row>
    <row r="6" spans="1:5">
      <c r="A6" t="s">
        <v>2</v>
      </c>
      <c r="B6" s="1">
        <v>1.4E-2</v>
      </c>
      <c r="D6" t="s">
        <v>21</v>
      </c>
      <c r="E6" s="1">
        <v>2.8000000000000001E-2</v>
      </c>
    </row>
  </sheetData>
  <sortState ref="D2:E6">
    <sortCondition ref="E2:E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0" workbookViewId="0">
      <selection activeCell="S49" sqref="S49"/>
    </sheetView>
  </sheetViews>
  <sheetFormatPr defaultColWidth="8.85546875" defaultRowHeight="15"/>
  <cols>
    <col min="1" max="1" width="16.85546875" bestFit="1" customWidth="1"/>
    <col min="2" max="2" width="14.7109375" customWidth="1"/>
    <col min="5" max="5" width="11.85546875" customWidth="1"/>
    <col min="6" max="6" width="12.7109375" customWidth="1"/>
    <col min="7" max="7" width="7.28515625" customWidth="1"/>
    <col min="10" max="10" width="16.42578125" customWidth="1"/>
    <col min="12" max="12" width="16.85546875" bestFit="1" customWidth="1"/>
  </cols>
  <sheetData>
    <row r="1" spans="1:11">
      <c r="B1" t="s">
        <v>22</v>
      </c>
    </row>
    <row r="2" spans="1:11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/>
      <c r="J2" s="8" t="s">
        <v>15</v>
      </c>
      <c r="K2" s="2">
        <f>F22</f>
        <v>0.59</v>
      </c>
    </row>
    <row r="3" spans="1:11">
      <c r="A3" t="s">
        <v>0</v>
      </c>
      <c r="B3">
        <v>2280</v>
      </c>
      <c r="C3">
        <v>795</v>
      </c>
      <c r="D3">
        <v>203</v>
      </c>
      <c r="E3">
        <v>2280</v>
      </c>
      <c r="F3" s="4"/>
      <c r="G3" s="4"/>
      <c r="H3" s="4"/>
      <c r="J3" t="s">
        <v>16</v>
      </c>
      <c r="K3" s="2">
        <f>F57</f>
        <v>0.7105933453092742</v>
      </c>
    </row>
    <row r="4" spans="1:11">
      <c r="B4">
        <v>2715</v>
      </c>
      <c r="C4">
        <v>1157</v>
      </c>
      <c r="D4">
        <v>183</v>
      </c>
      <c r="E4">
        <v>2715</v>
      </c>
      <c r="F4" s="4"/>
      <c r="G4" s="4"/>
      <c r="H4" s="4"/>
      <c r="J4" t="s">
        <v>0</v>
      </c>
      <c r="K4" s="2">
        <f>F10</f>
        <v>0.75</v>
      </c>
    </row>
    <row r="5" spans="1:11">
      <c r="B5">
        <v>2771</v>
      </c>
      <c r="C5">
        <v>1117</v>
      </c>
      <c r="D5">
        <v>166</v>
      </c>
      <c r="E5">
        <v>2771</v>
      </c>
      <c r="F5" s="4"/>
      <c r="G5" s="4"/>
      <c r="H5" s="4"/>
      <c r="J5" t="s">
        <v>17</v>
      </c>
      <c r="K5" s="2">
        <f>F42</f>
        <v>0.80340002312940906</v>
      </c>
    </row>
    <row r="6" spans="1:11">
      <c r="B6">
        <v>3178</v>
      </c>
      <c r="C6">
        <v>859</v>
      </c>
      <c r="D6">
        <v>495</v>
      </c>
      <c r="E6">
        <v>3178</v>
      </c>
      <c r="F6" s="4"/>
      <c r="G6" s="4"/>
      <c r="H6" s="4"/>
    </row>
    <row r="7" spans="1:11">
      <c r="B7">
        <v>410</v>
      </c>
      <c r="C7">
        <v>80</v>
      </c>
      <c r="D7">
        <v>65</v>
      </c>
      <c r="E7">
        <v>1015</v>
      </c>
      <c r="F7" s="4"/>
      <c r="G7" s="4"/>
      <c r="H7" s="4"/>
    </row>
    <row r="8" spans="1:11">
      <c r="B8">
        <v>1238</v>
      </c>
      <c r="C8">
        <v>354</v>
      </c>
      <c r="D8">
        <v>154</v>
      </c>
      <c r="E8">
        <v>2597</v>
      </c>
      <c r="F8" s="4"/>
      <c r="G8" s="4"/>
      <c r="H8" s="4"/>
    </row>
    <row r="9" spans="1:11">
      <c r="B9">
        <v>1205</v>
      </c>
      <c r="C9">
        <v>266</v>
      </c>
      <c r="D9">
        <v>93</v>
      </c>
      <c r="E9">
        <v>3846</v>
      </c>
      <c r="F9" s="4"/>
      <c r="G9" s="4"/>
      <c r="H9" s="4"/>
    </row>
    <row r="10" spans="1:11">
      <c r="A10" s="3" t="s">
        <v>31</v>
      </c>
      <c r="B10" s="3">
        <v>13797</v>
      </c>
      <c r="C10" s="3">
        <f>SUM(C3:C9)</f>
        <v>4628</v>
      </c>
      <c r="D10" s="3">
        <f>SUM(D3:D9)</f>
        <v>1359</v>
      </c>
      <c r="E10" s="3">
        <v>18402</v>
      </c>
      <c r="F10" s="5">
        <v>0.75</v>
      </c>
      <c r="G10" s="5">
        <f>C10/B10</f>
        <v>0.33543523954482857</v>
      </c>
      <c r="H10" s="6">
        <f>D10/B10</f>
        <v>9.849967384213959E-2</v>
      </c>
    </row>
    <row r="11" spans="1:11">
      <c r="F11" s="4"/>
      <c r="G11" s="4"/>
      <c r="H11" s="4"/>
    </row>
    <row r="12" spans="1:11">
      <c r="A12" t="s">
        <v>15</v>
      </c>
      <c r="B12">
        <v>883</v>
      </c>
      <c r="C12">
        <v>244</v>
      </c>
      <c r="D12">
        <v>116</v>
      </c>
      <c r="E12">
        <v>3311</v>
      </c>
      <c r="F12" s="4"/>
      <c r="G12" s="4"/>
      <c r="H12" s="4"/>
    </row>
    <row r="13" spans="1:11">
      <c r="B13">
        <v>1338</v>
      </c>
      <c r="C13">
        <v>259</v>
      </c>
      <c r="D13">
        <v>221</v>
      </c>
      <c r="E13">
        <v>2278</v>
      </c>
      <c r="F13" s="4"/>
      <c r="G13" s="4"/>
      <c r="H13" s="4"/>
    </row>
    <row r="14" spans="1:11">
      <c r="B14">
        <v>1728</v>
      </c>
      <c r="C14">
        <v>498</v>
      </c>
      <c r="D14">
        <v>241</v>
      </c>
      <c r="E14">
        <v>1728</v>
      </c>
      <c r="F14" s="4"/>
      <c r="G14" s="4"/>
      <c r="H14" s="4"/>
    </row>
    <row r="15" spans="1:11">
      <c r="B15">
        <v>5491</v>
      </c>
      <c r="C15">
        <v>1900</v>
      </c>
      <c r="D15">
        <v>534</v>
      </c>
      <c r="E15">
        <v>5491</v>
      </c>
      <c r="F15" s="4"/>
      <c r="G15" s="4"/>
      <c r="H15" s="4"/>
    </row>
    <row r="16" spans="1:11">
      <c r="B16">
        <v>1975</v>
      </c>
      <c r="C16">
        <v>434</v>
      </c>
      <c r="D16">
        <v>354</v>
      </c>
      <c r="E16">
        <v>5560</v>
      </c>
      <c r="F16" s="4"/>
      <c r="G16" s="4"/>
      <c r="H16" s="4"/>
    </row>
    <row r="17" spans="1:11">
      <c r="B17">
        <v>2641</v>
      </c>
      <c r="C17">
        <v>829</v>
      </c>
      <c r="D17">
        <v>242</v>
      </c>
      <c r="E17">
        <v>4139</v>
      </c>
      <c r="F17" s="4"/>
      <c r="G17" s="4"/>
      <c r="H17" s="4"/>
    </row>
    <row r="18" spans="1:11">
      <c r="B18">
        <v>2284</v>
      </c>
      <c r="C18">
        <v>694</v>
      </c>
      <c r="D18">
        <v>285</v>
      </c>
      <c r="E18">
        <v>2884</v>
      </c>
      <c r="F18" s="4"/>
      <c r="G18" s="4"/>
      <c r="H18" s="4"/>
    </row>
    <row r="19" spans="1:11">
      <c r="B19">
        <v>4922</v>
      </c>
      <c r="C19">
        <v>27</v>
      </c>
      <c r="D19">
        <v>11</v>
      </c>
      <c r="E19">
        <v>4922</v>
      </c>
      <c r="F19" s="4"/>
      <c r="G19" s="4"/>
      <c r="H19" s="4"/>
    </row>
    <row r="20" spans="1:11">
      <c r="B20">
        <v>2199</v>
      </c>
      <c r="C20">
        <v>528</v>
      </c>
      <c r="D20">
        <v>382</v>
      </c>
      <c r="E20">
        <v>5679</v>
      </c>
      <c r="F20" s="4"/>
      <c r="G20" s="4"/>
      <c r="H20" s="4"/>
    </row>
    <row r="21" spans="1:11">
      <c r="B21">
        <v>670</v>
      </c>
      <c r="C21">
        <v>201</v>
      </c>
      <c r="D21">
        <v>122</v>
      </c>
      <c r="E21">
        <v>5171</v>
      </c>
      <c r="F21" s="4"/>
      <c r="G21" s="4"/>
      <c r="H21" s="4"/>
    </row>
    <row r="22" spans="1:11">
      <c r="A22" s="3" t="s">
        <v>31</v>
      </c>
      <c r="B22" s="3">
        <v>24131</v>
      </c>
      <c r="C22" s="3">
        <f>SUM(C12:C21)</f>
        <v>5614</v>
      </c>
      <c r="D22" s="3">
        <f>SUM(D12:D21)</f>
        <v>2508</v>
      </c>
      <c r="E22" s="3">
        <v>41163</v>
      </c>
      <c r="F22" s="5">
        <v>0.59</v>
      </c>
      <c r="G22" s="5">
        <f>C22/B22</f>
        <v>0.23264680286768058</v>
      </c>
      <c r="H22" s="6">
        <f>D22/B22</f>
        <v>0.10393270067547968</v>
      </c>
      <c r="J22" t="s">
        <v>17</v>
      </c>
      <c r="K22" s="2">
        <f>G42</f>
        <v>0.19394462837675736</v>
      </c>
    </row>
    <row r="23" spans="1:11">
      <c r="F23" s="4"/>
      <c r="G23" s="4"/>
      <c r="H23" s="4"/>
      <c r="J23" t="s">
        <v>15</v>
      </c>
      <c r="K23" s="2">
        <f>G22</f>
        <v>0.23264680286768058</v>
      </c>
    </row>
    <row r="24" spans="1:11">
      <c r="A24" t="s">
        <v>17</v>
      </c>
      <c r="B24">
        <v>835</v>
      </c>
      <c r="C24">
        <v>178</v>
      </c>
      <c r="D24">
        <v>158</v>
      </c>
      <c r="E24">
        <v>3982</v>
      </c>
      <c r="F24" s="4"/>
      <c r="G24" s="4"/>
      <c r="H24" s="4"/>
      <c r="J24" t="s">
        <v>16</v>
      </c>
      <c r="K24" s="2">
        <f>G57</f>
        <v>0.29136324189714374</v>
      </c>
    </row>
    <row r="25" spans="1:11">
      <c r="B25">
        <v>2168</v>
      </c>
      <c r="C25">
        <v>474</v>
      </c>
      <c r="D25">
        <v>240</v>
      </c>
      <c r="E25">
        <v>4227</v>
      </c>
      <c r="F25" s="4"/>
      <c r="G25" s="4"/>
      <c r="H25" s="4"/>
      <c r="J25" t="s">
        <v>0</v>
      </c>
      <c r="K25" s="2">
        <f>G10</f>
        <v>0.33543523954482857</v>
      </c>
    </row>
    <row r="26" spans="1:11">
      <c r="B26">
        <v>4574</v>
      </c>
      <c r="C26">
        <v>1068</v>
      </c>
      <c r="D26">
        <v>562</v>
      </c>
      <c r="E26">
        <v>5373</v>
      </c>
      <c r="F26" s="4"/>
      <c r="G26" s="4"/>
      <c r="H26" s="4"/>
    </row>
    <row r="27" spans="1:11">
      <c r="B27">
        <v>746</v>
      </c>
      <c r="C27">
        <v>177</v>
      </c>
      <c r="D27">
        <v>87</v>
      </c>
      <c r="E27">
        <v>2378</v>
      </c>
      <c r="F27" s="4"/>
      <c r="G27" s="4"/>
      <c r="H27" s="4"/>
    </row>
    <row r="28" spans="1:11">
      <c r="B28">
        <v>993</v>
      </c>
      <c r="C28">
        <v>239</v>
      </c>
      <c r="D28">
        <v>173</v>
      </c>
      <c r="E28">
        <v>3556</v>
      </c>
      <c r="F28" s="4"/>
      <c r="G28" s="4"/>
      <c r="H28" s="4"/>
    </row>
    <row r="29" spans="1:11">
      <c r="B29">
        <v>5939</v>
      </c>
      <c r="C29">
        <v>217</v>
      </c>
      <c r="D29">
        <v>109</v>
      </c>
      <c r="E29">
        <v>5939</v>
      </c>
      <c r="F29" s="4"/>
      <c r="G29" s="4"/>
      <c r="H29" s="4"/>
    </row>
    <row r="30" spans="1:11">
      <c r="B30">
        <v>296</v>
      </c>
      <c r="C30">
        <v>67</v>
      </c>
      <c r="D30">
        <v>27</v>
      </c>
      <c r="E30">
        <v>296</v>
      </c>
      <c r="F30" s="4"/>
      <c r="G30" s="4"/>
      <c r="H30" s="4"/>
    </row>
    <row r="31" spans="1:11">
      <c r="B31">
        <v>3090</v>
      </c>
      <c r="C31">
        <v>864</v>
      </c>
      <c r="D31">
        <v>204</v>
      </c>
      <c r="E31">
        <v>3090</v>
      </c>
      <c r="F31" s="4"/>
      <c r="G31" s="4"/>
      <c r="H31" s="4"/>
    </row>
    <row r="32" spans="1:11">
      <c r="B32">
        <v>3974</v>
      </c>
      <c r="C32">
        <v>306</v>
      </c>
      <c r="D32">
        <v>544</v>
      </c>
      <c r="E32">
        <v>3974</v>
      </c>
      <c r="F32" s="4"/>
      <c r="G32" s="4"/>
      <c r="H32" s="4"/>
    </row>
    <row r="33" spans="1:11">
      <c r="B33">
        <v>1503</v>
      </c>
      <c r="C33">
        <v>180</v>
      </c>
      <c r="D33">
        <v>80</v>
      </c>
      <c r="E33">
        <v>1503</v>
      </c>
      <c r="F33" s="4"/>
      <c r="G33" s="4"/>
      <c r="H33" s="4"/>
    </row>
    <row r="34" spans="1:11">
      <c r="B34">
        <v>2105</v>
      </c>
      <c r="C34">
        <v>352</v>
      </c>
      <c r="D34">
        <v>94</v>
      </c>
      <c r="E34">
        <v>2105</v>
      </c>
      <c r="F34" s="4"/>
      <c r="G34" s="4"/>
      <c r="H34" s="4"/>
    </row>
    <row r="35" spans="1:11">
      <c r="B35">
        <v>2505</v>
      </c>
      <c r="C35">
        <v>693</v>
      </c>
      <c r="D35">
        <v>119</v>
      </c>
      <c r="E35">
        <v>2505</v>
      </c>
      <c r="F35" s="4"/>
      <c r="G35" s="4"/>
      <c r="H35" s="4"/>
    </row>
    <row r="36" spans="1:11">
      <c r="B36">
        <v>2655</v>
      </c>
      <c r="C36">
        <v>554</v>
      </c>
      <c r="D36">
        <v>157</v>
      </c>
      <c r="E36">
        <v>2655</v>
      </c>
      <c r="F36" s="4"/>
      <c r="G36" s="4"/>
      <c r="H36" s="4"/>
    </row>
    <row r="37" spans="1:11">
      <c r="B37">
        <v>1426</v>
      </c>
      <c r="C37">
        <v>490</v>
      </c>
      <c r="D37">
        <v>141</v>
      </c>
      <c r="E37">
        <v>1426</v>
      </c>
      <c r="F37" s="4"/>
      <c r="G37" s="4"/>
      <c r="H37" s="4"/>
    </row>
    <row r="38" spans="1:11">
      <c r="B38">
        <v>1832</v>
      </c>
      <c r="C38">
        <v>763</v>
      </c>
      <c r="D38">
        <v>151</v>
      </c>
      <c r="E38">
        <v>1832</v>
      </c>
      <c r="F38" s="4"/>
      <c r="G38" s="4"/>
      <c r="H38" s="4"/>
    </row>
    <row r="39" spans="1:11">
      <c r="B39">
        <v>2384</v>
      </c>
      <c r="C39">
        <v>488</v>
      </c>
      <c r="D39">
        <v>198</v>
      </c>
      <c r="E39">
        <v>2384</v>
      </c>
      <c r="F39" s="4"/>
      <c r="G39" s="4"/>
      <c r="H39" s="4"/>
    </row>
    <row r="40" spans="1:11">
      <c r="B40">
        <v>1675</v>
      </c>
      <c r="C40">
        <v>287</v>
      </c>
      <c r="D40">
        <v>209</v>
      </c>
      <c r="E40">
        <v>1675</v>
      </c>
      <c r="F40" s="4"/>
      <c r="G40" s="4"/>
      <c r="H40" s="4"/>
    </row>
    <row r="41" spans="1:11">
      <c r="B41">
        <v>2982</v>
      </c>
      <c r="C41">
        <v>687</v>
      </c>
      <c r="D41">
        <v>235</v>
      </c>
      <c r="E41">
        <v>2982</v>
      </c>
      <c r="F41" s="4"/>
      <c r="G41" s="4"/>
      <c r="H41" s="4"/>
    </row>
    <row r="42" spans="1:11">
      <c r="A42" s="3" t="s">
        <v>31</v>
      </c>
      <c r="B42" s="3">
        <f>SUM(B24:B41)</f>
        <v>41682</v>
      </c>
      <c r="C42" s="3">
        <f t="shared" ref="C42:E42" si="0">SUM(C24:C41)</f>
        <v>8084</v>
      </c>
      <c r="D42" s="3">
        <f t="shared" si="0"/>
        <v>3488</v>
      </c>
      <c r="E42" s="3">
        <f t="shared" si="0"/>
        <v>51882</v>
      </c>
      <c r="F42" s="5">
        <f>B42/E42</f>
        <v>0.80340002312940906</v>
      </c>
      <c r="G42" s="5">
        <f>C42/B42</f>
        <v>0.19394462837675736</v>
      </c>
      <c r="H42" s="5">
        <f>D42/B42</f>
        <v>8.3681205316443547E-2</v>
      </c>
    </row>
    <row r="43" spans="1:11">
      <c r="J43" t="s">
        <v>17</v>
      </c>
      <c r="K43" s="2">
        <f>H42</f>
        <v>8.3681205316443547E-2</v>
      </c>
    </row>
    <row r="44" spans="1:11">
      <c r="A44" t="s">
        <v>16</v>
      </c>
      <c r="B44">
        <v>2936</v>
      </c>
      <c r="C44">
        <v>944</v>
      </c>
      <c r="D44">
        <v>264</v>
      </c>
      <c r="E44">
        <v>6313</v>
      </c>
      <c r="J44" t="s">
        <v>0</v>
      </c>
      <c r="K44" s="2">
        <f>H10</f>
        <v>9.849967384213959E-2</v>
      </c>
    </row>
    <row r="45" spans="1:11">
      <c r="B45">
        <v>2205</v>
      </c>
      <c r="C45">
        <v>606</v>
      </c>
      <c r="D45">
        <v>239</v>
      </c>
      <c r="E45">
        <v>4563</v>
      </c>
      <c r="J45" t="s">
        <v>15</v>
      </c>
      <c r="K45" s="2">
        <f>H22</f>
        <v>0.10393270067547968</v>
      </c>
    </row>
    <row r="46" spans="1:11">
      <c r="B46">
        <v>1502</v>
      </c>
      <c r="C46">
        <v>748</v>
      </c>
      <c r="D46">
        <v>66</v>
      </c>
      <c r="E46">
        <v>2850</v>
      </c>
      <c r="J46" t="s">
        <v>16</v>
      </c>
      <c r="K46" s="2">
        <f>H57</f>
        <v>0.13081537939101234</v>
      </c>
    </row>
    <row r="47" spans="1:11">
      <c r="B47">
        <v>2871</v>
      </c>
      <c r="C47">
        <v>740</v>
      </c>
      <c r="D47">
        <v>453</v>
      </c>
      <c r="E47">
        <v>3831</v>
      </c>
    </row>
    <row r="48" spans="1:11">
      <c r="B48">
        <v>2478</v>
      </c>
      <c r="C48">
        <v>702</v>
      </c>
      <c r="D48">
        <v>317</v>
      </c>
      <c r="E48">
        <v>2478</v>
      </c>
    </row>
    <row r="49" spans="1:8">
      <c r="B49">
        <v>925</v>
      </c>
      <c r="C49">
        <v>320</v>
      </c>
      <c r="D49">
        <v>77</v>
      </c>
      <c r="E49">
        <v>925</v>
      </c>
    </row>
    <row r="50" spans="1:8">
      <c r="B50">
        <v>1353</v>
      </c>
      <c r="C50">
        <v>380</v>
      </c>
      <c r="D50">
        <v>156</v>
      </c>
      <c r="E50">
        <v>2605</v>
      </c>
    </row>
    <row r="51" spans="1:8">
      <c r="B51">
        <v>100</v>
      </c>
      <c r="C51">
        <v>9</v>
      </c>
      <c r="D51">
        <v>11</v>
      </c>
      <c r="E51">
        <v>146</v>
      </c>
    </row>
    <row r="52" spans="1:8">
      <c r="B52">
        <v>994</v>
      </c>
      <c r="C52">
        <v>392</v>
      </c>
      <c r="D52">
        <v>111</v>
      </c>
      <c r="E52">
        <v>994</v>
      </c>
    </row>
    <row r="53" spans="1:8">
      <c r="B53">
        <v>3462</v>
      </c>
      <c r="C53">
        <v>874</v>
      </c>
      <c r="D53">
        <v>600</v>
      </c>
      <c r="E53">
        <v>3462</v>
      </c>
    </row>
    <row r="54" spans="1:8">
      <c r="B54">
        <v>3134</v>
      </c>
      <c r="C54">
        <v>1056</v>
      </c>
      <c r="D54">
        <v>425</v>
      </c>
      <c r="E54">
        <v>3134</v>
      </c>
    </row>
    <row r="55" spans="1:8">
      <c r="B55">
        <v>2483</v>
      </c>
      <c r="C55">
        <v>478</v>
      </c>
      <c r="D55">
        <v>474</v>
      </c>
      <c r="E55">
        <v>2483</v>
      </c>
    </row>
    <row r="56" spans="1:8">
      <c r="B56">
        <v>2060</v>
      </c>
      <c r="C56">
        <v>473</v>
      </c>
      <c r="D56">
        <v>274</v>
      </c>
      <c r="E56">
        <v>3513</v>
      </c>
    </row>
    <row r="57" spans="1:8" s="3" customFormat="1">
      <c r="A57" s="3" t="s">
        <v>31</v>
      </c>
      <c r="B57" s="3">
        <f>SUM(B44:B56)</f>
        <v>26503</v>
      </c>
      <c r="C57" s="3">
        <f t="shared" ref="C57:E57" si="1">SUM(C44:C56)</f>
        <v>7722</v>
      </c>
      <c r="D57" s="3">
        <f t="shared" si="1"/>
        <v>3467</v>
      </c>
      <c r="E57" s="3">
        <f t="shared" si="1"/>
        <v>37297</v>
      </c>
      <c r="F57" s="5">
        <f>B57/E57</f>
        <v>0.7105933453092742</v>
      </c>
      <c r="G57" s="5">
        <f>C57/B57</f>
        <v>0.29136324189714374</v>
      </c>
      <c r="H57" s="5">
        <f>D57/B57</f>
        <v>0.13081537939101234</v>
      </c>
    </row>
    <row r="63" spans="1:8">
      <c r="A63" t="s">
        <v>36</v>
      </c>
    </row>
  </sheetData>
  <sortState ref="J2:K5">
    <sortCondition descending="1" ref="K2:K5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21" sqref="I21"/>
    </sheetView>
  </sheetViews>
  <sheetFormatPr defaultColWidth="8.85546875" defaultRowHeight="15"/>
  <cols>
    <col min="1" max="1" width="16.7109375" customWidth="1"/>
    <col min="9" max="9" width="16.85546875" bestFit="1" customWidth="1"/>
  </cols>
  <sheetData>
    <row r="1" spans="1:14">
      <c r="A1" t="s">
        <v>32</v>
      </c>
    </row>
    <row r="2" spans="1:14">
      <c r="A2" t="s">
        <v>0</v>
      </c>
      <c r="B2" s="2">
        <v>0.11</v>
      </c>
      <c r="C2" t="s">
        <v>16</v>
      </c>
      <c r="E2" s="2">
        <v>0.08</v>
      </c>
      <c r="J2" s="2"/>
      <c r="K2" s="2"/>
      <c r="L2" s="2"/>
      <c r="M2" s="2"/>
      <c r="N2" s="2"/>
    </row>
    <row r="3" spans="1:14">
      <c r="A3" t="s">
        <v>17</v>
      </c>
      <c r="B3" s="2">
        <v>0.11</v>
      </c>
      <c r="C3" t="s">
        <v>15</v>
      </c>
      <c r="E3" s="2">
        <v>0.08</v>
      </c>
      <c r="J3">
        <v>2006</v>
      </c>
      <c r="K3">
        <v>2007</v>
      </c>
      <c r="L3">
        <v>2008</v>
      </c>
      <c r="M3">
        <v>2009</v>
      </c>
      <c r="N3">
        <v>2010</v>
      </c>
    </row>
    <row r="4" spans="1:14">
      <c r="A4" t="s">
        <v>15</v>
      </c>
      <c r="B4" s="2">
        <v>0.08</v>
      </c>
      <c r="C4" t="s">
        <v>17</v>
      </c>
      <c r="E4" s="2">
        <v>0.11</v>
      </c>
      <c r="I4" t="s">
        <v>0</v>
      </c>
      <c r="J4" s="2">
        <v>0.05</v>
      </c>
      <c r="K4" s="2">
        <v>0.09</v>
      </c>
      <c r="L4" s="2">
        <v>0.09</v>
      </c>
      <c r="M4" s="2">
        <v>0.09</v>
      </c>
      <c r="N4" s="2">
        <v>0.11</v>
      </c>
    </row>
    <row r="5" spans="1:14">
      <c r="A5" t="s">
        <v>16</v>
      </c>
      <c r="B5" s="2">
        <v>0.08</v>
      </c>
      <c r="C5" t="s">
        <v>0</v>
      </c>
      <c r="E5" s="2">
        <v>0.11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4" workbookViewId="0">
      <selection activeCell="G8" sqref="G8"/>
    </sheetView>
  </sheetViews>
  <sheetFormatPr defaultColWidth="8.85546875" defaultRowHeight="15"/>
  <cols>
    <col min="1" max="1" width="16.85546875" bestFit="1" customWidth="1"/>
    <col min="3" max="3" width="18.85546875" bestFit="1" customWidth="1"/>
  </cols>
  <sheetData>
    <row r="1" spans="1:8">
      <c r="A1" t="s">
        <v>33</v>
      </c>
    </row>
    <row r="2" spans="1:8">
      <c r="A2" s="3" t="s">
        <v>23</v>
      </c>
      <c r="B2" s="3" t="s">
        <v>34</v>
      </c>
      <c r="C2" s="3" t="s">
        <v>35</v>
      </c>
      <c r="E2" s="3" t="s">
        <v>37</v>
      </c>
    </row>
    <row r="3" spans="1:8">
      <c r="A3" t="s">
        <v>16</v>
      </c>
      <c r="B3">
        <v>257</v>
      </c>
      <c r="C3">
        <v>912711</v>
      </c>
      <c r="D3" s="7">
        <f>B3/C3</f>
        <v>2.8157872535775291E-4</v>
      </c>
      <c r="E3" s="9">
        <f>B3/(C3/100000)</f>
        <v>28.15787253577529</v>
      </c>
      <c r="G3" t="s">
        <v>15</v>
      </c>
      <c r="H3" s="34">
        <f>E6</f>
        <v>21.984903699459704</v>
      </c>
    </row>
    <row r="4" spans="1:8">
      <c r="A4" t="s">
        <v>17</v>
      </c>
      <c r="B4">
        <v>171</v>
      </c>
      <c r="C4">
        <v>736936</v>
      </c>
      <c r="D4" s="7">
        <f>B4/C4</f>
        <v>2.320418598087215E-4</v>
      </c>
      <c r="E4" s="9">
        <f>B4/(C4/100000)</f>
        <v>23.20418598087215</v>
      </c>
      <c r="G4" t="s">
        <v>17</v>
      </c>
      <c r="H4" s="34">
        <f>E4</f>
        <v>23.20418598087215</v>
      </c>
    </row>
    <row r="5" spans="1:8">
      <c r="A5" t="s">
        <v>0</v>
      </c>
      <c r="B5">
        <v>117</v>
      </c>
      <c r="C5">
        <v>458137</v>
      </c>
      <c r="D5" s="7">
        <f>B5/C5</f>
        <v>2.5538212368789246E-4</v>
      </c>
      <c r="E5" s="9">
        <f>B5/(C5/100000)</f>
        <v>25.538212368789249</v>
      </c>
      <c r="G5" t="s">
        <v>0</v>
      </c>
      <c r="H5" s="34">
        <f>E5</f>
        <v>25.538212368789249</v>
      </c>
    </row>
    <row r="6" spans="1:8">
      <c r="A6" t="s">
        <v>15</v>
      </c>
      <c r="B6">
        <v>66</v>
      </c>
      <c r="C6">
        <v>300206</v>
      </c>
      <c r="D6" s="7">
        <f>B6/C6</f>
        <v>2.1984903699459704E-4</v>
      </c>
      <c r="E6" s="9">
        <f>B6/(C6/100000)</f>
        <v>21.984903699459704</v>
      </c>
      <c r="G6" t="s">
        <v>16</v>
      </c>
      <c r="H6" s="34">
        <f>E3</f>
        <v>28.15787253577529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8" sqref="F8"/>
    </sheetView>
  </sheetViews>
  <sheetFormatPr defaultColWidth="8.85546875" defaultRowHeight="15"/>
  <cols>
    <col min="1" max="1" width="16.85546875" bestFit="1" customWidth="1"/>
  </cols>
  <sheetData>
    <row r="1" spans="1:4">
      <c r="A1" t="s">
        <v>0</v>
      </c>
      <c r="B1" s="2">
        <v>0.21</v>
      </c>
      <c r="C1" t="s">
        <v>17</v>
      </c>
      <c r="D1" s="2">
        <v>0.14000000000000001</v>
      </c>
    </row>
    <row r="2" spans="1:4">
      <c r="A2" t="s">
        <v>17</v>
      </c>
      <c r="B2" s="2">
        <v>0.21</v>
      </c>
      <c r="C2" t="s">
        <v>15</v>
      </c>
      <c r="D2" s="2">
        <v>0.15</v>
      </c>
    </row>
    <row r="3" spans="1:4">
      <c r="A3" t="s">
        <v>16</v>
      </c>
      <c r="B3" s="2">
        <v>0.2</v>
      </c>
      <c r="C3" t="s">
        <v>16</v>
      </c>
      <c r="D3" s="2">
        <v>0.2</v>
      </c>
    </row>
    <row r="4" spans="1:4">
      <c r="A4" t="s">
        <v>15</v>
      </c>
      <c r="B4" s="2">
        <v>0.15</v>
      </c>
      <c r="C4" t="s">
        <v>0</v>
      </c>
      <c r="D4" s="2">
        <v>0.21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4" sqref="I14"/>
    </sheetView>
  </sheetViews>
  <sheetFormatPr defaultColWidth="8.85546875" defaultRowHeight="15"/>
  <cols>
    <col min="1" max="1" width="16.85546875" bestFit="1" customWidth="1"/>
  </cols>
  <sheetData>
    <row r="1" spans="1:4">
      <c r="A1" t="s">
        <v>0</v>
      </c>
      <c r="B1" s="2">
        <v>0.81499999999999995</v>
      </c>
      <c r="C1" t="s">
        <v>16</v>
      </c>
      <c r="D1" s="2">
        <v>0.66900000000000004</v>
      </c>
    </row>
    <row r="2" spans="1:4">
      <c r="A2" t="s">
        <v>17</v>
      </c>
      <c r="B2" s="2">
        <v>0.78500000000000003</v>
      </c>
      <c r="C2" t="s">
        <v>15</v>
      </c>
      <c r="D2" s="2">
        <v>0.69199999999999995</v>
      </c>
    </row>
    <row r="3" spans="1:4">
      <c r="A3" t="s">
        <v>16</v>
      </c>
      <c r="B3" s="2">
        <v>0.66900000000000004</v>
      </c>
      <c r="C3" t="s">
        <v>17</v>
      </c>
      <c r="D3" s="2">
        <v>0.78500000000000003</v>
      </c>
    </row>
    <row r="4" spans="1:4">
      <c r="A4" t="s">
        <v>15</v>
      </c>
      <c r="B4" s="2">
        <v>0.69199999999999995</v>
      </c>
      <c r="C4" t="s">
        <v>0</v>
      </c>
      <c r="D4" s="2">
        <v>0.81499999999999995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Cancer - Males</vt:lpstr>
      <vt:lpstr>Asthma Prevalence</vt:lpstr>
      <vt:lpstr>Children Public Assistance</vt:lpstr>
      <vt:lpstr>Hospice Utilization</vt:lpstr>
      <vt:lpstr>Food Deserts</vt:lpstr>
      <vt:lpstr>Diabetes</vt:lpstr>
      <vt:lpstr>Suicide</vt:lpstr>
      <vt:lpstr>Binge Drinking</vt:lpstr>
      <vt:lpstr>Flu Vaccinations</vt:lpstr>
      <vt:lpstr>No exercise</vt:lpstr>
      <vt:lpstr>Low access to Grocery Stores</vt:lpstr>
      <vt:lpstr>WIC SNAP</vt:lpstr>
      <vt:lpstr>Health and Physical Activitiy</vt:lpstr>
      <vt:lpstr>ER Wait Times</vt:lpstr>
      <vt:lpstr>Fast Food %</vt:lpstr>
      <vt:lpstr>Low Income Groc Store Access</vt:lpstr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 Cheng</dc:creator>
  <cp:lastModifiedBy>Peter Boulos</cp:lastModifiedBy>
  <dcterms:created xsi:type="dcterms:W3CDTF">2013-01-21T00:26:09Z</dcterms:created>
  <dcterms:modified xsi:type="dcterms:W3CDTF">2013-04-25T16:36:22Z</dcterms:modified>
</cp:coreProperties>
</file>