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1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theme/themeOverride2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theme/themeOverride3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theme/themeOverride4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4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5.xml" ContentType="application/vnd.openxmlformats-officedocument.drawingml.chart+xml"/>
  <Override PartName="/xl/theme/themeOverride5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6.xml" ContentType="application/vnd.openxmlformats-officedocument.drawingml.chart+xml"/>
  <Override PartName="/xl/theme/themeOverride6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7.xml" ContentType="application/vnd.openxmlformats-officedocument.drawingml.chart+xml"/>
  <Override PartName="/xl/theme/themeOverride7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8.xml" ContentType="application/vnd.openxmlformats-officedocument.drawingml.chart+xml"/>
  <Override PartName="/xl/theme/themeOverride8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9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0.xml" ContentType="application/vnd.openxmlformats-officedocument.drawingml.chart+xml"/>
  <Override PartName="/xl/theme/themeOverride9.xml" ContentType="application/vnd.openxmlformats-officedocument.themeOverrid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21.xml" ContentType="application/vnd.openxmlformats-officedocument.drawingml.chart+xml"/>
  <Override PartName="/xl/theme/themeOverride10.xml" ContentType="application/vnd.openxmlformats-officedocument.themeOverrid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22.xml" ContentType="application/vnd.openxmlformats-officedocument.drawingml.chart+xml"/>
  <Override PartName="/xl/theme/themeOverride11.xml" ContentType="application/vnd.openxmlformats-officedocument.themeOverride+xml"/>
  <Override PartName="/xl/drawings/drawing35.xml" ContentType="application/vnd.openxmlformats-officedocument.drawingml.chartshapes+xml"/>
  <Override PartName="/xl/charts/chart23.xml" ContentType="application/vnd.openxmlformats-officedocument.drawingml.chart+xml"/>
  <Override PartName="/xl/theme/themeOverride12.xml" ContentType="application/vnd.openxmlformats-officedocument.themeOverride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24.xml" ContentType="application/vnd.openxmlformats-officedocument.drawingml.chart+xml"/>
  <Override PartName="/xl/theme/themeOverride13.xml" ContentType="application/vnd.openxmlformats-officedocument.themeOverrid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5.xml" ContentType="application/vnd.openxmlformats-officedocument.drawingml.chart+xml"/>
  <Override PartName="/xl/theme/themeOverride14.xml" ContentType="application/vnd.openxmlformats-officedocument.themeOverrid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6.xml" ContentType="application/vnd.openxmlformats-officedocument.drawingml.chart+xml"/>
  <Override PartName="/xl/theme/themeOverride15.xml" ContentType="application/vnd.openxmlformats-officedocument.themeOverrid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7.xml" ContentType="application/vnd.openxmlformats-officedocument.drawingml.chart+xml"/>
  <Override PartName="/xl/theme/themeOverride16.xml" ContentType="application/vnd.openxmlformats-officedocument.themeOverride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8.xml" ContentType="application/vnd.openxmlformats-officedocument.drawingml.chart+xml"/>
  <Override PartName="/xl/theme/themeOverride17.xml" ContentType="application/vnd.openxmlformats-officedocument.themeOverride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9.xml" ContentType="application/vnd.openxmlformats-officedocument.drawingml.chart+xml"/>
  <Override PartName="/xl/theme/themeOverride18.xml" ContentType="application/vnd.openxmlformats-officedocument.themeOverride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30.xml" ContentType="application/vnd.openxmlformats-officedocument.drawingml.chart+xml"/>
  <Override PartName="/xl/theme/themeOverride19.xml" ContentType="application/vnd.openxmlformats-officedocument.themeOverride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31.xml" ContentType="application/vnd.openxmlformats-officedocument.drawingml.chart+xml"/>
  <Override PartName="/xl/theme/themeOverride20.xml" ContentType="application/vnd.openxmlformats-officedocument.themeOverride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32.xml" ContentType="application/vnd.openxmlformats-officedocument.drawingml.chart+xml"/>
  <Override PartName="/xl/theme/themeOverride21.xml" ContentType="application/vnd.openxmlformats-officedocument.themeOverride+xml"/>
  <Override PartName="/xl/drawings/drawing54.xml" ContentType="application/vnd.openxmlformats-officedocument.drawingml.chartshapes+xml"/>
  <Override PartName="/xl/charts/chart33.xml" ContentType="application/vnd.openxmlformats-officedocument.drawingml.chart+xml"/>
  <Override PartName="/xl/theme/themeOverride22.xml" ContentType="application/vnd.openxmlformats-officedocument.themeOverride+xml"/>
  <Override PartName="/xl/drawings/drawing5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 firstSheet="27" activeTab="28"/>
  </bookViews>
  <sheets>
    <sheet name="Vacancy Rates" sheetId="1" r:id="rId1"/>
    <sheet name="Housing Units After 2005" sheetId="3" r:id="rId2"/>
    <sheet name="Owner vs. Renter" sheetId="4" r:id="rId3"/>
    <sheet name="Average Size Household" sheetId="5" r:id="rId4"/>
    <sheet name="Monthly Housing Costs" sheetId="6" r:id="rId5"/>
    <sheet name="Homeownership Rate" sheetId="8" r:id="rId6"/>
    <sheet name="Home Values 2011" sheetId="11" r:id="rId7"/>
    <sheet name="Comparable Vacancy Status" sheetId="15" r:id="rId8"/>
    <sheet name="County Units 2005 or Later" sheetId="16" r:id="rId9"/>
    <sheet name="Comparable Median Housing Value" sheetId="17" r:id="rId10"/>
    <sheet name="Comparable Homeownership Rates" sheetId="18" r:id="rId11"/>
    <sheet name="Owner vs. Renter Comparable" sheetId="19" r:id="rId12"/>
    <sheet name="Units 50,000-99,000" sheetId="20" r:id="rId13"/>
    <sheet name="Comparable Units Built 2005" sheetId="21" r:id="rId14"/>
    <sheet name="County Vacancy Status" sheetId="22" r:id="rId15"/>
    <sheet name="County Median Housing Value" sheetId="23" r:id="rId16"/>
    <sheet name="County Owner vs. Renter" sheetId="24" r:id="rId17"/>
    <sheet name="County Homeownership" sheetId="25" r:id="rId18"/>
    <sheet name="County Units Built 2005" sheetId="26" r:id="rId19"/>
    <sheet name="Property Taxes" sheetId="27" r:id="rId20"/>
    <sheet name="Median Value Over Time" sheetId="28" r:id="rId21"/>
    <sheet name="Moved in 2005 or Later" sheetId="29" r:id="rId22"/>
    <sheet name="Med. Month Owner Cost Over Time" sheetId="30" r:id="rId23"/>
    <sheet name="Median Rent Over Time" sheetId="31" r:id="rId24"/>
    <sheet name="Year Built" sheetId="32" r:id="rId25"/>
    <sheet name="Number of rooms" sheetId="33" r:id="rId26"/>
    <sheet name="Number of bedrooms" sheetId="34" r:id="rId27"/>
    <sheet name="County Year Built" sheetId="35" r:id="rId28"/>
    <sheet name="Property Taxes 2" sheetId="36" r:id="rId29"/>
  </sheets>
  <calcPr calcId="145621"/>
</workbook>
</file>

<file path=xl/calcChain.xml><?xml version="1.0" encoding="utf-8"?>
<calcChain xmlns="http://schemas.openxmlformats.org/spreadsheetml/2006/main">
  <c r="F3" i="36" l="1"/>
  <c r="E3" i="36"/>
  <c r="F49" i="36"/>
  <c r="E49" i="36"/>
  <c r="C11" i="35" l="1"/>
  <c r="C10" i="35"/>
  <c r="C9" i="35"/>
  <c r="C8" i="35"/>
  <c r="C7" i="35"/>
  <c r="C6" i="35"/>
  <c r="C5" i="35"/>
  <c r="C4" i="35"/>
  <c r="C3" i="35"/>
  <c r="E18" i="27"/>
  <c r="D18" i="27"/>
  <c r="E4" i="27"/>
  <c r="D4" i="27"/>
  <c r="E21" i="23"/>
  <c r="D21" i="23"/>
  <c r="H3" i="20"/>
  <c r="G3" i="20"/>
  <c r="D11" i="20"/>
  <c r="D12" i="20"/>
  <c r="D14" i="20"/>
  <c r="D13" i="20"/>
  <c r="E12" i="28"/>
  <c r="D12" i="28"/>
  <c r="E14" i="31"/>
  <c r="D14" i="31"/>
  <c r="F4" i="30"/>
  <c r="E4" i="30"/>
  <c r="B25" i="6"/>
  <c r="B24" i="6"/>
  <c r="B23" i="6"/>
  <c r="B22" i="6"/>
  <c r="C22" i="6"/>
  <c r="C23" i="6"/>
  <c r="C24" i="6"/>
  <c r="C25" i="6"/>
  <c r="E16" i="24"/>
  <c r="C16" i="24"/>
  <c r="E14" i="24"/>
  <c r="C14" i="24"/>
  <c r="E15" i="24"/>
  <c r="C15" i="24"/>
  <c r="E13" i="24"/>
  <c r="C13" i="24"/>
  <c r="E15" i="19"/>
  <c r="C15" i="19"/>
  <c r="E13" i="19"/>
  <c r="C13" i="19"/>
  <c r="E16" i="19"/>
  <c r="C16" i="19"/>
  <c r="E14" i="19"/>
  <c r="C14" i="19"/>
  <c r="G12" i="4"/>
  <c r="H12" i="4"/>
  <c r="G13" i="4"/>
  <c r="H13" i="4"/>
  <c r="F21" i="26"/>
  <c r="E21" i="26"/>
  <c r="D4" i="34" l="1"/>
  <c r="D5" i="34"/>
  <c r="D6" i="34"/>
  <c r="D7" i="34"/>
  <c r="D8" i="34"/>
  <c r="D3" i="34"/>
  <c r="D4" i="33"/>
  <c r="D5" i="33"/>
  <c r="D6" i="33"/>
  <c r="D7" i="33"/>
  <c r="D8" i="33"/>
  <c r="D9" i="33"/>
  <c r="D10" i="33"/>
  <c r="D11" i="33"/>
  <c r="D3" i="33"/>
  <c r="C31" i="32"/>
  <c r="C30" i="32"/>
  <c r="C29" i="32"/>
  <c r="C28" i="32"/>
  <c r="C27" i="32"/>
  <c r="C26" i="32"/>
  <c r="C25" i="32"/>
  <c r="C24" i="32"/>
  <c r="C23" i="32"/>
  <c r="C3" i="32"/>
  <c r="C4" i="32"/>
  <c r="C5" i="32"/>
  <c r="C6" i="32"/>
  <c r="C7" i="32"/>
  <c r="C8" i="32"/>
  <c r="C9" i="32"/>
  <c r="C10" i="32"/>
  <c r="C2" i="32"/>
  <c r="N4" i="21"/>
  <c r="M4" i="21"/>
  <c r="H3" i="15"/>
  <c r="G3" i="15"/>
  <c r="D28" i="15"/>
  <c r="D27" i="15"/>
  <c r="D26" i="15"/>
  <c r="D29" i="15"/>
  <c r="C12" i="1"/>
  <c r="D12" i="1"/>
  <c r="A9" i="25" l="1"/>
  <c r="M9" i="24"/>
  <c r="L9" i="24"/>
  <c r="M8" i="24"/>
  <c r="L8" i="24"/>
  <c r="G9" i="22"/>
  <c r="F9" i="22"/>
  <c r="L5" i="19"/>
  <c r="K5" i="19"/>
  <c r="L4" i="19"/>
  <c r="K4" i="19"/>
  <c r="B17" i="11"/>
  <c r="C11" i="29" l="1"/>
  <c r="B11" i="29"/>
  <c r="B9" i="25" l="1"/>
  <c r="E5" i="24"/>
  <c r="E6" i="24"/>
  <c r="E4" i="24"/>
  <c r="E3" i="24"/>
  <c r="C5" i="24"/>
  <c r="C6" i="24"/>
  <c r="C4" i="24"/>
  <c r="C3" i="24"/>
  <c r="B12" i="22"/>
  <c r="B15" i="22"/>
  <c r="B13" i="22"/>
  <c r="B14" i="22"/>
  <c r="B4" i="22"/>
  <c r="B3" i="22"/>
  <c r="B5" i="22"/>
  <c r="B6" i="22"/>
  <c r="D5" i="20" l="1"/>
  <c r="D3" i="20"/>
  <c r="D4" i="20"/>
  <c r="D6" i="20"/>
  <c r="E3" i="19"/>
  <c r="E5" i="19"/>
  <c r="E4" i="19"/>
  <c r="C3" i="19"/>
  <c r="C5" i="19"/>
  <c r="C4" i="19"/>
  <c r="E6" i="19"/>
  <c r="C6" i="19"/>
  <c r="B17" i="18" l="1"/>
  <c r="A17" i="18"/>
  <c r="B15" i="17"/>
  <c r="A15" i="17"/>
  <c r="C12" i="16" l="1"/>
  <c r="B12" i="16"/>
  <c r="D3" i="15"/>
  <c r="D4" i="15"/>
  <c r="D5" i="15"/>
  <c r="D6" i="15"/>
  <c r="E17" i="11"/>
  <c r="E16" i="11"/>
  <c r="E15" i="11"/>
  <c r="E14" i="11"/>
  <c r="D15" i="11"/>
  <c r="D16" i="11"/>
  <c r="D17" i="11"/>
  <c r="D14" i="11"/>
  <c r="B16" i="11"/>
  <c r="B15" i="11"/>
  <c r="B14" i="11"/>
  <c r="D4" i="11"/>
  <c r="D5" i="11"/>
  <c r="D6" i="11"/>
  <c r="D7" i="11"/>
  <c r="D8" i="11"/>
  <c r="D9" i="11"/>
  <c r="D10" i="11"/>
  <c r="D3" i="11"/>
  <c r="D25" i="6" l="1"/>
  <c r="D24" i="6"/>
  <c r="D23" i="6"/>
  <c r="D22" i="6"/>
  <c r="B9" i="8" l="1"/>
  <c r="A9" i="8"/>
  <c r="D4" i="6"/>
  <c r="D5" i="6"/>
  <c r="D6" i="6"/>
  <c r="D7" i="6"/>
  <c r="D8" i="6"/>
  <c r="D9" i="6"/>
  <c r="D3" i="6"/>
  <c r="E9" i="4" l="1"/>
  <c r="C9" i="4"/>
  <c r="E8" i="4"/>
  <c r="C8" i="4"/>
  <c r="E7" i="4"/>
  <c r="C7" i="4"/>
  <c r="E6" i="4"/>
  <c r="C6" i="4"/>
  <c r="E5" i="4"/>
  <c r="C5" i="4"/>
  <c r="E4" i="4"/>
  <c r="C4" i="4"/>
  <c r="E3" i="4"/>
  <c r="C3" i="4"/>
  <c r="B12" i="5"/>
  <c r="C12" i="5"/>
  <c r="C12" i="3" l="1"/>
  <c r="B12" i="3"/>
  <c r="B9" i="1" l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<sst xmlns="http://schemas.openxmlformats.org/spreadsheetml/2006/main" count="622" uniqueCount="149">
  <si>
    <t>Year</t>
  </si>
  <si>
    <t>Units Vacant</t>
  </si>
  <si>
    <t>Margin of Error</t>
  </si>
  <si>
    <t>Mean</t>
  </si>
  <si>
    <t>Median</t>
  </si>
  <si>
    <t>Total Units</t>
  </si>
  <si>
    <t>Percent</t>
  </si>
  <si>
    <t>Number of Units</t>
  </si>
  <si>
    <t>Margin of error</t>
  </si>
  <si>
    <t>Owner</t>
  </si>
  <si>
    <t>Renter</t>
  </si>
  <si>
    <t>Margin of Error (Renter)</t>
  </si>
  <si>
    <t>Margin of Error (Owner)</t>
  </si>
  <si>
    <t>Size</t>
  </si>
  <si>
    <t>2005</t>
  </si>
  <si>
    <t>2006</t>
  </si>
  <si>
    <t>2007</t>
  </si>
  <si>
    <t>2008</t>
  </si>
  <si>
    <t>2009</t>
  </si>
  <si>
    <t>2010</t>
  </si>
  <si>
    <t>2011</t>
  </si>
  <si>
    <t>Mean Number of Units</t>
  </si>
  <si>
    <t>Median Number of Units</t>
  </si>
  <si>
    <t>Occupied Housing Units</t>
  </si>
  <si>
    <t>Cost Range</t>
  </si>
  <si>
    <t>Number of Homes</t>
  </si>
  <si>
    <t>$1,000 - $1,499</t>
  </si>
  <si>
    <t>$1,500 - $1,999</t>
  </si>
  <si>
    <t>Total Housing Units</t>
  </si>
  <si>
    <t>Percentage</t>
  </si>
  <si>
    <t>Location</t>
  </si>
  <si>
    <t>Onondaga County</t>
  </si>
  <si>
    <t>City of Syracuse</t>
  </si>
  <si>
    <t>New York State</t>
  </si>
  <si>
    <t>U.S.</t>
  </si>
  <si>
    <t xml:space="preserve">Mean </t>
  </si>
  <si>
    <t>$300 - $699</t>
  </si>
  <si>
    <t>$700 - $999</t>
  </si>
  <si>
    <t>Value Range</t>
  </si>
  <si>
    <t>Less than $50,000</t>
  </si>
  <si>
    <t>$50,000 - $99,999</t>
  </si>
  <si>
    <t>$100,000 - $149,999</t>
  </si>
  <si>
    <t>$150,000 - $199,999</t>
  </si>
  <si>
    <t>$200,000 - $299,999</t>
  </si>
  <si>
    <t>$300,000 - $499,999</t>
  </si>
  <si>
    <t>$500,000 - $999,999</t>
  </si>
  <si>
    <t>$1,000,000 or More</t>
  </si>
  <si>
    <t>Number of Homes (Occupied)</t>
  </si>
  <si>
    <t>Total Housing Units (Occupied)</t>
  </si>
  <si>
    <t>Less than $50,000 - $99,999</t>
  </si>
  <si>
    <t>$100,000 - $199,999</t>
  </si>
  <si>
    <t>Syracuse</t>
  </si>
  <si>
    <t>Rochester</t>
  </si>
  <si>
    <t>Buffalo</t>
  </si>
  <si>
    <t>Albany</t>
  </si>
  <si>
    <t>Total Number of Occupied Units</t>
  </si>
  <si>
    <t>Total Number of Units</t>
  </si>
  <si>
    <t>Median Value</t>
  </si>
  <si>
    <t>Homeownership Rate</t>
  </si>
  <si>
    <t>Total Occupied Units</t>
  </si>
  <si>
    <t>Number Units</t>
  </si>
  <si>
    <t>Erie</t>
  </si>
  <si>
    <t>Monroe</t>
  </si>
  <si>
    <t>Onondaga</t>
  </si>
  <si>
    <t xml:space="preserve">Number of Units </t>
  </si>
  <si>
    <t>Property Taxes</t>
  </si>
  <si>
    <t>Baldwinsville (Lysander)</t>
  </si>
  <si>
    <t>Camillus</t>
  </si>
  <si>
    <t>East Syracuse</t>
  </si>
  <si>
    <t>Elbridge</t>
  </si>
  <si>
    <t>Fabius</t>
  </si>
  <si>
    <t>Fayetteville</t>
  </si>
  <si>
    <t>Jordan</t>
  </si>
  <si>
    <t>Liverpool</t>
  </si>
  <si>
    <t>Manlius</t>
  </si>
  <si>
    <t>Marcellus</t>
  </si>
  <si>
    <t>Minoa</t>
  </si>
  <si>
    <t>Skaneateles</t>
  </si>
  <si>
    <t>Solvay</t>
  </si>
  <si>
    <t>Tully</t>
  </si>
  <si>
    <t>North Syracuse (Cicero)</t>
  </si>
  <si>
    <t>North Syracuse (Clay)</t>
  </si>
  <si>
    <t>Value</t>
  </si>
  <si>
    <t>Number</t>
  </si>
  <si>
    <t>Median Monthly Cost</t>
  </si>
  <si>
    <t>Median Rent</t>
  </si>
  <si>
    <t>$300,000 - $999,999</t>
  </si>
  <si>
    <t>2005 or Later</t>
  </si>
  <si>
    <t>2000 to 2004</t>
  </si>
  <si>
    <t>1990 to 1999</t>
  </si>
  <si>
    <t>1980 to 1989</t>
  </si>
  <si>
    <t>1970 to 1979</t>
  </si>
  <si>
    <t>1960 to 1969</t>
  </si>
  <si>
    <t>1950 to 1959</t>
  </si>
  <si>
    <t>1940 to 1949</t>
  </si>
  <si>
    <t>1939 or Earlier</t>
  </si>
  <si>
    <t>Year Built</t>
  </si>
  <si>
    <t>Number of Rooms</t>
  </si>
  <si>
    <t>9 or more</t>
  </si>
  <si>
    <t>1 room</t>
  </si>
  <si>
    <t>3 rooms</t>
  </si>
  <si>
    <t>2 rooms</t>
  </si>
  <si>
    <t>4 rooms</t>
  </si>
  <si>
    <t>5 rooms</t>
  </si>
  <si>
    <t>6 rooms</t>
  </si>
  <si>
    <t>7 rooms</t>
  </si>
  <si>
    <t>8 rooms</t>
  </si>
  <si>
    <t>Number of Bedrooms</t>
  </si>
  <si>
    <t>1 Bedroom</t>
  </si>
  <si>
    <t>2 Bedrooms</t>
  </si>
  <si>
    <t>3 Bedrooms</t>
  </si>
  <si>
    <t>4 Bedrooms</t>
  </si>
  <si>
    <t>5 or more Bedrooms</t>
  </si>
  <si>
    <t>No Bedroom</t>
  </si>
  <si>
    <t>Owner Occupied</t>
  </si>
  <si>
    <t>Renter Occupied</t>
  </si>
  <si>
    <t>Less than $300</t>
  </si>
  <si>
    <t>$300 - $499</t>
  </si>
  <si>
    <t>$500 - $699</t>
  </si>
  <si>
    <t>$2,000 or More</t>
  </si>
  <si>
    <t>$1,500 or More</t>
  </si>
  <si>
    <t>Location (Villages)</t>
  </si>
  <si>
    <t>Location (Towns)</t>
  </si>
  <si>
    <t>Baldwinsville (Van Buren)</t>
  </si>
  <si>
    <t>West Genesee</t>
  </si>
  <si>
    <t>Cicero</t>
  </si>
  <si>
    <t>North Syracuse</t>
  </si>
  <si>
    <t>Clay</t>
  </si>
  <si>
    <t>DeWitt</t>
  </si>
  <si>
    <t>Jordan-Elbridge</t>
  </si>
  <si>
    <t>Fabius-Pompey</t>
  </si>
  <si>
    <t>Geddes</t>
  </si>
  <si>
    <t>LaFayette</t>
  </si>
  <si>
    <t>Lysander</t>
  </si>
  <si>
    <t>Baldwinsville</t>
  </si>
  <si>
    <t>Fayetteville-Manlius</t>
  </si>
  <si>
    <t>Otisco</t>
  </si>
  <si>
    <t>Pompey</t>
  </si>
  <si>
    <t>Salina</t>
  </si>
  <si>
    <t>Spafford</t>
  </si>
  <si>
    <t>Van Buren</t>
  </si>
  <si>
    <t>East Syracuse-Minoa</t>
  </si>
  <si>
    <t>Primary School District</t>
  </si>
  <si>
    <t>Jamesville-Dewitt</t>
  </si>
  <si>
    <t>Village Property Taxes Comparisons</t>
  </si>
  <si>
    <t>Towns Property Taxes Comparisons</t>
  </si>
  <si>
    <t>Location (Vilages)</t>
  </si>
  <si>
    <t>Towns/Cities Property Taxes Comparisons</t>
  </si>
  <si>
    <t>Location (Towns/Cities)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</si>
</sst>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[Red]#,##0"/>
    <numFmt numFmtId="165" formatCode="0.0"/>
    <numFmt numFmtId="166" formatCode="0.0%"/>
    <numFmt numFmtId="167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9" fontId="0" fillId="0" borderId="0" xfId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0" fontId="0" fillId="0" borderId="0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9" fontId="0" fillId="0" borderId="0" xfId="1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/>
    <xf numFmtId="0" fontId="2" fillId="0" borderId="1" xfId="0" applyFont="1" applyFill="1" applyBorder="1" applyAlignment="1">
      <alignment horizontal="center" vertical="center" wrapText="1"/>
    </xf>
    <xf numFmtId="3" fontId="0" fillId="0" borderId="1" xfId="0" applyNumberFormat="1" applyBorder="1"/>
    <xf numFmtId="3" fontId="2" fillId="0" borderId="1" xfId="0" applyNumberFormat="1" applyFont="1" applyBorder="1" applyAlignment="1">
      <alignment horizontal="center"/>
    </xf>
    <xf numFmtId="9" fontId="0" fillId="0" borderId="0" xfId="0" applyNumberFormat="1"/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right"/>
    </xf>
    <xf numFmtId="9" fontId="0" fillId="0" borderId="1" xfId="1" applyFont="1" applyBorder="1" applyAlignment="1">
      <alignment horizontal="right"/>
    </xf>
    <xf numFmtId="0" fontId="0" fillId="0" borderId="1" xfId="0" applyBorder="1" applyAlignment="1">
      <alignment horizontal="right"/>
    </xf>
    <xf numFmtId="3" fontId="0" fillId="0" borderId="0" xfId="0" applyNumberFormat="1"/>
    <xf numFmtId="0" fontId="2" fillId="0" borderId="0" xfId="0" applyFont="1" applyAlignment="1">
      <alignment horizontal="center"/>
    </xf>
    <xf numFmtId="6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6" fontId="0" fillId="0" borderId="1" xfId="0" applyNumberFormat="1" applyBorder="1"/>
    <xf numFmtId="166" fontId="0" fillId="0" borderId="1" xfId="0" applyNumberFormat="1" applyBorder="1"/>
    <xf numFmtId="166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" fontId="0" fillId="0" borderId="1" xfId="0" applyNumberFormat="1" applyBorder="1"/>
    <xf numFmtId="166" fontId="0" fillId="0" borderId="1" xfId="1" applyNumberFormat="1" applyFont="1" applyBorder="1"/>
    <xf numFmtId="0" fontId="0" fillId="0" borderId="1" xfId="0" applyBorder="1" applyAlignment="1"/>
    <xf numFmtId="167" fontId="0" fillId="0" borderId="1" xfId="0" applyNumberFormat="1" applyBorder="1"/>
    <xf numFmtId="49" fontId="0" fillId="0" borderId="0" xfId="0" applyNumberFormat="1"/>
    <xf numFmtId="49" fontId="0" fillId="0" borderId="1" xfId="0" applyNumberFormat="1" applyBorder="1"/>
    <xf numFmtId="6" fontId="0" fillId="0" borderId="1" xfId="2" applyNumberFormat="1" applyFont="1" applyBorder="1"/>
    <xf numFmtId="0" fontId="0" fillId="0" borderId="4" xfId="0" applyBorder="1" applyAlignment="1">
      <alignment horizontal="left"/>
    </xf>
    <xf numFmtId="3" fontId="0" fillId="0" borderId="4" xfId="0" applyNumberFormat="1" applyBorder="1" applyAlignment="1">
      <alignment horizontal="right"/>
    </xf>
    <xf numFmtId="9" fontId="0" fillId="0" borderId="4" xfId="1" applyFont="1" applyBorder="1" applyAlignment="1">
      <alignment horizontal="right"/>
    </xf>
    <xf numFmtId="0" fontId="0" fillId="0" borderId="5" xfId="0" applyBorder="1" applyAlignment="1">
      <alignment horizontal="left"/>
    </xf>
    <xf numFmtId="3" fontId="0" fillId="0" borderId="5" xfId="0" applyNumberFormat="1" applyBorder="1" applyAlignment="1">
      <alignment horizontal="right"/>
    </xf>
    <xf numFmtId="9" fontId="0" fillId="0" borderId="5" xfId="1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3" fontId="0" fillId="0" borderId="1" xfId="0" applyNumberFormat="1" applyFill="1" applyBorder="1" applyAlignment="1">
      <alignment horizontal="right"/>
    </xf>
    <xf numFmtId="9" fontId="0" fillId="0" borderId="1" xfId="1" applyFon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horizontal="left" vertical="center"/>
    </xf>
    <xf numFmtId="9" fontId="0" fillId="0" borderId="1" xfId="1" applyFon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1" fontId="0" fillId="0" borderId="1" xfId="0" applyNumberFormat="1" applyBorder="1" applyAlignment="1">
      <alignment horizontal="right"/>
    </xf>
    <xf numFmtId="9" fontId="0" fillId="0" borderId="1" xfId="1" applyNumberFormat="1" applyFont="1" applyBorder="1" applyAlignment="1">
      <alignment horizontal="right"/>
    </xf>
    <xf numFmtId="166" fontId="0" fillId="0" borderId="1" xfId="0" applyNumberFormat="1" applyFont="1" applyBorder="1" applyAlignment="1">
      <alignment horizontal="right"/>
    </xf>
    <xf numFmtId="3" fontId="0" fillId="0" borderId="1" xfId="3" applyNumberFormat="1" applyFont="1" applyBorder="1"/>
    <xf numFmtId="3" fontId="0" fillId="0" borderId="1" xfId="1" applyNumberFormat="1" applyFont="1" applyBorder="1" applyAlignment="1">
      <alignment horizontal="right"/>
    </xf>
    <xf numFmtId="1" fontId="0" fillId="0" borderId="0" xfId="0" applyNumberFormat="1" applyBorder="1"/>
    <xf numFmtId="49" fontId="0" fillId="0" borderId="1" xfId="0" applyNumberFormat="1" applyFont="1" applyBorder="1"/>
    <xf numFmtId="9" fontId="0" fillId="0" borderId="1" xfId="1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 applyBorder="1"/>
    <xf numFmtId="9" fontId="0" fillId="0" borderId="1" xfId="1" applyNumberFormat="1" applyFont="1" applyBorder="1"/>
    <xf numFmtId="0" fontId="0" fillId="0" borderId="0" xfId="0" applyBorder="1" applyAlignment="1">
      <alignment horizontal="left"/>
    </xf>
    <xf numFmtId="3" fontId="0" fillId="0" borderId="0" xfId="0" applyNumberFormat="1" applyBorder="1" applyAlignment="1">
      <alignment horizontal="right"/>
    </xf>
    <xf numFmtId="9" fontId="0" fillId="0" borderId="0" xfId="1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167" fontId="0" fillId="0" borderId="1" xfId="2" applyNumberFormat="1" applyFont="1" applyBorder="1"/>
    <xf numFmtId="9" fontId="0" fillId="0" borderId="1" xfId="0" applyNumberFormat="1" applyBorder="1" applyAlignment="1">
      <alignment horizontal="right"/>
    </xf>
    <xf numFmtId="6" fontId="0" fillId="0" borderId="0" xfId="0" applyNumberFormat="1" applyBorder="1" applyAlignment="1">
      <alignment horizontal="right"/>
    </xf>
    <xf numFmtId="6" fontId="0" fillId="0" borderId="0" xfId="0" applyNumberFormat="1" applyBorder="1"/>
    <xf numFmtId="167" fontId="0" fillId="2" borderId="1" xfId="0" applyNumberFormat="1" applyFill="1" applyBorder="1"/>
    <xf numFmtId="167" fontId="0" fillId="2" borderId="1" xfId="0" applyNumberFormat="1" applyFill="1" applyBorder="1" applyAlignment="1">
      <alignment horizontal="right"/>
    </xf>
    <xf numFmtId="0" fontId="3" fillId="0" borderId="1" xfId="4" applyBorder="1"/>
    <xf numFmtId="0" fontId="3" fillId="0" borderId="1" xfId="4" applyBorder="1" applyAlignment="1">
      <alignment horizontal="right"/>
    </xf>
    <xf numFmtId="0" fontId="3" fillId="2" borderId="1" xfId="4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4" applyBorder="1"/>
    <xf numFmtId="0" fontId="3" fillId="0" borderId="1" xfId="4" applyBorder="1" applyAlignment="1">
      <alignment horizontal="right"/>
    </xf>
    <xf numFmtId="0" fontId="3" fillId="2" borderId="1" xfId="4" applyFill="1" applyBorder="1" applyAlignment="1">
      <alignment horizontal="right"/>
    </xf>
    <xf numFmtId="0" fontId="1" fillId="0" borderId="0" xfId="4" applyFont="1" applyBorder="1"/>
    <xf numFmtId="0" fontId="0" fillId="2" borderId="0" xfId="0" applyFill="1" applyBorder="1" applyAlignment="1">
      <alignment horizontal="right"/>
    </xf>
    <xf numFmtId="167" fontId="0" fillId="2" borderId="0" xfId="0" applyNumberFormat="1" applyFill="1" applyBorder="1"/>
    <xf numFmtId="167" fontId="0" fillId="0" borderId="0" xfId="0" applyNumberFormat="1" applyBorder="1"/>
    <xf numFmtId="0" fontId="0" fillId="0" borderId="1" xfId="0" applyBorder="1" applyAlignment="1">
      <alignment horizontal="center"/>
    </xf>
  </cellXfs>
  <cellStyles count="5">
    <cellStyle name="Comma" xfId="3" builtinId="3"/>
    <cellStyle name="Currency" xfId="2" builtinId="4"/>
    <cellStyle name="Normal" xfId="0" builtinId="0"/>
    <cellStyle name="Normal 2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2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3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9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10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11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6.xml"/><Relationship Id="rId1" Type="http://schemas.openxmlformats.org/officeDocument/2006/relationships/themeOverride" Target="../theme/themeOverride12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8.xml"/><Relationship Id="rId1" Type="http://schemas.openxmlformats.org/officeDocument/2006/relationships/themeOverride" Target="../theme/themeOverride13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0.xml"/><Relationship Id="rId1" Type="http://schemas.openxmlformats.org/officeDocument/2006/relationships/themeOverride" Target="../theme/themeOverride14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2.xml"/><Relationship Id="rId1" Type="http://schemas.openxmlformats.org/officeDocument/2006/relationships/themeOverride" Target="../theme/themeOverride15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4.xml"/><Relationship Id="rId1" Type="http://schemas.openxmlformats.org/officeDocument/2006/relationships/themeOverride" Target="../theme/themeOverride16.xml"/></Relationships>
</file>

<file path=xl/charts/_rels/chart2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6.xml"/><Relationship Id="rId1" Type="http://schemas.openxmlformats.org/officeDocument/2006/relationships/themeOverride" Target="../theme/themeOverride17.xml"/></Relationships>
</file>

<file path=xl/charts/_rels/chart2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8.xml"/><Relationship Id="rId1" Type="http://schemas.openxmlformats.org/officeDocument/2006/relationships/themeOverride" Target="../theme/themeOverride18.xml"/></Relationships>
</file>

<file path=xl/charts/_rels/chart3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0.xml"/><Relationship Id="rId1" Type="http://schemas.openxmlformats.org/officeDocument/2006/relationships/themeOverride" Target="../theme/themeOverride19.xml"/></Relationships>
</file>

<file path=xl/charts/_rels/chart3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2.xml"/><Relationship Id="rId1" Type="http://schemas.openxmlformats.org/officeDocument/2006/relationships/themeOverride" Target="../theme/themeOverride20.xml"/></Relationships>
</file>

<file path=xl/charts/_rels/chart3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4.xml"/><Relationship Id="rId1" Type="http://schemas.openxmlformats.org/officeDocument/2006/relationships/themeOverride" Target="../theme/themeOverride21.xml"/></Relationships>
</file>

<file path=xl/charts/_rels/chart3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5.xml"/><Relationship Id="rId1" Type="http://schemas.openxmlformats.org/officeDocument/2006/relationships/themeOverride" Target="../theme/themeOverride2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Vacancy Rates</a:t>
            </a:r>
          </a:p>
          <a:p>
            <a:pPr>
              <a:defRPr b="0"/>
            </a:pPr>
            <a:r>
              <a:rPr lang="en-US" sz="1200" b="0"/>
              <a:t>2005-11</a:t>
            </a:r>
          </a:p>
        </c:rich>
      </c:tx>
      <c:layout>
        <c:manualLayout>
          <c:xMode val="edge"/>
          <c:yMode val="edge"/>
          <c:x val="0.39426012912309516"/>
          <c:y val="5.618368216793413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690009233094337"/>
          <c:y val="0.17921775803665568"/>
          <c:w val="0.81544145655247668"/>
          <c:h val="0.6455203355990757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'Vacancy Rates'!$A$3:$A$9</c:f>
              <c:strCach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strCache>
            </c:strRef>
          </c:cat>
          <c:val>
            <c:numRef>
              <c:f>'Vacancy Rates'!$B$3:$B$9</c:f>
              <c:numCache>
                <c:formatCode>0%</c:formatCode>
                <c:ptCount val="7"/>
                <c:pt idx="0">
                  <c:v>0.13305152073870877</c:v>
                </c:pt>
                <c:pt idx="1">
                  <c:v>0.17142165246477276</c:v>
                </c:pt>
                <c:pt idx="2">
                  <c:v>0.165995748337781</c:v>
                </c:pt>
                <c:pt idx="3">
                  <c:v>0.16706336054954657</c:v>
                </c:pt>
                <c:pt idx="4">
                  <c:v>0.15638759876952771</c:v>
                </c:pt>
                <c:pt idx="5">
                  <c:v>0.15173875146523999</c:v>
                </c:pt>
                <c:pt idx="6">
                  <c:v>0.15542699641077676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2316288"/>
        <c:axId val="42852352"/>
      </c:barChart>
      <c:catAx>
        <c:axId val="42316288"/>
        <c:scaling>
          <c:orientation val="minMax"/>
        </c:scaling>
        <c:delete val="0"/>
        <c:axPos val="l"/>
        <c:numFmt formatCode="@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2852352"/>
        <c:crosses val="autoZero"/>
        <c:auto val="1"/>
        <c:lblAlgn val="ctr"/>
        <c:lblOffset val="100"/>
        <c:noMultiLvlLbl val="0"/>
      </c:catAx>
      <c:valAx>
        <c:axId val="4285235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423162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Vacancy Status of Comparable Cities</a:t>
            </a:r>
          </a:p>
          <a:p>
            <a:pPr>
              <a:defRPr/>
            </a:pPr>
            <a:r>
              <a:rPr lang="en-US" sz="1200" b="0"/>
              <a:t>2011</a:t>
            </a:r>
          </a:p>
        </c:rich>
      </c:tx>
      <c:layout>
        <c:manualLayout>
          <c:xMode val="edge"/>
          <c:yMode val="edge"/>
          <c:x val="0.19992816687387763"/>
          <c:y val="2.48445760665363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3.3539694177903867E-2"/>
          <c:y val="0.1618036638157673"/>
          <c:w val="0.9288016831904109"/>
          <c:h val="0.662934571842767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'Comparable Vacancy Status'!$A$3:$A$6</c:f>
              <c:strCache>
                <c:ptCount val="4"/>
                <c:pt idx="0">
                  <c:v>Buffalo</c:v>
                </c:pt>
                <c:pt idx="1">
                  <c:v>Albany</c:v>
                </c:pt>
                <c:pt idx="2">
                  <c:v>Rochester</c:v>
                </c:pt>
                <c:pt idx="3">
                  <c:v>Syracuse</c:v>
                </c:pt>
              </c:strCache>
            </c:strRef>
          </c:cat>
          <c:val>
            <c:numRef>
              <c:f>'Comparable Vacancy Status'!$D$3:$D$6</c:f>
              <c:numCache>
                <c:formatCode>0%</c:formatCode>
                <c:ptCount val="4"/>
                <c:pt idx="0">
                  <c:v>0.17828406570306043</c:v>
                </c:pt>
                <c:pt idx="1">
                  <c:v>0.15960245542239113</c:v>
                </c:pt>
                <c:pt idx="2">
                  <c:v>0.15793029175641277</c:v>
                </c:pt>
                <c:pt idx="3">
                  <c:v>0.15542699641077676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756992"/>
        <c:axId val="44360256"/>
      </c:barChart>
      <c:catAx>
        <c:axId val="447569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4360256"/>
        <c:crosses val="autoZero"/>
        <c:auto val="1"/>
        <c:lblAlgn val="ctr"/>
        <c:lblOffset val="100"/>
        <c:noMultiLvlLbl val="0"/>
      </c:catAx>
      <c:valAx>
        <c:axId val="44360256"/>
        <c:scaling>
          <c:orientation val="minMax"/>
          <c:min val="0"/>
        </c:scaling>
        <c:delete val="1"/>
        <c:axPos val="l"/>
        <c:numFmt formatCode="0%" sourceLinked="1"/>
        <c:majorTickMark val="out"/>
        <c:minorTickMark val="none"/>
        <c:tickLblPos val="nextTo"/>
        <c:crossAx val="447569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Units Built 2005 or Later in Onondaga County</a:t>
            </a:r>
          </a:p>
          <a:p>
            <a:pPr>
              <a:defRPr/>
            </a:pPr>
            <a:r>
              <a:rPr lang="en-US" sz="1200" b="0"/>
              <a:t>2005-11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4814814814814814"/>
          <c:w val="0.92222222222222228"/>
          <c:h val="0.71867235345581804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dLbls>
            <c:dLbl>
              <c:idx val="6"/>
              <c:layout>
                <c:manualLayout>
                  <c:x val="-5.5243219597550304E-2"/>
                  <c:y val="-4.67709244677748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'County Units 2005 or Later'!$A$3:$A$9</c:f>
              <c:strCach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strCache>
            </c:strRef>
          </c:cat>
          <c:val>
            <c:numRef>
              <c:f>'County Units 2005 or Later'!$B$3:$B$9</c:f>
              <c:numCache>
                <c:formatCode>General</c:formatCode>
                <c:ptCount val="7"/>
                <c:pt idx="0">
                  <c:v>391</c:v>
                </c:pt>
                <c:pt idx="1">
                  <c:v>710</c:v>
                </c:pt>
                <c:pt idx="2" formatCode="#,##0">
                  <c:v>2430</c:v>
                </c:pt>
                <c:pt idx="3" formatCode="#,##0">
                  <c:v>3157</c:v>
                </c:pt>
                <c:pt idx="4" formatCode="#,##0">
                  <c:v>4689</c:v>
                </c:pt>
                <c:pt idx="5" formatCode="#,##0">
                  <c:v>5682</c:v>
                </c:pt>
                <c:pt idx="6" formatCode="#,##0">
                  <c:v>7238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759040"/>
        <c:axId val="44361984"/>
      </c:lineChart>
      <c:catAx>
        <c:axId val="44759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4361984"/>
        <c:crosses val="autoZero"/>
        <c:auto val="1"/>
        <c:lblAlgn val="ctr"/>
        <c:lblOffset val="100"/>
        <c:noMultiLvlLbl val="0"/>
      </c:catAx>
      <c:valAx>
        <c:axId val="44361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7590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Median</a:t>
            </a:r>
            <a:r>
              <a:rPr lang="en-US" sz="1400" b="0" baseline="0"/>
              <a:t> Housing Values</a:t>
            </a:r>
          </a:p>
          <a:p>
            <a:pPr>
              <a:defRPr/>
            </a:pPr>
            <a:r>
              <a:rPr lang="en-US" sz="1200" b="0" baseline="0"/>
              <a:t>2007-11</a:t>
            </a:r>
            <a:endParaRPr lang="en-US" sz="1200" b="0"/>
          </a:p>
        </c:rich>
      </c:tx>
      <c:layout>
        <c:manualLayout>
          <c:xMode val="edge"/>
          <c:yMode val="edge"/>
          <c:x val="0.31092672790901138"/>
          <c:y val="2.021507728200641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6900043744531925E-2"/>
          <c:y val="0.16354804607757364"/>
          <c:w val="0.91544138232720895"/>
          <c:h val="0.66118985126859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'Comparable Median Housing Value'!$B$1</c:f>
              <c:strCache>
                <c:ptCount val="1"/>
                <c:pt idx="0">
                  <c:v>Median Value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'Comparable Median Housing Value'!$A$2:$A$5</c:f>
              <c:strCache>
                <c:ptCount val="4"/>
                <c:pt idx="0">
                  <c:v>Albany</c:v>
                </c:pt>
                <c:pt idx="1">
                  <c:v>Syracuse</c:v>
                </c:pt>
                <c:pt idx="2">
                  <c:v>Rochester</c:v>
                </c:pt>
                <c:pt idx="3">
                  <c:v>Buffalo</c:v>
                </c:pt>
              </c:strCache>
            </c:strRef>
          </c:cat>
          <c:val>
            <c:numRef>
              <c:f>'Comparable Median Housing Value'!$B$2:$B$5</c:f>
              <c:numCache>
                <c:formatCode>"$"#,##0_);[Red]\("$"#,##0\)</c:formatCode>
                <c:ptCount val="4"/>
                <c:pt idx="0">
                  <c:v>179600</c:v>
                </c:pt>
                <c:pt idx="1">
                  <c:v>84600</c:v>
                </c:pt>
                <c:pt idx="2">
                  <c:v>74000</c:v>
                </c:pt>
                <c:pt idx="3">
                  <c:v>66200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549632"/>
        <c:axId val="44363712"/>
      </c:barChart>
      <c:catAx>
        <c:axId val="445496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4363712"/>
        <c:crosses val="autoZero"/>
        <c:auto val="1"/>
        <c:lblAlgn val="ctr"/>
        <c:lblOffset val="100"/>
        <c:noMultiLvlLbl val="0"/>
      </c:catAx>
      <c:valAx>
        <c:axId val="44363712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445496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Homeownership Rates</a:t>
            </a:r>
          </a:p>
          <a:p>
            <a:pPr>
              <a:defRPr/>
            </a:pPr>
            <a:r>
              <a:rPr lang="en-US" sz="1200" b="0"/>
              <a:t>2007-11</a:t>
            </a:r>
          </a:p>
        </c:rich>
      </c:tx>
      <c:layout>
        <c:manualLayout>
          <c:xMode val="edge"/>
          <c:yMode val="edge"/>
          <c:x val="0.29981561679790031"/>
          <c:y val="2.021507728200641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3.8566710411198593E-2"/>
          <c:y val="0.16354804607757364"/>
          <c:w val="0.92377471566054248"/>
          <c:h val="0.661189851268591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'Comparable Homeownership Rates'!$A$2:$A$5</c:f>
              <c:strCache>
                <c:ptCount val="4"/>
                <c:pt idx="0">
                  <c:v>Buffalo</c:v>
                </c:pt>
                <c:pt idx="1">
                  <c:v>Syracuse</c:v>
                </c:pt>
                <c:pt idx="2">
                  <c:v>Rochester</c:v>
                </c:pt>
                <c:pt idx="3">
                  <c:v>Albany</c:v>
                </c:pt>
              </c:strCache>
            </c:strRef>
          </c:cat>
          <c:val>
            <c:numRef>
              <c:f>'Comparable Homeownership Rates'!$B$2:$B$5</c:f>
              <c:numCache>
                <c:formatCode>0%</c:formatCode>
                <c:ptCount val="4"/>
                <c:pt idx="0">
                  <c:v>0.42599999999999999</c:v>
                </c:pt>
                <c:pt idx="1">
                  <c:v>0.40699999999999997</c:v>
                </c:pt>
                <c:pt idx="2">
                  <c:v>0.40600000000000003</c:v>
                </c:pt>
                <c:pt idx="3">
                  <c:v>0.39500000000000002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631040"/>
        <c:axId val="44365440"/>
      </c:barChart>
      <c:catAx>
        <c:axId val="446310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4365440"/>
        <c:crosses val="autoZero"/>
        <c:auto val="1"/>
        <c:lblAlgn val="ctr"/>
        <c:lblOffset val="100"/>
        <c:noMultiLvlLbl val="0"/>
      </c:catAx>
      <c:valAx>
        <c:axId val="44365440"/>
        <c:scaling>
          <c:orientation val="minMax"/>
          <c:min val="0"/>
        </c:scaling>
        <c:delete val="1"/>
        <c:axPos val="l"/>
        <c:numFmt formatCode="0%" sourceLinked="1"/>
        <c:majorTickMark val="out"/>
        <c:minorTickMark val="none"/>
        <c:tickLblPos val="nextTo"/>
        <c:crossAx val="446310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</a:rPr>
              <a:t>Owner vs. Renter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2011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39426003365920298"/>
          <c:y val="1.319992004494109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690009233094337"/>
          <c:y val="0.18028765482887602"/>
          <c:w val="0.82491452333999993"/>
          <c:h val="0.733727342246162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'Owner vs. Renter Comparable'!$C$2</c:f>
              <c:strCache>
                <c:ptCount val="1"/>
                <c:pt idx="0">
                  <c:v>Owner Occupied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'Owner vs. Renter Comparable'!$A$3:$A$6</c:f>
              <c:strCache>
                <c:ptCount val="4"/>
                <c:pt idx="0">
                  <c:v>Buffalo</c:v>
                </c:pt>
                <c:pt idx="1">
                  <c:v>Syracuse</c:v>
                </c:pt>
                <c:pt idx="2">
                  <c:v>Rochester</c:v>
                </c:pt>
                <c:pt idx="3">
                  <c:v>Albany</c:v>
                </c:pt>
              </c:strCache>
            </c:strRef>
          </c:cat>
          <c:val>
            <c:numRef>
              <c:f>'Owner vs. Renter Comparable'!$C$3:$C$6</c:f>
              <c:numCache>
                <c:formatCode>0%</c:formatCode>
                <c:ptCount val="4"/>
                <c:pt idx="0">
                  <c:v>0.42613290519499997</c:v>
                </c:pt>
                <c:pt idx="1">
                  <c:v>0.40654138574092669</c:v>
                </c:pt>
                <c:pt idx="2">
                  <c:v>0.40582962248136822</c:v>
                </c:pt>
                <c:pt idx="3">
                  <c:v>0.39510559006211182</c:v>
                </c:pt>
              </c:numCache>
            </c:numRef>
          </c:val>
        </c:ser>
        <c:ser>
          <c:idx val="1"/>
          <c:order val="1"/>
          <c:tx>
            <c:strRef>
              <c:f>'Owner vs. Renter Comparable'!$E$2</c:f>
              <c:strCache>
                <c:ptCount val="1"/>
                <c:pt idx="0">
                  <c:v>Renter Occupied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'Owner vs. Renter Comparable'!$A$3:$A$6</c:f>
              <c:strCache>
                <c:ptCount val="4"/>
                <c:pt idx="0">
                  <c:v>Buffalo</c:v>
                </c:pt>
                <c:pt idx="1">
                  <c:v>Syracuse</c:v>
                </c:pt>
                <c:pt idx="2">
                  <c:v>Rochester</c:v>
                </c:pt>
                <c:pt idx="3">
                  <c:v>Albany</c:v>
                </c:pt>
              </c:strCache>
            </c:strRef>
          </c:cat>
          <c:val>
            <c:numRef>
              <c:f>'Owner vs. Renter Comparable'!$E$3:$E$6</c:f>
              <c:numCache>
                <c:formatCode>0%</c:formatCode>
                <c:ptCount val="4"/>
                <c:pt idx="0">
                  <c:v>0.57386709480500009</c:v>
                </c:pt>
                <c:pt idx="1">
                  <c:v>0.59345861425907331</c:v>
                </c:pt>
                <c:pt idx="2">
                  <c:v>0.59417037751863178</c:v>
                </c:pt>
                <c:pt idx="3">
                  <c:v>0.60489440993788823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633600"/>
        <c:axId val="44366592"/>
      </c:barChart>
      <c:catAx>
        <c:axId val="44633600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4366592"/>
        <c:crosses val="autoZero"/>
        <c:auto val="1"/>
        <c:lblAlgn val="ctr"/>
        <c:lblOffset val="100"/>
        <c:noMultiLvlLbl val="0"/>
      </c:catAx>
      <c:valAx>
        <c:axId val="4436659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446336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Percent of Units Between</a:t>
            </a:r>
            <a:r>
              <a:rPr lang="en-US" sz="1400" b="0" baseline="0"/>
              <a:t> $50,000-$90,000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>
        <c:manualLayout>
          <c:xMode val="edge"/>
          <c:yMode val="edge"/>
          <c:x val="0.16888888888888889"/>
          <c:y val="2.021507728200641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412226596675415E-2"/>
          <c:y val="0.17743693496646251"/>
          <c:w val="0.9209969378827646"/>
          <c:h val="0.647300962379702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'Units 50,000-99,000'!$A$3:$A$6</c:f>
              <c:strCache>
                <c:ptCount val="4"/>
                <c:pt idx="0">
                  <c:v>Rochester</c:v>
                </c:pt>
                <c:pt idx="1">
                  <c:v>Syracuse</c:v>
                </c:pt>
                <c:pt idx="2">
                  <c:v>Buffalo</c:v>
                </c:pt>
                <c:pt idx="3">
                  <c:v>Albany</c:v>
                </c:pt>
              </c:strCache>
            </c:strRef>
          </c:cat>
          <c:val>
            <c:numRef>
              <c:f>'Units 50,000-99,000'!$D$3:$D$6</c:f>
              <c:numCache>
                <c:formatCode>0%</c:formatCode>
                <c:ptCount val="4"/>
                <c:pt idx="0">
                  <c:v>0.53989399799455662</c:v>
                </c:pt>
                <c:pt idx="1">
                  <c:v>0.5280963302752294</c:v>
                </c:pt>
                <c:pt idx="2">
                  <c:v>0.40218606384300087</c:v>
                </c:pt>
                <c:pt idx="3">
                  <c:v>0.12582531597811733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5214720"/>
        <c:axId val="45090496"/>
      </c:barChart>
      <c:catAx>
        <c:axId val="4521472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5090496"/>
        <c:crosses val="autoZero"/>
        <c:auto val="1"/>
        <c:lblAlgn val="ctr"/>
        <c:lblOffset val="100"/>
        <c:noMultiLvlLbl val="0"/>
      </c:catAx>
      <c:valAx>
        <c:axId val="4509049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452147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 i="0"/>
              <a:t>Number of Units Built 2005 or Later</a:t>
            </a:r>
          </a:p>
          <a:p>
            <a:pPr>
              <a:defRPr/>
            </a:pPr>
            <a:r>
              <a:rPr lang="en-US" sz="1200" b="0" i="0"/>
              <a:t>2011</a:t>
            </a:r>
          </a:p>
        </c:rich>
      </c:tx>
      <c:layout>
        <c:manualLayout>
          <c:xMode val="edge"/>
          <c:yMode val="edge"/>
          <c:x val="0.23592672790901137"/>
          <c:y val="2.484470691163604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6900043744531925E-2"/>
          <c:y val="0.2052147127442403"/>
          <c:w val="0.91544138232720895"/>
          <c:h val="0.6195231846019247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'Comparable Units Built 2005'!$A$3:$A$6</c:f>
              <c:strCache>
                <c:ptCount val="4"/>
                <c:pt idx="0">
                  <c:v>Rochester</c:v>
                </c:pt>
                <c:pt idx="1">
                  <c:v>Syracuse</c:v>
                </c:pt>
                <c:pt idx="2">
                  <c:v>Buffalo</c:v>
                </c:pt>
                <c:pt idx="3">
                  <c:v>Albany</c:v>
                </c:pt>
              </c:strCache>
            </c:strRef>
          </c:cat>
          <c:val>
            <c:numRef>
              <c:f>'Comparable Units Built 2005'!$B$3:$B$6</c:f>
              <c:numCache>
                <c:formatCode>General</c:formatCode>
                <c:ptCount val="4"/>
                <c:pt idx="0">
                  <c:v>879</c:v>
                </c:pt>
                <c:pt idx="1">
                  <c:v>873</c:v>
                </c:pt>
                <c:pt idx="2">
                  <c:v>547</c:v>
                </c:pt>
                <c:pt idx="3">
                  <c:v>262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097024"/>
        <c:axId val="45089920"/>
      </c:barChart>
      <c:catAx>
        <c:axId val="440970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5089920"/>
        <c:crosses val="autoZero"/>
        <c:auto val="1"/>
        <c:lblAlgn val="ctr"/>
        <c:lblOffset val="100"/>
        <c:noMultiLvlLbl val="0"/>
      </c:catAx>
      <c:valAx>
        <c:axId val="450899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097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County Vacancy Status</a:t>
            </a:r>
          </a:p>
          <a:p>
            <a:pPr>
              <a:defRPr/>
            </a:pPr>
            <a:r>
              <a:rPr lang="en-US" sz="1200" b="0"/>
              <a:t>2011</a:t>
            </a:r>
          </a:p>
        </c:rich>
      </c:tx>
      <c:layout>
        <c:manualLayout>
          <c:xMode val="edge"/>
          <c:yMode val="edge"/>
          <c:x val="0.36370918743264347"/>
          <c:y val="2.874918377711673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690009233094337"/>
          <c:y val="0.21910377043209936"/>
          <c:w val="0.81544145655247668"/>
          <c:h val="0.6056342758136565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'County Vacancy Status'!$A$3:$A$6</c:f>
              <c:strCache>
                <c:ptCount val="4"/>
                <c:pt idx="0">
                  <c:v>Monroe</c:v>
                </c:pt>
                <c:pt idx="1">
                  <c:v>Erie</c:v>
                </c:pt>
                <c:pt idx="2">
                  <c:v>Onondaga</c:v>
                </c:pt>
                <c:pt idx="3">
                  <c:v>Albany</c:v>
                </c:pt>
              </c:strCache>
            </c:strRef>
          </c:cat>
          <c:val>
            <c:numRef>
              <c:f>'County Vacancy Status'!$B$3:$B$6</c:f>
              <c:numCache>
                <c:formatCode>0.0%</c:formatCode>
                <c:ptCount val="4"/>
                <c:pt idx="0">
                  <c:v>7.8571739279034075E-2</c:v>
                </c:pt>
                <c:pt idx="1">
                  <c:v>9.469435052765604E-2</c:v>
                </c:pt>
                <c:pt idx="2">
                  <c:v>0.10575973615609448</c:v>
                </c:pt>
                <c:pt idx="3">
                  <c:v>0.11318310756049554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5436928"/>
        <c:axId val="45093952"/>
      </c:barChart>
      <c:catAx>
        <c:axId val="4543692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5093952"/>
        <c:crosses val="autoZero"/>
        <c:auto val="1"/>
        <c:lblAlgn val="ctr"/>
        <c:lblOffset val="100"/>
        <c:noMultiLvlLbl val="0"/>
      </c:catAx>
      <c:valAx>
        <c:axId val="45093952"/>
        <c:scaling>
          <c:orientation val="minMax"/>
          <c:min val="0"/>
        </c:scaling>
        <c:delete val="1"/>
        <c:axPos val="b"/>
        <c:numFmt formatCode="0.0%" sourceLinked="1"/>
        <c:majorTickMark val="out"/>
        <c:minorTickMark val="none"/>
        <c:tickLblPos val="nextTo"/>
        <c:crossAx val="454369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Country Median Housing</a:t>
            </a:r>
            <a:r>
              <a:rPr lang="en-US" sz="1400" b="0" baseline="0"/>
              <a:t> Values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>
        <c:manualLayout>
          <c:xMode val="edge"/>
          <c:yMode val="edge"/>
          <c:x val="0.28186338691134682"/>
          <c:y val="2.484470009002287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690009233094337"/>
          <c:y val="0.21910377043209936"/>
          <c:w val="0.81544145655247668"/>
          <c:h val="0.6056342758136565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'County Median Housing Value'!$A$3:$A$6</c:f>
              <c:strCache>
                <c:ptCount val="4"/>
                <c:pt idx="0">
                  <c:v>Erie</c:v>
                </c:pt>
                <c:pt idx="1">
                  <c:v>Onondaga</c:v>
                </c:pt>
                <c:pt idx="2">
                  <c:v>Monroe</c:v>
                </c:pt>
                <c:pt idx="3">
                  <c:v>Albany</c:v>
                </c:pt>
              </c:strCache>
            </c:strRef>
          </c:cat>
          <c:val>
            <c:numRef>
              <c:f>'County Median Housing Value'!$B$3:$B$6</c:f>
              <c:numCache>
                <c:formatCode>"$"#,##0_);[Red]\("$"#,##0\)</c:formatCode>
                <c:ptCount val="4"/>
                <c:pt idx="0">
                  <c:v>120600</c:v>
                </c:pt>
                <c:pt idx="1">
                  <c:v>128600</c:v>
                </c:pt>
                <c:pt idx="2">
                  <c:v>132800</c:v>
                </c:pt>
                <c:pt idx="3">
                  <c:v>207300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5440512"/>
        <c:axId val="45095680"/>
      </c:barChart>
      <c:catAx>
        <c:axId val="45440512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5095680"/>
        <c:crosses val="autoZero"/>
        <c:auto val="1"/>
        <c:lblAlgn val="ctr"/>
        <c:lblOffset val="100"/>
        <c:noMultiLvlLbl val="0"/>
      </c:catAx>
      <c:valAx>
        <c:axId val="45095680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454405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</a:rPr>
              <a:t>County Owner vs. Renter</a:t>
            </a:r>
            <a:endParaRPr lang="en-US" sz="1800" b="1" i="0" baseline="0">
              <a:effectLst/>
            </a:endParaRPr>
          </a:p>
          <a:p>
            <a:pPr>
              <a:defRPr/>
            </a:pPr>
            <a:r>
              <a:rPr lang="en-US" sz="1200" b="0">
                <a:effectLst/>
              </a:rPr>
              <a:t>2011</a:t>
            </a:r>
          </a:p>
        </c:rich>
      </c:tx>
      <c:layout>
        <c:manualLayout>
          <c:xMode val="edge"/>
          <c:yMode val="edge"/>
          <c:x val="0.35084126791843329"/>
          <c:y val="2.484484054736078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690009233094337"/>
          <c:y val="0.21910377043209936"/>
          <c:w val="0.81544145655247668"/>
          <c:h val="0.605634275813656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'County Owner vs. Renter'!$C$2</c:f>
              <c:strCache>
                <c:ptCount val="1"/>
                <c:pt idx="0">
                  <c:v>Owner Occupied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'County Owner vs. Renter'!$A$3:$A$6</c:f>
              <c:strCache>
                <c:ptCount val="4"/>
                <c:pt idx="0">
                  <c:v>Albany</c:v>
                </c:pt>
                <c:pt idx="1">
                  <c:v>Onondaga</c:v>
                </c:pt>
                <c:pt idx="2">
                  <c:v>Erie</c:v>
                </c:pt>
                <c:pt idx="3">
                  <c:v>Monroe</c:v>
                </c:pt>
              </c:strCache>
            </c:strRef>
          </c:cat>
          <c:val>
            <c:numRef>
              <c:f>'County Owner vs. Renter'!$C$3:$C$6</c:f>
              <c:numCache>
                <c:formatCode>0%</c:formatCode>
                <c:ptCount val="4"/>
                <c:pt idx="0">
                  <c:v>0.59503496729909988</c:v>
                </c:pt>
                <c:pt idx="1">
                  <c:v>0.65843244392821498</c:v>
                </c:pt>
                <c:pt idx="2">
                  <c:v>0.65936628737370806</c:v>
                </c:pt>
                <c:pt idx="3">
                  <c:v>0.66049593318412581</c:v>
                </c:pt>
              </c:numCache>
            </c:numRef>
          </c:val>
        </c:ser>
        <c:ser>
          <c:idx val="1"/>
          <c:order val="1"/>
          <c:tx>
            <c:strRef>
              <c:f>'County Owner vs. Renter'!$E$2</c:f>
              <c:strCache>
                <c:ptCount val="1"/>
                <c:pt idx="0">
                  <c:v>Renter Occupied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'County Owner vs. Renter'!$A$3:$A$6</c:f>
              <c:strCache>
                <c:ptCount val="4"/>
                <c:pt idx="0">
                  <c:v>Albany</c:v>
                </c:pt>
                <c:pt idx="1">
                  <c:v>Onondaga</c:v>
                </c:pt>
                <c:pt idx="2">
                  <c:v>Erie</c:v>
                </c:pt>
                <c:pt idx="3">
                  <c:v>Monroe</c:v>
                </c:pt>
              </c:strCache>
            </c:strRef>
          </c:cat>
          <c:val>
            <c:numRef>
              <c:f>'County Owner vs. Renter'!$E$3:$E$6</c:f>
              <c:numCache>
                <c:formatCode>0%</c:formatCode>
                <c:ptCount val="4"/>
                <c:pt idx="0">
                  <c:v>0.40496503270090006</c:v>
                </c:pt>
                <c:pt idx="1">
                  <c:v>0.34156755607178496</c:v>
                </c:pt>
                <c:pt idx="2">
                  <c:v>0.34063371262629188</c:v>
                </c:pt>
                <c:pt idx="3">
                  <c:v>0.33950406681587425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5619200"/>
        <c:axId val="45481984"/>
      </c:barChart>
      <c:catAx>
        <c:axId val="45619200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5481984"/>
        <c:crosses val="autoZero"/>
        <c:auto val="1"/>
        <c:lblAlgn val="ctr"/>
        <c:lblOffset val="100"/>
        <c:noMultiLvlLbl val="0"/>
      </c:catAx>
      <c:valAx>
        <c:axId val="4548198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45619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2050084391009196"/>
          <c:y val="0.83441946658474664"/>
          <c:w val="0.16023569999925646"/>
          <c:h val="0.1345079366845764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Housing Units</a:t>
            </a:r>
            <a:r>
              <a:rPr lang="en-US" sz="1400" b="0" baseline="0"/>
              <a:t> Built 2005 or Later</a:t>
            </a:r>
          </a:p>
          <a:p>
            <a:pPr>
              <a:defRPr b="0"/>
            </a:pPr>
            <a:r>
              <a:rPr lang="en-US" sz="1200" b="0" baseline="0"/>
              <a:t>2005-11</a:t>
            </a:r>
            <a:endParaRPr lang="en-US" sz="1200" b="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0555555555555555E-2"/>
          <c:y val="3.6585365853658534E-2"/>
          <c:w val="0.93888888888888888"/>
          <c:h val="0.853448562832085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dPt>
            <c:idx val="1"/>
            <c:bubble3D val="0"/>
            <c:spPr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ln>
                <a:solidFill>
                  <a:sysClr val="windowText" lastClr="000000"/>
                </a:solidFill>
              </a:ln>
            </c:spPr>
          </c:dPt>
          <c:dPt>
            <c:idx val="5"/>
            <c:bubble3D val="0"/>
            <c:spPr>
              <a:ln>
                <a:solidFill>
                  <a:sysClr val="windowText" lastClr="000000"/>
                </a:solidFill>
              </a:ln>
            </c:spPr>
          </c:dPt>
          <c:dPt>
            <c:idx val="6"/>
            <c:bubble3D val="0"/>
            <c:spPr>
              <a:ln>
                <a:solidFill>
                  <a:sysClr val="windowText" lastClr="000000"/>
                </a:solidFill>
              </a:ln>
            </c:spPr>
          </c:dPt>
          <c:dLbls>
            <c:dLbl>
              <c:idx val="1"/>
              <c:layout>
                <c:manualLayout>
                  <c:x val="-4.6027996500437471E-2"/>
                  <c:y val="-4.9480827091735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0291776027996497E-2"/>
                  <c:y val="-5.3262275142436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3625109361329834E-2"/>
                  <c:y val="-7.45487022455526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2514216972878389E-2"/>
                  <c:y val="2.66253760962806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4736220472440948E-2"/>
                  <c:y val="-4.67709244677748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effectLst>
                <a:glow>
                  <a:schemeClr val="accent1"/>
                </a:glow>
              </a:effectLst>
            </c:spPr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'Housing Units After 2005'!$A$3:$A$9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'Housing Units After 2005'!$B$3:$B$9</c:f>
              <c:numCache>
                <c:formatCode>General</c:formatCode>
                <c:ptCount val="7"/>
                <c:pt idx="0">
                  <c:v>212</c:v>
                </c:pt>
                <c:pt idx="1">
                  <c:v>70</c:v>
                </c:pt>
                <c:pt idx="2">
                  <c:v>355</c:v>
                </c:pt>
                <c:pt idx="3">
                  <c:v>626</c:v>
                </c:pt>
                <c:pt idx="4">
                  <c:v>406</c:v>
                </c:pt>
                <c:pt idx="5">
                  <c:v>378</c:v>
                </c:pt>
                <c:pt idx="6">
                  <c:v>873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319360"/>
        <c:axId val="42854656"/>
      </c:lineChart>
      <c:catAx>
        <c:axId val="4231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2854656"/>
        <c:crosses val="autoZero"/>
        <c:auto val="1"/>
        <c:lblAlgn val="ctr"/>
        <c:lblOffset val="100"/>
        <c:noMultiLvlLbl val="0"/>
      </c:catAx>
      <c:valAx>
        <c:axId val="428546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3193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County Homeownership Rates</a:t>
            </a:r>
          </a:p>
          <a:p>
            <a:pPr>
              <a:defRPr/>
            </a:pPr>
            <a:r>
              <a:rPr lang="en-US" sz="1200" b="0" i="0"/>
              <a:t>2007-11</a:t>
            </a:r>
          </a:p>
        </c:rich>
      </c:tx>
      <c:layout>
        <c:manualLayout>
          <c:xMode val="edge"/>
          <c:yMode val="edge"/>
          <c:x val="0.27513781170853607"/>
          <c:y val="2.484485867610501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690009233094337"/>
          <c:y val="0.21910377043209936"/>
          <c:w val="0.81544145655247668"/>
          <c:h val="0.6056342758136565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'County Homeownership'!$A$3:$A$6</c:f>
              <c:strCache>
                <c:ptCount val="4"/>
                <c:pt idx="0">
                  <c:v>Albany</c:v>
                </c:pt>
                <c:pt idx="1">
                  <c:v>Onondaga</c:v>
                </c:pt>
                <c:pt idx="2">
                  <c:v>Erie</c:v>
                </c:pt>
                <c:pt idx="3">
                  <c:v>Monroe</c:v>
                </c:pt>
              </c:strCache>
            </c:strRef>
          </c:cat>
          <c:val>
            <c:numRef>
              <c:f>'County Homeownership'!$B$3:$B$6</c:f>
              <c:numCache>
                <c:formatCode>0.0%</c:formatCode>
                <c:ptCount val="4"/>
                <c:pt idx="0">
                  <c:v>0.59499999999999997</c:v>
                </c:pt>
                <c:pt idx="1">
                  <c:v>0.65800000000000003</c:v>
                </c:pt>
                <c:pt idx="2">
                  <c:v>0.65900000000000003</c:v>
                </c:pt>
                <c:pt idx="3">
                  <c:v>0.66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5877248"/>
        <c:axId val="45484864"/>
      </c:barChart>
      <c:catAx>
        <c:axId val="4587724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5484864"/>
        <c:crosses val="autoZero"/>
        <c:auto val="1"/>
        <c:lblAlgn val="ctr"/>
        <c:lblOffset val="100"/>
        <c:noMultiLvlLbl val="0"/>
      </c:catAx>
      <c:valAx>
        <c:axId val="45484864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extTo"/>
        <c:crossAx val="458772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County</a:t>
            </a:r>
            <a:r>
              <a:rPr lang="en-US" sz="1400" b="0" baseline="0"/>
              <a:t> Units Built 2005 or Later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>
        <c:manualLayout>
          <c:xMode val="edge"/>
          <c:yMode val="edge"/>
          <c:x val="0.28810311847698195"/>
          <c:y val="2.484467328659227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690009233094337"/>
          <c:y val="0.21910377043209936"/>
          <c:w val="0.81544145655247668"/>
          <c:h val="0.6056342758136565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'County Units Built 2005'!$A$3:$A$6</c:f>
              <c:strCache>
                <c:ptCount val="4"/>
                <c:pt idx="0">
                  <c:v>Albany</c:v>
                </c:pt>
                <c:pt idx="1">
                  <c:v>Onondaga</c:v>
                </c:pt>
                <c:pt idx="2">
                  <c:v>Erie</c:v>
                </c:pt>
                <c:pt idx="3">
                  <c:v>Monroe</c:v>
                </c:pt>
              </c:strCache>
            </c:strRef>
          </c:cat>
          <c:val>
            <c:numRef>
              <c:f>'County Units Built 2005'!$B$3:$B$6</c:f>
              <c:numCache>
                <c:formatCode>#,##0</c:formatCode>
                <c:ptCount val="4"/>
                <c:pt idx="0">
                  <c:v>2578</c:v>
                </c:pt>
                <c:pt idx="1">
                  <c:v>4613</c:v>
                </c:pt>
                <c:pt idx="2">
                  <c:v>6311</c:v>
                </c:pt>
                <c:pt idx="3">
                  <c:v>6822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5962752"/>
        <c:axId val="45484288"/>
      </c:barChart>
      <c:catAx>
        <c:axId val="45962752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5484288"/>
        <c:crosses val="autoZero"/>
        <c:auto val="1"/>
        <c:lblAlgn val="ctr"/>
        <c:lblOffset val="100"/>
        <c:noMultiLvlLbl val="0"/>
      </c:catAx>
      <c:valAx>
        <c:axId val="45484288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459627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Village Property Taxes Comparisons</a:t>
            </a:r>
          </a:p>
          <a:p>
            <a:pPr>
              <a:defRPr/>
            </a:pPr>
            <a:r>
              <a:rPr lang="en-US" sz="1200" b="0"/>
              <a:t>2011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195934908136483"/>
          <c:y val="8.5436420215454483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1090015748031496"/>
          <c:y val="0.13819354061187583"/>
          <c:w val="0.77988591426071741"/>
          <c:h val="0.844993691495690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'Property Taxes'!$A$3:$A$8</c:f>
              <c:strCache>
                <c:ptCount val="6"/>
                <c:pt idx="0">
                  <c:v>Jordan</c:v>
                </c:pt>
                <c:pt idx="1">
                  <c:v>Fayetteville</c:v>
                </c:pt>
                <c:pt idx="2">
                  <c:v>Liverpool</c:v>
                </c:pt>
                <c:pt idx="3">
                  <c:v>Minoa</c:v>
                </c:pt>
                <c:pt idx="4">
                  <c:v>Solvay</c:v>
                </c:pt>
                <c:pt idx="5">
                  <c:v>East Syracuse</c:v>
                </c:pt>
              </c:strCache>
            </c:strRef>
          </c:cat>
          <c:val>
            <c:numRef>
              <c:f>'Property Taxes'!$B$3:$B$8</c:f>
              <c:numCache>
                <c:formatCode>"$"#,##0_);[Red]\("$"#,##0\)</c:formatCode>
                <c:ptCount val="6"/>
                <c:pt idx="0">
                  <c:v>5012</c:v>
                </c:pt>
                <c:pt idx="1">
                  <c:v>5330</c:v>
                </c:pt>
                <c:pt idx="2">
                  <c:v>5352</c:v>
                </c:pt>
                <c:pt idx="3">
                  <c:v>5356</c:v>
                </c:pt>
                <c:pt idx="4">
                  <c:v>5558</c:v>
                </c:pt>
                <c:pt idx="5">
                  <c:v>6130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070784"/>
        <c:axId val="45488320"/>
      </c:barChart>
      <c:catAx>
        <c:axId val="4607078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5488320"/>
        <c:crosses val="autoZero"/>
        <c:auto val="1"/>
        <c:lblAlgn val="ctr"/>
        <c:lblOffset val="100"/>
        <c:noMultiLvlLbl val="0"/>
      </c:catAx>
      <c:valAx>
        <c:axId val="45488320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460707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Town</a:t>
            </a:r>
            <a:r>
              <a:rPr lang="en-US" sz="1400" b="0" baseline="0"/>
              <a:t> Property Taxes Comparisons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>
        <c:manualLayout>
          <c:xMode val="edge"/>
          <c:yMode val="edge"/>
          <c:x val="0.28314908136482941"/>
          <c:y val="1.54661735608433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32467786526684167"/>
          <c:y val="0.15970553468947282"/>
          <c:w val="0.63766369203849516"/>
          <c:h val="0.66503241668623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'Property Taxes'!$A$14:$A$25</c:f>
              <c:strCache>
                <c:ptCount val="12"/>
                <c:pt idx="0">
                  <c:v>Skaneateles</c:v>
                </c:pt>
                <c:pt idx="1">
                  <c:v>Tully</c:v>
                </c:pt>
                <c:pt idx="2">
                  <c:v>Syracuse</c:v>
                </c:pt>
                <c:pt idx="3">
                  <c:v>North Syracuse (Clay)</c:v>
                </c:pt>
                <c:pt idx="4">
                  <c:v>North Syracuse (Cicero)</c:v>
                </c:pt>
                <c:pt idx="5">
                  <c:v>Elbridge</c:v>
                </c:pt>
                <c:pt idx="6">
                  <c:v>Baldwinsville (Lysander)</c:v>
                </c:pt>
                <c:pt idx="7">
                  <c:v>Marcellus</c:v>
                </c:pt>
                <c:pt idx="8">
                  <c:v>Fabius</c:v>
                </c:pt>
                <c:pt idx="9">
                  <c:v>Camillus</c:v>
                </c:pt>
                <c:pt idx="10">
                  <c:v>Baldwinsville (Van Buren)</c:v>
                </c:pt>
                <c:pt idx="11">
                  <c:v>Manlius</c:v>
                </c:pt>
              </c:strCache>
            </c:strRef>
          </c:cat>
          <c:val>
            <c:numRef>
              <c:f>'Property Taxes'!$B$14:$B$25</c:f>
              <c:numCache>
                <c:formatCode>"$"#,##0_);[Red]\("$"#,##0\)</c:formatCode>
                <c:ptCount val="12"/>
                <c:pt idx="0">
                  <c:v>3121</c:v>
                </c:pt>
                <c:pt idx="1">
                  <c:v>3997</c:v>
                </c:pt>
                <c:pt idx="2">
                  <c:v>4208</c:v>
                </c:pt>
                <c:pt idx="3">
                  <c:v>4590</c:v>
                </c:pt>
                <c:pt idx="4">
                  <c:v>4627</c:v>
                </c:pt>
                <c:pt idx="5">
                  <c:v>4635</c:v>
                </c:pt>
                <c:pt idx="6">
                  <c:v>4648</c:v>
                </c:pt>
                <c:pt idx="7">
                  <c:v>4658</c:v>
                </c:pt>
                <c:pt idx="8">
                  <c:v>4753</c:v>
                </c:pt>
                <c:pt idx="9">
                  <c:v>4761</c:v>
                </c:pt>
                <c:pt idx="10">
                  <c:v>4783</c:v>
                </c:pt>
                <c:pt idx="11">
                  <c:v>5415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815872"/>
        <c:axId val="45506560"/>
      </c:barChart>
      <c:catAx>
        <c:axId val="44815872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5506560"/>
        <c:crosses val="autoZero"/>
        <c:auto val="1"/>
        <c:lblAlgn val="ctr"/>
        <c:lblOffset val="100"/>
        <c:noMultiLvlLbl val="0"/>
      </c:catAx>
      <c:valAx>
        <c:axId val="45506560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448158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Syracuse Median Housing Value</a:t>
            </a:r>
          </a:p>
          <a:p>
            <a:pPr>
              <a:defRPr/>
            </a:pPr>
            <a:r>
              <a:rPr lang="en-US" sz="1200" b="0"/>
              <a:t>2005-11</a:t>
            </a:r>
          </a:p>
        </c:rich>
      </c:tx>
      <c:layout>
        <c:manualLayout>
          <c:xMode val="edge"/>
          <c:yMode val="edge"/>
          <c:x val="0.2758467713738269"/>
          <c:y val="2.484486783993393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427136217209083"/>
          <c:y val="0.16617742240026004"/>
          <c:w val="0.85807023677990513"/>
          <c:h val="0.7399854525031280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'Median Value Over Time'!$A$3:$A$9</c:f>
              <c:strCach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strCache>
            </c:strRef>
          </c:cat>
          <c:val>
            <c:numRef>
              <c:f>'Median Value Over Time'!$B$3:$B$9</c:f>
              <c:numCache>
                <c:formatCode>"$"#,##0_);[Red]\("$"#,##0\)</c:formatCode>
                <c:ptCount val="7"/>
                <c:pt idx="0">
                  <c:v>75200</c:v>
                </c:pt>
                <c:pt idx="1">
                  <c:v>76600</c:v>
                </c:pt>
                <c:pt idx="2">
                  <c:v>77800</c:v>
                </c:pt>
                <c:pt idx="3">
                  <c:v>80500</c:v>
                </c:pt>
                <c:pt idx="4">
                  <c:v>80900</c:v>
                </c:pt>
                <c:pt idx="5">
                  <c:v>83400</c:v>
                </c:pt>
                <c:pt idx="6">
                  <c:v>84600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359552"/>
        <c:axId val="45508288"/>
      </c:barChart>
      <c:catAx>
        <c:axId val="46359552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5508288"/>
        <c:crosses val="autoZero"/>
        <c:auto val="1"/>
        <c:lblAlgn val="ctr"/>
        <c:lblOffset val="100"/>
        <c:noMultiLvlLbl val="0"/>
      </c:catAx>
      <c:valAx>
        <c:axId val="45508288"/>
        <c:scaling>
          <c:orientation val="minMax"/>
          <c:min val="20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463595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Moved into</a:t>
            </a:r>
            <a:r>
              <a:rPr lang="en-US" sz="1400" b="0" baseline="0"/>
              <a:t> Unit 2005 or Later</a:t>
            </a:r>
          </a:p>
          <a:p>
            <a:pPr>
              <a:defRPr/>
            </a:pPr>
            <a:r>
              <a:rPr lang="en-US" sz="1200" b="0" baseline="0"/>
              <a:t>2006-11</a:t>
            </a:r>
            <a:endParaRPr lang="en-US" sz="1200" b="0"/>
          </a:p>
        </c:rich>
      </c:tx>
      <c:layout>
        <c:manualLayout>
          <c:xMode val="edge"/>
          <c:yMode val="edge"/>
          <c:x val="0.257757944790722"/>
          <c:y val="2.484484843305141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764959910175762"/>
          <c:y val="0.17615601636381356"/>
          <c:w val="0.84469197291837606"/>
          <c:h val="0.7500949186036466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'Moved in 2005 or Later'!$A$3:$A$8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'Moved in 2005 or Later'!$B$3:$B$8</c:f>
              <c:numCache>
                <c:formatCode>#,##0</c:formatCode>
                <c:ptCount val="6"/>
                <c:pt idx="0">
                  <c:v>21021</c:v>
                </c:pt>
                <c:pt idx="1">
                  <c:v>20995</c:v>
                </c:pt>
                <c:pt idx="2">
                  <c:v>27605</c:v>
                </c:pt>
                <c:pt idx="3">
                  <c:v>29082</c:v>
                </c:pt>
                <c:pt idx="4">
                  <c:v>31893</c:v>
                </c:pt>
                <c:pt idx="5">
                  <c:v>31899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461952"/>
        <c:axId val="45488896"/>
      </c:barChart>
      <c:catAx>
        <c:axId val="46461952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5488896"/>
        <c:crosses val="autoZero"/>
        <c:auto val="1"/>
        <c:lblAlgn val="ctr"/>
        <c:lblOffset val="100"/>
        <c:noMultiLvlLbl val="0"/>
      </c:catAx>
      <c:valAx>
        <c:axId val="45488896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464619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Syracuse Median Monthly Owner Cost</a:t>
            </a:r>
          </a:p>
          <a:p>
            <a:pPr>
              <a:defRPr/>
            </a:pPr>
            <a:r>
              <a:rPr lang="en-US" sz="1200" b="0"/>
              <a:t>2005-11</a:t>
            </a:r>
          </a:p>
        </c:rich>
      </c:tx>
      <c:layout>
        <c:manualLayout>
          <c:xMode val="edge"/>
          <c:yMode val="edge"/>
          <c:x val="0.2017917760279965"/>
          <c:y val="2.484470691163604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356671041119859"/>
          <c:y val="0.18206656459609216"/>
          <c:w val="0.85710804899387583"/>
          <c:h val="0.7630417031204433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'Med. Month Owner Cost Over Time'!$A$3:$A$9</c:f>
              <c:strCach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strCache>
            </c:strRef>
          </c:cat>
          <c:val>
            <c:numRef>
              <c:f>'Med. Month Owner Cost Over Time'!$B$3:$B$9</c:f>
              <c:numCache>
                <c:formatCode>"$"#,##0</c:formatCode>
                <c:ptCount val="7"/>
                <c:pt idx="0">
                  <c:v>974</c:v>
                </c:pt>
                <c:pt idx="1">
                  <c:v>998</c:v>
                </c:pt>
                <c:pt idx="2">
                  <c:v>1055</c:v>
                </c:pt>
                <c:pt idx="3">
                  <c:v>1074</c:v>
                </c:pt>
                <c:pt idx="4">
                  <c:v>1070</c:v>
                </c:pt>
                <c:pt idx="5">
                  <c:v>1070</c:v>
                </c:pt>
                <c:pt idx="6">
                  <c:v>1079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7925504"/>
        <c:axId val="45511744"/>
      </c:barChart>
      <c:catAx>
        <c:axId val="10792550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5511744"/>
        <c:crosses val="autoZero"/>
        <c:auto val="1"/>
        <c:lblAlgn val="ctr"/>
        <c:lblOffset val="100"/>
        <c:noMultiLvlLbl val="0"/>
      </c:catAx>
      <c:valAx>
        <c:axId val="45511744"/>
        <c:scaling>
          <c:orientation val="minMax"/>
          <c:min val="100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1079255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Syracuse Median Rent </a:t>
            </a:r>
          </a:p>
          <a:p>
            <a:pPr>
              <a:defRPr/>
            </a:pPr>
            <a:r>
              <a:rPr lang="en-US" sz="1200" b="0"/>
              <a:t>2005-11</a:t>
            </a:r>
          </a:p>
        </c:rich>
      </c:tx>
      <c:layout>
        <c:manualLayout>
          <c:xMode val="edge"/>
          <c:yMode val="edge"/>
          <c:x val="0.32733611001327539"/>
          <c:y val="2.484464036263860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571610981059799"/>
          <c:y val="0.18223724973688768"/>
          <c:w val="0.85662542182227241"/>
          <c:h val="0.7776774318818908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'Median Rent Over Time'!$A$3:$A$9</c:f>
              <c:strCach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strCache>
            </c:strRef>
          </c:cat>
          <c:val>
            <c:numRef>
              <c:f>'Median Rent Over Time'!$B$3:$B$9</c:f>
              <c:numCache>
                <c:formatCode>"$"#,##0</c:formatCode>
                <c:ptCount val="7"/>
                <c:pt idx="0">
                  <c:v>588</c:v>
                </c:pt>
                <c:pt idx="1">
                  <c:v>626</c:v>
                </c:pt>
                <c:pt idx="2">
                  <c:v>631</c:v>
                </c:pt>
                <c:pt idx="3">
                  <c:v>665</c:v>
                </c:pt>
                <c:pt idx="4">
                  <c:v>662</c:v>
                </c:pt>
                <c:pt idx="5">
                  <c:v>673</c:v>
                </c:pt>
                <c:pt idx="6">
                  <c:v>693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7929088"/>
        <c:axId val="45513472"/>
      </c:barChart>
      <c:catAx>
        <c:axId val="10792908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5513472"/>
        <c:crosses val="autoZero"/>
        <c:auto val="1"/>
        <c:lblAlgn val="ctr"/>
        <c:lblOffset val="100"/>
        <c:noMultiLvlLbl val="0"/>
      </c:catAx>
      <c:valAx>
        <c:axId val="45513472"/>
        <c:scaling>
          <c:orientation val="minMax"/>
          <c:min val="100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1079290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Syracuse Year Unit was Built</a:t>
            </a:r>
          </a:p>
          <a:p>
            <a:pPr>
              <a:defRPr/>
            </a:pPr>
            <a:r>
              <a:rPr lang="en-US" sz="1200" b="0"/>
              <a:t>2011</a:t>
            </a:r>
          </a:p>
        </c:rich>
      </c:tx>
      <c:layout>
        <c:manualLayout>
          <c:xMode val="edge"/>
          <c:yMode val="edge"/>
          <c:x val="0.28083850577278974"/>
          <c:y val="2.821611525778986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3511682022733926"/>
          <c:y val="0.1820198782205483"/>
          <c:w val="0.72722464512351837"/>
          <c:h val="0.6899157928379581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'Year Built'!$A$2:$A$10</c:f>
              <c:strCache>
                <c:ptCount val="9"/>
                <c:pt idx="0">
                  <c:v>2005 or Later</c:v>
                </c:pt>
                <c:pt idx="1">
                  <c:v>2000 to 2004</c:v>
                </c:pt>
                <c:pt idx="2">
                  <c:v>1990 to 1999</c:v>
                </c:pt>
                <c:pt idx="3">
                  <c:v>1980 to 1989</c:v>
                </c:pt>
                <c:pt idx="4">
                  <c:v>1970 to 1979</c:v>
                </c:pt>
                <c:pt idx="5">
                  <c:v>1960 to 1969</c:v>
                </c:pt>
                <c:pt idx="6">
                  <c:v>1950 to 1959</c:v>
                </c:pt>
                <c:pt idx="7">
                  <c:v>1940 to 1949</c:v>
                </c:pt>
                <c:pt idx="8">
                  <c:v>1939 or Earlier</c:v>
                </c:pt>
              </c:strCache>
            </c:strRef>
          </c:cat>
          <c:val>
            <c:numRef>
              <c:f>'Year Built'!$C$2:$C$10</c:f>
              <c:numCache>
                <c:formatCode>0%</c:formatCode>
                <c:ptCount val="9"/>
                <c:pt idx="0">
                  <c:v>8.5565870575941595E-3</c:v>
                </c:pt>
                <c:pt idx="1">
                  <c:v>7.3753237115900105E-3</c:v>
                </c:pt>
                <c:pt idx="2">
                  <c:v>2.9168118005179385E-2</c:v>
                </c:pt>
                <c:pt idx="3">
                  <c:v>3.4165770622889252E-2</c:v>
                </c:pt>
                <c:pt idx="4">
                  <c:v>8.1476882070542628E-2</c:v>
                </c:pt>
                <c:pt idx="5">
                  <c:v>8.3960563977525701E-2</c:v>
                </c:pt>
                <c:pt idx="6">
                  <c:v>0.15292817010192183</c:v>
                </c:pt>
                <c:pt idx="7">
                  <c:v>0.10716178764519696</c:v>
                </c:pt>
                <c:pt idx="8">
                  <c:v>0.49520679680756008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7961344"/>
        <c:axId val="45564480"/>
      </c:barChart>
      <c:catAx>
        <c:axId val="10796134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5564480"/>
        <c:crosses val="autoZero"/>
        <c:auto val="1"/>
        <c:lblAlgn val="ctr"/>
        <c:lblOffset val="100"/>
        <c:noMultiLvlLbl val="0"/>
      </c:catAx>
      <c:valAx>
        <c:axId val="4556448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079613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Number of Rooms</a:t>
            </a:r>
            <a:r>
              <a:rPr lang="en-US" sz="1400" b="0" baseline="0"/>
              <a:t> per Unit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>
        <c:manualLayout>
          <c:xMode val="edge"/>
          <c:yMode val="edge"/>
          <c:x val="0.27843006110722646"/>
          <c:y val="3.886141816970788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808419217868039"/>
          <c:y val="0.17705392792962321"/>
          <c:w val="0.77425733945418995"/>
          <c:h val="0.703750803956556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'Number of rooms'!$A$3:$A$11</c:f>
              <c:strCache>
                <c:ptCount val="9"/>
                <c:pt idx="0">
                  <c:v>1 room</c:v>
                </c:pt>
                <c:pt idx="1">
                  <c:v>2 rooms</c:v>
                </c:pt>
                <c:pt idx="2">
                  <c:v>3 rooms</c:v>
                </c:pt>
                <c:pt idx="3">
                  <c:v>4 rooms</c:v>
                </c:pt>
                <c:pt idx="4">
                  <c:v>5 rooms</c:v>
                </c:pt>
                <c:pt idx="5">
                  <c:v>6 rooms</c:v>
                </c:pt>
                <c:pt idx="6">
                  <c:v>7 rooms</c:v>
                </c:pt>
                <c:pt idx="7">
                  <c:v>8 rooms</c:v>
                </c:pt>
                <c:pt idx="8">
                  <c:v>9 or more</c:v>
                </c:pt>
              </c:strCache>
            </c:strRef>
          </c:cat>
          <c:val>
            <c:numRef>
              <c:f>'Number of rooms'!$D$3:$D$11</c:f>
              <c:numCache>
                <c:formatCode>0%</c:formatCode>
                <c:ptCount val="9"/>
                <c:pt idx="0">
                  <c:v>3.3650860959246416E-2</c:v>
                </c:pt>
                <c:pt idx="1">
                  <c:v>2.9471006042616345E-2</c:v>
                </c:pt>
                <c:pt idx="2">
                  <c:v>0.14447759385743061</c:v>
                </c:pt>
                <c:pt idx="3">
                  <c:v>0.14746104102618468</c:v>
                </c:pt>
                <c:pt idx="4">
                  <c:v>0.17802244400357409</c:v>
                </c:pt>
                <c:pt idx="5">
                  <c:v>0.20853841377534793</c:v>
                </c:pt>
                <c:pt idx="6">
                  <c:v>0.12286653238630341</c:v>
                </c:pt>
                <c:pt idx="7">
                  <c:v>6.2712968151322865E-2</c:v>
                </c:pt>
                <c:pt idx="8">
                  <c:v>7.2799139797973686E-2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8011008"/>
        <c:axId val="45512320"/>
      </c:barChart>
      <c:catAx>
        <c:axId val="10801100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5512320"/>
        <c:crosses val="autoZero"/>
        <c:auto val="1"/>
        <c:lblAlgn val="ctr"/>
        <c:lblOffset val="100"/>
        <c:noMultiLvlLbl val="0"/>
      </c:catAx>
      <c:valAx>
        <c:axId val="4551232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080110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Occupied Housing Owner vs. Renter </a:t>
            </a:r>
          </a:p>
          <a:p>
            <a:pPr>
              <a:defRPr b="0"/>
            </a:pPr>
            <a:r>
              <a:rPr lang="en-US" sz="1200" b="0"/>
              <a:t>2005-11</a:t>
            </a:r>
          </a:p>
        </c:rich>
      </c:tx>
      <c:layout>
        <c:manualLayout>
          <c:xMode val="edge"/>
          <c:yMode val="edge"/>
          <c:x val="0.37203477690288717"/>
          <c:y val="1.851851851851851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905790713542212"/>
          <c:y val="0.17129622222063587"/>
          <c:w val="0.74670013123359591"/>
          <c:h val="0.667697991316983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'Owner vs. Renter'!$B$2</c:f>
              <c:strCache>
                <c:ptCount val="1"/>
                <c:pt idx="0">
                  <c:v>Owner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'Owner vs. Renter'!$A$3:$A$9</c:f>
              <c:strCach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strCache>
            </c:strRef>
          </c:cat>
          <c:val>
            <c:numRef>
              <c:f>'Owner vs. Renter'!$B$3:$B$9</c:f>
              <c:numCache>
                <c:formatCode>#,##0</c:formatCode>
                <c:ptCount val="7"/>
                <c:pt idx="0">
                  <c:v>23699</c:v>
                </c:pt>
                <c:pt idx="1">
                  <c:v>21991</c:v>
                </c:pt>
                <c:pt idx="2">
                  <c:v>22499</c:v>
                </c:pt>
                <c:pt idx="3">
                  <c:v>22745</c:v>
                </c:pt>
                <c:pt idx="4">
                  <c:v>23365</c:v>
                </c:pt>
                <c:pt idx="5">
                  <c:v>23245</c:v>
                </c:pt>
                <c:pt idx="6">
                  <c:v>22672</c:v>
                </c:pt>
              </c:numCache>
            </c:numRef>
          </c:val>
        </c:ser>
        <c:ser>
          <c:idx val="1"/>
          <c:order val="1"/>
          <c:tx>
            <c:strRef>
              <c:f>'Owner vs. Renter'!$D$2</c:f>
              <c:strCache>
                <c:ptCount val="1"/>
                <c:pt idx="0">
                  <c:v>Renter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'Owner vs. Renter'!$A$3:$A$9</c:f>
              <c:strCach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strCache>
            </c:strRef>
          </c:cat>
          <c:val>
            <c:numRef>
              <c:f>'Owner vs. Renter'!$D$3:$D$9</c:f>
              <c:numCache>
                <c:formatCode>#,##0</c:formatCode>
                <c:ptCount val="7"/>
                <c:pt idx="0">
                  <c:v>34136</c:v>
                </c:pt>
                <c:pt idx="1">
                  <c:v>32754</c:v>
                </c:pt>
                <c:pt idx="2">
                  <c:v>32818</c:v>
                </c:pt>
                <c:pt idx="3">
                  <c:v>32547</c:v>
                </c:pt>
                <c:pt idx="4">
                  <c:v>32580</c:v>
                </c:pt>
                <c:pt idx="5">
                  <c:v>33200</c:v>
                </c:pt>
                <c:pt idx="6">
                  <c:v>33096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431424"/>
        <c:axId val="42855808"/>
      </c:barChart>
      <c:catAx>
        <c:axId val="43431424"/>
        <c:scaling>
          <c:orientation val="minMax"/>
        </c:scaling>
        <c:delete val="0"/>
        <c:axPos val="l"/>
        <c:numFmt formatCode="@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2855808"/>
        <c:crosses val="autoZero"/>
        <c:auto val="1"/>
        <c:lblAlgn val="ctr"/>
        <c:lblOffset val="100"/>
        <c:noMultiLvlLbl val="0"/>
      </c:catAx>
      <c:valAx>
        <c:axId val="42855808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4343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Number of Bedrooms per Unit</a:t>
            </a:r>
          </a:p>
          <a:p>
            <a:pPr>
              <a:defRPr/>
            </a:pPr>
            <a:r>
              <a:rPr lang="en-US" sz="1200" b="0"/>
              <a:t>2011</a:t>
            </a:r>
          </a:p>
        </c:rich>
      </c:tx>
      <c:layout>
        <c:manualLayout>
          <c:xMode val="edge"/>
          <c:yMode val="edge"/>
          <c:x val="0.2750794977443462"/>
          <c:y val="3.232476249851649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31867918350696961"/>
          <c:y val="0.19666350871685442"/>
          <c:w val="0.64366230294832782"/>
          <c:h val="0.7327965113145797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'Number of bedrooms'!$A$3:$A$8</c:f>
              <c:strCache>
                <c:ptCount val="6"/>
                <c:pt idx="0">
                  <c:v>No Bedroom</c:v>
                </c:pt>
                <c:pt idx="1">
                  <c:v>1 Bedroom</c:v>
                </c:pt>
                <c:pt idx="2">
                  <c:v>2 Bedrooms</c:v>
                </c:pt>
                <c:pt idx="3">
                  <c:v>3 Bedrooms</c:v>
                </c:pt>
                <c:pt idx="4">
                  <c:v>4 Bedrooms</c:v>
                </c:pt>
                <c:pt idx="5">
                  <c:v>5 or more Bedrooms</c:v>
                </c:pt>
              </c:strCache>
            </c:strRef>
          </c:cat>
          <c:val>
            <c:numRef>
              <c:f>'Number of bedrooms'!$D$3:$D$8</c:f>
              <c:numCache>
                <c:formatCode>0%</c:formatCode>
                <c:ptCount val="6"/>
                <c:pt idx="0">
                  <c:v>3.8391058745134862E-2</c:v>
                </c:pt>
                <c:pt idx="1">
                  <c:v>0.20235949781163393</c:v>
                </c:pt>
                <c:pt idx="2">
                  <c:v>0.2646635671124169</c:v>
                </c:pt>
                <c:pt idx="3">
                  <c:v>0.34474716421074952</c:v>
                </c:pt>
                <c:pt idx="4">
                  <c:v>0.11450682255304327</c:v>
                </c:pt>
                <c:pt idx="5">
                  <c:v>3.5331889567021553E-2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8805120"/>
        <c:axId val="45567936"/>
      </c:barChart>
      <c:catAx>
        <c:axId val="108805120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5567936"/>
        <c:crosses val="autoZero"/>
        <c:auto val="1"/>
        <c:lblAlgn val="ctr"/>
        <c:lblOffset val="100"/>
        <c:noMultiLvlLbl val="0"/>
      </c:catAx>
      <c:valAx>
        <c:axId val="4556793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08805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Onondaga</a:t>
            </a:r>
            <a:r>
              <a:rPr lang="en-US" sz="1400" b="0" baseline="0"/>
              <a:t> County Year Unit was Built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>
        <c:manualLayout>
          <c:xMode val="edge"/>
          <c:yMode val="edge"/>
          <c:x val="0.23146940934708748"/>
          <c:y val="2.864867423051093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6317910842540027"/>
          <c:y val="0.21910377043209936"/>
          <c:w val="0.69916234307920822"/>
          <c:h val="0.6969325274658125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'County Year Built'!$A$3:$A$11</c:f>
              <c:strCache>
                <c:ptCount val="9"/>
                <c:pt idx="0">
                  <c:v>2005 or Later</c:v>
                </c:pt>
                <c:pt idx="1">
                  <c:v>2000 to 2004</c:v>
                </c:pt>
                <c:pt idx="2">
                  <c:v>1990 to 1999</c:v>
                </c:pt>
                <c:pt idx="3">
                  <c:v>1980 to 1989</c:v>
                </c:pt>
                <c:pt idx="4">
                  <c:v>1970 to 1979</c:v>
                </c:pt>
                <c:pt idx="5">
                  <c:v>1960 to 1969</c:v>
                </c:pt>
                <c:pt idx="6">
                  <c:v>1950 to 1959</c:v>
                </c:pt>
                <c:pt idx="7">
                  <c:v>1940 to 1949</c:v>
                </c:pt>
                <c:pt idx="8">
                  <c:v>1939 or Earlier</c:v>
                </c:pt>
              </c:strCache>
            </c:strRef>
          </c:cat>
          <c:val>
            <c:numRef>
              <c:f>'County Year Built'!$C$3:$C$11</c:f>
              <c:numCache>
                <c:formatCode>0%</c:formatCode>
                <c:ptCount val="9"/>
                <c:pt idx="0">
                  <c:v>2.2819688350234974E-2</c:v>
                </c:pt>
                <c:pt idx="1">
                  <c:v>3.490477368290873E-2</c:v>
                </c:pt>
                <c:pt idx="2">
                  <c:v>7.2282958199356914E-2</c:v>
                </c:pt>
                <c:pt idx="3">
                  <c:v>0.10389809547365818</c:v>
                </c:pt>
                <c:pt idx="4">
                  <c:v>0.13568637150630719</c:v>
                </c:pt>
                <c:pt idx="5">
                  <c:v>0.12461538461538461</c:v>
                </c:pt>
                <c:pt idx="6">
                  <c:v>0.1718426910709869</c:v>
                </c:pt>
                <c:pt idx="7">
                  <c:v>7.3415780361117983E-2</c:v>
                </c:pt>
                <c:pt idx="8">
                  <c:v>0.26053425674004455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910592"/>
        <c:axId val="45569664"/>
      </c:barChart>
      <c:catAx>
        <c:axId val="44910592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5569664"/>
        <c:crosses val="autoZero"/>
        <c:auto val="1"/>
        <c:lblAlgn val="ctr"/>
        <c:lblOffset val="100"/>
        <c:noMultiLvlLbl val="0"/>
      </c:catAx>
      <c:valAx>
        <c:axId val="4556966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44910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 baseline="0"/>
              <a:t>Property Taxes in Onondaga County Cities/Towns</a:t>
            </a:r>
          </a:p>
          <a:p>
            <a:pPr>
              <a:defRPr/>
            </a:pPr>
            <a:r>
              <a:rPr lang="en-US" sz="1200" b="0" baseline="0"/>
              <a:t>2012</a:t>
            </a:r>
            <a:endParaRPr lang="en-US" sz="1200" b="0"/>
          </a:p>
        </c:rich>
      </c:tx>
      <c:layout>
        <c:manualLayout>
          <c:xMode val="edge"/>
          <c:yMode val="edge"/>
          <c:x val="0.24356865263086747"/>
          <c:y val="2.921712045023605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7551237425793878"/>
          <c:y val="0.13423792997060369"/>
          <c:w val="0.78682917854152357"/>
          <c:h val="0.8180397503266648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solidFill>
                  <a:sysClr val="windowText" lastClr="000000"/>
                </a:solidFill>
              </a:ln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'Property Taxes 2'!$A$3:$A$22</c:f>
              <c:strCache>
                <c:ptCount val="20"/>
                <c:pt idx="0">
                  <c:v>Skaneateles</c:v>
                </c:pt>
                <c:pt idx="1">
                  <c:v>Spafford</c:v>
                </c:pt>
                <c:pt idx="2">
                  <c:v>LaFayette</c:v>
                </c:pt>
                <c:pt idx="3">
                  <c:v>Otisco</c:v>
                </c:pt>
                <c:pt idx="4">
                  <c:v>Lysander</c:v>
                </c:pt>
                <c:pt idx="5">
                  <c:v>Tully</c:v>
                </c:pt>
                <c:pt idx="6">
                  <c:v>Clay</c:v>
                </c:pt>
                <c:pt idx="7">
                  <c:v>Syracuse</c:v>
                </c:pt>
                <c:pt idx="8">
                  <c:v>Cicero</c:v>
                </c:pt>
                <c:pt idx="9">
                  <c:v>Van Buren</c:v>
                </c:pt>
                <c:pt idx="10">
                  <c:v>DeWitt</c:v>
                </c:pt>
                <c:pt idx="11">
                  <c:v>Pompey</c:v>
                </c:pt>
                <c:pt idx="12">
                  <c:v>Camillus</c:v>
                </c:pt>
                <c:pt idx="13">
                  <c:v>Marcellus</c:v>
                </c:pt>
                <c:pt idx="14">
                  <c:v>Elbridge</c:v>
                </c:pt>
                <c:pt idx="15">
                  <c:v>Manlius</c:v>
                </c:pt>
                <c:pt idx="16">
                  <c:v>Salina</c:v>
                </c:pt>
                <c:pt idx="17">
                  <c:v>Onondaga</c:v>
                </c:pt>
                <c:pt idx="18">
                  <c:v>Fabius</c:v>
                </c:pt>
                <c:pt idx="19">
                  <c:v>Geddes</c:v>
                </c:pt>
              </c:strCache>
            </c:strRef>
          </c:cat>
          <c:val>
            <c:numRef>
              <c:f>'Property Taxes 2'!$C$3:$C$22</c:f>
              <c:numCache>
                <c:formatCode>"$"#,##0</c:formatCode>
                <c:ptCount val="20"/>
                <c:pt idx="0">
                  <c:v>2913</c:v>
                </c:pt>
                <c:pt idx="1">
                  <c:v>2966</c:v>
                </c:pt>
                <c:pt idx="2">
                  <c:v>3692</c:v>
                </c:pt>
                <c:pt idx="3">
                  <c:v>4104</c:v>
                </c:pt>
                <c:pt idx="4">
                  <c:v>4125</c:v>
                </c:pt>
                <c:pt idx="5">
                  <c:v>4145</c:v>
                </c:pt>
                <c:pt idx="6">
                  <c:v>4200</c:v>
                </c:pt>
                <c:pt idx="7">
                  <c:v>4212</c:v>
                </c:pt>
                <c:pt idx="8">
                  <c:v>4259</c:v>
                </c:pt>
                <c:pt idx="9">
                  <c:v>4524</c:v>
                </c:pt>
                <c:pt idx="10">
                  <c:v>4624</c:v>
                </c:pt>
                <c:pt idx="11">
                  <c:v>4646</c:v>
                </c:pt>
                <c:pt idx="12">
                  <c:v>4694</c:v>
                </c:pt>
                <c:pt idx="13">
                  <c:v>4709</c:v>
                </c:pt>
                <c:pt idx="14">
                  <c:v>4882</c:v>
                </c:pt>
                <c:pt idx="15">
                  <c:v>4985</c:v>
                </c:pt>
                <c:pt idx="16">
                  <c:v>5015</c:v>
                </c:pt>
                <c:pt idx="17">
                  <c:v>5139</c:v>
                </c:pt>
                <c:pt idx="18">
                  <c:v>5338</c:v>
                </c:pt>
                <c:pt idx="19">
                  <c:v>5575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1474688"/>
        <c:axId val="45571392"/>
      </c:barChart>
      <c:catAx>
        <c:axId val="11147468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5571392"/>
        <c:crosses val="autoZero"/>
        <c:auto val="1"/>
        <c:lblAlgn val="ctr"/>
        <c:lblOffset val="100"/>
        <c:noMultiLvlLbl val="0"/>
      </c:catAx>
      <c:valAx>
        <c:axId val="45571392"/>
        <c:scaling>
          <c:orientation val="minMax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1114746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Property Taxes in Onondaga County Villages</a:t>
            </a:r>
            <a:endParaRPr lang="en-US" sz="1400" b="0" baseline="0"/>
          </a:p>
          <a:p>
            <a:pPr>
              <a:defRPr/>
            </a:pPr>
            <a:r>
              <a:rPr lang="en-US" sz="1200" b="0" baseline="0"/>
              <a:t>2012</a:t>
            </a:r>
            <a:endParaRPr lang="en-US" sz="1200" b="0"/>
          </a:p>
        </c:rich>
      </c:tx>
      <c:layout>
        <c:manualLayout>
          <c:xMode val="edge"/>
          <c:yMode val="edge"/>
          <c:x val="0.30309202802641122"/>
          <c:y val="1.578464158916400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6275956958371655"/>
          <c:y val="0.14436915037230497"/>
          <c:w val="0.68248797960084062"/>
          <c:h val="0.8332351226928637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'Property Taxes 2'!$A$49:$A$65</c:f>
              <c:strCache>
                <c:ptCount val="17"/>
                <c:pt idx="0">
                  <c:v>Skaneateles</c:v>
                </c:pt>
                <c:pt idx="1">
                  <c:v>Tully</c:v>
                </c:pt>
                <c:pt idx="2">
                  <c:v>Baldwinsville (Lysander)</c:v>
                </c:pt>
                <c:pt idx="3">
                  <c:v>North Syracuse (Clay)</c:v>
                </c:pt>
                <c:pt idx="4">
                  <c:v>North Syracuse (Cicero)</c:v>
                </c:pt>
                <c:pt idx="5">
                  <c:v>Baldwinsville (Van Buren)</c:v>
                </c:pt>
                <c:pt idx="6">
                  <c:v>Camillus</c:v>
                </c:pt>
                <c:pt idx="7">
                  <c:v>Elbridge</c:v>
                </c:pt>
                <c:pt idx="8">
                  <c:v>Marcellus</c:v>
                </c:pt>
                <c:pt idx="9">
                  <c:v>Fabius</c:v>
                </c:pt>
                <c:pt idx="10">
                  <c:v>Jordan</c:v>
                </c:pt>
                <c:pt idx="11">
                  <c:v>Fayetteville</c:v>
                </c:pt>
                <c:pt idx="12">
                  <c:v>Manlius</c:v>
                </c:pt>
                <c:pt idx="13">
                  <c:v>Minoa</c:v>
                </c:pt>
                <c:pt idx="14">
                  <c:v>Liverpool</c:v>
                </c:pt>
                <c:pt idx="15">
                  <c:v>Solvay</c:v>
                </c:pt>
                <c:pt idx="16">
                  <c:v>East Syracuse</c:v>
                </c:pt>
              </c:strCache>
            </c:strRef>
          </c:cat>
          <c:val>
            <c:numRef>
              <c:f>'Property Taxes 2'!$C$49:$C$65</c:f>
              <c:numCache>
                <c:formatCode>"$"#,##0</c:formatCode>
                <c:ptCount val="17"/>
                <c:pt idx="0">
                  <c:v>3161</c:v>
                </c:pt>
                <c:pt idx="1">
                  <c:v>4064</c:v>
                </c:pt>
                <c:pt idx="2">
                  <c:v>4642</c:v>
                </c:pt>
                <c:pt idx="3">
                  <c:v>4744</c:v>
                </c:pt>
                <c:pt idx="4">
                  <c:v>4754</c:v>
                </c:pt>
                <c:pt idx="5">
                  <c:v>4783</c:v>
                </c:pt>
                <c:pt idx="6">
                  <c:v>4826</c:v>
                </c:pt>
                <c:pt idx="7">
                  <c:v>4877</c:v>
                </c:pt>
                <c:pt idx="8">
                  <c:v>4880</c:v>
                </c:pt>
                <c:pt idx="9">
                  <c:v>4895</c:v>
                </c:pt>
                <c:pt idx="10">
                  <c:v>5297</c:v>
                </c:pt>
                <c:pt idx="11">
                  <c:v>5350</c:v>
                </c:pt>
                <c:pt idx="12">
                  <c:v>5437</c:v>
                </c:pt>
                <c:pt idx="13">
                  <c:v>5446</c:v>
                </c:pt>
                <c:pt idx="14">
                  <c:v>5715</c:v>
                </c:pt>
                <c:pt idx="15">
                  <c:v>5890</c:v>
                </c:pt>
                <c:pt idx="16">
                  <c:v>5922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5620736"/>
        <c:axId val="45568512"/>
      </c:barChart>
      <c:catAx>
        <c:axId val="45620736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5568512"/>
        <c:crosses val="autoZero"/>
        <c:auto val="1"/>
        <c:lblAlgn val="ctr"/>
        <c:lblOffset val="100"/>
        <c:noMultiLvlLbl val="0"/>
      </c:catAx>
      <c:valAx>
        <c:axId val="45568512"/>
        <c:scaling>
          <c:orientation val="minMax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456207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Occupied Housing Owner vs. Renter </a:t>
            </a:r>
          </a:p>
          <a:p>
            <a:pPr>
              <a:defRPr sz="1400" b="0"/>
            </a:pPr>
            <a:r>
              <a:rPr lang="en-US" sz="1200" b="0"/>
              <a:t>2005-11</a:t>
            </a:r>
          </a:p>
        </c:rich>
      </c:tx>
      <c:layout>
        <c:manualLayout>
          <c:xMode val="edge"/>
          <c:yMode val="edge"/>
          <c:x val="0.26455556544931075"/>
          <c:y val="2.314809283133993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4358566649282"/>
          <c:y val="0.10377769546636714"/>
          <c:w val="0.85636760671475043"/>
          <c:h val="0.803655423193496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'Owner vs. Renter'!$C$2</c:f>
              <c:strCache>
                <c:ptCount val="1"/>
                <c:pt idx="0">
                  <c:v>Owner Occupied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'Owner vs. Renter'!$A$3:$A$9</c:f>
              <c:strCach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strCache>
            </c:strRef>
          </c:cat>
          <c:val>
            <c:numRef>
              <c:f>'Owner vs. Renter'!$C$3:$C$9</c:f>
              <c:numCache>
                <c:formatCode>0%</c:formatCode>
                <c:ptCount val="7"/>
                <c:pt idx="0">
                  <c:v>0.40976917091726461</c:v>
                </c:pt>
                <c:pt idx="1">
                  <c:v>0.40169878527719427</c:v>
                </c:pt>
                <c:pt idx="2">
                  <c:v>0.40672849214527179</c:v>
                </c:pt>
                <c:pt idx="3">
                  <c:v>0.41136149895102364</c:v>
                </c:pt>
                <c:pt idx="4">
                  <c:v>0.41764232728572703</c:v>
                </c:pt>
                <c:pt idx="5">
                  <c:v>0.4118168128266454</c:v>
                </c:pt>
                <c:pt idx="6">
                  <c:v>0.40654138574092669</c:v>
                </c:pt>
              </c:numCache>
            </c:numRef>
          </c:val>
        </c:ser>
        <c:ser>
          <c:idx val="1"/>
          <c:order val="1"/>
          <c:tx>
            <c:strRef>
              <c:f>'Owner vs. Renter'!$E$2</c:f>
              <c:strCache>
                <c:ptCount val="1"/>
                <c:pt idx="0">
                  <c:v>Renter Occupied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'Owner vs. Renter'!$A$3:$A$9</c:f>
              <c:strCach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strCache>
            </c:strRef>
          </c:cat>
          <c:val>
            <c:numRef>
              <c:f>'Owner vs. Renter'!$E$3:$E$9</c:f>
              <c:numCache>
                <c:formatCode>0%</c:formatCode>
                <c:ptCount val="7"/>
                <c:pt idx="0">
                  <c:v>0.59023082908273539</c:v>
                </c:pt>
                <c:pt idx="1">
                  <c:v>0.59830121472280573</c:v>
                </c:pt>
                <c:pt idx="2">
                  <c:v>0.59327150785472815</c:v>
                </c:pt>
                <c:pt idx="3">
                  <c:v>0.5886385010489763</c:v>
                </c:pt>
                <c:pt idx="4">
                  <c:v>0.58235767271427297</c:v>
                </c:pt>
                <c:pt idx="5">
                  <c:v>0.5881831871733546</c:v>
                </c:pt>
                <c:pt idx="6">
                  <c:v>0.59345861425907331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432448"/>
        <c:axId val="42858112"/>
      </c:barChart>
      <c:catAx>
        <c:axId val="4343244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2858112"/>
        <c:crosses val="autoZero"/>
        <c:auto val="1"/>
        <c:lblAlgn val="ctr"/>
        <c:lblOffset val="100"/>
        <c:noMultiLvlLbl val="0"/>
      </c:catAx>
      <c:valAx>
        <c:axId val="4285811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43432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175636769151834"/>
          <c:y val="0.90011016452988901"/>
          <c:w val="0.20867981970751232"/>
          <c:h val="7.1149877130305586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Average</a:t>
            </a:r>
            <a:r>
              <a:rPr lang="en-US" sz="1400" b="0" baseline="0"/>
              <a:t> Size of Owner Occupied Household</a:t>
            </a:r>
          </a:p>
          <a:p>
            <a:pPr>
              <a:defRPr b="0"/>
            </a:pPr>
            <a:r>
              <a:rPr lang="en-US" sz="1200" b="0" baseline="0"/>
              <a:t>2005-11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Size Household'!$B$2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'Average Size Household'!$A$3:$A$9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'Average Size Household'!$B$3:$B$9</c:f>
              <c:numCache>
                <c:formatCode>0.0</c:formatCode>
                <c:ptCount val="7"/>
                <c:pt idx="0">
                  <c:v>2.39</c:v>
                </c:pt>
                <c:pt idx="1">
                  <c:v>2.54</c:v>
                </c:pt>
                <c:pt idx="2">
                  <c:v>2.27</c:v>
                </c:pt>
                <c:pt idx="3">
                  <c:v>2.35</c:v>
                </c:pt>
                <c:pt idx="4">
                  <c:v>2.33</c:v>
                </c:pt>
                <c:pt idx="5">
                  <c:v>2.4900000000000002</c:v>
                </c:pt>
                <c:pt idx="6">
                  <c:v>2.33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798528"/>
        <c:axId val="43622400"/>
      </c:barChart>
      <c:catAx>
        <c:axId val="43798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3622400"/>
        <c:crosses val="autoZero"/>
        <c:auto val="1"/>
        <c:lblAlgn val="ctr"/>
        <c:lblOffset val="100"/>
        <c:noMultiLvlLbl val="0"/>
      </c:catAx>
      <c:valAx>
        <c:axId val="4362240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37985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Monthly Costs of Occupied Housing Units</a:t>
            </a:r>
          </a:p>
          <a:p>
            <a:pPr>
              <a:defRPr/>
            </a:pPr>
            <a:r>
              <a:rPr lang="en-US" sz="1200" b="0"/>
              <a:t>2011</a:t>
            </a:r>
          </a:p>
        </c:rich>
      </c:tx>
      <c:layout>
        <c:manualLayout>
          <c:xMode val="edge"/>
          <c:yMode val="edge"/>
          <c:x val="0.22261250215695355"/>
          <c:y val="2.315963606286186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9841702313162408E-2"/>
          <c:y val="0.1839518571344835"/>
          <c:w val="0.53236574666920955"/>
          <c:h val="0.76354193939157111"/>
        </c:manualLayout>
      </c:layout>
      <c:pieChart>
        <c:varyColors val="1"/>
        <c:ser>
          <c:idx val="0"/>
          <c:order val="0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'Monthly Housing Costs'!$A$22:$A$25</c:f>
              <c:strCache>
                <c:ptCount val="4"/>
                <c:pt idx="0">
                  <c:v>$300 - $699</c:v>
                </c:pt>
                <c:pt idx="1">
                  <c:v>$700 - $999</c:v>
                </c:pt>
                <c:pt idx="2">
                  <c:v>$1,000 - $1,499</c:v>
                </c:pt>
                <c:pt idx="3">
                  <c:v>$1,500 or More</c:v>
                </c:pt>
              </c:strCache>
            </c:strRef>
          </c:cat>
          <c:val>
            <c:numRef>
              <c:f>'Monthly Housing Costs'!$B$22:$B$25</c:f>
              <c:numCache>
                <c:formatCode>#,##0</c:formatCode>
                <c:ptCount val="4"/>
                <c:pt idx="0">
                  <c:v>1493</c:v>
                </c:pt>
                <c:pt idx="1">
                  <c:v>4728</c:v>
                </c:pt>
                <c:pt idx="2">
                  <c:v>5587</c:v>
                </c:pt>
                <c:pt idx="3">
                  <c:v>2928</c:v>
                </c:pt>
              </c:numCache>
            </c:numRef>
          </c:val>
        </c:ser>
        <c:ser>
          <c:idx val="1"/>
          <c:order val="1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'Monthly Housing Costs'!$A$22:$A$25</c:f>
              <c:strCache>
                <c:ptCount val="4"/>
                <c:pt idx="0">
                  <c:v>$300 - $699</c:v>
                </c:pt>
                <c:pt idx="1">
                  <c:v>$700 - $999</c:v>
                </c:pt>
                <c:pt idx="2">
                  <c:v>$1,000 - $1,499</c:v>
                </c:pt>
                <c:pt idx="3">
                  <c:v>$1,500 or More</c:v>
                </c:pt>
              </c:strCache>
            </c:strRef>
          </c:cat>
          <c:val>
            <c:numRef>
              <c:f>'Monthly Housing Costs'!$C$22:$C$25</c:f>
              <c:numCache>
                <c:formatCode>#,##0</c:formatCode>
                <c:ptCount val="4"/>
                <c:pt idx="0">
                  <c:v>14736</c:v>
                </c:pt>
                <c:pt idx="1">
                  <c:v>14736</c:v>
                </c:pt>
                <c:pt idx="2">
                  <c:v>14736</c:v>
                </c:pt>
                <c:pt idx="3">
                  <c:v>14736</c:v>
                </c:pt>
              </c:numCache>
            </c:numRef>
          </c:val>
        </c:ser>
        <c:ser>
          <c:idx val="2"/>
          <c:order val="2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'Monthly Housing Costs'!$A$22:$A$25</c:f>
              <c:strCache>
                <c:ptCount val="4"/>
                <c:pt idx="0">
                  <c:v>$300 - $699</c:v>
                </c:pt>
                <c:pt idx="1">
                  <c:v>$700 - $999</c:v>
                </c:pt>
                <c:pt idx="2">
                  <c:v>$1,000 - $1,499</c:v>
                </c:pt>
                <c:pt idx="3">
                  <c:v>$1,500 or More</c:v>
                </c:pt>
              </c:strCache>
            </c:strRef>
          </c:cat>
          <c:val>
            <c:numRef>
              <c:f>'Monthly Housing Costs'!$D$22:$D$25</c:f>
              <c:numCache>
                <c:formatCode>0%</c:formatCode>
                <c:ptCount val="4"/>
                <c:pt idx="0">
                  <c:v>0.10131650380021716</c:v>
                </c:pt>
                <c:pt idx="1">
                  <c:v>0.32084690553745926</c:v>
                </c:pt>
                <c:pt idx="2">
                  <c:v>0.37913952225841474</c:v>
                </c:pt>
                <c:pt idx="3">
                  <c:v>0.1986970684039088</c:v>
                </c:pt>
              </c:numCache>
            </c:numRef>
          </c:val>
        </c:ser>
        <c:ser>
          <c:idx val="3"/>
          <c:order val="3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'Monthly Housing Costs'!$A$22:$A$25</c:f>
              <c:strCache>
                <c:ptCount val="4"/>
                <c:pt idx="0">
                  <c:v>$300 - $699</c:v>
                </c:pt>
                <c:pt idx="1">
                  <c:v>$700 - $999</c:v>
                </c:pt>
                <c:pt idx="2">
                  <c:v>$1,000 - $1,499</c:v>
                </c:pt>
                <c:pt idx="3">
                  <c:v>$1,500 or More</c:v>
                </c:pt>
              </c:strCache>
            </c:strRef>
          </c:cat>
          <c:val>
            <c:numRef>
              <c:f>'Monthly Housing Costs'!$E$22:$E$25</c:f>
              <c:numCache>
                <c:formatCode>#,##0</c:formatCode>
                <c:ptCount val="4"/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182292092381193"/>
          <c:y val="0.35043082393857095"/>
          <c:w val="0.26588180802659184"/>
          <c:h val="0.2991383521228581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</a:rPr>
              <a:t>Monthly Costs of Occupied Housing Units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2011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898143881027439"/>
          <c:y val="1.893491359516856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4207061639736685E-2"/>
          <c:y val="0.15839800691397687"/>
          <c:w val="0.58286112799634338"/>
          <c:h val="0.76841109735030488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"/>
                  <c:y val="1.577909466264047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4362657091562026E-2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1813285457809697E-3"/>
                  <c:y val="-1.893491359516856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3937761819269897E-2"/>
                  <c:y val="-6.3116378650562178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3885389700894767E-17"/>
                  <c:y val="1.262327573011237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'Monthly Housing Costs'!$A$22:$A$25</c:f>
              <c:strCache>
                <c:ptCount val="4"/>
                <c:pt idx="0">
                  <c:v>$300 - $699</c:v>
                </c:pt>
                <c:pt idx="1">
                  <c:v>$700 - $999</c:v>
                </c:pt>
                <c:pt idx="2">
                  <c:v>$1,000 - $1,499</c:v>
                </c:pt>
                <c:pt idx="3">
                  <c:v>$1,500 or More</c:v>
                </c:pt>
              </c:strCache>
            </c:strRef>
          </c:cat>
          <c:val>
            <c:numRef>
              <c:f>'Monthly Housing Costs'!$D$22:$D$25</c:f>
              <c:numCache>
                <c:formatCode>0%</c:formatCode>
                <c:ptCount val="4"/>
                <c:pt idx="0">
                  <c:v>0.10131650380021716</c:v>
                </c:pt>
                <c:pt idx="1">
                  <c:v>0.32084690553745926</c:v>
                </c:pt>
                <c:pt idx="2">
                  <c:v>0.37913952225841474</c:v>
                </c:pt>
                <c:pt idx="3">
                  <c:v>0.1986970684039088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1930637036618195"/>
          <c:y val="0.3573338747095155"/>
          <c:w val="0.19244697644392297"/>
          <c:h val="0.2282656016730313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Homeownership</a:t>
            </a:r>
            <a:r>
              <a:rPr lang="en-US" sz="1400" b="0" baseline="0"/>
              <a:t> Rate</a:t>
            </a:r>
          </a:p>
          <a:p>
            <a:pPr>
              <a:defRPr sz="1400" b="0"/>
            </a:pPr>
            <a:r>
              <a:rPr lang="en-US" sz="1200" b="0" baseline="0"/>
              <a:t>2007-11</a:t>
            </a:r>
            <a:endParaRPr lang="en-US" sz="1200" b="0"/>
          </a:p>
        </c:rich>
      </c:tx>
      <c:layout>
        <c:manualLayout>
          <c:xMode val="edge"/>
          <c:yMode val="edge"/>
          <c:x val="0.33314895013123358"/>
          <c:y val="1.6965587634878976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6900043744531925E-2"/>
          <c:y val="0.21910377043209936"/>
          <c:w val="0.91544138232720895"/>
          <c:h val="0.5917454068241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'Homeownership Rate'!$A$3:$A$6</c:f>
              <c:strCache>
                <c:ptCount val="4"/>
                <c:pt idx="0">
                  <c:v>City of Syracuse</c:v>
                </c:pt>
                <c:pt idx="1">
                  <c:v>Onondaga County</c:v>
                </c:pt>
                <c:pt idx="2">
                  <c:v>New York State</c:v>
                </c:pt>
                <c:pt idx="3">
                  <c:v>U.S.</c:v>
                </c:pt>
              </c:strCache>
            </c:strRef>
          </c:cat>
          <c:val>
            <c:numRef>
              <c:f>'Homeownership Rate'!$B$3:$B$6</c:f>
              <c:numCache>
                <c:formatCode>0.0%</c:formatCode>
                <c:ptCount val="4"/>
                <c:pt idx="0">
                  <c:v>0.40699999999999997</c:v>
                </c:pt>
                <c:pt idx="1">
                  <c:v>0.65800000000000003</c:v>
                </c:pt>
                <c:pt idx="2">
                  <c:v>0.54800000000000004</c:v>
                </c:pt>
                <c:pt idx="3">
                  <c:v>0.66100000000000003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405760"/>
        <c:axId val="43628160"/>
      </c:barChart>
      <c:catAx>
        <c:axId val="4440576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3628160"/>
        <c:crosses val="autoZero"/>
        <c:auto val="1"/>
        <c:lblAlgn val="ctr"/>
        <c:lblOffset val="100"/>
        <c:noMultiLvlLbl val="0"/>
      </c:catAx>
      <c:valAx>
        <c:axId val="43628160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444057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Value of</a:t>
            </a:r>
            <a:r>
              <a:rPr lang="en-US" sz="1400" b="0" baseline="0"/>
              <a:t> Occupied Housing Units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183605662009013"/>
          <c:y val="0.14539226943828673"/>
          <c:w val="0.48686571692989239"/>
          <c:h val="0.79742256628646913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8.9315621261628012E-3"/>
                  <c:y val="-3.6187543066356917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9.1218954773510455E-3"/>
                  <c:y val="9.6784221306841119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2299355437713143E-2"/>
                  <c:y val="1.202838844791645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7.1534808148980963E-3"/>
                  <c:y val="7.595333663161886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4.794805273618254E-3"/>
                  <c:y val="6.940414426015073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'Home Values 2011'!$A$14:$A$18</c:f>
              <c:strCache>
                <c:ptCount val="4"/>
                <c:pt idx="0">
                  <c:v>Less than $50,000 - $99,999</c:v>
                </c:pt>
                <c:pt idx="1">
                  <c:v>$100,000 - $199,999</c:v>
                </c:pt>
                <c:pt idx="2">
                  <c:v>$200,000 - $299,999</c:v>
                </c:pt>
                <c:pt idx="3">
                  <c:v>$300,000 - $999,999</c:v>
                </c:pt>
              </c:strCache>
            </c:strRef>
          </c:cat>
          <c:val>
            <c:numRef>
              <c:f>'Home Values 2011'!$D$14:$D$18</c:f>
              <c:numCache>
                <c:formatCode>0%</c:formatCode>
                <c:ptCount val="5"/>
                <c:pt idx="0">
                  <c:v>0.6281071183337148</c:v>
                </c:pt>
                <c:pt idx="1">
                  <c:v>0.25488670176241701</c:v>
                </c:pt>
                <c:pt idx="2">
                  <c:v>7.7363241016250861E-2</c:v>
                </c:pt>
                <c:pt idx="3">
                  <c:v>2.2293430991073473E-2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1567490479874973"/>
          <c:y val="0.39520385218545379"/>
          <c:w val="0.28432517363900939"/>
          <c:h val="0.2853319311892489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123825</xdr:rowOff>
    </xdr:from>
    <xdr:to>
      <xdr:col>16</xdr:col>
      <xdr:colOff>57149</xdr:colOff>
      <xdr:row>24</xdr:row>
      <xdr:rowOff>9525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19</xdr:row>
      <xdr:rowOff>138111</xdr:rowOff>
    </xdr:from>
    <xdr:to>
      <xdr:col>11</xdr:col>
      <xdr:colOff>114300</xdr:colOff>
      <xdr:row>40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6</xdr:row>
      <xdr:rowOff>147636</xdr:rowOff>
    </xdr:from>
    <xdr:to>
      <xdr:col>7</xdr:col>
      <xdr:colOff>133350</xdr:colOff>
      <xdr:row>21</xdr:row>
      <xdr:rowOff>171449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0.08611</cdr:x>
      <cdr:y>0.92857</cdr:y>
    </cdr:from>
    <cdr:to>
      <cdr:x>0.30724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098" y="2847975"/>
          <a:ext cx="10763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157162</xdr:rowOff>
    </xdr:from>
    <xdr:to>
      <xdr:col>13</xdr:col>
      <xdr:colOff>266700</xdr:colOff>
      <xdr:row>17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5</xdr:row>
      <xdr:rowOff>185737</xdr:rowOff>
    </xdr:from>
    <xdr:to>
      <xdr:col>13</xdr:col>
      <xdr:colOff>57150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0.08611</cdr:x>
      <cdr:y>0.92857</cdr:y>
    </cdr:from>
    <cdr:to>
      <cdr:x>0.30724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098" y="2847975"/>
          <a:ext cx="10763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5</xdr:row>
      <xdr:rowOff>185737</xdr:rowOff>
    </xdr:from>
    <xdr:to>
      <xdr:col>12</xdr:col>
      <xdr:colOff>409575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0.08611</cdr:x>
      <cdr:y>0.92857</cdr:y>
    </cdr:from>
    <cdr:to>
      <cdr:x>0.30724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098" y="2847975"/>
          <a:ext cx="10763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914400</xdr:colOff>
      <xdr:row>16</xdr:row>
      <xdr:rowOff>80962</xdr:rowOff>
    </xdr:from>
    <xdr:to>
      <xdr:col>13</xdr:col>
      <xdr:colOff>123825</xdr:colOff>
      <xdr:row>33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0.08611</cdr:x>
      <cdr:y>0.92857</cdr:y>
    </cdr:from>
    <cdr:to>
      <cdr:x>0.30724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098" y="2847975"/>
          <a:ext cx="10763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0.08611</cdr:x>
      <cdr:y>0.92857</cdr:y>
    </cdr:from>
    <cdr:to>
      <cdr:x>0.30724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098" y="2847975"/>
          <a:ext cx="10763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5</xdr:row>
      <xdr:rowOff>157162</xdr:rowOff>
    </xdr:from>
    <xdr:to>
      <xdr:col>14</xdr:col>
      <xdr:colOff>114300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0.08611</cdr:x>
      <cdr:y>0.92857</cdr:y>
    </cdr:from>
    <cdr:to>
      <cdr:x>0.30724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098" y="2847975"/>
          <a:ext cx="10763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5</xdr:row>
      <xdr:rowOff>185737</xdr:rowOff>
    </xdr:from>
    <xdr:to>
      <xdr:col>12</xdr:col>
      <xdr:colOff>142875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0.08611</cdr:x>
      <cdr:y>0.92857</cdr:y>
    </cdr:from>
    <cdr:to>
      <cdr:x>0.30724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098" y="2847975"/>
          <a:ext cx="10763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2</xdr:row>
      <xdr:rowOff>100012</xdr:rowOff>
    </xdr:from>
    <xdr:to>
      <xdr:col>17</xdr:col>
      <xdr:colOff>57150</xdr:colOff>
      <xdr:row>19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0.08611</cdr:x>
      <cdr:y>0.92857</cdr:y>
    </cdr:from>
    <cdr:to>
      <cdr:x>0.30724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098" y="2847975"/>
          <a:ext cx="10763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352426</xdr:colOff>
      <xdr:row>2</xdr:row>
      <xdr:rowOff>38100</xdr:rowOff>
    </xdr:from>
    <xdr:to>
      <xdr:col>15</xdr:col>
      <xdr:colOff>228600</xdr:colOff>
      <xdr:row>19</xdr:row>
      <xdr:rowOff>147638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0.08611</cdr:x>
      <cdr:y>0.92857</cdr:y>
    </cdr:from>
    <cdr:to>
      <cdr:x>0.30724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098" y="2847975"/>
          <a:ext cx="10763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9</xdr:row>
      <xdr:rowOff>42861</xdr:rowOff>
    </xdr:from>
    <xdr:to>
      <xdr:col>19</xdr:col>
      <xdr:colOff>85725</xdr:colOff>
      <xdr:row>25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0.08611</cdr:x>
      <cdr:y>0.92857</cdr:y>
    </cdr:from>
    <cdr:to>
      <cdr:x>0.30724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098" y="2847975"/>
          <a:ext cx="10763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4</xdr:row>
      <xdr:rowOff>157162</xdr:rowOff>
    </xdr:from>
    <xdr:to>
      <xdr:col>12</xdr:col>
      <xdr:colOff>104775</xdr:colOff>
      <xdr:row>19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1</xdr:row>
      <xdr:rowOff>100011</xdr:rowOff>
    </xdr:from>
    <xdr:to>
      <xdr:col>15</xdr:col>
      <xdr:colOff>133350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0.08611</cdr:x>
      <cdr:y>0.92857</cdr:y>
    </cdr:from>
    <cdr:to>
      <cdr:x>0.30724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098" y="2847975"/>
          <a:ext cx="10763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504823</xdr:colOff>
      <xdr:row>1</xdr:row>
      <xdr:rowOff>147637</xdr:rowOff>
    </xdr:from>
    <xdr:to>
      <xdr:col>14</xdr:col>
      <xdr:colOff>390525</xdr:colOff>
      <xdr:row>18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0.08611</cdr:x>
      <cdr:y>0.92857</cdr:y>
    </cdr:from>
    <cdr:to>
      <cdr:x>0.30724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098" y="2847975"/>
          <a:ext cx="10763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76200</xdr:rowOff>
    </xdr:from>
    <xdr:to>
      <xdr:col>17</xdr:col>
      <xdr:colOff>485775</xdr:colOff>
      <xdr:row>21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22</xdr:row>
      <xdr:rowOff>109536</xdr:rowOff>
    </xdr:from>
    <xdr:to>
      <xdr:col>16</xdr:col>
      <xdr:colOff>552450</xdr:colOff>
      <xdr:row>43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0.08611</cdr:x>
      <cdr:y>0.92857</cdr:y>
    </cdr:from>
    <cdr:to>
      <cdr:x>0.30724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098" y="2847975"/>
          <a:ext cx="10763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0.08611</cdr:x>
      <cdr:y>0.92857</cdr:y>
    </cdr:from>
    <cdr:to>
      <cdr:x>0.30724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098" y="2847975"/>
          <a:ext cx="10763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4</xdr:row>
      <xdr:rowOff>0</xdr:rowOff>
    </xdr:from>
    <xdr:to>
      <xdr:col>14</xdr:col>
      <xdr:colOff>190499</xdr:colOff>
      <xdr:row>20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0.08611</cdr:x>
      <cdr:y>0.92857</cdr:y>
    </cdr:from>
    <cdr:to>
      <cdr:x>0.30724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098" y="2847975"/>
          <a:ext cx="10763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3</xdr:row>
      <xdr:rowOff>57150</xdr:rowOff>
    </xdr:from>
    <xdr:to>
      <xdr:col>14</xdr:col>
      <xdr:colOff>161924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0</xdr:row>
      <xdr:rowOff>85725</xdr:rowOff>
    </xdr:from>
    <xdr:to>
      <xdr:col>16</xdr:col>
      <xdr:colOff>314325</xdr:colOff>
      <xdr:row>17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476249</xdr:colOff>
      <xdr:row>18</xdr:row>
      <xdr:rowOff>38100</xdr:rowOff>
    </xdr:from>
    <xdr:to>
      <xdr:col>16</xdr:col>
      <xdr:colOff>276224</xdr:colOff>
      <xdr:row>51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0.08611</cdr:x>
      <cdr:y>0.92857</cdr:y>
    </cdr:from>
    <cdr:to>
      <cdr:x>0.30724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098" y="2847975"/>
          <a:ext cx="10763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142873</xdr:colOff>
      <xdr:row>1</xdr:row>
      <xdr:rowOff>4762</xdr:rowOff>
    </xdr:from>
    <xdr:to>
      <xdr:col>15</xdr:col>
      <xdr:colOff>161925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0.08611</cdr:x>
      <cdr:y>0.92857</cdr:y>
    </cdr:from>
    <cdr:to>
      <cdr:x>0.30724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098" y="2847975"/>
          <a:ext cx="10763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114300</xdr:rowOff>
    </xdr:from>
    <xdr:to>
      <xdr:col>14</xdr:col>
      <xdr:colOff>38100</xdr:colOff>
      <xdr:row>17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0.08611</cdr:x>
      <cdr:y>0.92857</cdr:y>
    </cdr:from>
    <cdr:to>
      <cdr:x>0.30724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098" y="2847975"/>
          <a:ext cx="10763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52387</xdr:rowOff>
    </xdr:from>
    <xdr:to>
      <xdr:col>14</xdr:col>
      <xdr:colOff>104775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0.08611</cdr:x>
      <cdr:y>0.92857</cdr:y>
    </cdr:from>
    <cdr:to>
      <cdr:x>0.30724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098" y="2847975"/>
          <a:ext cx="10763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147636</xdr:rowOff>
    </xdr:from>
    <xdr:to>
      <xdr:col>14</xdr:col>
      <xdr:colOff>190500</xdr:colOff>
      <xdr:row>19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0.08611</cdr:x>
      <cdr:y>0.92857</cdr:y>
    </cdr:from>
    <cdr:to>
      <cdr:x>0.30724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098" y="2847975"/>
          <a:ext cx="10763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0</xdr:row>
      <xdr:rowOff>100011</xdr:rowOff>
    </xdr:from>
    <xdr:to>
      <xdr:col>15</xdr:col>
      <xdr:colOff>38099</xdr:colOff>
      <xdr:row>18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0.08611</cdr:x>
      <cdr:y>0.92857</cdr:y>
    </cdr:from>
    <cdr:to>
      <cdr:x>0.30724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098" y="2847975"/>
          <a:ext cx="10763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0.08611</cdr:x>
      <cdr:y>0.92857</cdr:y>
    </cdr:from>
    <cdr:to>
      <cdr:x>0.30724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098" y="2847975"/>
          <a:ext cx="10763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561976</xdr:colOff>
      <xdr:row>1</xdr:row>
      <xdr:rowOff>71436</xdr:rowOff>
    </xdr:from>
    <xdr:to>
      <xdr:col>14</xdr:col>
      <xdr:colOff>600076</xdr:colOff>
      <xdr:row>18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0.08611</cdr:x>
      <cdr:y>0.92857</cdr:y>
    </cdr:from>
    <cdr:to>
      <cdr:x>0.30724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098" y="2847975"/>
          <a:ext cx="10763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0</xdr:row>
      <xdr:rowOff>71436</xdr:rowOff>
    </xdr:from>
    <xdr:to>
      <xdr:col>11</xdr:col>
      <xdr:colOff>981074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47</xdr:row>
      <xdr:rowOff>4761</xdr:rowOff>
    </xdr:from>
    <xdr:to>
      <xdr:col>11</xdr:col>
      <xdr:colOff>962025</xdr:colOff>
      <xdr:row>69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0.08611</cdr:x>
      <cdr:y>0.92857</cdr:y>
    </cdr:from>
    <cdr:to>
      <cdr:x>0.30724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098" y="2847975"/>
          <a:ext cx="10763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0.08611</cdr:x>
      <cdr:y>0.92857</cdr:y>
    </cdr:from>
    <cdr:to>
      <cdr:x>0.30724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098" y="2847975"/>
          <a:ext cx="10763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1</xdr:row>
      <xdr:rowOff>33337</xdr:rowOff>
    </xdr:from>
    <xdr:to>
      <xdr:col>15</xdr:col>
      <xdr:colOff>209549</xdr:colOff>
      <xdr:row>24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30</xdr:row>
      <xdr:rowOff>76200</xdr:rowOff>
    </xdr:from>
    <xdr:to>
      <xdr:col>15</xdr:col>
      <xdr:colOff>114300</xdr:colOff>
      <xdr:row>50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0</xdr:row>
      <xdr:rowOff>171450</xdr:rowOff>
    </xdr:from>
    <xdr:to>
      <xdr:col>15</xdr:col>
      <xdr:colOff>504824</xdr:colOff>
      <xdr:row>22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5</xdr:row>
      <xdr:rowOff>185737</xdr:rowOff>
    </xdr:from>
    <xdr:to>
      <xdr:col>13</xdr:col>
      <xdr:colOff>104775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0.08611</cdr:x>
      <cdr:y>0.92857</cdr:y>
    </cdr:from>
    <cdr:to>
      <cdr:x>0.30724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098" y="2847975"/>
          <a:ext cx="10763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showGridLines="0" workbookViewId="0">
      <selection activeCell="C11" sqref="C11:D12"/>
    </sheetView>
  </sheetViews>
  <sheetFormatPr defaultRowHeight="15" x14ac:dyDescent="0.25"/>
  <cols>
    <col min="1" max="2" width="9.7109375" customWidth="1"/>
    <col min="3" max="4" width="12" customWidth="1"/>
    <col min="5" max="5" width="14.140625" customWidth="1"/>
  </cols>
  <sheetData>
    <row r="1" spans="1:9" x14ac:dyDescent="0.25">
      <c r="A1" s="5"/>
      <c r="B1" s="5"/>
      <c r="C1" s="5"/>
      <c r="D1" s="5"/>
      <c r="E1" s="5"/>
    </row>
    <row r="2" spans="1:9" x14ac:dyDescent="0.25">
      <c r="A2" s="4" t="s">
        <v>0</v>
      </c>
      <c r="B2" s="4" t="s">
        <v>6</v>
      </c>
      <c r="C2" s="6" t="s">
        <v>1</v>
      </c>
      <c r="D2" s="4" t="s">
        <v>5</v>
      </c>
      <c r="E2" s="4" t="s">
        <v>2</v>
      </c>
    </row>
    <row r="3" spans="1:9" x14ac:dyDescent="0.25">
      <c r="A3" s="57" t="s">
        <v>14</v>
      </c>
      <c r="B3" s="58">
        <f t="shared" ref="B3:B9" si="0">C3/D3</f>
        <v>0.13305152073870877</v>
      </c>
      <c r="C3" s="59">
        <v>8876</v>
      </c>
      <c r="D3" s="60">
        <v>66711</v>
      </c>
      <c r="E3" s="60">
        <v>1919</v>
      </c>
      <c r="H3" s="10"/>
      <c r="I3" s="9"/>
    </row>
    <row r="4" spans="1:9" x14ac:dyDescent="0.25">
      <c r="A4" s="57" t="s">
        <v>15</v>
      </c>
      <c r="B4" s="58">
        <f t="shared" si="0"/>
        <v>0.17142165246477276</v>
      </c>
      <c r="C4" s="59">
        <v>11326</v>
      </c>
      <c r="D4" s="60">
        <v>66071</v>
      </c>
      <c r="E4" s="60">
        <v>1550</v>
      </c>
      <c r="H4" s="10"/>
      <c r="I4" s="9"/>
    </row>
    <row r="5" spans="1:9" x14ac:dyDescent="0.25">
      <c r="A5" s="57" t="s">
        <v>16</v>
      </c>
      <c r="B5" s="58">
        <f t="shared" si="0"/>
        <v>0.165995748337781</v>
      </c>
      <c r="C5" s="59">
        <v>11010</v>
      </c>
      <c r="D5" s="60">
        <v>66327</v>
      </c>
      <c r="E5" s="60">
        <v>855</v>
      </c>
      <c r="H5" s="10"/>
      <c r="I5" s="9"/>
    </row>
    <row r="6" spans="1:9" x14ac:dyDescent="0.25">
      <c r="A6" s="57" t="s">
        <v>17</v>
      </c>
      <c r="B6" s="58">
        <f t="shared" si="0"/>
        <v>0.16706336054954657</v>
      </c>
      <c r="C6" s="59">
        <v>11090</v>
      </c>
      <c r="D6" s="60">
        <v>66382</v>
      </c>
      <c r="E6" s="60">
        <v>959</v>
      </c>
      <c r="H6" s="10"/>
      <c r="I6" s="9"/>
    </row>
    <row r="7" spans="1:9" x14ac:dyDescent="0.25">
      <c r="A7" s="57" t="s">
        <v>18</v>
      </c>
      <c r="B7" s="58">
        <f t="shared" si="0"/>
        <v>0.15638759876952771</v>
      </c>
      <c r="C7" s="59">
        <v>10371</v>
      </c>
      <c r="D7" s="60">
        <v>66316</v>
      </c>
      <c r="E7" s="60">
        <v>702</v>
      </c>
      <c r="H7" s="10"/>
      <c r="I7" s="9"/>
    </row>
    <row r="8" spans="1:9" x14ac:dyDescent="0.25">
      <c r="A8" s="57" t="s">
        <v>19</v>
      </c>
      <c r="B8" s="58">
        <f t="shared" si="0"/>
        <v>0.15173875146523999</v>
      </c>
      <c r="C8" s="59">
        <v>10097</v>
      </c>
      <c r="D8" s="60">
        <v>66542</v>
      </c>
      <c r="E8" s="60">
        <v>677</v>
      </c>
      <c r="H8" s="10"/>
      <c r="I8" s="9"/>
    </row>
    <row r="9" spans="1:9" x14ac:dyDescent="0.25">
      <c r="A9" s="57" t="s">
        <v>20</v>
      </c>
      <c r="B9" s="58">
        <f t="shared" si="0"/>
        <v>0.15542699641077676</v>
      </c>
      <c r="C9" s="59">
        <v>10263</v>
      </c>
      <c r="D9" s="60">
        <v>66031</v>
      </c>
      <c r="E9" s="60">
        <v>625</v>
      </c>
      <c r="H9" s="10"/>
      <c r="I9" s="9"/>
    </row>
    <row r="10" spans="1:9" x14ac:dyDescent="0.25">
      <c r="A10" s="1"/>
      <c r="B10" s="1"/>
      <c r="C10" s="1"/>
      <c r="D10" s="1"/>
      <c r="E10" s="1"/>
      <c r="H10" s="8"/>
      <c r="I10" s="8"/>
    </row>
    <row r="11" spans="1:9" x14ac:dyDescent="0.25">
      <c r="A11" s="1"/>
      <c r="B11" s="1"/>
      <c r="C11" s="4" t="s">
        <v>3</v>
      </c>
      <c r="D11" s="4" t="s">
        <v>4</v>
      </c>
      <c r="E11" s="3"/>
    </row>
    <row r="12" spans="1:9" x14ac:dyDescent="0.25">
      <c r="A12" s="1"/>
      <c r="B12" s="1"/>
      <c r="C12" s="61">
        <f>AVERAGE(C3:C9)</f>
        <v>10433.285714285714</v>
      </c>
      <c r="D12" s="61">
        <f>MEDIAN(C3:C9)</f>
        <v>10371</v>
      </c>
      <c r="E12" s="2"/>
    </row>
    <row r="13" spans="1:9" x14ac:dyDescent="0.25">
      <c r="C13" s="62"/>
      <c r="D13" s="62"/>
    </row>
    <row r="15" spans="1:9" x14ac:dyDescent="0.25">
      <c r="B15" s="16"/>
    </row>
    <row r="16" spans="1:9" x14ac:dyDescent="0.25">
      <c r="B16" s="16"/>
    </row>
    <row r="17" spans="2:2" x14ac:dyDescent="0.25">
      <c r="B17" s="16"/>
    </row>
    <row r="18" spans="2:2" x14ac:dyDescent="0.25">
      <c r="B18" s="16"/>
    </row>
    <row r="19" spans="2:2" x14ac:dyDescent="0.25">
      <c r="B19" s="16"/>
    </row>
    <row r="20" spans="2:2" x14ac:dyDescent="0.25">
      <c r="B20" s="16"/>
    </row>
    <row r="21" spans="2:2" x14ac:dyDescent="0.25">
      <c r="B21" s="16"/>
    </row>
  </sheetData>
  <sortState ref="A3:E9">
    <sortCondition ref="A3:A9"/>
  </sortState>
  <pageMargins left="0.7" right="0.7" top="0.75" bottom="0.75" header="0.3" footer="0.3"/>
  <pageSetup orientation="portrait" r:id="rId1"/>
  <ignoredErrors>
    <ignoredError sqref="A3:A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F22" sqref="F22"/>
    </sheetView>
  </sheetViews>
  <sheetFormatPr defaultRowHeight="15" x14ac:dyDescent="0.25"/>
  <cols>
    <col min="1" max="1" width="14.42578125" customWidth="1"/>
    <col min="2" max="2" width="14.5703125" customWidth="1"/>
  </cols>
  <sheetData>
    <row r="1" spans="1:2" x14ac:dyDescent="0.25">
      <c r="A1" s="11" t="s">
        <v>30</v>
      </c>
      <c r="B1" s="11" t="s">
        <v>57</v>
      </c>
    </row>
    <row r="2" spans="1:2" x14ac:dyDescent="0.25">
      <c r="A2" s="25" t="s">
        <v>54</v>
      </c>
      <c r="B2" s="31">
        <v>179600</v>
      </c>
    </row>
    <row r="3" spans="1:2" x14ac:dyDescent="0.25">
      <c r="A3" s="25" t="s">
        <v>51</v>
      </c>
      <c r="B3" s="31">
        <v>84600</v>
      </c>
    </row>
    <row r="4" spans="1:2" x14ac:dyDescent="0.25">
      <c r="A4" s="25" t="s">
        <v>52</v>
      </c>
      <c r="B4" s="31">
        <v>74000</v>
      </c>
    </row>
    <row r="5" spans="1:2" x14ac:dyDescent="0.25">
      <c r="A5" s="25" t="s">
        <v>53</v>
      </c>
      <c r="B5" s="31">
        <v>66200</v>
      </c>
    </row>
    <row r="8" spans="1:2" x14ac:dyDescent="0.25">
      <c r="A8" s="11" t="s">
        <v>30</v>
      </c>
      <c r="B8" s="11" t="s">
        <v>57</v>
      </c>
    </row>
    <row r="9" spans="1:2" x14ac:dyDescent="0.25">
      <c r="A9" s="25" t="s">
        <v>54</v>
      </c>
      <c r="B9" s="31">
        <v>179600</v>
      </c>
    </row>
    <row r="10" spans="1:2" x14ac:dyDescent="0.25">
      <c r="A10" s="25" t="s">
        <v>53</v>
      </c>
      <c r="B10" s="31">
        <v>66200</v>
      </c>
    </row>
    <row r="11" spans="1:2" x14ac:dyDescent="0.25">
      <c r="A11" s="25" t="s">
        <v>52</v>
      </c>
      <c r="B11" s="31">
        <v>74000</v>
      </c>
    </row>
    <row r="12" spans="1:2" x14ac:dyDescent="0.25">
      <c r="A12" s="25" t="s">
        <v>51</v>
      </c>
      <c r="B12" s="31">
        <v>84600</v>
      </c>
    </row>
    <row r="14" spans="1:2" x14ac:dyDescent="0.25">
      <c r="A14" s="11" t="s">
        <v>3</v>
      </c>
      <c r="B14" s="11" t="s">
        <v>4</v>
      </c>
    </row>
    <row r="15" spans="1:2" x14ac:dyDescent="0.25">
      <c r="A15" s="34">
        <f>AVERAGE(B9:B12)</f>
        <v>101100</v>
      </c>
      <c r="B15" s="34">
        <f>MEDIAN(B9:B12)</f>
        <v>79300</v>
      </c>
    </row>
  </sheetData>
  <sortState ref="A10:B12">
    <sortCondition ref="A9"/>
  </sortState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K4" sqref="K4"/>
    </sheetView>
  </sheetViews>
  <sheetFormatPr defaultRowHeight="15" x14ac:dyDescent="0.25"/>
  <cols>
    <col min="1" max="1" width="12.85546875" customWidth="1"/>
    <col min="2" max="2" width="20" customWidth="1"/>
  </cols>
  <sheetData>
    <row r="1" spans="1:2" x14ac:dyDescent="0.25">
      <c r="A1" s="11" t="s">
        <v>30</v>
      </c>
      <c r="B1" s="11" t="s">
        <v>58</v>
      </c>
    </row>
    <row r="2" spans="1:2" x14ac:dyDescent="0.25">
      <c r="A2" s="25" t="s">
        <v>53</v>
      </c>
      <c r="B2" s="82">
        <v>0.42599999999999999</v>
      </c>
    </row>
    <row r="3" spans="1:2" x14ac:dyDescent="0.25">
      <c r="A3" s="33" t="s">
        <v>51</v>
      </c>
      <c r="B3" s="82">
        <v>0.40699999999999997</v>
      </c>
    </row>
    <row r="4" spans="1:2" x14ac:dyDescent="0.25">
      <c r="A4" s="25" t="s">
        <v>52</v>
      </c>
      <c r="B4" s="82">
        <v>0.40600000000000003</v>
      </c>
    </row>
    <row r="5" spans="1:2" x14ac:dyDescent="0.25">
      <c r="A5" s="25" t="s">
        <v>54</v>
      </c>
      <c r="B5" s="82">
        <v>0.39500000000000002</v>
      </c>
    </row>
    <row r="10" spans="1:2" x14ac:dyDescent="0.25">
      <c r="A10" s="11" t="s">
        <v>30</v>
      </c>
      <c r="B10" s="11" t="s">
        <v>58</v>
      </c>
    </row>
    <row r="11" spans="1:2" x14ac:dyDescent="0.25">
      <c r="A11" s="25" t="s">
        <v>54</v>
      </c>
      <c r="B11" s="82">
        <v>0.39500000000000002</v>
      </c>
    </row>
    <row r="12" spans="1:2" x14ac:dyDescent="0.25">
      <c r="A12" s="25" t="s">
        <v>53</v>
      </c>
      <c r="B12" s="82">
        <v>0.42599999999999999</v>
      </c>
    </row>
    <row r="13" spans="1:2" x14ac:dyDescent="0.25">
      <c r="A13" s="25" t="s">
        <v>52</v>
      </c>
      <c r="B13" s="82">
        <v>0.40600000000000003</v>
      </c>
    </row>
    <row r="14" spans="1:2" x14ac:dyDescent="0.25">
      <c r="A14" s="33" t="s">
        <v>51</v>
      </c>
      <c r="B14" s="82">
        <v>0.40699999999999997</v>
      </c>
    </row>
    <row r="16" spans="1:2" x14ac:dyDescent="0.25">
      <c r="A16" s="11" t="s">
        <v>3</v>
      </c>
      <c r="B16" s="11" t="s">
        <v>4</v>
      </c>
    </row>
    <row r="17" spans="1:2" x14ac:dyDescent="0.25">
      <c r="A17" s="35">
        <f>AVERAGE(B11:B14)</f>
        <v>0.40849999999999997</v>
      </c>
      <c r="B17" s="35">
        <f>MEDIAN(B11:B14)</f>
        <v>0.40649999999999997</v>
      </c>
    </row>
  </sheetData>
  <sortState ref="A11:B14">
    <sortCondition ref="A10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"/>
  <sheetViews>
    <sheetView workbookViewId="0">
      <selection activeCell="J3" sqref="J3:L5"/>
    </sheetView>
  </sheetViews>
  <sheetFormatPr defaultRowHeight="15" x14ac:dyDescent="0.25"/>
  <cols>
    <col min="1" max="1" width="12" customWidth="1"/>
    <col min="2" max="2" width="15.7109375" customWidth="1"/>
    <col min="3" max="3" width="16.28515625" customWidth="1"/>
    <col min="4" max="4" width="10.85546875" customWidth="1"/>
    <col min="5" max="5" width="14.85546875" customWidth="1"/>
    <col min="6" max="6" width="20" customWidth="1"/>
    <col min="7" max="7" width="23.42578125" customWidth="1"/>
    <col min="8" max="8" width="23.140625" customWidth="1"/>
  </cols>
  <sheetData>
    <row r="2" spans="1:12" x14ac:dyDescent="0.25">
      <c r="A2" s="11" t="s">
        <v>30</v>
      </c>
      <c r="B2" s="11" t="s">
        <v>9</v>
      </c>
      <c r="C2" s="11" t="s">
        <v>114</v>
      </c>
      <c r="D2" s="11" t="s">
        <v>10</v>
      </c>
      <c r="E2" s="11" t="s">
        <v>115</v>
      </c>
      <c r="F2" s="11" t="s">
        <v>59</v>
      </c>
      <c r="G2" s="11" t="s">
        <v>12</v>
      </c>
      <c r="H2" s="11" t="s">
        <v>11</v>
      </c>
    </row>
    <row r="3" spans="1:12" x14ac:dyDescent="0.25">
      <c r="A3" s="25" t="s">
        <v>53</v>
      </c>
      <c r="B3" s="26">
        <v>48306</v>
      </c>
      <c r="C3" s="66">
        <f>B3/F3</f>
        <v>0.42613290519499997</v>
      </c>
      <c r="D3" s="26">
        <v>65053</v>
      </c>
      <c r="E3" s="66">
        <f>D3/F3</f>
        <v>0.57386709480500009</v>
      </c>
      <c r="F3" s="26">
        <v>113359</v>
      </c>
      <c r="G3" s="26">
        <v>1153</v>
      </c>
      <c r="H3" s="26">
        <v>1078</v>
      </c>
      <c r="J3" s="33"/>
      <c r="K3" s="11" t="s">
        <v>3</v>
      </c>
      <c r="L3" s="11" t="s">
        <v>4</v>
      </c>
    </row>
    <row r="4" spans="1:12" x14ac:dyDescent="0.25">
      <c r="A4" s="25" t="s">
        <v>51</v>
      </c>
      <c r="B4" s="26">
        <v>22672</v>
      </c>
      <c r="C4" s="66">
        <f>B4/F4</f>
        <v>0.40654138574092669</v>
      </c>
      <c r="D4" s="26">
        <v>33096</v>
      </c>
      <c r="E4" s="66">
        <f>D4/F4</f>
        <v>0.59345861425907331</v>
      </c>
      <c r="F4" s="26">
        <v>55768</v>
      </c>
      <c r="G4" s="26">
        <v>762</v>
      </c>
      <c r="H4" s="26">
        <v>737</v>
      </c>
      <c r="J4" s="37" t="s">
        <v>9</v>
      </c>
      <c r="K4" s="68">
        <f>AVERAGE(B3:B6)</f>
        <v>30446.5</v>
      </c>
      <c r="L4" s="21">
        <f>MEDIAN(B3:B6)</f>
        <v>28788.5</v>
      </c>
    </row>
    <row r="5" spans="1:12" x14ac:dyDescent="0.25">
      <c r="A5" s="25" t="s">
        <v>52</v>
      </c>
      <c r="B5" s="26">
        <v>34905</v>
      </c>
      <c r="C5" s="66">
        <f>B5/F5</f>
        <v>0.40582962248136822</v>
      </c>
      <c r="D5" s="26">
        <v>51104</v>
      </c>
      <c r="E5" s="66">
        <f>D5/F5</f>
        <v>0.59417037751863178</v>
      </c>
      <c r="F5" s="26">
        <v>86009</v>
      </c>
      <c r="G5" s="26">
        <v>1058</v>
      </c>
      <c r="H5" s="26">
        <v>1200</v>
      </c>
      <c r="J5" s="37" t="s">
        <v>10</v>
      </c>
      <c r="K5" s="21">
        <f>AVERAGE(D3:D6)</f>
        <v>43400</v>
      </c>
      <c r="L5" s="21">
        <f>MEDIAN(D3:D6)</f>
        <v>42100</v>
      </c>
    </row>
    <row r="6" spans="1:12" x14ac:dyDescent="0.25">
      <c r="A6" s="25" t="s">
        <v>54</v>
      </c>
      <c r="B6" s="26">
        <v>15903</v>
      </c>
      <c r="C6" s="66">
        <f>B6/F6</f>
        <v>0.39510559006211182</v>
      </c>
      <c r="D6" s="26">
        <v>24347</v>
      </c>
      <c r="E6" s="66">
        <f>D6/F6</f>
        <v>0.60489440993788823</v>
      </c>
      <c r="F6" s="26">
        <v>40250</v>
      </c>
      <c r="G6" s="26">
        <v>633</v>
      </c>
      <c r="H6" s="26">
        <v>856</v>
      </c>
    </row>
    <row r="12" spans="1:12" x14ac:dyDescent="0.25">
      <c r="A12" s="11" t="s">
        <v>30</v>
      </c>
      <c r="B12" s="11" t="s">
        <v>9</v>
      </c>
      <c r="C12" s="11" t="s">
        <v>114</v>
      </c>
      <c r="D12" s="11" t="s">
        <v>10</v>
      </c>
      <c r="E12" s="11" t="s">
        <v>115</v>
      </c>
      <c r="F12" s="11" t="s">
        <v>59</v>
      </c>
      <c r="G12" s="11" t="s">
        <v>12</v>
      </c>
      <c r="H12" s="11" t="s">
        <v>11</v>
      </c>
    </row>
    <row r="13" spans="1:12" x14ac:dyDescent="0.25">
      <c r="A13" s="25" t="s">
        <v>54</v>
      </c>
      <c r="B13" s="26">
        <v>15903</v>
      </c>
      <c r="C13" s="66">
        <f>B13/F13</f>
        <v>0.39510559006211182</v>
      </c>
      <c r="D13" s="26">
        <v>24347</v>
      </c>
      <c r="E13" s="66">
        <f>D13/F13</f>
        <v>0.60489440993788823</v>
      </c>
      <c r="F13" s="26">
        <v>40250</v>
      </c>
      <c r="G13" s="26">
        <v>633</v>
      </c>
      <c r="H13" s="26">
        <v>856</v>
      </c>
    </row>
    <row r="14" spans="1:12" x14ac:dyDescent="0.25">
      <c r="A14" s="25" t="s">
        <v>53</v>
      </c>
      <c r="B14" s="26">
        <v>48306</v>
      </c>
      <c r="C14" s="66">
        <f>B14/F14</f>
        <v>0.42613290519499997</v>
      </c>
      <c r="D14" s="26">
        <v>65053</v>
      </c>
      <c r="E14" s="66">
        <f>D14/F14</f>
        <v>0.57386709480500009</v>
      </c>
      <c r="F14" s="26">
        <v>113359</v>
      </c>
      <c r="G14" s="26">
        <v>1153</v>
      </c>
      <c r="H14" s="26">
        <v>1078</v>
      </c>
    </row>
    <row r="15" spans="1:12" x14ac:dyDescent="0.25">
      <c r="A15" s="25" t="s">
        <v>52</v>
      </c>
      <c r="B15" s="26">
        <v>34905</v>
      </c>
      <c r="C15" s="66">
        <f>B15/F15</f>
        <v>0.40582962248136822</v>
      </c>
      <c r="D15" s="26">
        <v>51104</v>
      </c>
      <c r="E15" s="66">
        <f>D15/F15</f>
        <v>0.59417037751863178</v>
      </c>
      <c r="F15" s="26">
        <v>86009</v>
      </c>
      <c r="G15" s="26">
        <v>1058</v>
      </c>
      <c r="H15" s="26">
        <v>1200</v>
      </c>
    </row>
    <row r="16" spans="1:12" x14ac:dyDescent="0.25">
      <c r="A16" s="25" t="s">
        <v>51</v>
      </c>
      <c r="B16" s="26">
        <v>22672</v>
      </c>
      <c r="C16" s="66">
        <f>B16/F16</f>
        <v>0.40654138574092669</v>
      </c>
      <c r="D16" s="26">
        <v>33096</v>
      </c>
      <c r="E16" s="66">
        <f>D16/F16</f>
        <v>0.59345861425907331</v>
      </c>
      <c r="F16" s="26">
        <v>55768</v>
      </c>
      <c r="G16" s="26">
        <v>762</v>
      </c>
      <c r="H16" s="26">
        <v>737</v>
      </c>
    </row>
  </sheetData>
  <sortState ref="A3:H6">
    <sortCondition ref="E3:E6"/>
  </sortState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G2" sqref="G2:H3"/>
    </sheetView>
  </sheetViews>
  <sheetFormatPr defaultRowHeight="15" x14ac:dyDescent="0.25"/>
  <cols>
    <col min="1" max="1" width="12.28515625" customWidth="1"/>
    <col min="2" max="3" width="16.140625" customWidth="1"/>
    <col min="4" max="4" width="13.42578125" customWidth="1"/>
    <col min="5" max="5" width="20.5703125" customWidth="1"/>
  </cols>
  <sheetData>
    <row r="2" spans="1:8" x14ac:dyDescent="0.25">
      <c r="A2" s="11" t="s">
        <v>30</v>
      </c>
      <c r="B2" s="11" t="s">
        <v>60</v>
      </c>
      <c r="C2" s="11" t="s">
        <v>2</v>
      </c>
      <c r="D2" s="11" t="s">
        <v>29</v>
      </c>
      <c r="E2" s="11" t="s">
        <v>59</v>
      </c>
      <c r="G2" s="11" t="s">
        <v>3</v>
      </c>
      <c r="H2" s="11" t="s">
        <v>4</v>
      </c>
    </row>
    <row r="3" spans="1:8" x14ac:dyDescent="0.25">
      <c r="A3" s="25" t="s">
        <v>52</v>
      </c>
      <c r="B3" s="26">
        <v>18845</v>
      </c>
      <c r="C3" s="26">
        <v>807</v>
      </c>
      <c r="D3" s="27">
        <f>B3/E3</f>
        <v>0.53989399799455662</v>
      </c>
      <c r="E3" s="26">
        <v>34905</v>
      </c>
      <c r="G3" s="26">
        <f>AVERAGE(B3:B6)</f>
        <v>13061.75</v>
      </c>
      <c r="H3" s="26">
        <f>MEDIAN(B3:B6)</f>
        <v>15409</v>
      </c>
    </row>
    <row r="4" spans="1:8" x14ac:dyDescent="0.25">
      <c r="A4" s="25" t="s">
        <v>51</v>
      </c>
      <c r="B4" s="26">
        <v>11973</v>
      </c>
      <c r="C4" s="26">
        <v>521</v>
      </c>
      <c r="D4" s="27">
        <f>B4/E4</f>
        <v>0.5280963302752294</v>
      </c>
      <c r="E4" s="26">
        <v>22672</v>
      </c>
    </row>
    <row r="5" spans="1:8" x14ac:dyDescent="0.25">
      <c r="A5" s="25" t="s">
        <v>53</v>
      </c>
      <c r="B5" s="26">
        <v>19428</v>
      </c>
      <c r="C5" s="26">
        <v>762</v>
      </c>
      <c r="D5" s="27">
        <f>B5/E5</f>
        <v>0.40218606384300087</v>
      </c>
      <c r="E5" s="26">
        <v>48306</v>
      </c>
    </row>
    <row r="6" spans="1:8" x14ac:dyDescent="0.25">
      <c r="A6" s="25" t="s">
        <v>54</v>
      </c>
      <c r="B6" s="26">
        <v>2001</v>
      </c>
      <c r="C6" s="26">
        <v>287</v>
      </c>
      <c r="D6" s="27">
        <f>B6/E6</f>
        <v>0.12582531597811733</v>
      </c>
      <c r="E6" s="26">
        <v>15903</v>
      </c>
    </row>
    <row r="10" spans="1:8" x14ac:dyDescent="0.25">
      <c r="A10" s="11" t="s">
        <v>30</v>
      </c>
      <c r="B10" s="11" t="s">
        <v>60</v>
      </c>
      <c r="C10" s="11" t="s">
        <v>2</v>
      </c>
      <c r="D10" s="11" t="s">
        <v>29</v>
      </c>
      <c r="E10" s="11" t="s">
        <v>59</v>
      </c>
    </row>
    <row r="11" spans="1:8" x14ac:dyDescent="0.25">
      <c r="A11" s="25" t="s">
        <v>54</v>
      </c>
      <c r="B11" s="26">
        <v>2001</v>
      </c>
      <c r="C11" s="26">
        <v>287</v>
      </c>
      <c r="D11" s="27">
        <f>B11/E11</f>
        <v>0.12582531597811733</v>
      </c>
      <c r="E11" s="26">
        <v>15903</v>
      </c>
    </row>
    <row r="12" spans="1:8" x14ac:dyDescent="0.25">
      <c r="A12" s="25" t="s">
        <v>53</v>
      </c>
      <c r="B12" s="26">
        <v>19428</v>
      </c>
      <c r="C12" s="26">
        <v>762</v>
      </c>
      <c r="D12" s="27">
        <f>B12/E12</f>
        <v>0.40218606384300087</v>
      </c>
      <c r="E12" s="26">
        <v>48306</v>
      </c>
    </row>
    <row r="13" spans="1:8" x14ac:dyDescent="0.25">
      <c r="A13" s="25" t="s">
        <v>52</v>
      </c>
      <c r="B13" s="26">
        <v>18845</v>
      </c>
      <c r="C13" s="26">
        <v>807</v>
      </c>
      <c r="D13" s="27">
        <f>B13/E13</f>
        <v>0.53989399799455662</v>
      </c>
      <c r="E13" s="26">
        <v>34905</v>
      </c>
    </row>
    <row r="14" spans="1:8" x14ac:dyDescent="0.25">
      <c r="A14" s="25" t="s">
        <v>51</v>
      </c>
      <c r="B14" s="26">
        <v>11973</v>
      </c>
      <c r="C14" s="26">
        <v>521</v>
      </c>
      <c r="D14" s="27">
        <f>B14/E14</f>
        <v>0.5280963302752294</v>
      </c>
      <c r="E14" s="26">
        <v>22672</v>
      </c>
    </row>
  </sheetData>
  <sortState ref="A11:E14">
    <sortCondition ref="A11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"/>
  <sheetViews>
    <sheetView workbookViewId="0">
      <selection activeCell="D7" sqref="D7"/>
    </sheetView>
  </sheetViews>
  <sheetFormatPr defaultRowHeight="15" x14ac:dyDescent="0.25"/>
  <cols>
    <col min="1" max="1" width="12" customWidth="1"/>
    <col min="2" max="2" width="16.7109375" customWidth="1"/>
    <col min="3" max="3" width="17.28515625" customWidth="1"/>
  </cols>
  <sheetData>
    <row r="2" spans="1:14" x14ac:dyDescent="0.25">
      <c r="A2" s="11" t="s">
        <v>30</v>
      </c>
      <c r="B2" s="11" t="s">
        <v>7</v>
      </c>
      <c r="C2" s="11" t="s">
        <v>2</v>
      </c>
    </row>
    <row r="3" spans="1:14" x14ac:dyDescent="0.25">
      <c r="A3" s="25" t="s">
        <v>52</v>
      </c>
      <c r="B3" s="28">
        <v>879</v>
      </c>
      <c r="C3" s="28">
        <v>297</v>
      </c>
      <c r="M3" s="11" t="s">
        <v>3</v>
      </c>
      <c r="N3" s="11" t="s">
        <v>4</v>
      </c>
    </row>
    <row r="4" spans="1:14" x14ac:dyDescent="0.25">
      <c r="A4" s="25" t="s">
        <v>51</v>
      </c>
      <c r="B4" s="28">
        <v>873</v>
      </c>
      <c r="C4" s="28">
        <v>402</v>
      </c>
      <c r="M4" s="38">
        <f>AVERAGE(B3:B6)</f>
        <v>640.25</v>
      </c>
      <c r="N4" s="33">
        <f>MEDIAN(B3:B6)</f>
        <v>710</v>
      </c>
    </row>
    <row r="5" spans="1:14" x14ac:dyDescent="0.25">
      <c r="A5" s="25" t="s">
        <v>53</v>
      </c>
      <c r="B5" s="28">
        <v>547</v>
      </c>
      <c r="C5" s="28">
        <v>275</v>
      </c>
    </row>
    <row r="6" spans="1:14" x14ac:dyDescent="0.25">
      <c r="A6" s="25" t="s">
        <v>54</v>
      </c>
      <c r="B6" s="28">
        <v>262</v>
      </c>
      <c r="C6" s="28">
        <v>266</v>
      </c>
    </row>
    <row r="8" spans="1:14" x14ac:dyDescent="0.25">
      <c r="B8" s="13"/>
      <c r="C8" s="13"/>
    </row>
    <row r="9" spans="1:14" x14ac:dyDescent="0.25">
      <c r="B9" s="70"/>
      <c r="C9" s="8"/>
    </row>
    <row r="11" spans="1:14" x14ac:dyDescent="0.25">
      <c r="A11" s="11" t="s">
        <v>30</v>
      </c>
      <c r="B11" s="11" t="s">
        <v>7</v>
      </c>
      <c r="C11" s="11" t="s">
        <v>2</v>
      </c>
    </row>
    <row r="12" spans="1:14" x14ac:dyDescent="0.25">
      <c r="A12" s="25" t="s">
        <v>54</v>
      </c>
      <c r="B12" s="28">
        <v>262</v>
      </c>
      <c r="C12" s="28">
        <v>266</v>
      </c>
    </row>
    <row r="13" spans="1:14" x14ac:dyDescent="0.25">
      <c r="A13" s="25" t="s">
        <v>53</v>
      </c>
      <c r="B13" s="28">
        <v>547</v>
      </c>
      <c r="C13" s="28">
        <v>275</v>
      </c>
    </row>
    <row r="14" spans="1:14" x14ac:dyDescent="0.25">
      <c r="A14" s="25" t="s">
        <v>52</v>
      </c>
      <c r="B14" s="28">
        <v>879</v>
      </c>
      <c r="C14" s="28">
        <v>297</v>
      </c>
    </row>
    <row r="15" spans="1:14" x14ac:dyDescent="0.25">
      <c r="A15" s="25" t="s">
        <v>51</v>
      </c>
      <c r="B15" s="28">
        <v>873</v>
      </c>
      <c r="C15" s="28">
        <v>402</v>
      </c>
    </row>
  </sheetData>
  <sortState ref="A12:C15">
    <sortCondition ref="A11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I22" sqref="I22"/>
    </sheetView>
  </sheetViews>
  <sheetFormatPr defaultRowHeight="15" x14ac:dyDescent="0.25"/>
  <cols>
    <col min="1" max="1" width="10.28515625" customWidth="1"/>
    <col min="2" max="2" width="9.28515625" customWidth="1"/>
    <col min="3" max="3" width="15" customWidth="1"/>
    <col min="4" max="4" width="14.7109375" customWidth="1"/>
    <col min="5" max="5" width="16" customWidth="1"/>
  </cols>
  <sheetData>
    <row r="2" spans="1:7" x14ac:dyDescent="0.25">
      <c r="A2" s="11" t="s">
        <v>30</v>
      </c>
      <c r="B2" s="4" t="s">
        <v>6</v>
      </c>
      <c r="C2" s="6" t="s">
        <v>1</v>
      </c>
      <c r="D2" s="4" t="s">
        <v>5</v>
      </c>
      <c r="E2" s="4" t="s">
        <v>2</v>
      </c>
    </row>
    <row r="3" spans="1:7" x14ac:dyDescent="0.25">
      <c r="A3" s="33" t="s">
        <v>62</v>
      </c>
      <c r="B3" s="39">
        <f>C3/D3</f>
        <v>7.8571739279034075E-2</v>
      </c>
      <c r="C3" s="21">
        <v>25288</v>
      </c>
      <c r="D3" s="21">
        <v>321846</v>
      </c>
      <c r="E3" s="21">
        <v>2924</v>
      </c>
    </row>
    <row r="4" spans="1:7" x14ac:dyDescent="0.25">
      <c r="A4" s="33" t="s">
        <v>61</v>
      </c>
      <c r="B4" s="39">
        <f>C4/D4</f>
        <v>9.469435052765604E-2</v>
      </c>
      <c r="C4" s="21">
        <v>39715</v>
      </c>
      <c r="D4" s="21">
        <v>419402</v>
      </c>
      <c r="E4" s="21">
        <v>3049</v>
      </c>
    </row>
    <row r="5" spans="1:7" x14ac:dyDescent="0.25">
      <c r="A5" s="33" t="s">
        <v>63</v>
      </c>
      <c r="B5" s="39">
        <f>C5/D5</f>
        <v>0.10575973615609448</v>
      </c>
      <c r="C5" s="21">
        <v>21421</v>
      </c>
      <c r="D5" s="21">
        <v>202544</v>
      </c>
      <c r="E5" s="21">
        <v>2138</v>
      </c>
    </row>
    <row r="6" spans="1:7" x14ac:dyDescent="0.25">
      <c r="A6" s="33" t="s">
        <v>54</v>
      </c>
      <c r="B6" s="39">
        <f>C6/D6</f>
        <v>0.11318310756049554</v>
      </c>
      <c r="C6" s="21">
        <v>15641</v>
      </c>
      <c r="D6" s="21">
        <v>138192</v>
      </c>
      <c r="E6" s="21">
        <v>2328</v>
      </c>
    </row>
    <row r="8" spans="1:7" x14ac:dyDescent="0.25">
      <c r="F8" s="11" t="s">
        <v>3</v>
      </c>
      <c r="G8" s="11" t="s">
        <v>4</v>
      </c>
    </row>
    <row r="9" spans="1:7" x14ac:dyDescent="0.25">
      <c r="F9" s="26">
        <f>AVERAGE(C3:C6)</f>
        <v>25516.25</v>
      </c>
      <c r="G9" s="26">
        <f>MEDIAN(C3:C6)</f>
        <v>23354.5</v>
      </c>
    </row>
    <row r="11" spans="1:7" x14ac:dyDescent="0.25">
      <c r="A11" s="11" t="s">
        <v>30</v>
      </c>
      <c r="B11" s="4" t="s">
        <v>6</v>
      </c>
      <c r="C11" s="6" t="s">
        <v>1</v>
      </c>
      <c r="D11" s="4" t="s">
        <v>5</v>
      </c>
      <c r="E11" s="4" t="s">
        <v>2</v>
      </c>
    </row>
    <row r="12" spans="1:7" x14ac:dyDescent="0.25">
      <c r="A12" s="33" t="s">
        <v>54</v>
      </c>
      <c r="B12" s="39">
        <f>C12/D12</f>
        <v>0.11318310756049554</v>
      </c>
      <c r="C12" s="21">
        <v>15641</v>
      </c>
      <c r="D12" s="21">
        <v>138192</v>
      </c>
      <c r="E12" s="21">
        <v>2328</v>
      </c>
    </row>
    <row r="13" spans="1:7" x14ac:dyDescent="0.25">
      <c r="A13" s="33" t="s">
        <v>61</v>
      </c>
      <c r="B13" s="39">
        <f>C13/D13</f>
        <v>9.469435052765604E-2</v>
      </c>
      <c r="C13" s="21">
        <v>39715</v>
      </c>
      <c r="D13" s="21">
        <v>419402</v>
      </c>
      <c r="E13" s="21">
        <v>3049</v>
      </c>
    </row>
    <row r="14" spans="1:7" x14ac:dyDescent="0.25">
      <c r="A14" s="33" t="s">
        <v>62</v>
      </c>
      <c r="B14" s="39">
        <f>C14/D14</f>
        <v>7.8571739279034075E-2</v>
      </c>
      <c r="C14" s="21">
        <v>25288</v>
      </c>
      <c r="D14" s="21">
        <v>321846</v>
      </c>
      <c r="E14" s="21">
        <v>2924</v>
      </c>
    </row>
    <row r="15" spans="1:7" x14ac:dyDescent="0.25">
      <c r="A15" s="33" t="s">
        <v>63</v>
      </c>
      <c r="B15" s="39">
        <f>C15/D15</f>
        <v>0.10575973615609448</v>
      </c>
      <c r="C15" s="21">
        <v>21421</v>
      </c>
      <c r="D15" s="21">
        <v>202544</v>
      </c>
      <c r="E15" s="21">
        <v>2138</v>
      </c>
    </row>
  </sheetData>
  <sortState ref="A12:E15">
    <sortCondition ref="A11"/>
  </sortState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workbookViewId="0">
      <selection activeCell="B25" sqref="B25"/>
    </sheetView>
  </sheetViews>
  <sheetFormatPr defaultRowHeight="15" x14ac:dyDescent="0.25"/>
  <cols>
    <col min="1" max="1" width="12" customWidth="1"/>
    <col min="2" max="2" width="17.28515625" customWidth="1"/>
    <col min="3" max="3" width="15.28515625" customWidth="1"/>
    <col min="4" max="5" width="10" customWidth="1"/>
  </cols>
  <sheetData>
    <row r="2" spans="1:3" x14ac:dyDescent="0.25">
      <c r="A2" s="11" t="s">
        <v>30</v>
      </c>
      <c r="B2" s="11" t="s">
        <v>57</v>
      </c>
      <c r="C2" s="11" t="s">
        <v>2</v>
      </c>
    </row>
    <row r="3" spans="1:3" x14ac:dyDescent="0.25">
      <c r="A3" s="33" t="s">
        <v>61</v>
      </c>
      <c r="B3" s="34">
        <v>120600</v>
      </c>
      <c r="C3" s="21">
        <v>818</v>
      </c>
    </row>
    <row r="4" spans="1:3" x14ac:dyDescent="0.25">
      <c r="A4" s="33" t="s">
        <v>63</v>
      </c>
      <c r="B4" s="34">
        <v>128600</v>
      </c>
      <c r="C4" s="21">
        <v>1434</v>
      </c>
    </row>
    <row r="5" spans="1:3" x14ac:dyDescent="0.25">
      <c r="A5" s="33" t="s">
        <v>62</v>
      </c>
      <c r="B5" s="34">
        <v>132800</v>
      </c>
      <c r="C5" s="21">
        <v>1114</v>
      </c>
    </row>
    <row r="6" spans="1:3" x14ac:dyDescent="0.25">
      <c r="A6" s="33" t="s">
        <v>54</v>
      </c>
      <c r="B6" s="34">
        <v>207300</v>
      </c>
      <c r="C6" s="21">
        <v>2532</v>
      </c>
    </row>
    <row r="11" spans="1:3" x14ac:dyDescent="0.25">
      <c r="A11" s="11" t="s">
        <v>30</v>
      </c>
      <c r="B11" s="11" t="s">
        <v>57</v>
      </c>
      <c r="C11" s="11" t="s">
        <v>2</v>
      </c>
    </row>
    <row r="12" spans="1:3" x14ac:dyDescent="0.25">
      <c r="A12" s="33" t="s">
        <v>54</v>
      </c>
      <c r="B12" s="34">
        <v>207300</v>
      </c>
      <c r="C12" s="21">
        <v>2532</v>
      </c>
    </row>
    <row r="13" spans="1:3" x14ac:dyDescent="0.25">
      <c r="A13" s="33" t="s">
        <v>61</v>
      </c>
      <c r="B13" s="34">
        <v>120600</v>
      </c>
      <c r="C13" s="21">
        <v>818</v>
      </c>
    </row>
    <row r="14" spans="1:3" x14ac:dyDescent="0.25">
      <c r="A14" s="33" t="s">
        <v>62</v>
      </c>
      <c r="B14" s="34">
        <v>132800</v>
      </c>
      <c r="C14" s="21">
        <v>1114</v>
      </c>
    </row>
    <row r="15" spans="1:3" x14ac:dyDescent="0.25">
      <c r="A15" s="33" t="s">
        <v>63</v>
      </c>
      <c r="B15" s="34">
        <v>128600</v>
      </c>
      <c r="C15" s="21">
        <v>1434</v>
      </c>
    </row>
    <row r="20" spans="4:5" x14ac:dyDescent="0.25">
      <c r="D20" s="11" t="s">
        <v>3</v>
      </c>
      <c r="E20" s="11" t="s">
        <v>4</v>
      </c>
    </row>
    <row r="21" spans="4:5" x14ac:dyDescent="0.25">
      <c r="D21" s="31">
        <f>AVERAGE(B3:B6)</f>
        <v>147325</v>
      </c>
      <c r="E21" s="31">
        <f>MEDIAN(B3:B6)</f>
        <v>130700</v>
      </c>
    </row>
  </sheetData>
  <sortState ref="A12:C15">
    <sortCondition ref="A12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workbookViewId="0">
      <selection activeCell="K7" sqref="K7:M9"/>
    </sheetView>
  </sheetViews>
  <sheetFormatPr defaultRowHeight="15" x14ac:dyDescent="0.25"/>
  <cols>
    <col min="1" max="1" width="12.5703125" customWidth="1"/>
    <col min="2" max="2" width="11.5703125" customWidth="1"/>
    <col min="3" max="3" width="16.140625" customWidth="1"/>
    <col min="4" max="4" width="10.85546875" customWidth="1"/>
    <col min="5" max="5" width="16" customWidth="1"/>
    <col min="6" max="6" width="13.5703125" customWidth="1"/>
    <col min="7" max="7" width="12.85546875" customWidth="1"/>
    <col min="8" max="8" width="13.5703125" customWidth="1"/>
  </cols>
  <sheetData>
    <row r="2" spans="1:13" ht="33.75" customHeight="1" x14ac:dyDescent="0.25">
      <c r="A2" s="4" t="s">
        <v>30</v>
      </c>
      <c r="B2" s="4" t="s">
        <v>9</v>
      </c>
      <c r="C2" s="4" t="s">
        <v>114</v>
      </c>
      <c r="D2" s="4" t="s">
        <v>10</v>
      </c>
      <c r="E2" s="4" t="s">
        <v>115</v>
      </c>
      <c r="F2" s="18" t="s">
        <v>12</v>
      </c>
      <c r="G2" s="18" t="s">
        <v>11</v>
      </c>
      <c r="H2" s="20" t="s">
        <v>23</v>
      </c>
    </row>
    <row r="3" spans="1:13" x14ac:dyDescent="0.25">
      <c r="A3" s="33" t="s">
        <v>54</v>
      </c>
      <c r="B3" s="21">
        <v>73513</v>
      </c>
      <c r="C3" s="76">
        <f>B3/H3</f>
        <v>0.59503496729909988</v>
      </c>
      <c r="D3" s="21">
        <v>50031</v>
      </c>
      <c r="E3" s="76">
        <f>D3/H3</f>
        <v>0.40496503270090006</v>
      </c>
      <c r="F3" s="21">
        <v>1044</v>
      </c>
      <c r="G3" s="21">
        <v>1283</v>
      </c>
      <c r="H3" s="21">
        <v>123544</v>
      </c>
    </row>
    <row r="4" spans="1:13" x14ac:dyDescent="0.25">
      <c r="A4" s="33" t="s">
        <v>63</v>
      </c>
      <c r="B4" s="21">
        <v>120744</v>
      </c>
      <c r="C4" s="76">
        <f>B4/H4</f>
        <v>0.65843244392821498</v>
      </c>
      <c r="D4" s="21">
        <v>62637</v>
      </c>
      <c r="E4" s="76">
        <f>D4/H4</f>
        <v>0.34156755607178496</v>
      </c>
      <c r="F4" s="21">
        <v>1216</v>
      </c>
      <c r="G4" s="21">
        <v>1224</v>
      </c>
      <c r="H4" s="21">
        <v>183381</v>
      </c>
    </row>
    <row r="5" spans="1:13" x14ac:dyDescent="0.25">
      <c r="A5" s="33" t="s">
        <v>61</v>
      </c>
      <c r="B5" s="21">
        <v>250215</v>
      </c>
      <c r="C5" s="76">
        <f>B5/H5</f>
        <v>0.65936628737370806</v>
      </c>
      <c r="D5" s="21">
        <v>129263</v>
      </c>
      <c r="E5" s="76">
        <f>D5/H5</f>
        <v>0.34063371262629188</v>
      </c>
      <c r="F5" s="21">
        <v>1785</v>
      </c>
      <c r="G5" s="21">
        <v>1830</v>
      </c>
      <c r="H5" s="21">
        <v>379478</v>
      </c>
    </row>
    <row r="6" spans="1:13" x14ac:dyDescent="0.25">
      <c r="A6" s="33" t="s">
        <v>62</v>
      </c>
      <c r="B6" s="21">
        <v>193594</v>
      </c>
      <c r="C6" s="76">
        <f>B6/H6</f>
        <v>0.66049593318412581</v>
      </c>
      <c r="D6" s="21">
        <v>99510</v>
      </c>
      <c r="E6" s="76">
        <f>D6/H6</f>
        <v>0.33950406681587425</v>
      </c>
      <c r="F6" s="21">
        <v>1631</v>
      </c>
      <c r="G6" s="21">
        <v>1657</v>
      </c>
      <c r="H6" s="21">
        <v>293104</v>
      </c>
    </row>
    <row r="7" spans="1:13" x14ac:dyDescent="0.25">
      <c r="K7" s="11"/>
      <c r="L7" s="11" t="s">
        <v>3</v>
      </c>
      <c r="M7" s="11" t="s">
        <v>4</v>
      </c>
    </row>
    <row r="8" spans="1:13" x14ac:dyDescent="0.25">
      <c r="K8" s="22" t="s">
        <v>9</v>
      </c>
      <c r="L8" s="69">
        <f>AVERAGE(B3:B6)</f>
        <v>159516.5</v>
      </c>
      <c r="M8" s="69">
        <f>MEDIAN(B3:B6)</f>
        <v>157169</v>
      </c>
    </row>
    <row r="9" spans="1:13" x14ac:dyDescent="0.25">
      <c r="K9" s="22" t="s">
        <v>10</v>
      </c>
      <c r="L9" s="69">
        <f>AVERAGE(D3:D6)</f>
        <v>85360.25</v>
      </c>
      <c r="M9" s="69">
        <f>MEDIAN(D3:D6)</f>
        <v>81073.5</v>
      </c>
    </row>
    <row r="12" spans="1:13" ht="45" x14ac:dyDescent="0.25">
      <c r="A12" s="4" t="s">
        <v>30</v>
      </c>
      <c r="B12" s="4" t="s">
        <v>9</v>
      </c>
      <c r="C12" s="4" t="s">
        <v>114</v>
      </c>
      <c r="D12" s="4" t="s">
        <v>10</v>
      </c>
      <c r="E12" s="4" t="s">
        <v>115</v>
      </c>
      <c r="F12" s="18" t="s">
        <v>12</v>
      </c>
      <c r="G12" s="18" t="s">
        <v>11</v>
      </c>
      <c r="H12" s="20" t="s">
        <v>23</v>
      </c>
    </row>
    <row r="13" spans="1:13" x14ac:dyDescent="0.25">
      <c r="A13" s="33" t="s">
        <v>54</v>
      </c>
      <c r="B13" s="21">
        <v>73513</v>
      </c>
      <c r="C13" s="76">
        <f>B13/H13</f>
        <v>0.59503496729909988</v>
      </c>
      <c r="D13" s="21">
        <v>50031</v>
      </c>
      <c r="E13" s="76">
        <f>D13/H13</f>
        <v>0.40496503270090006</v>
      </c>
      <c r="F13" s="21">
        <v>1044</v>
      </c>
      <c r="G13" s="21">
        <v>1283</v>
      </c>
      <c r="H13" s="21">
        <v>123544</v>
      </c>
    </row>
    <row r="14" spans="1:13" x14ac:dyDescent="0.25">
      <c r="A14" s="33" t="s">
        <v>61</v>
      </c>
      <c r="B14" s="21">
        <v>250215</v>
      </c>
      <c r="C14" s="76">
        <f>B14/H14</f>
        <v>0.65936628737370806</v>
      </c>
      <c r="D14" s="21">
        <v>129263</v>
      </c>
      <c r="E14" s="76">
        <f>D14/H14</f>
        <v>0.34063371262629188</v>
      </c>
      <c r="F14" s="21">
        <v>1785</v>
      </c>
      <c r="G14" s="21">
        <v>1830</v>
      </c>
      <c r="H14" s="21">
        <v>379478</v>
      </c>
    </row>
    <row r="15" spans="1:13" x14ac:dyDescent="0.25">
      <c r="A15" s="33" t="s">
        <v>62</v>
      </c>
      <c r="B15" s="21">
        <v>193594</v>
      </c>
      <c r="C15" s="76">
        <f>B15/H15</f>
        <v>0.66049593318412581</v>
      </c>
      <c r="D15" s="21">
        <v>99510</v>
      </c>
      <c r="E15" s="76">
        <f>D15/H15</f>
        <v>0.33950406681587425</v>
      </c>
      <c r="F15" s="21">
        <v>1631</v>
      </c>
      <c r="G15" s="21">
        <v>1657</v>
      </c>
      <c r="H15" s="21">
        <v>293104</v>
      </c>
    </row>
    <row r="16" spans="1:13" x14ac:dyDescent="0.25">
      <c r="A16" s="33" t="s">
        <v>63</v>
      </c>
      <c r="B16" s="21">
        <v>120744</v>
      </c>
      <c r="C16" s="76">
        <f>B16/H16</f>
        <v>0.65843244392821498</v>
      </c>
      <c r="D16" s="21">
        <v>62637</v>
      </c>
      <c r="E16" s="76">
        <f>D16/H16</f>
        <v>0.34156755607178496</v>
      </c>
      <c r="F16" s="21">
        <v>1216</v>
      </c>
      <c r="G16" s="21">
        <v>1224</v>
      </c>
      <c r="H16" s="21">
        <v>183381</v>
      </c>
    </row>
  </sheetData>
  <sortState ref="A3:H6">
    <sortCondition ref="C3:C6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workbookViewId="0">
      <selection activeCell="E12" sqref="E12"/>
    </sheetView>
  </sheetViews>
  <sheetFormatPr defaultRowHeight="15" x14ac:dyDescent="0.25"/>
  <cols>
    <col min="1" max="1" width="12.85546875" customWidth="1"/>
    <col min="2" max="2" width="22.5703125" customWidth="1"/>
  </cols>
  <sheetData>
    <row r="2" spans="1:2" x14ac:dyDescent="0.25">
      <c r="A2" s="11" t="s">
        <v>30</v>
      </c>
      <c r="B2" s="11" t="s">
        <v>58</v>
      </c>
    </row>
    <row r="3" spans="1:2" x14ac:dyDescent="0.25">
      <c r="A3" s="33" t="s">
        <v>54</v>
      </c>
      <c r="B3" s="35">
        <v>0.59499999999999997</v>
      </c>
    </row>
    <row r="4" spans="1:2" x14ac:dyDescent="0.25">
      <c r="A4" s="33" t="s">
        <v>63</v>
      </c>
      <c r="B4" s="35">
        <v>0.65800000000000003</v>
      </c>
    </row>
    <row r="5" spans="1:2" x14ac:dyDescent="0.25">
      <c r="A5" s="33" t="s">
        <v>61</v>
      </c>
      <c r="B5" s="35">
        <v>0.65900000000000003</v>
      </c>
    </row>
    <row r="6" spans="1:2" x14ac:dyDescent="0.25">
      <c r="A6" s="33" t="s">
        <v>62</v>
      </c>
      <c r="B6" s="35">
        <v>0.66</v>
      </c>
    </row>
    <row r="8" spans="1:2" x14ac:dyDescent="0.25">
      <c r="A8" s="11" t="s">
        <v>3</v>
      </c>
      <c r="B8" s="11" t="s">
        <v>4</v>
      </c>
    </row>
    <row r="9" spans="1:2" x14ac:dyDescent="0.25">
      <c r="A9" s="35">
        <f>AVERAGE(B3:B6)</f>
        <v>0.64300000000000002</v>
      </c>
      <c r="B9" s="39">
        <f>MEDIAN(B3:B6)</f>
        <v>0.65850000000000009</v>
      </c>
    </row>
    <row r="11" spans="1:2" x14ac:dyDescent="0.25">
      <c r="A11" s="11" t="s">
        <v>30</v>
      </c>
      <c r="B11" s="11" t="s">
        <v>58</v>
      </c>
    </row>
    <row r="12" spans="1:2" x14ac:dyDescent="0.25">
      <c r="A12" s="33" t="s">
        <v>54</v>
      </c>
      <c r="B12" s="35">
        <v>0.59499999999999997</v>
      </c>
    </row>
    <row r="13" spans="1:2" x14ac:dyDescent="0.25">
      <c r="A13" s="33" t="s">
        <v>61</v>
      </c>
      <c r="B13" s="35">
        <v>0.65900000000000003</v>
      </c>
    </row>
    <row r="14" spans="1:2" x14ac:dyDescent="0.25">
      <c r="A14" s="33" t="s">
        <v>62</v>
      </c>
      <c r="B14" s="35">
        <v>0.66</v>
      </c>
    </row>
    <row r="15" spans="1:2" x14ac:dyDescent="0.25">
      <c r="A15" s="33" t="s">
        <v>63</v>
      </c>
      <c r="B15" s="35">
        <v>0.65800000000000003</v>
      </c>
    </row>
  </sheetData>
  <sortState ref="A12:B15">
    <sortCondition ref="A11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topLeftCell="A2" workbookViewId="0">
      <selection activeCell="E20" sqref="E20:F21"/>
    </sheetView>
  </sheetViews>
  <sheetFormatPr defaultRowHeight="15" x14ac:dyDescent="0.25"/>
  <cols>
    <col min="1" max="1" width="11.7109375" customWidth="1"/>
    <col min="2" max="2" width="17.5703125" customWidth="1"/>
    <col min="3" max="3" width="14.5703125" customWidth="1"/>
  </cols>
  <sheetData>
    <row r="2" spans="1:3" x14ac:dyDescent="0.25">
      <c r="A2" s="11" t="s">
        <v>30</v>
      </c>
      <c r="B2" s="11" t="s">
        <v>64</v>
      </c>
      <c r="C2" s="11" t="s">
        <v>2</v>
      </c>
    </row>
    <row r="3" spans="1:3" x14ac:dyDescent="0.25">
      <c r="A3" s="33" t="s">
        <v>54</v>
      </c>
      <c r="B3" s="21">
        <v>2578</v>
      </c>
      <c r="C3" s="21">
        <v>309</v>
      </c>
    </row>
    <row r="4" spans="1:3" x14ac:dyDescent="0.25">
      <c r="A4" s="33" t="s">
        <v>63</v>
      </c>
      <c r="B4" s="21">
        <v>4613</v>
      </c>
      <c r="C4" s="21">
        <v>401</v>
      </c>
    </row>
    <row r="5" spans="1:3" x14ac:dyDescent="0.25">
      <c r="A5" s="33" t="s">
        <v>61</v>
      </c>
      <c r="B5" s="21">
        <v>6311</v>
      </c>
      <c r="C5" s="21">
        <v>466</v>
      </c>
    </row>
    <row r="6" spans="1:3" x14ac:dyDescent="0.25">
      <c r="A6" s="33" t="s">
        <v>62</v>
      </c>
      <c r="B6" s="21">
        <v>6822</v>
      </c>
      <c r="C6" s="21">
        <v>540</v>
      </c>
    </row>
    <row r="8" spans="1:3" x14ac:dyDescent="0.25">
      <c r="B8" s="13"/>
      <c r="C8" s="13"/>
    </row>
    <row r="9" spans="1:3" x14ac:dyDescent="0.25">
      <c r="B9" s="75"/>
      <c r="C9" s="75"/>
    </row>
    <row r="11" spans="1:3" x14ac:dyDescent="0.25">
      <c r="A11" s="11" t="s">
        <v>30</v>
      </c>
      <c r="B11" s="11" t="s">
        <v>64</v>
      </c>
      <c r="C11" s="11" t="s">
        <v>2</v>
      </c>
    </row>
    <row r="12" spans="1:3" x14ac:dyDescent="0.25">
      <c r="A12" s="33" t="s">
        <v>54</v>
      </c>
      <c r="B12" s="21">
        <v>2578</v>
      </c>
      <c r="C12" s="21">
        <v>309</v>
      </c>
    </row>
    <row r="13" spans="1:3" x14ac:dyDescent="0.25">
      <c r="A13" s="33" t="s">
        <v>61</v>
      </c>
      <c r="B13" s="21">
        <v>6311</v>
      </c>
      <c r="C13" s="21">
        <v>466</v>
      </c>
    </row>
    <row r="14" spans="1:3" x14ac:dyDescent="0.25">
      <c r="A14" s="33" t="s">
        <v>62</v>
      </c>
      <c r="B14" s="21">
        <v>6822</v>
      </c>
      <c r="C14" s="21">
        <v>540</v>
      </c>
    </row>
    <row r="15" spans="1:3" x14ac:dyDescent="0.25">
      <c r="A15" s="33" t="s">
        <v>63</v>
      </c>
      <c r="B15" s="21">
        <v>4613</v>
      </c>
      <c r="C15" s="21">
        <v>401</v>
      </c>
    </row>
    <row r="20" spans="5:6" x14ac:dyDescent="0.25">
      <c r="E20" s="11" t="s">
        <v>3</v>
      </c>
      <c r="F20" s="11" t="s">
        <v>4</v>
      </c>
    </row>
    <row r="21" spans="5:6" x14ac:dyDescent="0.25">
      <c r="E21" s="26">
        <f>AVERAGE(B12:B15)</f>
        <v>5081</v>
      </c>
      <c r="F21" s="26">
        <f>MEDIAN(B12:B15)</f>
        <v>5462</v>
      </c>
    </row>
  </sheetData>
  <sortState ref="A3:C6">
    <sortCondition ref="B3:B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showGridLines="0" workbookViewId="0">
      <selection activeCell="B11" sqref="B11:C12"/>
    </sheetView>
  </sheetViews>
  <sheetFormatPr defaultRowHeight="15" x14ac:dyDescent="0.25"/>
  <cols>
    <col min="2" max="2" width="15.85546875" customWidth="1"/>
    <col min="3" max="3" width="15.28515625" customWidth="1"/>
    <col min="4" max="4" width="15.140625" customWidth="1"/>
    <col min="5" max="5" width="14.42578125" customWidth="1"/>
  </cols>
  <sheetData>
    <row r="2" spans="1:4" x14ac:dyDescent="0.25">
      <c r="A2" s="4" t="s">
        <v>0</v>
      </c>
      <c r="B2" s="4" t="s">
        <v>7</v>
      </c>
      <c r="C2" s="4" t="s">
        <v>5</v>
      </c>
      <c r="D2" s="4" t="s">
        <v>8</v>
      </c>
    </row>
    <row r="3" spans="1:4" x14ac:dyDescent="0.25">
      <c r="A3" s="63">
        <v>2005</v>
      </c>
      <c r="B3" s="64">
        <v>212</v>
      </c>
      <c r="C3" s="61">
        <v>66637</v>
      </c>
      <c r="D3" s="64">
        <v>402</v>
      </c>
    </row>
    <row r="4" spans="1:4" x14ac:dyDescent="0.25">
      <c r="A4" s="63">
        <v>2006</v>
      </c>
      <c r="B4" s="64">
        <v>70</v>
      </c>
      <c r="C4" s="61">
        <v>63539</v>
      </c>
      <c r="D4" s="64">
        <v>228</v>
      </c>
    </row>
    <row r="5" spans="1:4" x14ac:dyDescent="0.25">
      <c r="A5" s="63">
        <v>2007</v>
      </c>
      <c r="B5" s="64">
        <v>355</v>
      </c>
      <c r="C5" s="61">
        <v>65021</v>
      </c>
      <c r="D5" s="64">
        <v>307</v>
      </c>
    </row>
    <row r="6" spans="1:4" x14ac:dyDescent="0.25">
      <c r="A6" s="63">
        <v>2008</v>
      </c>
      <c r="B6" s="64">
        <v>626</v>
      </c>
      <c r="C6" s="61">
        <v>66792</v>
      </c>
      <c r="D6" s="64">
        <v>426</v>
      </c>
    </row>
    <row r="7" spans="1:4" x14ac:dyDescent="0.25">
      <c r="A7" s="63">
        <v>2009</v>
      </c>
      <c r="B7" s="64">
        <v>406</v>
      </c>
      <c r="C7" s="61">
        <v>66693</v>
      </c>
      <c r="D7" s="64">
        <v>348</v>
      </c>
    </row>
    <row r="8" spans="1:4" x14ac:dyDescent="0.25">
      <c r="A8" s="63">
        <v>2010</v>
      </c>
      <c r="B8" s="64">
        <v>378</v>
      </c>
      <c r="C8" s="61">
        <v>66071</v>
      </c>
      <c r="D8" s="64">
        <v>116</v>
      </c>
    </row>
    <row r="9" spans="1:4" x14ac:dyDescent="0.25">
      <c r="A9" s="63">
        <v>2011</v>
      </c>
      <c r="B9" s="64">
        <v>873</v>
      </c>
      <c r="C9" s="61">
        <v>66711</v>
      </c>
      <c r="D9" s="64">
        <v>232</v>
      </c>
    </row>
    <row r="11" spans="1:4" ht="45" x14ac:dyDescent="0.25">
      <c r="B11" s="17" t="s">
        <v>21</v>
      </c>
      <c r="C11" s="17" t="s">
        <v>22</v>
      </c>
      <c r="D11" s="13"/>
    </row>
    <row r="12" spans="1:4" x14ac:dyDescent="0.25">
      <c r="B12" s="65">
        <f>AVERAGE(B3:B9)</f>
        <v>417.14285714285717</v>
      </c>
      <c r="C12" s="28">
        <f>MEDIAN(B3:B9)</f>
        <v>378</v>
      </c>
      <c r="D12" s="14"/>
    </row>
    <row r="17" spans="2:2" x14ac:dyDescent="0.25">
      <c r="B17" s="7"/>
    </row>
    <row r="18" spans="2:2" x14ac:dyDescent="0.25">
      <c r="B18" s="12"/>
    </row>
    <row r="19" spans="2:2" x14ac:dyDescent="0.25">
      <c r="B19" s="12"/>
    </row>
    <row r="20" spans="2:2" x14ac:dyDescent="0.25">
      <c r="B20" s="12"/>
    </row>
    <row r="21" spans="2:2" x14ac:dyDescent="0.25">
      <c r="B21" s="12"/>
    </row>
    <row r="22" spans="2:2" x14ac:dyDescent="0.25">
      <c r="B22" s="12"/>
    </row>
    <row r="23" spans="2:2" x14ac:dyDescent="0.25">
      <c r="B23" s="12"/>
    </row>
    <row r="24" spans="2:2" x14ac:dyDescent="0.25">
      <c r="B24" s="12"/>
    </row>
  </sheetData>
  <sortState ref="A3:B9">
    <sortCondition ref="A3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topLeftCell="A2" workbookViewId="0">
      <selection activeCell="A2" sqref="A2:B8"/>
    </sheetView>
  </sheetViews>
  <sheetFormatPr defaultRowHeight="15" x14ac:dyDescent="0.25"/>
  <cols>
    <col min="1" max="1" width="24.28515625" customWidth="1"/>
    <col min="2" max="2" width="18.5703125" customWidth="1"/>
  </cols>
  <sheetData>
    <row r="2" spans="1:5" x14ac:dyDescent="0.25">
      <c r="A2" s="11" t="s">
        <v>121</v>
      </c>
      <c r="B2" s="11" t="s">
        <v>65</v>
      </c>
    </row>
    <row r="3" spans="1:5" x14ac:dyDescent="0.25">
      <c r="A3" s="40" t="s">
        <v>72</v>
      </c>
      <c r="B3" s="34">
        <v>5012</v>
      </c>
      <c r="D3" s="11" t="s">
        <v>3</v>
      </c>
      <c r="E3" s="11" t="s">
        <v>4</v>
      </c>
    </row>
    <row r="4" spans="1:5" x14ac:dyDescent="0.25">
      <c r="A4" s="40" t="s">
        <v>71</v>
      </c>
      <c r="B4" s="34">
        <v>5330</v>
      </c>
      <c r="D4" s="31">
        <f>AVERAGE(B3:B8)</f>
        <v>5456.333333333333</v>
      </c>
      <c r="E4" s="31">
        <f>MEDIAN(B3:B8)</f>
        <v>5354</v>
      </c>
    </row>
    <row r="5" spans="1:5" x14ac:dyDescent="0.25">
      <c r="A5" s="40" t="s">
        <v>73</v>
      </c>
      <c r="B5" s="34">
        <v>5352</v>
      </c>
    </row>
    <row r="6" spans="1:5" x14ac:dyDescent="0.25">
      <c r="A6" s="40" t="s">
        <v>76</v>
      </c>
      <c r="B6" s="34">
        <v>5356</v>
      </c>
    </row>
    <row r="7" spans="1:5" x14ac:dyDescent="0.25">
      <c r="A7" s="40" t="s">
        <v>78</v>
      </c>
      <c r="B7" s="34">
        <v>5558</v>
      </c>
    </row>
    <row r="8" spans="1:5" x14ac:dyDescent="0.25">
      <c r="A8" s="40" t="s">
        <v>68</v>
      </c>
      <c r="B8" s="34">
        <v>6130</v>
      </c>
    </row>
    <row r="10" spans="1:5" x14ac:dyDescent="0.25">
      <c r="A10" s="13"/>
      <c r="B10" s="13"/>
    </row>
    <row r="11" spans="1:5" x14ac:dyDescent="0.25">
      <c r="A11" s="83"/>
      <c r="B11" s="84"/>
    </row>
    <row r="13" spans="1:5" x14ac:dyDescent="0.25">
      <c r="A13" s="11" t="s">
        <v>122</v>
      </c>
      <c r="B13" s="11" t="s">
        <v>65</v>
      </c>
    </row>
    <row r="14" spans="1:5" x14ac:dyDescent="0.25">
      <c r="A14" s="40" t="s">
        <v>77</v>
      </c>
      <c r="B14" s="34">
        <v>3121</v>
      </c>
    </row>
    <row r="15" spans="1:5" x14ac:dyDescent="0.25">
      <c r="A15" s="40" t="s">
        <v>79</v>
      </c>
      <c r="B15" s="34">
        <v>3997</v>
      </c>
    </row>
    <row r="16" spans="1:5" x14ac:dyDescent="0.25">
      <c r="A16" s="40" t="s">
        <v>51</v>
      </c>
      <c r="B16" s="34">
        <v>4208</v>
      </c>
    </row>
    <row r="17" spans="1:5" x14ac:dyDescent="0.25">
      <c r="A17" s="40" t="s">
        <v>81</v>
      </c>
      <c r="B17" s="34">
        <v>4590</v>
      </c>
      <c r="D17" s="11" t="s">
        <v>3</v>
      </c>
      <c r="E17" s="11" t="s">
        <v>4</v>
      </c>
    </row>
    <row r="18" spans="1:5" x14ac:dyDescent="0.25">
      <c r="A18" s="40" t="s">
        <v>80</v>
      </c>
      <c r="B18" s="34">
        <v>4627</v>
      </c>
      <c r="D18" s="31">
        <f>AVERAGE(B14:B25)</f>
        <v>4516.333333333333</v>
      </c>
      <c r="E18" s="31">
        <f>MEDIAN(B14:B25)</f>
        <v>4641.5</v>
      </c>
    </row>
    <row r="19" spans="1:5" x14ac:dyDescent="0.25">
      <c r="A19" s="40" t="s">
        <v>69</v>
      </c>
      <c r="B19" s="34">
        <v>4635</v>
      </c>
    </row>
    <row r="20" spans="1:5" x14ac:dyDescent="0.25">
      <c r="A20" s="40" t="s">
        <v>66</v>
      </c>
      <c r="B20" s="34">
        <v>4648</v>
      </c>
    </row>
    <row r="21" spans="1:5" x14ac:dyDescent="0.25">
      <c r="A21" s="40" t="s">
        <v>75</v>
      </c>
      <c r="B21" s="34">
        <v>4658</v>
      </c>
    </row>
    <row r="22" spans="1:5" x14ac:dyDescent="0.25">
      <c r="A22" s="40" t="s">
        <v>70</v>
      </c>
      <c r="B22" s="34">
        <v>4753</v>
      </c>
    </row>
    <row r="23" spans="1:5" x14ac:dyDescent="0.25">
      <c r="A23" s="40" t="s">
        <v>67</v>
      </c>
      <c r="B23" s="34">
        <v>4761</v>
      </c>
    </row>
    <row r="24" spans="1:5" x14ac:dyDescent="0.25">
      <c r="A24" s="40" t="s">
        <v>123</v>
      </c>
      <c r="B24" s="34">
        <v>4783</v>
      </c>
    </row>
    <row r="25" spans="1:5" x14ac:dyDescent="0.25">
      <c r="A25" s="40" t="s">
        <v>74</v>
      </c>
      <c r="B25" s="34">
        <v>5415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M22" sqref="M22"/>
    </sheetView>
  </sheetViews>
  <sheetFormatPr defaultRowHeight="15" x14ac:dyDescent="0.25"/>
  <cols>
    <col min="1" max="1" width="10.7109375" customWidth="1"/>
    <col min="2" max="2" width="12.85546875" customWidth="1"/>
    <col min="3" max="3" width="15.28515625" customWidth="1"/>
  </cols>
  <sheetData>
    <row r="2" spans="1:5" x14ac:dyDescent="0.25">
      <c r="A2" s="11" t="s">
        <v>0</v>
      </c>
      <c r="B2" s="11" t="s">
        <v>82</v>
      </c>
      <c r="C2" s="11" t="s">
        <v>2</v>
      </c>
    </row>
    <row r="3" spans="1:5" x14ac:dyDescent="0.25">
      <c r="A3" s="32" t="s">
        <v>14</v>
      </c>
      <c r="B3" s="44">
        <v>75200</v>
      </c>
      <c r="C3" s="21">
        <v>2242</v>
      </c>
    </row>
    <row r="4" spans="1:5" x14ac:dyDescent="0.25">
      <c r="A4" s="32" t="s">
        <v>15</v>
      </c>
      <c r="B4" s="44">
        <v>76600</v>
      </c>
      <c r="C4" s="21">
        <v>3715</v>
      </c>
    </row>
    <row r="5" spans="1:5" x14ac:dyDescent="0.25">
      <c r="A5" s="32" t="s">
        <v>16</v>
      </c>
      <c r="B5" s="44">
        <v>77800</v>
      </c>
      <c r="C5" s="21">
        <v>1543</v>
      </c>
    </row>
    <row r="6" spans="1:5" x14ac:dyDescent="0.25">
      <c r="A6" s="32" t="s">
        <v>17</v>
      </c>
      <c r="B6" s="44">
        <v>80500</v>
      </c>
      <c r="C6" s="21">
        <v>1918</v>
      </c>
    </row>
    <row r="7" spans="1:5" x14ac:dyDescent="0.25">
      <c r="A7" s="32" t="s">
        <v>18</v>
      </c>
      <c r="B7" s="44">
        <v>80900</v>
      </c>
      <c r="C7" s="21">
        <v>1654</v>
      </c>
    </row>
    <row r="8" spans="1:5" x14ac:dyDescent="0.25">
      <c r="A8" s="32" t="s">
        <v>19</v>
      </c>
      <c r="B8" s="44">
        <v>83400</v>
      </c>
      <c r="C8" s="21">
        <v>1397</v>
      </c>
    </row>
    <row r="9" spans="1:5" x14ac:dyDescent="0.25">
      <c r="A9" s="32" t="s">
        <v>20</v>
      </c>
      <c r="B9" s="44">
        <v>84600</v>
      </c>
      <c r="C9" s="21">
        <v>1414</v>
      </c>
    </row>
    <row r="11" spans="1:5" x14ac:dyDescent="0.25">
      <c r="D11" s="11" t="s">
        <v>3</v>
      </c>
      <c r="E11" s="11" t="s">
        <v>4</v>
      </c>
    </row>
    <row r="12" spans="1:5" x14ac:dyDescent="0.25">
      <c r="D12" s="34">
        <f>AVERAGE(B3:B9)</f>
        <v>79857.142857142855</v>
      </c>
      <c r="E12" s="41">
        <f>MEDIAN(B3:B9)</f>
        <v>80500</v>
      </c>
    </row>
  </sheetData>
  <sortState ref="A3:C9">
    <sortCondition ref="A3:A9"/>
  </sortState>
  <pageMargins left="0.7" right="0.7" top="0.75" bottom="0.75" header="0.3" footer="0.3"/>
  <ignoredErrors>
    <ignoredError sqref="A3:A9" numberStoredAsText="1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workbookViewId="0">
      <selection activeCell="B10" sqref="B10:C11"/>
    </sheetView>
  </sheetViews>
  <sheetFormatPr defaultRowHeight="15" x14ac:dyDescent="0.25"/>
  <cols>
    <col min="1" max="1" width="10" customWidth="1"/>
    <col min="2" max="2" width="11.85546875" customWidth="1"/>
    <col min="3" max="3" width="15.140625" customWidth="1"/>
  </cols>
  <sheetData>
    <row r="2" spans="1:3" x14ac:dyDescent="0.25">
      <c r="A2" s="11" t="s">
        <v>0</v>
      </c>
      <c r="B2" s="11" t="s">
        <v>83</v>
      </c>
      <c r="C2" s="11" t="s">
        <v>2</v>
      </c>
    </row>
    <row r="3" spans="1:3" x14ac:dyDescent="0.25">
      <c r="A3" s="43" t="s">
        <v>15</v>
      </c>
      <c r="B3" s="21">
        <v>21021</v>
      </c>
      <c r="C3" s="21">
        <v>2271</v>
      </c>
    </row>
    <row r="4" spans="1:3" x14ac:dyDescent="0.25">
      <c r="A4" s="43" t="s">
        <v>16</v>
      </c>
      <c r="B4" s="21">
        <v>20995</v>
      </c>
      <c r="C4" s="21">
        <v>2035</v>
      </c>
    </row>
    <row r="5" spans="1:3" x14ac:dyDescent="0.25">
      <c r="A5" s="43" t="s">
        <v>17</v>
      </c>
      <c r="B5" s="21">
        <v>27605</v>
      </c>
      <c r="C5" s="21">
        <v>2534</v>
      </c>
    </row>
    <row r="6" spans="1:3" x14ac:dyDescent="0.25">
      <c r="A6" s="43" t="s">
        <v>18</v>
      </c>
      <c r="B6" s="21">
        <v>29082</v>
      </c>
      <c r="C6" s="21">
        <v>2152</v>
      </c>
    </row>
    <row r="7" spans="1:3" x14ac:dyDescent="0.25">
      <c r="A7" s="43" t="s">
        <v>19</v>
      </c>
      <c r="B7" s="21">
        <v>31893</v>
      </c>
      <c r="C7" s="21">
        <v>2089</v>
      </c>
    </row>
    <row r="8" spans="1:3" x14ac:dyDescent="0.25">
      <c r="A8" s="43" t="s">
        <v>20</v>
      </c>
      <c r="B8" s="21">
        <v>31899</v>
      </c>
      <c r="C8" s="21">
        <v>2093</v>
      </c>
    </row>
    <row r="9" spans="1:3" x14ac:dyDescent="0.25">
      <c r="A9" s="42"/>
    </row>
    <row r="10" spans="1:3" x14ac:dyDescent="0.25">
      <c r="B10" s="11" t="s">
        <v>3</v>
      </c>
      <c r="C10" s="11" t="s">
        <v>4</v>
      </c>
    </row>
    <row r="11" spans="1:3" x14ac:dyDescent="0.25">
      <c r="B11" s="21">
        <f>AVERAGE(B3:B8)</f>
        <v>27082.5</v>
      </c>
      <c r="C11" s="21">
        <f>MEDIAN(B3:B8)</f>
        <v>28343.5</v>
      </c>
    </row>
  </sheetData>
  <sortState ref="A3:C8">
    <sortCondition ref="A3:A8"/>
  </sortState>
  <pageMargins left="0.7" right="0.7" top="0.75" bottom="0.75" header="0.3" footer="0.3"/>
  <ignoredErrors>
    <ignoredError sqref="A3:A8" numberStoredAsText="1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J21" sqref="J21"/>
    </sheetView>
  </sheetViews>
  <sheetFormatPr defaultRowHeight="15" x14ac:dyDescent="0.25"/>
  <cols>
    <col min="2" max="2" width="21.5703125" customWidth="1"/>
    <col min="3" max="3" width="15.42578125" customWidth="1"/>
    <col min="5" max="6" width="10.5703125" bestFit="1" customWidth="1"/>
  </cols>
  <sheetData>
    <row r="2" spans="1:6" x14ac:dyDescent="0.25">
      <c r="A2" s="11" t="s">
        <v>0</v>
      </c>
      <c r="B2" s="11" t="s">
        <v>84</v>
      </c>
      <c r="C2" s="11" t="s">
        <v>2</v>
      </c>
    </row>
    <row r="3" spans="1:6" x14ac:dyDescent="0.25">
      <c r="A3" s="43" t="s">
        <v>14</v>
      </c>
      <c r="B3" s="41">
        <v>974</v>
      </c>
      <c r="C3" s="21">
        <v>51</v>
      </c>
      <c r="E3" s="11" t="s">
        <v>3</v>
      </c>
      <c r="F3" s="11" t="s">
        <v>4</v>
      </c>
    </row>
    <row r="4" spans="1:6" x14ac:dyDescent="0.25">
      <c r="A4" s="43" t="s">
        <v>15</v>
      </c>
      <c r="B4" s="41">
        <v>998</v>
      </c>
      <c r="C4" s="21">
        <v>48</v>
      </c>
      <c r="E4" s="81">
        <f>AVERAGE(B3:B9)</f>
        <v>1045.7142857142858</v>
      </c>
      <c r="F4" s="81">
        <f>MEDIAN(B3:B9)</f>
        <v>1070</v>
      </c>
    </row>
    <row r="5" spans="1:6" x14ac:dyDescent="0.25">
      <c r="A5" s="43" t="s">
        <v>16</v>
      </c>
      <c r="B5" s="41">
        <v>1055</v>
      </c>
      <c r="C5" s="21">
        <v>28</v>
      </c>
    </row>
    <row r="6" spans="1:6" x14ac:dyDescent="0.25">
      <c r="A6" s="43" t="s">
        <v>17</v>
      </c>
      <c r="B6" s="41">
        <v>1074</v>
      </c>
      <c r="C6" s="21">
        <v>24</v>
      </c>
    </row>
    <row r="7" spans="1:6" x14ac:dyDescent="0.25">
      <c r="A7" s="43" t="s">
        <v>18</v>
      </c>
      <c r="B7" s="41">
        <v>1070</v>
      </c>
      <c r="C7" s="21">
        <v>18</v>
      </c>
    </row>
    <row r="8" spans="1:6" x14ac:dyDescent="0.25">
      <c r="A8" s="43" t="s">
        <v>19</v>
      </c>
      <c r="B8" s="41">
        <v>1070</v>
      </c>
      <c r="C8" s="21">
        <v>180</v>
      </c>
    </row>
    <row r="9" spans="1:6" x14ac:dyDescent="0.25">
      <c r="A9" s="43" t="s">
        <v>20</v>
      </c>
      <c r="B9" s="41">
        <v>1079</v>
      </c>
      <c r="C9" s="21">
        <v>22</v>
      </c>
    </row>
  </sheetData>
  <sortState ref="A3:C9">
    <sortCondition ref="A3"/>
  </sortState>
  <pageMargins left="0.7" right="0.7" top="0.75" bottom="0.75" header="0.3" footer="0.3"/>
  <ignoredErrors>
    <ignoredError sqref="A3:A9" numberStoredAsText="1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L23" sqref="L23"/>
    </sheetView>
  </sheetViews>
  <sheetFormatPr defaultRowHeight="15" x14ac:dyDescent="0.25"/>
  <cols>
    <col min="1" max="1" width="9.5703125" customWidth="1"/>
    <col min="2" max="2" width="16.28515625" customWidth="1"/>
    <col min="3" max="3" width="15.7109375" customWidth="1"/>
  </cols>
  <sheetData>
    <row r="2" spans="1:5" x14ac:dyDescent="0.25">
      <c r="A2" s="11" t="s">
        <v>0</v>
      </c>
      <c r="B2" s="11" t="s">
        <v>85</v>
      </c>
      <c r="C2" s="11" t="s">
        <v>2</v>
      </c>
    </row>
    <row r="3" spans="1:5" x14ac:dyDescent="0.25">
      <c r="A3" s="43" t="s">
        <v>14</v>
      </c>
      <c r="B3" s="41">
        <v>588</v>
      </c>
      <c r="C3" s="33">
        <v>24</v>
      </c>
    </row>
    <row r="4" spans="1:5" x14ac:dyDescent="0.25">
      <c r="A4" s="43" t="s">
        <v>15</v>
      </c>
      <c r="B4" s="41">
        <v>626</v>
      </c>
      <c r="C4" s="33">
        <v>21</v>
      </c>
    </row>
    <row r="5" spans="1:5" x14ac:dyDescent="0.25">
      <c r="A5" s="43" t="s">
        <v>16</v>
      </c>
      <c r="B5" s="41">
        <v>631</v>
      </c>
      <c r="C5" s="33">
        <v>11</v>
      </c>
    </row>
    <row r="6" spans="1:5" x14ac:dyDescent="0.25">
      <c r="A6" s="43" t="s">
        <v>17</v>
      </c>
      <c r="B6" s="41">
        <v>665</v>
      </c>
      <c r="C6" s="33">
        <v>17</v>
      </c>
    </row>
    <row r="7" spans="1:5" x14ac:dyDescent="0.25">
      <c r="A7" s="43" t="s">
        <v>18</v>
      </c>
      <c r="B7" s="41">
        <v>662</v>
      </c>
      <c r="C7" s="33">
        <v>14</v>
      </c>
    </row>
    <row r="8" spans="1:5" x14ac:dyDescent="0.25">
      <c r="A8" s="43" t="s">
        <v>19</v>
      </c>
      <c r="B8" s="41">
        <v>673</v>
      </c>
      <c r="C8" s="33">
        <v>13</v>
      </c>
    </row>
    <row r="9" spans="1:5" x14ac:dyDescent="0.25">
      <c r="A9" s="43" t="s">
        <v>20</v>
      </c>
      <c r="B9" s="41">
        <v>693</v>
      </c>
      <c r="C9" s="33">
        <v>12</v>
      </c>
    </row>
    <row r="13" spans="1:5" x14ac:dyDescent="0.25">
      <c r="D13" s="11" t="s">
        <v>3</v>
      </c>
      <c r="E13" s="11" t="s">
        <v>4</v>
      </c>
    </row>
    <row r="14" spans="1:5" x14ac:dyDescent="0.25">
      <c r="D14" s="41">
        <f>AVERAGE(B3:B9)</f>
        <v>648.28571428571433</v>
      </c>
      <c r="E14" s="41">
        <f>MEDIAN(B3:B9)</f>
        <v>662</v>
      </c>
    </row>
  </sheetData>
  <sortState ref="A3:C9">
    <sortCondition ref="A3"/>
  </sortState>
  <pageMargins left="0.7" right="0.7" top="0.75" bottom="0.75" header="0.3" footer="0.3"/>
  <ignoredErrors>
    <ignoredError sqref="A3:A9" numberStoredAsText="1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13" sqref="E13"/>
    </sheetView>
  </sheetViews>
  <sheetFormatPr defaultRowHeight="15" x14ac:dyDescent="0.25"/>
  <cols>
    <col min="1" max="1" width="13.85546875" customWidth="1"/>
    <col min="2" max="3" width="17.140625" customWidth="1"/>
    <col min="4" max="4" width="21.5703125" customWidth="1"/>
    <col min="5" max="5" width="14.7109375" customWidth="1"/>
  </cols>
  <sheetData>
    <row r="1" spans="1:10" x14ac:dyDescent="0.25">
      <c r="A1" s="11" t="s">
        <v>96</v>
      </c>
      <c r="B1" s="11" t="s">
        <v>7</v>
      </c>
      <c r="C1" s="11" t="s">
        <v>29</v>
      </c>
      <c r="D1" s="11" t="s">
        <v>56</v>
      </c>
      <c r="E1" s="11" t="s">
        <v>2</v>
      </c>
    </row>
    <row r="2" spans="1:10" x14ac:dyDescent="0.25">
      <c r="A2" s="71" t="s">
        <v>87</v>
      </c>
      <c r="B2" s="21">
        <v>565</v>
      </c>
      <c r="C2" s="72">
        <f t="shared" ref="C2:C10" si="0">B2/D2</f>
        <v>8.5565870575941595E-3</v>
      </c>
      <c r="D2" s="21">
        <v>66031</v>
      </c>
      <c r="E2" s="33">
        <v>163</v>
      </c>
      <c r="I2" s="30"/>
      <c r="J2" s="30"/>
    </row>
    <row r="3" spans="1:10" x14ac:dyDescent="0.25">
      <c r="A3" s="71" t="s">
        <v>88</v>
      </c>
      <c r="B3" s="21">
        <v>487</v>
      </c>
      <c r="C3" s="72">
        <f t="shared" si="0"/>
        <v>7.3753237115900105E-3</v>
      </c>
      <c r="D3" s="21">
        <v>66031</v>
      </c>
      <c r="E3" s="33">
        <v>148</v>
      </c>
    </row>
    <row r="4" spans="1:10" x14ac:dyDescent="0.25">
      <c r="A4" s="71" t="s">
        <v>89</v>
      </c>
      <c r="B4" s="21">
        <v>1926</v>
      </c>
      <c r="C4" s="72">
        <f t="shared" si="0"/>
        <v>2.9168118005179385E-2</v>
      </c>
      <c r="D4" s="21">
        <v>66031</v>
      </c>
      <c r="E4" s="33">
        <v>265</v>
      </c>
    </row>
    <row r="5" spans="1:10" x14ac:dyDescent="0.25">
      <c r="A5" s="71" t="s">
        <v>90</v>
      </c>
      <c r="B5" s="21">
        <v>2256</v>
      </c>
      <c r="C5" s="72">
        <f t="shared" si="0"/>
        <v>3.4165770622889252E-2</v>
      </c>
      <c r="D5" s="21">
        <v>66031</v>
      </c>
      <c r="E5" s="33">
        <v>310</v>
      </c>
    </row>
    <row r="6" spans="1:10" x14ac:dyDescent="0.25">
      <c r="A6" s="71" t="s">
        <v>91</v>
      </c>
      <c r="B6" s="21">
        <v>5380</v>
      </c>
      <c r="C6" s="72">
        <f t="shared" si="0"/>
        <v>8.1476882070542628E-2</v>
      </c>
      <c r="D6" s="21">
        <v>66031</v>
      </c>
      <c r="E6" s="33">
        <v>507</v>
      </c>
    </row>
    <row r="7" spans="1:10" x14ac:dyDescent="0.25">
      <c r="A7" s="71" t="s">
        <v>92</v>
      </c>
      <c r="B7" s="21">
        <v>5544</v>
      </c>
      <c r="C7" s="72">
        <f t="shared" si="0"/>
        <v>8.3960563977525701E-2</v>
      </c>
      <c r="D7" s="21">
        <v>66031</v>
      </c>
      <c r="E7" s="33">
        <v>513</v>
      </c>
    </row>
    <row r="8" spans="1:10" x14ac:dyDescent="0.25">
      <c r="A8" s="71" t="s">
        <v>93</v>
      </c>
      <c r="B8" s="21">
        <v>10098</v>
      </c>
      <c r="C8" s="72">
        <f t="shared" si="0"/>
        <v>0.15292817010192183</v>
      </c>
      <c r="D8" s="21">
        <v>66031</v>
      </c>
      <c r="E8" s="33">
        <v>629</v>
      </c>
    </row>
    <row r="9" spans="1:10" x14ac:dyDescent="0.25">
      <c r="A9" s="71" t="s">
        <v>94</v>
      </c>
      <c r="B9" s="21">
        <v>7076</v>
      </c>
      <c r="C9" s="72">
        <f t="shared" si="0"/>
        <v>0.10716178764519696</v>
      </c>
      <c r="D9" s="21">
        <v>66031</v>
      </c>
      <c r="E9" s="33">
        <v>498</v>
      </c>
    </row>
    <row r="10" spans="1:10" x14ac:dyDescent="0.25">
      <c r="A10" s="71" t="s">
        <v>95</v>
      </c>
      <c r="B10" s="21">
        <v>32699</v>
      </c>
      <c r="C10" s="72">
        <f t="shared" si="0"/>
        <v>0.49520679680756008</v>
      </c>
      <c r="D10" s="21">
        <v>66031</v>
      </c>
      <c r="E10" s="33">
        <v>906</v>
      </c>
    </row>
    <row r="22" spans="1:5" x14ac:dyDescent="0.25">
      <c r="A22" s="11" t="s">
        <v>96</v>
      </c>
      <c r="B22" s="11" t="s">
        <v>7</v>
      </c>
      <c r="C22" s="11" t="s">
        <v>29</v>
      </c>
      <c r="D22" s="11" t="s">
        <v>56</v>
      </c>
      <c r="E22" s="11" t="s">
        <v>2</v>
      </c>
    </row>
    <row r="23" spans="1:5" x14ac:dyDescent="0.25">
      <c r="A23" s="71" t="s">
        <v>87</v>
      </c>
      <c r="B23" s="21">
        <v>565</v>
      </c>
      <c r="C23" s="72">
        <f>B23/D23</f>
        <v>8.5565870575941595E-3</v>
      </c>
      <c r="D23" s="21">
        <v>66031</v>
      </c>
      <c r="E23" s="33">
        <v>163</v>
      </c>
    </row>
    <row r="24" spans="1:5" x14ac:dyDescent="0.25">
      <c r="A24" s="71" t="s">
        <v>88</v>
      </c>
      <c r="B24" s="21">
        <v>487</v>
      </c>
      <c r="C24" s="72">
        <f t="shared" ref="C24:C31" si="1">B24/D24</f>
        <v>7.3753237115900105E-3</v>
      </c>
      <c r="D24" s="21">
        <v>66031</v>
      </c>
      <c r="E24" s="33">
        <v>148</v>
      </c>
    </row>
    <row r="25" spans="1:5" x14ac:dyDescent="0.25">
      <c r="A25" s="71" t="s">
        <v>89</v>
      </c>
      <c r="B25" s="21">
        <v>1926</v>
      </c>
      <c r="C25" s="72">
        <f t="shared" si="1"/>
        <v>2.9168118005179385E-2</v>
      </c>
      <c r="D25" s="21">
        <v>66031</v>
      </c>
      <c r="E25" s="33">
        <v>265</v>
      </c>
    </row>
    <row r="26" spans="1:5" x14ac:dyDescent="0.25">
      <c r="A26" s="71" t="s">
        <v>90</v>
      </c>
      <c r="B26" s="21">
        <v>2256</v>
      </c>
      <c r="C26" s="72">
        <f t="shared" si="1"/>
        <v>3.4165770622889252E-2</v>
      </c>
      <c r="D26" s="21">
        <v>66031</v>
      </c>
      <c r="E26" s="33">
        <v>310</v>
      </c>
    </row>
    <row r="27" spans="1:5" x14ac:dyDescent="0.25">
      <c r="A27" s="71" t="s">
        <v>91</v>
      </c>
      <c r="B27" s="21">
        <v>5380</v>
      </c>
      <c r="C27" s="72">
        <f t="shared" si="1"/>
        <v>8.1476882070542628E-2</v>
      </c>
      <c r="D27" s="21">
        <v>66031</v>
      </c>
      <c r="E27" s="33">
        <v>507</v>
      </c>
    </row>
    <row r="28" spans="1:5" x14ac:dyDescent="0.25">
      <c r="A28" s="71" t="s">
        <v>92</v>
      </c>
      <c r="B28" s="21">
        <v>5544</v>
      </c>
      <c r="C28" s="72">
        <f t="shared" si="1"/>
        <v>8.3960563977525701E-2</v>
      </c>
      <c r="D28" s="21">
        <v>66031</v>
      </c>
      <c r="E28" s="33">
        <v>513</v>
      </c>
    </row>
    <row r="29" spans="1:5" x14ac:dyDescent="0.25">
      <c r="A29" s="71" t="s">
        <v>93</v>
      </c>
      <c r="B29" s="21">
        <v>10098</v>
      </c>
      <c r="C29" s="72">
        <f t="shared" si="1"/>
        <v>0.15292817010192183</v>
      </c>
      <c r="D29" s="21">
        <v>66031</v>
      </c>
      <c r="E29" s="33">
        <v>629</v>
      </c>
    </row>
    <row r="30" spans="1:5" x14ac:dyDescent="0.25">
      <c r="A30" s="71" t="s">
        <v>94</v>
      </c>
      <c r="B30" s="21">
        <v>7076</v>
      </c>
      <c r="C30" s="72">
        <f t="shared" si="1"/>
        <v>0.10716178764519696</v>
      </c>
      <c r="D30" s="21">
        <v>66031</v>
      </c>
      <c r="E30" s="33">
        <v>498</v>
      </c>
    </row>
    <row r="31" spans="1:5" x14ac:dyDescent="0.25">
      <c r="A31" s="71" t="s">
        <v>95</v>
      </c>
      <c r="B31" s="21">
        <v>32699</v>
      </c>
      <c r="C31" s="72">
        <f t="shared" si="1"/>
        <v>0.49520679680756008</v>
      </c>
      <c r="D31" s="21">
        <v>66031</v>
      </c>
      <c r="E31" s="33">
        <v>906</v>
      </c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A2" sqref="A2:E11"/>
    </sheetView>
  </sheetViews>
  <sheetFormatPr defaultRowHeight="15" x14ac:dyDescent="0.25"/>
  <cols>
    <col min="1" max="1" width="17.7109375" customWidth="1"/>
    <col min="2" max="2" width="16.140625" customWidth="1"/>
    <col min="3" max="4" width="20.5703125" customWidth="1"/>
    <col min="5" max="5" width="15.140625" customWidth="1"/>
  </cols>
  <sheetData>
    <row r="2" spans="1:5" x14ac:dyDescent="0.25">
      <c r="A2" s="37" t="s">
        <v>97</v>
      </c>
      <c r="B2" s="37" t="s">
        <v>7</v>
      </c>
      <c r="C2" s="37" t="s">
        <v>56</v>
      </c>
      <c r="D2" s="37" t="s">
        <v>29</v>
      </c>
      <c r="E2" s="37" t="s">
        <v>2</v>
      </c>
    </row>
    <row r="3" spans="1:5" x14ac:dyDescent="0.25">
      <c r="A3" s="25" t="s">
        <v>99</v>
      </c>
      <c r="B3" s="21">
        <v>2222</v>
      </c>
      <c r="C3" s="21">
        <v>66031</v>
      </c>
      <c r="D3" s="72">
        <f>B3/C3</f>
        <v>3.3650860959246416E-2</v>
      </c>
      <c r="E3" s="33">
        <v>338</v>
      </c>
    </row>
    <row r="4" spans="1:5" x14ac:dyDescent="0.25">
      <c r="A4" s="25" t="s">
        <v>101</v>
      </c>
      <c r="B4" s="21">
        <v>1946</v>
      </c>
      <c r="C4" s="21">
        <v>66031</v>
      </c>
      <c r="D4" s="72">
        <f t="shared" ref="D4:D11" si="0">B4/C4</f>
        <v>2.9471006042616345E-2</v>
      </c>
      <c r="E4" s="33">
        <v>291</v>
      </c>
    </row>
    <row r="5" spans="1:5" x14ac:dyDescent="0.25">
      <c r="A5" s="25" t="s">
        <v>100</v>
      </c>
      <c r="B5" s="21">
        <v>9540</v>
      </c>
      <c r="C5" s="21">
        <v>66031</v>
      </c>
      <c r="D5" s="72">
        <f t="shared" si="0"/>
        <v>0.14447759385743061</v>
      </c>
      <c r="E5" s="33">
        <v>595</v>
      </c>
    </row>
    <row r="6" spans="1:5" x14ac:dyDescent="0.25">
      <c r="A6" s="25" t="s">
        <v>102</v>
      </c>
      <c r="B6" s="21">
        <v>9737</v>
      </c>
      <c r="C6" s="21">
        <v>66031</v>
      </c>
      <c r="D6" s="72">
        <f t="shared" si="0"/>
        <v>0.14746104102618468</v>
      </c>
      <c r="E6" s="33">
        <v>617</v>
      </c>
    </row>
    <row r="7" spans="1:5" x14ac:dyDescent="0.25">
      <c r="A7" s="25" t="s">
        <v>103</v>
      </c>
      <c r="B7" s="21">
        <v>11755</v>
      </c>
      <c r="C7" s="21">
        <v>66031</v>
      </c>
      <c r="D7" s="72">
        <f t="shared" si="0"/>
        <v>0.17802244400357409</v>
      </c>
      <c r="E7" s="33">
        <v>671</v>
      </c>
    </row>
    <row r="8" spans="1:5" x14ac:dyDescent="0.25">
      <c r="A8" s="25" t="s">
        <v>104</v>
      </c>
      <c r="B8" s="21">
        <v>13770</v>
      </c>
      <c r="C8" s="21">
        <v>66031</v>
      </c>
      <c r="D8" s="72">
        <f t="shared" si="0"/>
        <v>0.20853841377534793</v>
      </c>
      <c r="E8" s="33">
        <v>694</v>
      </c>
    </row>
    <row r="9" spans="1:5" x14ac:dyDescent="0.25">
      <c r="A9" s="25" t="s">
        <v>105</v>
      </c>
      <c r="B9" s="21">
        <v>8113</v>
      </c>
      <c r="C9" s="21">
        <v>66031</v>
      </c>
      <c r="D9" s="72">
        <f t="shared" si="0"/>
        <v>0.12286653238630341</v>
      </c>
      <c r="E9" s="33">
        <v>493</v>
      </c>
    </row>
    <row r="10" spans="1:5" x14ac:dyDescent="0.25">
      <c r="A10" s="25" t="s">
        <v>106</v>
      </c>
      <c r="B10" s="21">
        <v>4141</v>
      </c>
      <c r="C10" s="21">
        <v>66031</v>
      </c>
      <c r="D10" s="72">
        <f t="shared" si="0"/>
        <v>6.2712968151322865E-2</v>
      </c>
      <c r="E10" s="33">
        <v>377</v>
      </c>
    </row>
    <row r="11" spans="1:5" x14ac:dyDescent="0.25">
      <c r="A11" s="25" t="s">
        <v>98</v>
      </c>
      <c r="B11" s="21">
        <v>4807</v>
      </c>
      <c r="C11" s="21">
        <v>66031</v>
      </c>
      <c r="D11" s="72">
        <f t="shared" si="0"/>
        <v>7.2799139797973686E-2</v>
      </c>
      <c r="E11" s="33">
        <v>349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workbookViewId="0">
      <selection activeCell="A2" sqref="A2:E8"/>
    </sheetView>
  </sheetViews>
  <sheetFormatPr defaultRowHeight="15" x14ac:dyDescent="0.25"/>
  <cols>
    <col min="1" max="1" width="20.5703125" customWidth="1"/>
    <col min="2" max="2" width="16.28515625" customWidth="1"/>
    <col min="3" max="3" width="20.5703125" customWidth="1"/>
    <col min="4" max="4" width="11" customWidth="1"/>
    <col min="5" max="5" width="14.42578125" customWidth="1"/>
  </cols>
  <sheetData>
    <row r="2" spans="1:5" x14ac:dyDescent="0.25">
      <c r="A2" s="37" t="s">
        <v>107</v>
      </c>
      <c r="B2" s="37" t="s">
        <v>7</v>
      </c>
      <c r="C2" s="37" t="s">
        <v>56</v>
      </c>
      <c r="D2" s="37" t="s">
        <v>29</v>
      </c>
      <c r="E2" s="37" t="s">
        <v>2</v>
      </c>
    </row>
    <row r="3" spans="1:5" x14ac:dyDescent="0.25">
      <c r="A3" s="73" t="s">
        <v>113</v>
      </c>
      <c r="B3" s="74">
        <v>2535</v>
      </c>
      <c r="C3" s="74">
        <v>66031</v>
      </c>
      <c r="D3" s="72">
        <f>B3/C3</f>
        <v>3.8391058745134862E-2</v>
      </c>
      <c r="E3" s="73">
        <v>327</v>
      </c>
    </row>
    <row r="4" spans="1:5" x14ac:dyDescent="0.25">
      <c r="A4" s="33" t="s">
        <v>108</v>
      </c>
      <c r="B4" s="21">
        <v>13362</v>
      </c>
      <c r="C4" s="74">
        <v>66031</v>
      </c>
      <c r="D4" s="72">
        <f t="shared" ref="D4:D8" si="0">B4/C4</f>
        <v>0.20235949781163393</v>
      </c>
      <c r="E4" s="33">
        <v>603</v>
      </c>
    </row>
    <row r="5" spans="1:5" x14ac:dyDescent="0.25">
      <c r="A5" s="33" t="s">
        <v>109</v>
      </c>
      <c r="B5" s="21">
        <v>17476</v>
      </c>
      <c r="C5" s="74">
        <v>66031</v>
      </c>
      <c r="D5" s="72">
        <f t="shared" si="0"/>
        <v>0.2646635671124169</v>
      </c>
      <c r="E5" s="33">
        <v>697</v>
      </c>
    </row>
    <row r="6" spans="1:5" x14ac:dyDescent="0.25">
      <c r="A6" s="33" t="s">
        <v>110</v>
      </c>
      <c r="B6" s="21">
        <v>22764</v>
      </c>
      <c r="C6" s="74">
        <v>66031</v>
      </c>
      <c r="D6" s="72">
        <f t="shared" si="0"/>
        <v>0.34474716421074952</v>
      </c>
      <c r="E6" s="33">
        <v>801</v>
      </c>
    </row>
    <row r="7" spans="1:5" x14ac:dyDescent="0.25">
      <c r="A7" s="33" t="s">
        <v>111</v>
      </c>
      <c r="B7" s="21">
        <v>7561</v>
      </c>
      <c r="C7" s="74">
        <v>66031</v>
      </c>
      <c r="D7" s="72">
        <f t="shared" si="0"/>
        <v>0.11450682255304327</v>
      </c>
      <c r="E7" s="33">
        <v>511</v>
      </c>
    </row>
    <row r="8" spans="1:5" x14ac:dyDescent="0.25">
      <c r="A8" s="33" t="s">
        <v>112</v>
      </c>
      <c r="B8" s="21">
        <v>2333</v>
      </c>
      <c r="C8" s="74">
        <v>66031</v>
      </c>
      <c r="D8" s="72">
        <f t="shared" si="0"/>
        <v>3.5331889567021553E-2</v>
      </c>
      <c r="E8" s="33">
        <v>235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B4" sqref="B4"/>
    </sheetView>
  </sheetViews>
  <sheetFormatPr defaultRowHeight="15" x14ac:dyDescent="0.25"/>
  <cols>
    <col min="1" max="1" width="14.42578125" customWidth="1"/>
    <col min="2" max="2" width="16" customWidth="1"/>
    <col min="3" max="3" width="13.140625" customWidth="1"/>
    <col min="4" max="4" width="21.28515625" customWidth="1"/>
    <col min="5" max="5" width="15" customWidth="1"/>
  </cols>
  <sheetData>
    <row r="2" spans="1:5" x14ac:dyDescent="0.25">
      <c r="A2" s="11" t="s">
        <v>96</v>
      </c>
      <c r="B2" s="11" t="s">
        <v>7</v>
      </c>
      <c r="C2" s="11" t="s">
        <v>29</v>
      </c>
      <c r="D2" s="11" t="s">
        <v>56</v>
      </c>
      <c r="E2" s="11" t="s">
        <v>2</v>
      </c>
    </row>
    <row r="3" spans="1:5" x14ac:dyDescent="0.25">
      <c r="A3" s="71" t="s">
        <v>87</v>
      </c>
      <c r="B3" s="21">
        <v>4613</v>
      </c>
      <c r="C3" s="72">
        <f t="shared" ref="C3:C11" si="0">B3/D3</f>
        <v>2.2819688350234974E-2</v>
      </c>
      <c r="D3" s="21">
        <v>202150</v>
      </c>
      <c r="E3" s="33">
        <v>401</v>
      </c>
    </row>
    <row r="4" spans="1:5" x14ac:dyDescent="0.25">
      <c r="A4" s="71" t="s">
        <v>88</v>
      </c>
      <c r="B4" s="21">
        <v>7056</v>
      </c>
      <c r="C4" s="72">
        <f t="shared" si="0"/>
        <v>3.490477368290873E-2</v>
      </c>
      <c r="D4" s="21">
        <v>202150</v>
      </c>
      <c r="E4" s="33">
        <v>492</v>
      </c>
    </row>
    <row r="5" spans="1:5" x14ac:dyDescent="0.25">
      <c r="A5" s="71" t="s">
        <v>89</v>
      </c>
      <c r="B5" s="21">
        <v>14612</v>
      </c>
      <c r="C5" s="72">
        <f t="shared" si="0"/>
        <v>7.2282958199356914E-2</v>
      </c>
      <c r="D5" s="21">
        <v>202150</v>
      </c>
      <c r="E5" s="33">
        <v>667</v>
      </c>
    </row>
    <row r="6" spans="1:5" x14ac:dyDescent="0.25">
      <c r="A6" s="71" t="s">
        <v>90</v>
      </c>
      <c r="B6" s="21">
        <v>21003</v>
      </c>
      <c r="C6" s="72">
        <f t="shared" si="0"/>
        <v>0.10389809547365818</v>
      </c>
      <c r="D6" s="21">
        <v>202150</v>
      </c>
      <c r="E6" s="33">
        <v>767</v>
      </c>
    </row>
    <row r="7" spans="1:5" x14ac:dyDescent="0.25">
      <c r="A7" s="71" t="s">
        <v>91</v>
      </c>
      <c r="B7" s="21">
        <v>27429</v>
      </c>
      <c r="C7" s="72">
        <f t="shared" si="0"/>
        <v>0.13568637150630719</v>
      </c>
      <c r="D7" s="21">
        <v>202150</v>
      </c>
      <c r="E7" s="33">
        <v>1106</v>
      </c>
    </row>
    <row r="8" spans="1:5" x14ac:dyDescent="0.25">
      <c r="A8" s="71" t="s">
        <v>92</v>
      </c>
      <c r="B8" s="21">
        <v>25191</v>
      </c>
      <c r="C8" s="72">
        <f t="shared" si="0"/>
        <v>0.12461538461538461</v>
      </c>
      <c r="D8" s="21">
        <v>202150</v>
      </c>
      <c r="E8" s="33">
        <v>955</v>
      </c>
    </row>
    <row r="9" spans="1:5" x14ac:dyDescent="0.25">
      <c r="A9" s="71" t="s">
        <v>93</v>
      </c>
      <c r="B9" s="21">
        <v>34738</v>
      </c>
      <c r="C9" s="72">
        <f t="shared" si="0"/>
        <v>0.1718426910709869</v>
      </c>
      <c r="D9" s="21">
        <v>202150</v>
      </c>
      <c r="E9" s="33">
        <v>1084</v>
      </c>
    </row>
    <row r="10" spans="1:5" x14ac:dyDescent="0.25">
      <c r="A10" s="71" t="s">
        <v>94</v>
      </c>
      <c r="B10" s="21">
        <v>14841</v>
      </c>
      <c r="C10" s="72">
        <f t="shared" si="0"/>
        <v>7.3415780361117983E-2</v>
      </c>
      <c r="D10" s="21">
        <v>202150</v>
      </c>
      <c r="E10" s="33">
        <v>634</v>
      </c>
    </row>
    <row r="11" spans="1:5" x14ac:dyDescent="0.25">
      <c r="A11" s="71" t="s">
        <v>95</v>
      </c>
      <c r="B11" s="21">
        <v>52667</v>
      </c>
      <c r="C11" s="72">
        <f t="shared" si="0"/>
        <v>0.26053425674004455</v>
      </c>
      <c r="D11" s="21">
        <v>202150</v>
      </c>
      <c r="E11" s="33">
        <v>1079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zoomScaleNormal="100" workbookViewId="0">
      <selection activeCell="D1" sqref="D1"/>
    </sheetView>
  </sheetViews>
  <sheetFormatPr defaultRowHeight="15" x14ac:dyDescent="0.25"/>
  <cols>
    <col min="1" max="1" width="23.85546875" customWidth="1"/>
    <col min="2" max="2" width="27.28515625" customWidth="1"/>
    <col min="3" max="3" width="18.42578125" customWidth="1"/>
    <col min="4" max="4" width="25.140625" customWidth="1"/>
    <col min="5" max="5" width="10.28515625" customWidth="1"/>
    <col min="6" max="6" width="10.7109375" customWidth="1"/>
    <col min="7" max="7" width="9.140625" customWidth="1"/>
    <col min="8" max="8" width="16.42578125" customWidth="1"/>
    <col min="9" max="9" width="31.7109375" customWidth="1"/>
    <col min="11" max="12" width="25" customWidth="1"/>
    <col min="13" max="13" width="15.7109375" customWidth="1"/>
  </cols>
  <sheetData>
    <row r="1" spans="1:6" x14ac:dyDescent="0.25">
      <c r="A1" s="99" t="s">
        <v>147</v>
      </c>
      <c r="B1" s="99"/>
      <c r="C1" s="99"/>
    </row>
    <row r="2" spans="1:6" x14ac:dyDescent="0.25">
      <c r="A2" s="90" t="s">
        <v>148</v>
      </c>
      <c r="B2" s="90" t="s">
        <v>142</v>
      </c>
      <c r="C2" s="90" t="s">
        <v>65</v>
      </c>
      <c r="E2" s="91" t="s">
        <v>3</v>
      </c>
      <c r="F2" s="91" t="s">
        <v>4</v>
      </c>
    </row>
    <row r="3" spans="1:6" ht="15.75" x14ac:dyDescent="0.25">
      <c r="A3" s="87" t="s">
        <v>77</v>
      </c>
      <c r="B3" s="88" t="s">
        <v>77</v>
      </c>
      <c r="C3" s="85">
        <v>2913</v>
      </c>
      <c r="E3" s="34">
        <f>AVERAGE(C3:C22)</f>
        <v>4437.3500000000004</v>
      </c>
      <c r="F3" s="34">
        <f>MEDIAN(C3:C22)</f>
        <v>4574</v>
      </c>
    </row>
    <row r="4" spans="1:6" ht="15.75" x14ac:dyDescent="0.25">
      <c r="A4" s="87" t="s">
        <v>139</v>
      </c>
      <c r="B4" s="88" t="s">
        <v>77</v>
      </c>
      <c r="C4" s="85">
        <v>2966</v>
      </c>
    </row>
    <row r="5" spans="1:6" ht="15.75" x14ac:dyDescent="0.25">
      <c r="A5" s="87" t="s">
        <v>132</v>
      </c>
      <c r="B5" s="88" t="s">
        <v>132</v>
      </c>
      <c r="C5" s="85">
        <v>3692</v>
      </c>
    </row>
    <row r="6" spans="1:6" ht="15.75" x14ac:dyDescent="0.25">
      <c r="A6" s="87" t="s">
        <v>136</v>
      </c>
      <c r="B6" s="88" t="s">
        <v>79</v>
      </c>
      <c r="C6" s="85">
        <v>4104</v>
      </c>
    </row>
    <row r="7" spans="1:6" ht="15.75" x14ac:dyDescent="0.25">
      <c r="A7" s="87" t="s">
        <v>133</v>
      </c>
      <c r="B7" s="88" t="s">
        <v>134</v>
      </c>
      <c r="C7" s="85">
        <v>4125</v>
      </c>
    </row>
    <row r="8" spans="1:6" ht="15.75" x14ac:dyDescent="0.25">
      <c r="A8" s="87" t="s">
        <v>79</v>
      </c>
      <c r="B8" s="88" t="s">
        <v>79</v>
      </c>
      <c r="C8" s="41">
        <v>4145</v>
      </c>
    </row>
    <row r="9" spans="1:6" ht="15.75" x14ac:dyDescent="0.25">
      <c r="A9" s="87" t="s">
        <v>127</v>
      </c>
      <c r="B9" s="88" t="s">
        <v>126</v>
      </c>
      <c r="C9" s="85">
        <v>4200</v>
      </c>
    </row>
    <row r="10" spans="1:6" ht="15.75" x14ac:dyDescent="0.25">
      <c r="A10" s="87" t="s">
        <v>51</v>
      </c>
      <c r="B10" s="88" t="s">
        <v>51</v>
      </c>
      <c r="C10" s="85">
        <v>4212</v>
      </c>
    </row>
    <row r="11" spans="1:6" ht="15.75" x14ac:dyDescent="0.25">
      <c r="A11" s="87" t="s">
        <v>125</v>
      </c>
      <c r="B11" s="88" t="s">
        <v>126</v>
      </c>
      <c r="C11" s="85">
        <v>4259</v>
      </c>
    </row>
    <row r="12" spans="1:6" ht="15.75" x14ac:dyDescent="0.25">
      <c r="A12" s="87" t="s">
        <v>140</v>
      </c>
      <c r="B12" s="88" t="s">
        <v>134</v>
      </c>
      <c r="C12" s="41">
        <v>4524</v>
      </c>
    </row>
    <row r="13" spans="1:6" ht="15.75" x14ac:dyDescent="0.25">
      <c r="A13" s="87" t="s">
        <v>128</v>
      </c>
      <c r="B13" s="88" t="s">
        <v>143</v>
      </c>
      <c r="C13" s="85">
        <v>4624</v>
      </c>
    </row>
    <row r="14" spans="1:6" ht="15.75" x14ac:dyDescent="0.25">
      <c r="A14" s="87" t="s">
        <v>137</v>
      </c>
      <c r="B14" s="88" t="s">
        <v>130</v>
      </c>
      <c r="C14" s="85">
        <v>4646</v>
      </c>
    </row>
    <row r="15" spans="1:6" ht="15.75" x14ac:dyDescent="0.25">
      <c r="A15" s="87" t="s">
        <v>67</v>
      </c>
      <c r="B15" s="88" t="s">
        <v>124</v>
      </c>
      <c r="C15" s="85">
        <v>4694</v>
      </c>
    </row>
    <row r="16" spans="1:6" ht="15.75" x14ac:dyDescent="0.25">
      <c r="A16" s="87" t="s">
        <v>75</v>
      </c>
      <c r="B16" s="93" t="s">
        <v>75</v>
      </c>
      <c r="C16" s="85">
        <v>4709</v>
      </c>
    </row>
    <row r="17" spans="1:3" ht="15.75" x14ac:dyDescent="0.25">
      <c r="A17" s="87" t="s">
        <v>69</v>
      </c>
      <c r="B17" s="94" t="s">
        <v>129</v>
      </c>
      <c r="C17" s="85">
        <v>4882</v>
      </c>
    </row>
    <row r="18" spans="1:3" ht="15.75" x14ac:dyDescent="0.25">
      <c r="A18" s="87" t="s">
        <v>74</v>
      </c>
      <c r="B18" s="88" t="s">
        <v>135</v>
      </c>
      <c r="C18" s="85">
        <v>4985</v>
      </c>
    </row>
    <row r="19" spans="1:3" ht="15.75" x14ac:dyDescent="0.25">
      <c r="A19" s="87" t="s">
        <v>138</v>
      </c>
      <c r="B19" s="88" t="s">
        <v>73</v>
      </c>
      <c r="C19" s="85">
        <v>5015</v>
      </c>
    </row>
    <row r="20" spans="1:3" ht="15.75" x14ac:dyDescent="0.25">
      <c r="A20" s="87" t="s">
        <v>63</v>
      </c>
      <c r="B20" s="88" t="s">
        <v>63</v>
      </c>
      <c r="C20" s="85">
        <v>5139</v>
      </c>
    </row>
    <row r="21" spans="1:3" ht="15.75" x14ac:dyDescent="0.25">
      <c r="A21" s="87" t="s">
        <v>70</v>
      </c>
      <c r="B21" s="88" t="s">
        <v>130</v>
      </c>
      <c r="C21" s="85">
        <v>5338</v>
      </c>
    </row>
    <row r="22" spans="1:3" ht="15.75" x14ac:dyDescent="0.25">
      <c r="A22" s="92" t="s">
        <v>131</v>
      </c>
      <c r="B22" s="93" t="s">
        <v>78</v>
      </c>
      <c r="C22" s="85">
        <v>5575</v>
      </c>
    </row>
    <row r="24" spans="1:3" x14ac:dyDescent="0.25">
      <c r="A24" s="99" t="s">
        <v>145</v>
      </c>
      <c r="B24" s="99"/>
      <c r="C24" s="99"/>
    </row>
    <row r="25" spans="1:3" x14ac:dyDescent="0.25">
      <c r="A25" s="90" t="s">
        <v>122</v>
      </c>
      <c r="B25" s="90" t="s">
        <v>142</v>
      </c>
      <c r="C25" s="90" t="s">
        <v>65</v>
      </c>
    </row>
    <row r="26" spans="1:3" ht="15.75" x14ac:dyDescent="0.25">
      <c r="A26" s="87" t="s">
        <v>67</v>
      </c>
      <c r="B26" s="88" t="s">
        <v>124</v>
      </c>
      <c r="C26" s="85">
        <v>4694</v>
      </c>
    </row>
    <row r="27" spans="1:3" ht="15.75" x14ac:dyDescent="0.25">
      <c r="A27" s="87" t="s">
        <v>125</v>
      </c>
      <c r="B27" s="88" t="s">
        <v>126</v>
      </c>
      <c r="C27" s="85">
        <v>4259</v>
      </c>
    </row>
    <row r="28" spans="1:3" ht="15.75" x14ac:dyDescent="0.25">
      <c r="A28" s="87" t="s">
        <v>127</v>
      </c>
      <c r="B28" s="88" t="s">
        <v>126</v>
      </c>
      <c r="C28" s="85">
        <v>4200</v>
      </c>
    </row>
    <row r="29" spans="1:3" ht="15.75" x14ac:dyDescent="0.25">
      <c r="A29" s="87" t="s">
        <v>128</v>
      </c>
      <c r="B29" s="88" t="s">
        <v>143</v>
      </c>
      <c r="C29" s="85">
        <v>4624</v>
      </c>
    </row>
    <row r="30" spans="1:3" ht="15.75" x14ac:dyDescent="0.25">
      <c r="A30" s="87" t="s">
        <v>69</v>
      </c>
      <c r="B30" s="89" t="s">
        <v>129</v>
      </c>
      <c r="C30" s="85">
        <v>4882</v>
      </c>
    </row>
    <row r="31" spans="1:3" ht="15.75" x14ac:dyDescent="0.25">
      <c r="A31" s="87" t="s">
        <v>70</v>
      </c>
      <c r="B31" s="88" t="s">
        <v>130</v>
      </c>
      <c r="C31" s="85">
        <v>5338</v>
      </c>
    </row>
    <row r="32" spans="1:3" ht="15.75" x14ac:dyDescent="0.25">
      <c r="A32" s="87" t="s">
        <v>131</v>
      </c>
      <c r="B32" s="88" t="s">
        <v>78</v>
      </c>
      <c r="C32" s="85">
        <v>5575</v>
      </c>
    </row>
    <row r="33" spans="1:6" ht="15.75" x14ac:dyDescent="0.25">
      <c r="A33" s="87" t="s">
        <v>132</v>
      </c>
      <c r="B33" s="88" t="s">
        <v>132</v>
      </c>
      <c r="C33" s="85">
        <v>3692</v>
      </c>
    </row>
    <row r="34" spans="1:6" ht="15.75" x14ac:dyDescent="0.25">
      <c r="A34" s="87" t="s">
        <v>133</v>
      </c>
      <c r="B34" s="88" t="s">
        <v>134</v>
      </c>
      <c r="C34" s="85">
        <v>4125</v>
      </c>
    </row>
    <row r="35" spans="1:6" ht="15.75" x14ac:dyDescent="0.25">
      <c r="A35" s="87" t="s">
        <v>74</v>
      </c>
      <c r="B35" s="88" t="s">
        <v>135</v>
      </c>
      <c r="C35" s="85">
        <v>4985</v>
      </c>
    </row>
    <row r="36" spans="1:6" ht="15.75" x14ac:dyDescent="0.25">
      <c r="A36" s="87" t="s">
        <v>75</v>
      </c>
      <c r="B36" s="88" t="s">
        <v>75</v>
      </c>
      <c r="C36" s="85">
        <v>4709</v>
      </c>
    </row>
    <row r="37" spans="1:6" ht="15.75" x14ac:dyDescent="0.25">
      <c r="A37" s="87" t="s">
        <v>63</v>
      </c>
      <c r="B37" s="88" t="s">
        <v>63</v>
      </c>
      <c r="C37" s="85">
        <v>5139</v>
      </c>
    </row>
    <row r="38" spans="1:6" ht="15.75" x14ac:dyDescent="0.25">
      <c r="A38" s="87" t="s">
        <v>136</v>
      </c>
      <c r="B38" s="88" t="s">
        <v>79</v>
      </c>
      <c r="C38" s="85">
        <v>4104</v>
      </c>
    </row>
    <row r="39" spans="1:6" ht="15.75" x14ac:dyDescent="0.25">
      <c r="A39" s="87" t="s">
        <v>137</v>
      </c>
      <c r="B39" s="88" t="s">
        <v>130</v>
      </c>
      <c r="C39" s="85">
        <v>4646</v>
      </c>
    </row>
    <row r="40" spans="1:6" ht="15.75" x14ac:dyDescent="0.25">
      <c r="A40" s="87" t="s">
        <v>138</v>
      </c>
      <c r="B40" s="88" t="s">
        <v>73</v>
      </c>
      <c r="C40" s="85">
        <v>5015</v>
      </c>
    </row>
    <row r="41" spans="1:6" ht="15.75" x14ac:dyDescent="0.25">
      <c r="A41" s="87" t="s">
        <v>77</v>
      </c>
      <c r="B41" s="88" t="s">
        <v>77</v>
      </c>
      <c r="C41" s="85">
        <v>2913</v>
      </c>
    </row>
    <row r="42" spans="1:6" ht="15.75" x14ac:dyDescent="0.25">
      <c r="A42" s="87" t="s">
        <v>139</v>
      </c>
      <c r="B42" s="88" t="s">
        <v>77</v>
      </c>
      <c r="C42" s="85">
        <v>2966</v>
      </c>
    </row>
    <row r="43" spans="1:6" ht="15.75" x14ac:dyDescent="0.25">
      <c r="A43" s="87" t="s">
        <v>51</v>
      </c>
      <c r="B43" s="88" t="s">
        <v>51</v>
      </c>
      <c r="C43" s="41">
        <v>4212</v>
      </c>
    </row>
    <row r="44" spans="1:6" ht="15.75" x14ac:dyDescent="0.25">
      <c r="A44" s="87" t="s">
        <v>79</v>
      </c>
      <c r="B44" s="88" t="s">
        <v>79</v>
      </c>
      <c r="C44" s="41">
        <v>4145</v>
      </c>
    </row>
    <row r="45" spans="1:6" ht="15.75" x14ac:dyDescent="0.25">
      <c r="A45" s="92" t="s">
        <v>140</v>
      </c>
      <c r="B45" s="93" t="s">
        <v>134</v>
      </c>
      <c r="C45" s="41">
        <v>4524</v>
      </c>
    </row>
    <row r="47" spans="1:6" x14ac:dyDescent="0.25">
      <c r="A47" s="99" t="s">
        <v>144</v>
      </c>
      <c r="B47" s="99"/>
      <c r="C47" s="99"/>
    </row>
    <row r="48" spans="1:6" x14ac:dyDescent="0.25">
      <c r="A48" s="90" t="s">
        <v>146</v>
      </c>
      <c r="B48" s="90" t="s">
        <v>142</v>
      </c>
      <c r="C48" s="90" t="s">
        <v>65</v>
      </c>
      <c r="E48" s="91" t="s">
        <v>3</v>
      </c>
      <c r="F48" s="91" t="s">
        <v>4</v>
      </c>
    </row>
    <row r="49" spans="1:6" ht="15.75" x14ac:dyDescent="0.25">
      <c r="A49" s="92" t="s">
        <v>77</v>
      </c>
      <c r="B49" s="93" t="s">
        <v>77</v>
      </c>
      <c r="C49" s="85">
        <v>3161</v>
      </c>
      <c r="E49" s="34">
        <f>AVERAGE(C49:C65)</f>
        <v>4981.3529411764703</v>
      </c>
      <c r="F49" s="34">
        <f>MEDIAN(C49:C65)</f>
        <v>4880</v>
      </c>
    </row>
    <row r="50" spans="1:6" ht="15.75" x14ac:dyDescent="0.25">
      <c r="A50" s="92" t="s">
        <v>79</v>
      </c>
      <c r="B50" s="93" t="s">
        <v>79</v>
      </c>
      <c r="C50" s="85">
        <v>4064</v>
      </c>
      <c r="E50" s="84"/>
      <c r="F50" s="84"/>
    </row>
    <row r="51" spans="1:6" ht="15.75" x14ac:dyDescent="0.25">
      <c r="A51" s="92" t="s">
        <v>66</v>
      </c>
      <c r="B51" s="93" t="s">
        <v>134</v>
      </c>
      <c r="C51" s="41">
        <v>4642</v>
      </c>
    </row>
    <row r="52" spans="1:6" ht="15.75" x14ac:dyDescent="0.25">
      <c r="A52" s="92" t="s">
        <v>81</v>
      </c>
      <c r="B52" s="93" t="s">
        <v>126</v>
      </c>
      <c r="C52" s="85">
        <v>4744</v>
      </c>
    </row>
    <row r="53" spans="1:6" ht="15.75" x14ac:dyDescent="0.25">
      <c r="A53" s="92" t="s">
        <v>80</v>
      </c>
      <c r="B53" s="93" t="s">
        <v>126</v>
      </c>
      <c r="C53" s="85">
        <v>4754</v>
      </c>
    </row>
    <row r="54" spans="1:6" ht="15.75" x14ac:dyDescent="0.25">
      <c r="A54" s="92" t="s">
        <v>123</v>
      </c>
      <c r="B54" s="93" t="s">
        <v>134</v>
      </c>
      <c r="C54" s="41">
        <v>4783</v>
      </c>
    </row>
    <row r="55" spans="1:6" ht="15.75" x14ac:dyDescent="0.25">
      <c r="A55" s="92" t="s">
        <v>67</v>
      </c>
      <c r="B55" s="93" t="s">
        <v>124</v>
      </c>
      <c r="C55" s="85">
        <v>4826</v>
      </c>
    </row>
    <row r="56" spans="1:6" ht="15.75" x14ac:dyDescent="0.25">
      <c r="A56" s="92" t="s">
        <v>69</v>
      </c>
      <c r="B56" s="93" t="s">
        <v>129</v>
      </c>
      <c r="C56" s="85">
        <v>4877</v>
      </c>
    </row>
    <row r="57" spans="1:6" ht="15.75" x14ac:dyDescent="0.25">
      <c r="A57" s="92" t="s">
        <v>75</v>
      </c>
      <c r="B57" s="93" t="s">
        <v>75</v>
      </c>
      <c r="C57" s="85">
        <v>4880</v>
      </c>
    </row>
    <row r="58" spans="1:6" ht="15.75" x14ac:dyDescent="0.25">
      <c r="A58" s="92" t="s">
        <v>70</v>
      </c>
      <c r="B58" s="93" t="s">
        <v>130</v>
      </c>
      <c r="C58" s="41">
        <v>4895</v>
      </c>
    </row>
    <row r="59" spans="1:6" ht="15.75" x14ac:dyDescent="0.25">
      <c r="A59" s="92" t="s">
        <v>72</v>
      </c>
      <c r="B59" s="93" t="s">
        <v>129</v>
      </c>
      <c r="C59" s="86">
        <v>5297</v>
      </c>
    </row>
    <row r="60" spans="1:6" ht="15.75" x14ac:dyDescent="0.25">
      <c r="A60" s="92" t="s">
        <v>71</v>
      </c>
      <c r="B60" s="93" t="s">
        <v>135</v>
      </c>
      <c r="C60" s="85">
        <v>5350</v>
      </c>
    </row>
    <row r="61" spans="1:6" ht="15.75" x14ac:dyDescent="0.25">
      <c r="A61" s="92" t="s">
        <v>74</v>
      </c>
      <c r="B61" s="93" t="s">
        <v>135</v>
      </c>
      <c r="C61" s="85">
        <v>5437</v>
      </c>
    </row>
    <row r="62" spans="1:6" ht="15.75" x14ac:dyDescent="0.25">
      <c r="A62" s="92" t="s">
        <v>76</v>
      </c>
      <c r="B62" s="93" t="s">
        <v>141</v>
      </c>
      <c r="C62" s="41">
        <v>5446</v>
      </c>
    </row>
    <row r="63" spans="1:6" ht="15.75" x14ac:dyDescent="0.25">
      <c r="A63" s="92" t="s">
        <v>73</v>
      </c>
      <c r="B63" s="93" t="s">
        <v>73</v>
      </c>
      <c r="C63" s="85">
        <v>5715</v>
      </c>
    </row>
    <row r="64" spans="1:6" ht="15.75" x14ac:dyDescent="0.25">
      <c r="A64" s="92" t="s">
        <v>78</v>
      </c>
      <c r="B64" s="93" t="s">
        <v>78</v>
      </c>
      <c r="C64" s="85">
        <v>5890</v>
      </c>
    </row>
    <row r="65" spans="1:3" ht="15.75" x14ac:dyDescent="0.25">
      <c r="A65" s="92" t="s">
        <v>68</v>
      </c>
      <c r="B65" s="93" t="s">
        <v>141</v>
      </c>
      <c r="C65" s="85">
        <v>5922</v>
      </c>
    </row>
    <row r="66" spans="1:3" x14ac:dyDescent="0.25">
      <c r="A66" s="95"/>
      <c r="B66" s="96"/>
      <c r="C66" s="97"/>
    </row>
    <row r="67" spans="1:3" x14ac:dyDescent="0.25">
      <c r="A67" s="95"/>
      <c r="B67" s="80"/>
      <c r="C67" s="98"/>
    </row>
    <row r="68" spans="1:3" x14ac:dyDescent="0.25">
      <c r="A68" s="99" t="s">
        <v>144</v>
      </c>
      <c r="B68" s="99"/>
      <c r="C68" s="99"/>
    </row>
    <row r="69" spans="1:3" x14ac:dyDescent="0.25">
      <c r="A69" s="90" t="s">
        <v>146</v>
      </c>
      <c r="B69" s="90" t="s">
        <v>142</v>
      </c>
      <c r="C69" s="90" t="s">
        <v>65</v>
      </c>
    </row>
    <row r="70" spans="1:3" ht="15.75" x14ac:dyDescent="0.25">
      <c r="A70" s="92" t="s">
        <v>66</v>
      </c>
      <c r="B70" s="93" t="s">
        <v>134</v>
      </c>
      <c r="C70" s="41">
        <v>4642</v>
      </c>
    </row>
    <row r="71" spans="1:3" ht="15.75" x14ac:dyDescent="0.25">
      <c r="A71" s="92" t="s">
        <v>123</v>
      </c>
      <c r="B71" s="93" t="s">
        <v>134</v>
      </c>
      <c r="C71" s="41">
        <v>4783</v>
      </c>
    </row>
    <row r="72" spans="1:3" ht="15.75" x14ac:dyDescent="0.25">
      <c r="A72" s="92" t="s">
        <v>67</v>
      </c>
      <c r="B72" s="93" t="s">
        <v>124</v>
      </c>
      <c r="C72" s="85">
        <v>4826</v>
      </c>
    </row>
    <row r="73" spans="1:3" ht="15.75" x14ac:dyDescent="0.25">
      <c r="A73" s="92" t="s">
        <v>68</v>
      </c>
      <c r="B73" s="93" t="s">
        <v>141</v>
      </c>
      <c r="C73" s="85">
        <v>5922</v>
      </c>
    </row>
    <row r="74" spans="1:3" ht="15.75" x14ac:dyDescent="0.25">
      <c r="A74" s="92" t="s">
        <v>69</v>
      </c>
      <c r="B74" s="93" t="s">
        <v>129</v>
      </c>
      <c r="C74" s="85">
        <v>4877</v>
      </c>
    </row>
    <row r="75" spans="1:3" ht="15.75" x14ac:dyDescent="0.25">
      <c r="A75" s="92" t="s">
        <v>70</v>
      </c>
      <c r="B75" s="93" t="s">
        <v>130</v>
      </c>
      <c r="C75" s="41">
        <v>4895</v>
      </c>
    </row>
    <row r="76" spans="1:3" ht="15.75" x14ac:dyDescent="0.25">
      <c r="A76" s="92" t="s">
        <v>71</v>
      </c>
      <c r="B76" s="93" t="s">
        <v>135</v>
      </c>
      <c r="C76" s="85">
        <v>5350</v>
      </c>
    </row>
    <row r="77" spans="1:3" ht="15.75" x14ac:dyDescent="0.25">
      <c r="A77" s="92" t="s">
        <v>72</v>
      </c>
      <c r="B77" s="93" t="s">
        <v>129</v>
      </c>
      <c r="C77" s="86">
        <v>5297</v>
      </c>
    </row>
    <row r="78" spans="1:3" ht="15.75" x14ac:dyDescent="0.25">
      <c r="A78" s="92" t="s">
        <v>73</v>
      </c>
      <c r="B78" s="93" t="s">
        <v>73</v>
      </c>
      <c r="C78" s="85">
        <v>5715</v>
      </c>
    </row>
    <row r="79" spans="1:3" ht="15.75" x14ac:dyDescent="0.25">
      <c r="A79" s="92" t="s">
        <v>74</v>
      </c>
      <c r="B79" s="93" t="s">
        <v>135</v>
      </c>
      <c r="C79" s="85">
        <v>5437</v>
      </c>
    </row>
    <row r="80" spans="1:3" ht="15.75" x14ac:dyDescent="0.25">
      <c r="A80" s="92" t="s">
        <v>75</v>
      </c>
      <c r="B80" s="93" t="s">
        <v>75</v>
      </c>
      <c r="C80" s="85">
        <v>4880</v>
      </c>
    </row>
    <row r="81" spans="1:3" ht="15.75" x14ac:dyDescent="0.25">
      <c r="A81" s="92" t="s">
        <v>76</v>
      </c>
      <c r="B81" s="93" t="s">
        <v>141</v>
      </c>
      <c r="C81" s="41">
        <v>5446</v>
      </c>
    </row>
    <row r="82" spans="1:3" ht="15.75" x14ac:dyDescent="0.25">
      <c r="A82" s="92" t="s">
        <v>80</v>
      </c>
      <c r="B82" s="93" t="s">
        <v>126</v>
      </c>
      <c r="C82" s="85">
        <v>4754</v>
      </c>
    </row>
    <row r="83" spans="1:3" ht="15.75" x14ac:dyDescent="0.25">
      <c r="A83" s="92" t="s">
        <v>81</v>
      </c>
      <c r="B83" s="93" t="s">
        <v>126</v>
      </c>
      <c r="C83" s="85">
        <v>4744</v>
      </c>
    </row>
    <row r="84" spans="1:3" ht="15.75" x14ac:dyDescent="0.25">
      <c r="A84" s="92" t="s">
        <v>77</v>
      </c>
      <c r="B84" s="93" t="s">
        <v>77</v>
      </c>
      <c r="C84" s="85">
        <v>3161</v>
      </c>
    </row>
    <row r="85" spans="1:3" ht="15.75" x14ac:dyDescent="0.25">
      <c r="A85" s="92" t="s">
        <v>78</v>
      </c>
      <c r="B85" s="93" t="s">
        <v>78</v>
      </c>
      <c r="C85" s="85">
        <v>5890</v>
      </c>
    </row>
    <row r="86" spans="1:3" ht="15.75" x14ac:dyDescent="0.25">
      <c r="A86" s="92" t="s">
        <v>79</v>
      </c>
      <c r="B86" s="93" t="s">
        <v>79</v>
      </c>
      <c r="C86" s="85">
        <v>4064</v>
      </c>
    </row>
  </sheetData>
  <sortState ref="A26:C45">
    <sortCondition ref="A25"/>
  </sortState>
  <mergeCells count="4">
    <mergeCell ref="A24:C24"/>
    <mergeCell ref="A1:C1"/>
    <mergeCell ref="A47:C47"/>
    <mergeCell ref="A68:C6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showGridLines="0" workbookViewId="0">
      <selection activeCell="F11" sqref="F11:H13"/>
    </sheetView>
  </sheetViews>
  <sheetFormatPr defaultRowHeight="15" x14ac:dyDescent="0.25"/>
  <cols>
    <col min="3" max="3" width="16.7109375" customWidth="1"/>
    <col min="4" max="4" width="21.42578125" customWidth="1"/>
    <col min="5" max="5" width="22" customWidth="1"/>
    <col min="6" max="6" width="15" customWidth="1"/>
  </cols>
  <sheetData>
    <row r="2" spans="1:8" ht="60" x14ac:dyDescent="0.25">
      <c r="A2" s="4" t="s">
        <v>0</v>
      </c>
      <c r="B2" s="4" t="s">
        <v>9</v>
      </c>
      <c r="C2" s="4" t="s">
        <v>114</v>
      </c>
      <c r="D2" s="4" t="s">
        <v>10</v>
      </c>
      <c r="E2" s="4" t="s">
        <v>115</v>
      </c>
      <c r="F2" s="18" t="s">
        <v>12</v>
      </c>
      <c r="G2" s="18" t="s">
        <v>11</v>
      </c>
      <c r="H2" s="20" t="s">
        <v>23</v>
      </c>
    </row>
    <row r="3" spans="1:8" x14ac:dyDescent="0.25">
      <c r="A3" s="32" t="s">
        <v>14</v>
      </c>
      <c r="B3" s="53">
        <v>23699</v>
      </c>
      <c r="C3" s="54">
        <f t="shared" ref="C3:C9" si="0">B3/H3</f>
        <v>0.40976917091726461</v>
      </c>
      <c r="D3" s="26">
        <v>34136</v>
      </c>
      <c r="E3" s="27">
        <f t="shared" ref="E3:E9" si="1">D3/H3</f>
        <v>0.59023082908273539</v>
      </c>
      <c r="F3" s="26">
        <v>1600</v>
      </c>
      <c r="G3" s="26">
        <v>2253</v>
      </c>
      <c r="H3" s="55">
        <v>57835</v>
      </c>
    </row>
    <row r="4" spans="1:8" x14ac:dyDescent="0.25">
      <c r="A4" s="32" t="s">
        <v>15</v>
      </c>
      <c r="B4" s="26">
        <v>21991</v>
      </c>
      <c r="C4" s="27">
        <f t="shared" si="0"/>
        <v>0.40169878527719427</v>
      </c>
      <c r="D4" s="26">
        <v>32754</v>
      </c>
      <c r="E4" s="27">
        <f t="shared" si="1"/>
        <v>0.59830121472280573</v>
      </c>
      <c r="F4" s="26">
        <v>1772</v>
      </c>
      <c r="G4" s="26">
        <v>2319</v>
      </c>
      <c r="H4" s="55">
        <v>54745</v>
      </c>
    </row>
    <row r="5" spans="1:8" x14ac:dyDescent="0.25">
      <c r="A5" s="32" t="s">
        <v>16</v>
      </c>
      <c r="B5" s="26">
        <v>22499</v>
      </c>
      <c r="C5" s="27">
        <f t="shared" si="0"/>
        <v>0.40672849214527179</v>
      </c>
      <c r="D5" s="26">
        <v>32818</v>
      </c>
      <c r="E5" s="27">
        <f t="shared" si="1"/>
        <v>0.59327150785472815</v>
      </c>
      <c r="F5" s="26">
        <v>880</v>
      </c>
      <c r="G5" s="26">
        <v>1292</v>
      </c>
      <c r="H5" s="55">
        <v>55317</v>
      </c>
    </row>
    <row r="6" spans="1:8" x14ac:dyDescent="0.25">
      <c r="A6" s="32" t="s">
        <v>17</v>
      </c>
      <c r="B6" s="26">
        <v>22745</v>
      </c>
      <c r="C6" s="27">
        <f t="shared" si="0"/>
        <v>0.41136149895102364</v>
      </c>
      <c r="D6" s="26">
        <v>32547</v>
      </c>
      <c r="E6" s="27">
        <f t="shared" si="1"/>
        <v>0.5886385010489763</v>
      </c>
      <c r="F6" s="26">
        <v>794</v>
      </c>
      <c r="G6" s="26">
        <v>1020</v>
      </c>
      <c r="H6" s="55">
        <v>55292</v>
      </c>
    </row>
    <row r="7" spans="1:8" x14ac:dyDescent="0.25">
      <c r="A7" s="32" t="s">
        <v>18</v>
      </c>
      <c r="B7" s="26">
        <v>23365</v>
      </c>
      <c r="C7" s="27">
        <f t="shared" si="0"/>
        <v>0.41764232728572703</v>
      </c>
      <c r="D7" s="26">
        <v>32580</v>
      </c>
      <c r="E7" s="27">
        <f t="shared" si="1"/>
        <v>0.58235767271427297</v>
      </c>
      <c r="F7" s="26">
        <v>721</v>
      </c>
      <c r="G7" s="26">
        <v>796</v>
      </c>
      <c r="H7" s="55">
        <v>55945</v>
      </c>
    </row>
    <row r="8" spans="1:8" x14ac:dyDescent="0.25">
      <c r="A8" s="32" t="s">
        <v>19</v>
      </c>
      <c r="B8" s="26">
        <v>23245</v>
      </c>
      <c r="C8" s="27">
        <f t="shared" si="0"/>
        <v>0.4118168128266454</v>
      </c>
      <c r="D8" s="26">
        <v>33200</v>
      </c>
      <c r="E8" s="27">
        <f t="shared" si="1"/>
        <v>0.5881831871733546</v>
      </c>
      <c r="F8" s="26">
        <v>668</v>
      </c>
      <c r="G8" s="26">
        <v>944</v>
      </c>
      <c r="H8" s="55">
        <v>56445</v>
      </c>
    </row>
    <row r="9" spans="1:8" x14ac:dyDescent="0.25">
      <c r="A9" s="32" t="s">
        <v>20</v>
      </c>
      <c r="B9" s="26">
        <v>22672</v>
      </c>
      <c r="C9" s="27">
        <f t="shared" si="0"/>
        <v>0.40654138574092669</v>
      </c>
      <c r="D9" s="26">
        <v>33096</v>
      </c>
      <c r="E9" s="27">
        <f t="shared" si="1"/>
        <v>0.59345861425907331</v>
      </c>
      <c r="F9" s="26">
        <v>762</v>
      </c>
      <c r="G9" s="26">
        <v>737</v>
      </c>
      <c r="H9" s="26">
        <v>55768</v>
      </c>
    </row>
    <row r="11" spans="1:8" x14ac:dyDescent="0.25">
      <c r="B11" s="8"/>
      <c r="F11" s="11"/>
      <c r="G11" s="11" t="s">
        <v>3</v>
      </c>
      <c r="H11" s="11" t="s">
        <v>4</v>
      </c>
    </row>
    <row r="12" spans="1:8" x14ac:dyDescent="0.25">
      <c r="B12" s="19"/>
      <c r="F12" s="22" t="s">
        <v>9</v>
      </c>
      <c r="G12" s="56">
        <f>AVERAGE(B3:B9)</f>
        <v>22888</v>
      </c>
      <c r="H12" s="26">
        <f>MEDIAN(B3:B9)</f>
        <v>22745</v>
      </c>
    </row>
    <row r="13" spans="1:8" x14ac:dyDescent="0.25">
      <c r="B13" s="19"/>
      <c r="F13" s="22" t="s">
        <v>10</v>
      </c>
      <c r="G13" s="26">
        <f>AVERAGE(D3:D9)</f>
        <v>33018.714285714283</v>
      </c>
      <c r="H13" s="26">
        <f>MEDIAN(D3:D9)</f>
        <v>32818</v>
      </c>
    </row>
    <row r="14" spans="1:8" x14ac:dyDescent="0.25">
      <c r="D14" s="15"/>
    </row>
    <row r="15" spans="1:8" x14ac:dyDescent="0.25">
      <c r="D15" s="15"/>
    </row>
    <row r="16" spans="1:8" x14ac:dyDescent="0.25">
      <c r="D16" s="15"/>
    </row>
    <row r="17" spans="4:4" x14ac:dyDescent="0.25">
      <c r="D17" s="15"/>
    </row>
    <row r="18" spans="4:4" x14ac:dyDescent="0.25">
      <c r="D18" s="15"/>
    </row>
    <row r="19" spans="4:4" x14ac:dyDescent="0.25">
      <c r="D19" s="15"/>
    </row>
  </sheetData>
  <sortState ref="A3:E9">
    <sortCondition ref="A3"/>
  </sortState>
  <pageMargins left="0.7" right="0.7" top="0.75" bottom="0.75" header="0.3" footer="0.3"/>
  <ignoredErrors>
    <ignoredError sqref="A3:A9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showGridLines="0" workbookViewId="0">
      <selection activeCell="B11" sqref="B11:C12"/>
    </sheetView>
  </sheetViews>
  <sheetFormatPr defaultRowHeight="15" x14ac:dyDescent="0.25"/>
  <cols>
    <col min="3" max="3" width="14.42578125" customWidth="1"/>
    <col min="4" max="4" width="9.140625" customWidth="1"/>
  </cols>
  <sheetData>
    <row r="2" spans="1:3" x14ac:dyDescent="0.25">
      <c r="A2" s="11" t="s">
        <v>0</v>
      </c>
      <c r="B2" s="11" t="s">
        <v>13</v>
      </c>
      <c r="C2" s="11" t="s">
        <v>2</v>
      </c>
    </row>
    <row r="3" spans="1:3" x14ac:dyDescent="0.25">
      <c r="A3" s="25">
        <v>2005</v>
      </c>
      <c r="B3" s="52">
        <v>2.39</v>
      </c>
      <c r="C3" s="28">
        <v>0.11</v>
      </c>
    </row>
    <row r="4" spans="1:3" x14ac:dyDescent="0.25">
      <c r="A4" s="25">
        <v>2006</v>
      </c>
      <c r="B4" s="52">
        <v>2.54</v>
      </c>
      <c r="C4" s="28">
        <v>0.16</v>
      </c>
    </row>
    <row r="5" spans="1:3" x14ac:dyDescent="0.25">
      <c r="A5" s="25">
        <v>2007</v>
      </c>
      <c r="B5" s="52">
        <v>2.27</v>
      </c>
      <c r="C5" s="28">
        <v>0.12</v>
      </c>
    </row>
    <row r="6" spans="1:3" x14ac:dyDescent="0.25">
      <c r="A6" s="25">
        <v>2008</v>
      </c>
      <c r="B6" s="52">
        <v>2.35</v>
      </c>
      <c r="C6" s="28">
        <v>0.12</v>
      </c>
    </row>
    <row r="7" spans="1:3" x14ac:dyDescent="0.25">
      <c r="A7" s="25">
        <v>2009</v>
      </c>
      <c r="B7" s="52">
        <v>2.33</v>
      </c>
      <c r="C7" s="28">
        <v>0.12</v>
      </c>
    </row>
    <row r="8" spans="1:3" x14ac:dyDescent="0.25">
      <c r="A8" s="25">
        <v>2010</v>
      </c>
      <c r="B8" s="52">
        <v>2.4900000000000002</v>
      </c>
      <c r="C8" s="28">
        <v>0.13</v>
      </c>
    </row>
    <row r="9" spans="1:3" x14ac:dyDescent="0.25">
      <c r="A9" s="25">
        <v>2011</v>
      </c>
      <c r="B9" s="52">
        <v>2.33</v>
      </c>
      <c r="C9" s="28">
        <v>0.08</v>
      </c>
    </row>
    <row r="11" spans="1:3" x14ac:dyDescent="0.25">
      <c r="B11" s="11" t="s">
        <v>3</v>
      </c>
      <c r="C11" s="11" t="s">
        <v>4</v>
      </c>
    </row>
    <row r="12" spans="1:3" x14ac:dyDescent="0.25">
      <c r="B12" s="51">
        <f>AVERAGE(B3:B9)</f>
        <v>2.3857142857142857</v>
      </c>
      <c r="C12" s="28">
        <f>MEDIAN(B3:B9)</f>
        <v>2.35</v>
      </c>
    </row>
  </sheetData>
  <sortState ref="A3:C9">
    <sortCondition ref="A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workbookViewId="0">
      <selection activeCell="D12" sqref="D12"/>
    </sheetView>
  </sheetViews>
  <sheetFormatPr defaultRowHeight="15" x14ac:dyDescent="0.25"/>
  <cols>
    <col min="1" max="1" width="20.85546875" customWidth="1"/>
    <col min="2" max="4" width="17.85546875" customWidth="1"/>
    <col min="5" max="5" width="14" customWidth="1"/>
  </cols>
  <sheetData>
    <row r="2" spans="1:5" x14ac:dyDescent="0.25">
      <c r="A2" s="4" t="s">
        <v>24</v>
      </c>
      <c r="B2" s="4" t="s">
        <v>25</v>
      </c>
      <c r="C2" s="4" t="s">
        <v>28</v>
      </c>
      <c r="D2" s="4" t="s">
        <v>29</v>
      </c>
      <c r="E2" s="4" t="s">
        <v>2</v>
      </c>
    </row>
    <row r="3" spans="1:5" x14ac:dyDescent="0.25">
      <c r="A3" s="25" t="s">
        <v>116</v>
      </c>
      <c r="B3" s="28">
        <v>0</v>
      </c>
      <c r="C3" s="26">
        <v>14736</v>
      </c>
      <c r="D3" s="66">
        <f>B3/C3</f>
        <v>0</v>
      </c>
      <c r="E3" s="28">
        <v>89</v>
      </c>
    </row>
    <row r="4" spans="1:5" x14ac:dyDescent="0.25">
      <c r="A4" s="25" t="s">
        <v>117</v>
      </c>
      <c r="B4" s="28">
        <v>346</v>
      </c>
      <c r="C4" s="26">
        <v>14736</v>
      </c>
      <c r="D4" s="66">
        <f t="shared" ref="D4:D9" si="0">B4/C4</f>
        <v>2.3479913137893594E-2</v>
      </c>
      <c r="E4" s="28">
        <v>107</v>
      </c>
    </row>
    <row r="5" spans="1:5" x14ac:dyDescent="0.25">
      <c r="A5" s="25" t="s">
        <v>118</v>
      </c>
      <c r="B5" s="26">
        <v>1147</v>
      </c>
      <c r="C5" s="26">
        <v>14736</v>
      </c>
      <c r="D5" s="66">
        <f t="shared" si="0"/>
        <v>7.7836590662323568E-2</v>
      </c>
      <c r="E5" s="28">
        <v>188</v>
      </c>
    </row>
    <row r="6" spans="1:5" x14ac:dyDescent="0.25">
      <c r="A6" s="25" t="s">
        <v>37</v>
      </c>
      <c r="B6" s="26">
        <v>4728</v>
      </c>
      <c r="C6" s="26">
        <v>14736</v>
      </c>
      <c r="D6" s="66">
        <f t="shared" si="0"/>
        <v>0.32084690553745926</v>
      </c>
      <c r="E6" s="28">
        <v>410</v>
      </c>
    </row>
    <row r="7" spans="1:5" x14ac:dyDescent="0.25">
      <c r="A7" s="25" t="s">
        <v>26</v>
      </c>
      <c r="B7" s="26">
        <v>5587</v>
      </c>
      <c r="C7" s="26">
        <v>14736</v>
      </c>
      <c r="D7" s="66">
        <f t="shared" si="0"/>
        <v>0.37913952225841474</v>
      </c>
      <c r="E7" s="28">
        <v>424</v>
      </c>
    </row>
    <row r="8" spans="1:5" x14ac:dyDescent="0.25">
      <c r="A8" s="25" t="s">
        <v>27</v>
      </c>
      <c r="B8" s="26">
        <v>1620</v>
      </c>
      <c r="C8" s="26">
        <v>14736</v>
      </c>
      <c r="D8" s="66">
        <f t="shared" si="0"/>
        <v>0.10993485342019543</v>
      </c>
      <c r="E8" s="26">
        <v>217</v>
      </c>
    </row>
    <row r="9" spans="1:5" x14ac:dyDescent="0.25">
      <c r="A9" s="25" t="s">
        <v>119</v>
      </c>
      <c r="B9" s="26">
        <v>1308</v>
      </c>
      <c r="C9" s="26">
        <v>14736</v>
      </c>
      <c r="D9" s="66">
        <f t="shared" si="0"/>
        <v>8.8762214983713353E-2</v>
      </c>
      <c r="E9" s="28">
        <v>222</v>
      </c>
    </row>
    <row r="10" spans="1:5" x14ac:dyDescent="0.25">
      <c r="A10" s="77"/>
      <c r="B10" s="78"/>
      <c r="C10" s="78"/>
      <c r="D10" s="79"/>
      <c r="E10" s="78"/>
    </row>
    <row r="11" spans="1:5" x14ac:dyDescent="0.25">
      <c r="A11" s="77"/>
      <c r="B11" s="78"/>
      <c r="C11" s="78"/>
      <c r="D11" s="79"/>
      <c r="E11" s="78"/>
    </row>
    <row r="12" spans="1:5" x14ac:dyDescent="0.25">
      <c r="A12" s="77"/>
      <c r="B12" s="78"/>
      <c r="C12" s="78"/>
      <c r="D12" s="79"/>
      <c r="E12" s="80"/>
    </row>
    <row r="13" spans="1:5" x14ac:dyDescent="0.25">
      <c r="A13" s="77"/>
      <c r="B13" s="78"/>
      <c r="C13" s="78"/>
      <c r="D13" s="79"/>
      <c r="E13" s="78"/>
    </row>
    <row r="14" spans="1:5" x14ac:dyDescent="0.25">
      <c r="A14" s="77"/>
      <c r="B14" s="78"/>
      <c r="C14" s="78"/>
      <c r="D14" s="79"/>
      <c r="E14" s="80"/>
    </row>
    <row r="15" spans="1:5" x14ac:dyDescent="0.25">
      <c r="A15" s="77"/>
      <c r="B15" s="78"/>
      <c r="C15" s="78"/>
      <c r="D15" s="79"/>
      <c r="E15" s="80"/>
    </row>
    <row r="16" spans="1:5" x14ac:dyDescent="0.25">
      <c r="A16" s="77"/>
      <c r="B16" s="80"/>
      <c r="C16" s="78"/>
      <c r="D16" s="79"/>
      <c r="E16" s="80"/>
    </row>
    <row r="18" spans="1:5" x14ac:dyDescent="0.25">
      <c r="B18" s="13"/>
      <c r="C18" s="13"/>
      <c r="D18" s="23"/>
    </row>
    <row r="19" spans="1:5" x14ac:dyDescent="0.25">
      <c r="B19" s="14"/>
      <c r="C19" s="14"/>
    </row>
    <row r="21" spans="1:5" x14ac:dyDescent="0.25">
      <c r="A21" s="4" t="s">
        <v>24</v>
      </c>
      <c r="B21" s="4" t="s">
        <v>25</v>
      </c>
      <c r="C21" s="4" t="s">
        <v>28</v>
      </c>
      <c r="D21" s="4" t="s">
        <v>29</v>
      </c>
      <c r="E21" s="4" t="s">
        <v>2</v>
      </c>
    </row>
    <row r="22" spans="1:5" x14ac:dyDescent="0.25">
      <c r="A22" s="25" t="s">
        <v>36</v>
      </c>
      <c r="B22" s="26">
        <f>B4+B5</f>
        <v>1493</v>
      </c>
      <c r="C22" s="26">
        <f t="shared" ref="C22:C25" si="1">C4</f>
        <v>14736</v>
      </c>
      <c r="D22" s="27">
        <f>B22/C22</f>
        <v>0.10131650380021716</v>
      </c>
      <c r="E22" s="26"/>
    </row>
    <row r="23" spans="1:5" x14ac:dyDescent="0.25">
      <c r="A23" s="25" t="s">
        <v>37</v>
      </c>
      <c r="B23" s="26">
        <f>B6</f>
        <v>4728</v>
      </c>
      <c r="C23" s="26">
        <f t="shared" si="1"/>
        <v>14736</v>
      </c>
      <c r="D23" s="27">
        <f>B23/C23</f>
        <v>0.32084690553745926</v>
      </c>
      <c r="E23" s="26"/>
    </row>
    <row r="24" spans="1:5" x14ac:dyDescent="0.25">
      <c r="A24" s="25" t="s">
        <v>26</v>
      </c>
      <c r="B24" s="26">
        <f>B7</f>
        <v>5587</v>
      </c>
      <c r="C24" s="26">
        <f t="shared" si="1"/>
        <v>14736</v>
      </c>
      <c r="D24" s="27">
        <f>B24/C24</f>
        <v>0.37913952225841474</v>
      </c>
      <c r="E24" s="26"/>
    </row>
    <row r="25" spans="1:5" x14ac:dyDescent="0.25">
      <c r="A25" s="25" t="s">
        <v>120</v>
      </c>
      <c r="B25" s="26">
        <f>B8+B9</f>
        <v>2928</v>
      </c>
      <c r="C25" s="26">
        <f t="shared" si="1"/>
        <v>14736</v>
      </c>
      <c r="D25" s="27">
        <f>B25/C25</f>
        <v>0.1986970684039088</v>
      </c>
      <c r="E25" s="26"/>
    </row>
    <row r="26" spans="1:5" x14ac:dyDescent="0.25">
      <c r="D26" s="23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A8" sqref="A8:B9"/>
    </sheetView>
  </sheetViews>
  <sheetFormatPr defaultRowHeight="15" x14ac:dyDescent="0.25"/>
  <cols>
    <col min="1" max="1" width="17.140625" customWidth="1"/>
    <col min="2" max="2" width="11.140625" customWidth="1"/>
  </cols>
  <sheetData>
    <row r="2" spans="1:2" x14ac:dyDescent="0.25">
      <c r="A2" s="11" t="s">
        <v>30</v>
      </c>
      <c r="B2" s="11" t="s">
        <v>29</v>
      </c>
    </row>
    <row r="3" spans="1:2" x14ac:dyDescent="0.25">
      <c r="A3" s="25" t="s">
        <v>32</v>
      </c>
      <c r="B3" s="36">
        <v>0.40699999999999997</v>
      </c>
    </row>
    <row r="4" spans="1:2" x14ac:dyDescent="0.25">
      <c r="A4" s="25" t="s">
        <v>31</v>
      </c>
      <c r="B4" s="36">
        <v>0.65800000000000003</v>
      </c>
    </row>
    <row r="5" spans="1:2" x14ac:dyDescent="0.25">
      <c r="A5" s="25" t="s">
        <v>33</v>
      </c>
      <c r="B5" s="36">
        <v>0.54800000000000004</v>
      </c>
    </row>
    <row r="6" spans="1:2" x14ac:dyDescent="0.25">
      <c r="A6" s="25" t="s">
        <v>34</v>
      </c>
      <c r="B6" s="36">
        <v>0.66100000000000003</v>
      </c>
    </row>
    <row r="8" spans="1:2" x14ac:dyDescent="0.25">
      <c r="A8" s="24" t="s">
        <v>35</v>
      </c>
      <c r="B8" s="11" t="s">
        <v>4</v>
      </c>
    </row>
    <row r="9" spans="1:2" x14ac:dyDescent="0.25">
      <c r="A9" s="67">
        <f>AVERAGE(B3:B6)</f>
        <v>0.56850000000000001</v>
      </c>
      <c r="B9" s="67">
        <f>MEDIAN(B3:B6)</f>
        <v>0.60299999999999998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topLeftCell="A10" workbookViewId="0">
      <selection activeCell="B21" sqref="B21"/>
    </sheetView>
  </sheetViews>
  <sheetFormatPr defaultRowHeight="15" x14ac:dyDescent="0.25"/>
  <cols>
    <col min="1" max="1" width="24.7109375" customWidth="1"/>
    <col min="2" max="2" width="28.140625" customWidth="1"/>
    <col min="3" max="3" width="30" customWidth="1"/>
    <col min="4" max="4" width="16.7109375" customWidth="1"/>
    <col min="5" max="5" width="17.85546875" customWidth="1"/>
  </cols>
  <sheetData>
    <row r="2" spans="1:5" x14ac:dyDescent="0.25">
      <c r="A2" s="4" t="s">
        <v>38</v>
      </c>
      <c r="B2" s="4" t="s">
        <v>47</v>
      </c>
      <c r="C2" s="4" t="s">
        <v>48</v>
      </c>
      <c r="D2" s="4" t="s">
        <v>29</v>
      </c>
      <c r="E2" s="4" t="s">
        <v>2</v>
      </c>
    </row>
    <row r="3" spans="1:5" x14ac:dyDescent="0.25">
      <c r="A3" s="25" t="s">
        <v>39</v>
      </c>
      <c r="B3" s="26">
        <v>2544</v>
      </c>
      <c r="C3" s="26">
        <v>21845</v>
      </c>
      <c r="D3" s="27">
        <f>B3/C3</f>
        <v>0.11645685511558709</v>
      </c>
      <c r="E3" s="26">
        <v>530</v>
      </c>
    </row>
    <row r="4" spans="1:5" x14ac:dyDescent="0.25">
      <c r="A4" s="25" t="s">
        <v>40</v>
      </c>
      <c r="B4" s="26">
        <v>11177</v>
      </c>
      <c r="C4" s="26">
        <v>21845</v>
      </c>
      <c r="D4" s="27">
        <f t="shared" ref="D4:D10" si="0">B4/C4</f>
        <v>0.51165026321812768</v>
      </c>
      <c r="E4" s="26">
        <v>1334</v>
      </c>
    </row>
    <row r="5" spans="1:5" x14ac:dyDescent="0.25">
      <c r="A5" s="25" t="s">
        <v>41</v>
      </c>
      <c r="B5" s="26">
        <v>4038</v>
      </c>
      <c r="C5" s="26">
        <v>21845</v>
      </c>
      <c r="D5" s="27">
        <f t="shared" si="0"/>
        <v>0.18484779125658046</v>
      </c>
      <c r="E5" s="26">
        <v>759</v>
      </c>
    </row>
    <row r="6" spans="1:5" x14ac:dyDescent="0.25">
      <c r="A6" s="25" t="s">
        <v>42</v>
      </c>
      <c r="B6" s="26">
        <v>1530</v>
      </c>
      <c r="C6" s="26">
        <v>21845</v>
      </c>
      <c r="D6" s="27">
        <f t="shared" si="0"/>
        <v>7.0038910505836577E-2</v>
      </c>
      <c r="E6" s="26">
        <v>477</v>
      </c>
    </row>
    <row r="7" spans="1:5" x14ac:dyDescent="0.25">
      <c r="A7" s="25" t="s">
        <v>43</v>
      </c>
      <c r="B7" s="26">
        <v>1690</v>
      </c>
      <c r="C7" s="26">
        <v>21845</v>
      </c>
      <c r="D7" s="27">
        <f t="shared" si="0"/>
        <v>7.7363241016250861E-2</v>
      </c>
      <c r="E7" s="26">
        <v>530</v>
      </c>
    </row>
    <row r="8" spans="1:5" x14ac:dyDescent="0.25">
      <c r="A8" s="25" t="s">
        <v>44</v>
      </c>
      <c r="B8" s="26">
        <v>487</v>
      </c>
      <c r="C8" s="26">
        <v>21845</v>
      </c>
      <c r="D8" s="27">
        <f t="shared" si="0"/>
        <v>2.2293430991073473E-2</v>
      </c>
      <c r="E8" s="26">
        <v>234</v>
      </c>
    </row>
    <row r="9" spans="1:5" x14ac:dyDescent="0.25">
      <c r="A9" s="25" t="s">
        <v>45</v>
      </c>
      <c r="B9" s="26">
        <v>379</v>
      </c>
      <c r="C9" s="26">
        <v>21845</v>
      </c>
      <c r="D9" s="27">
        <f t="shared" si="0"/>
        <v>1.7349507896543832E-2</v>
      </c>
      <c r="E9" s="26">
        <v>259</v>
      </c>
    </row>
    <row r="10" spans="1:5" x14ac:dyDescent="0.25">
      <c r="A10" s="25" t="s">
        <v>46</v>
      </c>
      <c r="B10" s="26">
        <v>0</v>
      </c>
      <c r="C10" s="26">
        <v>21845</v>
      </c>
      <c r="D10" s="27">
        <f t="shared" si="0"/>
        <v>0</v>
      </c>
      <c r="E10" s="26">
        <v>192</v>
      </c>
    </row>
    <row r="11" spans="1:5" x14ac:dyDescent="0.25">
      <c r="B11" s="29"/>
      <c r="D11" s="23"/>
    </row>
    <row r="13" spans="1:5" x14ac:dyDescent="0.25">
      <c r="A13" s="4" t="s">
        <v>38</v>
      </c>
      <c r="B13" s="4" t="s">
        <v>47</v>
      </c>
      <c r="C13" s="4" t="s">
        <v>48</v>
      </c>
      <c r="D13" s="4" t="s">
        <v>29</v>
      </c>
      <c r="E13" s="4" t="s">
        <v>2</v>
      </c>
    </row>
    <row r="14" spans="1:5" x14ac:dyDescent="0.25">
      <c r="A14" s="25" t="s">
        <v>49</v>
      </c>
      <c r="B14" s="26">
        <f>B3+B4</f>
        <v>13721</v>
      </c>
      <c r="C14" s="26">
        <v>21845</v>
      </c>
      <c r="D14" s="27">
        <f>B14/C14</f>
        <v>0.6281071183337148</v>
      </c>
      <c r="E14" s="26">
        <f>E3+E4</f>
        <v>1864</v>
      </c>
    </row>
    <row r="15" spans="1:5" x14ac:dyDescent="0.25">
      <c r="A15" s="25" t="s">
        <v>50</v>
      </c>
      <c r="B15" s="26">
        <f>B5+B6</f>
        <v>5568</v>
      </c>
      <c r="C15" s="26">
        <v>21845</v>
      </c>
      <c r="D15" s="27">
        <f t="shared" ref="D15:D17" si="1">B15/C15</f>
        <v>0.25488670176241701</v>
      </c>
      <c r="E15" s="26">
        <f>E5+E6</f>
        <v>1236</v>
      </c>
    </row>
    <row r="16" spans="1:5" x14ac:dyDescent="0.25">
      <c r="A16" s="25" t="s">
        <v>43</v>
      </c>
      <c r="B16" s="26">
        <f>B7</f>
        <v>1690</v>
      </c>
      <c r="C16" s="26">
        <v>21845</v>
      </c>
      <c r="D16" s="27">
        <f t="shared" si="1"/>
        <v>7.7363241016250861E-2</v>
      </c>
      <c r="E16" s="26">
        <f>E7</f>
        <v>530</v>
      </c>
    </row>
    <row r="17" spans="1:5" x14ac:dyDescent="0.25">
      <c r="A17" s="45" t="s">
        <v>86</v>
      </c>
      <c r="B17" s="46">
        <f>487+B18</f>
        <v>487</v>
      </c>
      <c r="C17" s="46">
        <v>21845</v>
      </c>
      <c r="D17" s="47">
        <f t="shared" si="1"/>
        <v>2.2293430991073473E-2</v>
      </c>
      <c r="E17" s="46">
        <f>E8</f>
        <v>234</v>
      </c>
    </row>
    <row r="18" spans="1:5" x14ac:dyDescent="0.25">
      <c r="A18" s="48"/>
      <c r="B18" s="49"/>
      <c r="C18" s="49"/>
      <c r="D18" s="50"/>
      <c r="E18" s="49"/>
    </row>
    <row r="20" spans="1:5" x14ac:dyDescent="0.25">
      <c r="B20" s="30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workbookViewId="0">
      <selection activeCell="G23" sqref="G23"/>
    </sheetView>
  </sheetViews>
  <sheetFormatPr defaultRowHeight="15" x14ac:dyDescent="0.25"/>
  <cols>
    <col min="1" max="1" width="12" customWidth="1"/>
    <col min="2" max="2" width="15.28515625" customWidth="1"/>
    <col min="3" max="3" width="30.140625" customWidth="1"/>
    <col min="4" max="4" width="13.140625" customWidth="1"/>
    <col min="5" max="5" width="14.7109375" customWidth="1"/>
  </cols>
  <sheetData>
    <row r="2" spans="1:8" x14ac:dyDescent="0.25">
      <c r="A2" s="11" t="s">
        <v>30</v>
      </c>
      <c r="B2" s="11" t="s">
        <v>1</v>
      </c>
      <c r="C2" s="11" t="s">
        <v>55</v>
      </c>
      <c r="D2" s="11" t="s">
        <v>29</v>
      </c>
      <c r="E2" s="11" t="s">
        <v>2</v>
      </c>
      <c r="G2" s="24" t="s">
        <v>3</v>
      </c>
      <c r="H2" s="24" t="s">
        <v>4</v>
      </c>
    </row>
    <row r="3" spans="1:8" x14ac:dyDescent="0.25">
      <c r="A3" s="25" t="s">
        <v>53</v>
      </c>
      <c r="B3" s="26">
        <v>24595</v>
      </c>
      <c r="C3" s="26">
        <v>137954</v>
      </c>
      <c r="D3" s="66">
        <f>B3/C3</f>
        <v>0.17828406570306043</v>
      </c>
      <c r="E3" s="26">
        <v>1093</v>
      </c>
      <c r="G3" s="26">
        <f>AVERAGE(B3:B6)</f>
        <v>14658.25</v>
      </c>
      <c r="H3" s="26">
        <f>MEDIAN(B3:B6)</f>
        <v>13197</v>
      </c>
    </row>
    <row r="4" spans="1:8" x14ac:dyDescent="0.25">
      <c r="A4" s="25" t="s">
        <v>54</v>
      </c>
      <c r="B4" s="26">
        <v>7644</v>
      </c>
      <c r="C4" s="26">
        <v>47894</v>
      </c>
      <c r="D4" s="66">
        <f>B4/C4</f>
        <v>0.15960245542239113</v>
      </c>
      <c r="E4" s="26">
        <v>585</v>
      </c>
    </row>
    <row r="5" spans="1:8" x14ac:dyDescent="0.25">
      <c r="A5" s="25" t="s">
        <v>52</v>
      </c>
      <c r="B5" s="26">
        <v>16131</v>
      </c>
      <c r="C5" s="26">
        <v>102140</v>
      </c>
      <c r="D5" s="66">
        <f>B5/C5</f>
        <v>0.15793029175641277</v>
      </c>
      <c r="E5" s="26">
        <v>893</v>
      </c>
    </row>
    <row r="6" spans="1:8" x14ac:dyDescent="0.25">
      <c r="A6" s="25" t="s">
        <v>51</v>
      </c>
      <c r="B6" s="26">
        <v>10263</v>
      </c>
      <c r="C6" s="26">
        <v>66031</v>
      </c>
      <c r="D6" s="66">
        <f>B6/C6</f>
        <v>0.15542699641077676</v>
      </c>
      <c r="E6" s="26">
        <v>625</v>
      </c>
    </row>
    <row r="7" spans="1:8" x14ac:dyDescent="0.25">
      <c r="D7" s="23"/>
    </row>
    <row r="25" spans="1:5" x14ac:dyDescent="0.25">
      <c r="A25" s="11" t="s">
        <v>30</v>
      </c>
      <c r="B25" s="11" t="s">
        <v>1</v>
      </c>
      <c r="C25" s="11" t="s">
        <v>55</v>
      </c>
      <c r="D25" s="11" t="s">
        <v>29</v>
      </c>
      <c r="E25" s="11" t="s">
        <v>2</v>
      </c>
    </row>
    <row r="26" spans="1:5" x14ac:dyDescent="0.25">
      <c r="A26" s="25" t="s">
        <v>54</v>
      </c>
      <c r="B26" s="26">
        <v>7644</v>
      </c>
      <c r="C26" s="26">
        <v>47894</v>
      </c>
      <c r="D26" s="27">
        <f>B26/C26</f>
        <v>0.15960245542239113</v>
      </c>
      <c r="E26" s="26">
        <v>585</v>
      </c>
    </row>
    <row r="27" spans="1:5" x14ac:dyDescent="0.25">
      <c r="A27" s="25" t="s">
        <v>53</v>
      </c>
      <c r="B27" s="26">
        <v>24595</v>
      </c>
      <c r="C27" s="26">
        <v>137954</v>
      </c>
      <c r="D27" s="27">
        <f>B27/C27</f>
        <v>0.17828406570306043</v>
      </c>
      <c r="E27" s="26">
        <v>1093</v>
      </c>
    </row>
    <row r="28" spans="1:5" x14ac:dyDescent="0.25">
      <c r="A28" s="25" t="s">
        <v>52</v>
      </c>
      <c r="B28" s="26">
        <v>16131</v>
      </c>
      <c r="C28" s="26">
        <v>102140</v>
      </c>
      <c r="D28" s="27">
        <f>B28/C28</f>
        <v>0.15793029175641277</v>
      </c>
      <c r="E28" s="26">
        <v>893</v>
      </c>
    </row>
    <row r="29" spans="1:5" x14ac:dyDescent="0.25">
      <c r="A29" s="25" t="s">
        <v>51</v>
      </c>
      <c r="B29" s="26">
        <v>10263</v>
      </c>
      <c r="C29" s="26">
        <v>66031</v>
      </c>
      <c r="D29" s="27">
        <f>B29/C29</f>
        <v>0.15542699641077676</v>
      </c>
      <c r="E29" s="26">
        <v>625</v>
      </c>
    </row>
  </sheetData>
  <sortState ref="A3:E6">
    <sortCondition descending="1" ref="D3:D6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D16" sqref="D16"/>
    </sheetView>
  </sheetViews>
  <sheetFormatPr defaultRowHeight="15" x14ac:dyDescent="0.25"/>
  <cols>
    <col min="2" max="2" width="17.28515625" customWidth="1"/>
    <col min="3" max="3" width="22.5703125" customWidth="1"/>
    <col min="4" max="4" width="14.42578125" customWidth="1"/>
  </cols>
  <sheetData>
    <row r="2" spans="1:4" x14ac:dyDescent="0.25">
      <c r="A2" s="11" t="s">
        <v>0</v>
      </c>
      <c r="B2" s="11" t="s">
        <v>7</v>
      </c>
      <c r="C2" s="11" t="s">
        <v>56</v>
      </c>
      <c r="D2" s="11" t="s">
        <v>2</v>
      </c>
    </row>
    <row r="3" spans="1:4" x14ac:dyDescent="0.25">
      <c r="A3" s="32" t="s">
        <v>14</v>
      </c>
      <c r="B3" s="28">
        <v>391</v>
      </c>
      <c r="C3" s="26">
        <v>200736</v>
      </c>
      <c r="D3" s="28">
        <v>332</v>
      </c>
    </row>
    <row r="4" spans="1:4" x14ac:dyDescent="0.25">
      <c r="A4" s="32" t="s">
        <v>15</v>
      </c>
      <c r="B4" s="28">
        <v>710</v>
      </c>
      <c r="C4" s="26">
        <v>201489</v>
      </c>
      <c r="D4" s="28">
        <v>323</v>
      </c>
    </row>
    <row r="5" spans="1:4" x14ac:dyDescent="0.25">
      <c r="A5" s="32" t="s">
        <v>16</v>
      </c>
      <c r="B5" s="26">
        <v>2430</v>
      </c>
      <c r="C5" s="26">
        <v>202229</v>
      </c>
      <c r="D5" s="28">
        <v>628</v>
      </c>
    </row>
    <row r="6" spans="1:4" x14ac:dyDescent="0.25">
      <c r="A6" s="32" t="s">
        <v>17</v>
      </c>
      <c r="B6" s="26">
        <v>3157</v>
      </c>
      <c r="C6" s="26">
        <v>202704</v>
      </c>
      <c r="D6" s="28">
        <v>793</v>
      </c>
    </row>
    <row r="7" spans="1:4" x14ac:dyDescent="0.25">
      <c r="A7" s="32" t="s">
        <v>18</v>
      </c>
      <c r="B7" s="26">
        <v>4689</v>
      </c>
      <c r="C7" s="26">
        <v>203254</v>
      </c>
      <c r="D7" s="28">
        <v>913</v>
      </c>
    </row>
    <row r="8" spans="1:4" x14ac:dyDescent="0.25">
      <c r="A8" s="32" t="s">
        <v>19</v>
      </c>
      <c r="B8" s="26">
        <v>5682</v>
      </c>
      <c r="C8" s="26">
        <v>202420</v>
      </c>
      <c r="D8" s="28">
        <v>994</v>
      </c>
    </row>
    <row r="9" spans="1:4" x14ac:dyDescent="0.25">
      <c r="A9" s="32" t="s">
        <v>20</v>
      </c>
      <c r="B9" s="26">
        <v>7238</v>
      </c>
      <c r="C9" s="26">
        <v>202544</v>
      </c>
      <c r="D9" s="26">
        <v>1073</v>
      </c>
    </row>
    <row r="11" spans="1:4" x14ac:dyDescent="0.25">
      <c r="B11" s="11" t="s">
        <v>3</v>
      </c>
      <c r="C11" s="11" t="s">
        <v>4</v>
      </c>
    </row>
    <row r="12" spans="1:4" x14ac:dyDescent="0.25">
      <c r="B12" s="26">
        <f>AVERAGE(B3:B9)</f>
        <v>3471</v>
      </c>
      <c r="C12" s="26">
        <f>MEDIAN(B3:B9)</f>
        <v>3157</v>
      </c>
    </row>
    <row r="16" spans="1:4" x14ac:dyDescent="0.25">
      <c r="C16" s="29"/>
    </row>
  </sheetData>
  <sortState ref="A3:D9">
    <sortCondition ref="A3:A9"/>
  </sortState>
  <pageMargins left="0.7" right="0.7" top="0.75" bottom="0.75" header="0.3" footer="0.3"/>
  <ignoredErrors>
    <ignoredError sqref="A3:A9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Vacancy Rates</vt:lpstr>
      <vt:lpstr>Housing Units After 2005</vt:lpstr>
      <vt:lpstr>Owner vs. Renter</vt:lpstr>
      <vt:lpstr>Average Size Household</vt:lpstr>
      <vt:lpstr>Monthly Housing Costs</vt:lpstr>
      <vt:lpstr>Homeownership Rate</vt:lpstr>
      <vt:lpstr>Home Values 2011</vt:lpstr>
      <vt:lpstr>Comparable Vacancy Status</vt:lpstr>
      <vt:lpstr>County Units 2005 or Later</vt:lpstr>
      <vt:lpstr>Comparable Median Housing Value</vt:lpstr>
      <vt:lpstr>Comparable Homeownership Rates</vt:lpstr>
      <vt:lpstr>Owner vs. Renter Comparable</vt:lpstr>
      <vt:lpstr>Units 50,000-99,000</vt:lpstr>
      <vt:lpstr>Comparable Units Built 2005</vt:lpstr>
      <vt:lpstr>County Vacancy Status</vt:lpstr>
      <vt:lpstr>County Median Housing Value</vt:lpstr>
      <vt:lpstr>County Owner vs. Renter</vt:lpstr>
      <vt:lpstr>County Homeownership</vt:lpstr>
      <vt:lpstr>County Units Built 2005</vt:lpstr>
      <vt:lpstr>Property Taxes</vt:lpstr>
      <vt:lpstr>Median Value Over Time</vt:lpstr>
      <vt:lpstr>Moved in 2005 or Later</vt:lpstr>
      <vt:lpstr>Med. Month Owner Cost Over Time</vt:lpstr>
      <vt:lpstr>Median Rent Over Time</vt:lpstr>
      <vt:lpstr>Year Built</vt:lpstr>
      <vt:lpstr>Number of rooms</vt:lpstr>
      <vt:lpstr>Number of bedrooms</vt:lpstr>
      <vt:lpstr>County Year Built</vt:lpstr>
      <vt:lpstr>Property Taxes 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Collins</dc:creator>
  <cp:lastModifiedBy>Stephen Collins</cp:lastModifiedBy>
  <cp:lastPrinted>2013-03-04T03:31:53Z</cp:lastPrinted>
  <dcterms:created xsi:type="dcterms:W3CDTF">2013-01-28T04:04:25Z</dcterms:created>
  <dcterms:modified xsi:type="dcterms:W3CDTF">2013-05-02T01:31:25Z</dcterms:modified>
</cp:coreProperties>
</file>