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480" windowHeight="7455" tabRatio="721"/>
  </bookViews>
  <sheets>
    <sheet name="Registration Enrollment" sheetId="12" r:id="rId1"/>
    <sheet name="Turnout" sheetId="13" r:id="rId2"/>
    <sheet name="City Exp." sheetId="1" r:id="rId3"/>
    <sheet name="Budget before Expenses" sheetId="2" r:id="rId4"/>
    <sheet name="On. County Expenses" sheetId="3" r:id="rId5"/>
    <sheet name="Charitable Org" sheetId="7" r:id="rId6"/>
    <sheet name="Union" sheetId="10" r:id="rId7"/>
  </sheets>
  <definedNames>
    <definedName name="_xlnm._FilterDatabase" localSheetId="5" hidden="1">'Charitable Org'!$A$2:$G$2</definedName>
    <definedName name="_xlnm._FilterDatabase" localSheetId="2" hidden="1">'City Exp.'!$A$16:$C$26</definedName>
    <definedName name="_xlnm._FilterDatabase" localSheetId="4" hidden="1">'On. County Expenses'!$A$1:$C$7</definedName>
  </definedNames>
  <calcPr calcId="145621" concurrentCalc="0"/>
</workbook>
</file>

<file path=xl/calcChain.xml><?xml version="1.0" encoding="utf-8"?>
<calcChain xmlns="http://schemas.openxmlformats.org/spreadsheetml/2006/main">
  <c r="S5" i="13" l="1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3" i="13"/>
  <c r="AA5" i="13"/>
  <c r="Z3" i="13"/>
  <c r="Z5" i="13"/>
  <c r="Y3" i="13"/>
  <c r="Y5" i="13"/>
  <c r="X3" i="13"/>
  <c r="X5" i="13"/>
  <c r="W3" i="13"/>
  <c r="W5" i="13"/>
  <c r="V3" i="13"/>
  <c r="V5" i="13"/>
  <c r="U3" i="13"/>
  <c r="U5" i="13"/>
  <c r="T3" i="13"/>
  <c r="T5" i="13"/>
  <c r="T15" i="12"/>
  <c r="U15" i="12"/>
  <c r="V15" i="12"/>
  <c r="W15" i="12"/>
  <c r="X15" i="12"/>
  <c r="Y15" i="12"/>
  <c r="Z15" i="12"/>
  <c r="AA15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Y59" i="12"/>
  <c r="Z59" i="12"/>
  <c r="AA59" i="12"/>
  <c r="Y60" i="12"/>
  <c r="Z60" i="12"/>
  <c r="AA60" i="12"/>
  <c r="Y61" i="12"/>
  <c r="Z61" i="12"/>
  <c r="AA61" i="12"/>
  <c r="Y62" i="12"/>
  <c r="Z62" i="12"/>
  <c r="AA62" i="12"/>
  <c r="Y63" i="12"/>
  <c r="Z63" i="12"/>
  <c r="AA63" i="12"/>
  <c r="Y64" i="12"/>
  <c r="Z64" i="12"/>
  <c r="AA64" i="12"/>
  <c r="Y65" i="12"/>
  <c r="Z65" i="12"/>
  <c r="AA65" i="12"/>
  <c r="Y66" i="12"/>
  <c r="Z66" i="12"/>
  <c r="AA66" i="12"/>
  <c r="Y67" i="12"/>
  <c r="Z67" i="12"/>
  <c r="AA67" i="12"/>
  <c r="Y68" i="12"/>
  <c r="Z68" i="12"/>
  <c r="AA68" i="12"/>
  <c r="Y69" i="12"/>
  <c r="Z69" i="12"/>
  <c r="AA69" i="12"/>
  <c r="Y70" i="12"/>
  <c r="Z70" i="12"/>
  <c r="AA70" i="12"/>
  <c r="Y72" i="12"/>
  <c r="AA72" i="12"/>
  <c r="Y73" i="12"/>
  <c r="AA73" i="12"/>
  <c r="C14" i="1"/>
  <c r="B14" i="1"/>
  <c r="C13" i="1"/>
  <c r="B13" i="1"/>
</calcChain>
</file>

<file path=xl/sharedStrings.xml><?xml version="1.0" encoding="utf-8"?>
<sst xmlns="http://schemas.openxmlformats.org/spreadsheetml/2006/main" count="155" uniqueCount="66">
  <si>
    <t>Expense</t>
  </si>
  <si>
    <t>Percent</t>
  </si>
  <si>
    <t>Public Works</t>
  </si>
  <si>
    <t xml:space="preserve">Parks </t>
  </si>
  <si>
    <t>Other Departments</t>
  </si>
  <si>
    <t>Debt Servicing and Capital</t>
  </si>
  <si>
    <t>Other Expenses</t>
  </si>
  <si>
    <t>Amount</t>
  </si>
  <si>
    <t>Mean</t>
  </si>
  <si>
    <t>Median</t>
  </si>
  <si>
    <t>Total Net Expenditures</t>
  </si>
  <si>
    <t>Syracuse City School District</t>
  </si>
  <si>
    <t>General City</t>
  </si>
  <si>
    <t>Mandated Programs</t>
  </si>
  <si>
    <t>Health</t>
  </si>
  <si>
    <t>Highways</t>
  </si>
  <si>
    <t>Public Safety</t>
  </si>
  <si>
    <t>All Other</t>
  </si>
  <si>
    <t>Airport</t>
  </si>
  <si>
    <t>Fire</t>
  </si>
  <si>
    <t>Sewer</t>
  </si>
  <si>
    <t>Water</t>
  </si>
  <si>
    <t>USA</t>
  </si>
  <si>
    <t>Erie</t>
  </si>
  <si>
    <t>Onondaga</t>
  </si>
  <si>
    <t>Albany</t>
  </si>
  <si>
    <t>Monroe</t>
  </si>
  <si>
    <t>NYS</t>
  </si>
  <si>
    <t>% Household Membership in Charitable Organizations</t>
  </si>
  <si>
    <t>Year</t>
  </si>
  <si>
    <t>% Household Membership in a Union</t>
  </si>
  <si>
    <t>County</t>
  </si>
  <si>
    <t>2012 Number</t>
  </si>
  <si>
    <t>2000 Number</t>
  </si>
  <si>
    <t>4.6%</t>
  </si>
  <si>
    <t>4.7%</t>
  </si>
  <si>
    <t>5.4%</t>
  </si>
  <si>
    <t>4.0%</t>
  </si>
  <si>
    <t>3.9%</t>
  </si>
  <si>
    <t>Police</t>
  </si>
  <si>
    <t>Percent Turnout</t>
  </si>
  <si>
    <t xml:space="preserve">Turnout </t>
  </si>
  <si>
    <t>Registered Voters</t>
  </si>
  <si>
    <t>No Party</t>
  </si>
  <si>
    <t>Other</t>
  </si>
  <si>
    <t>Republican</t>
  </si>
  <si>
    <t>Democrat</t>
  </si>
  <si>
    <t>Registered Voter Turnout</t>
  </si>
  <si>
    <t>Turnout</t>
  </si>
  <si>
    <t>Total Registration</t>
  </si>
  <si>
    <t>Blanks</t>
  </si>
  <si>
    <t>Libertarian</t>
  </si>
  <si>
    <t>Green</t>
  </si>
  <si>
    <t>Right to Life</t>
  </si>
  <si>
    <t>Liberal</t>
  </si>
  <si>
    <t>Working Families</t>
  </si>
  <si>
    <t>Conservative</t>
  </si>
  <si>
    <t>Independence</t>
  </si>
  <si>
    <t>Source: Onondaga County Elections Board</t>
  </si>
  <si>
    <t>Registration</t>
  </si>
  <si>
    <t xml:space="preserve">Registered Voters </t>
  </si>
  <si>
    <t xml:space="preserve">Percent Turnout </t>
  </si>
  <si>
    <t xml:space="preserve">Voter Turnout Percentage of Registered Voters in Onondaga County, 2000-11
2000-11
Voter Turnout Percentage of Registered Voters in Onondaga County
2000-11
</t>
  </si>
  <si>
    <t xml:space="preserve">Mean </t>
  </si>
  <si>
    <t xml:space="preserve">Median </t>
  </si>
  <si>
    <t>Total Registration and Voter Turnout in Onondaga County, 2000-11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</si>
</sst>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2" applyFont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65" fontId="0" fillId="0" borderId="0" xfId="1" applyNumberFormat="1" applyFont="1" applyBorder="1"/>
    <xf numFmtId="9" fontId="0" fillId="0" borderId="1" xfId="0" applyNumberFormat="1" applyBorder="1"/>
    <xf numFmtId="6" fontId="0" fillId="0" borderId="1" xfId="3" applyNumberFormat="1" applyFont="1" applyBorder="1"/>
    <xf numFmtId="6" fontId="0" fillId="0" borderId="1" xfId="1" applyNumberFormat="1" applyFont="1" applyBorder="1"/>
    <xf numFmtId="0" fontId="0" fillId="0" borderId="0" xfId="0" applyFill="1" applyBorder="1"/>
    <xf numFmtId="6" fontId="0" fillId="0" borderId="0" xfId="3" applyNumberFormat="1" applyFont="1" applyBorder="1"/>
    <xf numFmtId="0" fontId="0" fillId="0" borderId="0" xfId="0" applyFill="1" applyProtection="1"/>
    <xf numFmtId="166" fontId="0" fillId="0" borderId="0" xfId="0" applyNumberFormat="1" applyFill="1" applyProtection="1"/>
    <xf numFmtId="0" fontId="0" fillId="0" borderId="0" xfId="0" applyFill="1" applyAlignment="1" applyProtection="1">
      <alignment horizontal="center"/>
    </xf>
    <xf numFmtId="165" fontId="0" fillId="0" borderId="0" xfId="0" applyNumberFormat="1"/>
    <xf numFmtId="0" fontId="3" fillId="0" borderId="0" xfId="0" applyFont="1"/>
    <xf numFmtId="164" fontId="1" fillId="0" borderId="0" xfId="2" applyNumberFormat="1" applyFont="1"/>
    <xf numFmtId="165" fontId="1" fillId="0" borderId="0" xfId="1" applyNumberFormat="1" applyFont="1"/>
    <xf numFmtId="165" fontId="3" fillId="2" borderId="0" xfId="1" applyNumberFormat="1" applyFont="1" applyFill="1"/>
    <xf numFmtId="165" fontId="1" fillId="2" borderId="0" xfId="1" applyNumberFormat="1" applyFont="1" applyFill="1"/>
    <xf numFmtId="0" fontId="3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center"/>
    </xf>
    <xf numFmtId="3" fontId="0" fillId="0" borderId="1" xfId="0" applyNumberFormat="1" applyBorder="1"/>
    <xf numFmtId="10" fontId="0" fillId="0" borderId="1" xfId="0" applyNumberFormat="1" applyBorder="1"/>
    <xf numFmtId="0" fontId="6" fillId="0" borderId="1" xfId="0" applyFont="1" applyBorder="1"/>
    <xf numFmtId="10" fontId="6" fillId="0" borderId="1" xfId="0" applyNumberFormat="1" applyFont="1" applyBorder="1"/>
    <xf numFmtId="0" fontId="6" fillId="0" borderId="1" xfId="0" applyFont="1" applyFill="1" applyBorder="1" applyAlignment="1" applyProtection="1">
      <alignment horizontal="center"/>
    </xf>
    <xf numFmtId="49" fontId="6" fillId="0" borderId="1" xfId="0" applyNumberFormat="1" applyFont="1" applyFill="1" applyBorder="1" applyAlignment="1" applyProtection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165" fontId="6" fillId="0" borderId="1" xfId="1" applyNumberFormat="1" applyFont="1" applyBorder="1"/>
    <xf numFmtId="164" fontId="6" fillId="0" borderId="1" xfId="0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1" xfId="0" applyFont="1" applyBorder="1" applyAlignment="1">
      <alignment horizontal="left" vertical="center" readingOrder="1"/>
    </xf>
    <xf numFmtId="0" fontId="5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7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Registration and Voter Turnout in Onondaga County (in</a:t>
            </a:r>
            <a:r>
              <a:rPr lang="en-US" sz="1400" b="0" baseline="0"/>
              <a:t> thousands)</a:t>
            </a:r>
            <a:endParaRPr lang="en-US" sz="1400" b="0"/>
          </a:p>
          <a:p>
            <a:pPr>
              <a:defRPr sz="1400" b="0"/>
            </a:pPr>
            <a:r>
              <a:rPr lang="en-US" sz="1200" b="0"/>
              <a:t>2000-11</a:t>
            </a:r>
            <a:r>
              <a:rPr lang="en-US" sz="1400" b="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'Registration Enrollment'!$A$15</c:f>
              <c:strCache>
                <c:ptCount val="1"/>
                <c:pt idx="0">
                  <c:v>Total Registration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268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267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264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263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279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275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273 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268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285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283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277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275</a:t>
                    </a:r>
                  </a:p>
                </c:rich>
              </c:tx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'Registration Enrollment'!$R$14:$AD$14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'Registration Enrollment'!$R$15:$AD$15</c:f>
              <c:numCache>
                <c:formatCode>_(* #,##0_);_(* \(#,##0\);_(* "-"??_);_(@_)</c:formatCode>
                <c:ptCount val="13"/>
                <c:pt idx="0">
                  <c:v>267623</c:v>
                </c:pt>
                <c:pt idx="1">
                  <c:v>267108</c:v>
                </c:pt>
                <c:pt idx="2">
                  <c:v>263949</c:v>
                </c:pt>
                <c:pt idx="3">
                  <c:v>262835</c:v>
                </c:pt>
                <c:pt idx="4">
                  <c:v>278579</c:v>
                </c:pt>
                <c:pt idx="5">
                  <c:v>275136</c:v>
                </c:pt>
                <c:pt idx="6">
                  <c:v>273094</c:v>
                </c:pt>
                <c:pt idx="7">
                  <c:v>268161</c:v>
                </c:pt>
                <c:pt idx="8">
                  <c:v>284880</c:v>
                </c:pt>
                <c:pt idx="9">
                  <c:v>283456</c:v>
                </c:pt>
                <c:pt idx="10">
                  <c:v>276906</c:v>
                </c:pt>
                <c:pt idx="11">
                  <c:v>275078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'Registration Enrollment'!$A$16</c:f>
              <c:strCache>
                <c:ptCount val="1"/>
                <c:pt idx="0">
                  <c:v>Turnout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205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100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148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87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216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112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157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123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220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93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145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71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'Registration Enrollment'!$R$14:$AD$14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'Registration Enrollment'!$R$16:$AD$16</c:f>
              <c:numCache>
                <c:formatCode>_(* #,##0_);_(* \(#,##0\);_(* "-"??_);_(@_)</c:formatCode>
                <c:ptCount val="13"/>
                <c:pt idx="0">
                  <c:v>205388</c:v>
                </c:pt>
                <c:pt idx="1">
                  <c:v>100312</c:v>
                </c:pt>
                <c:pt idx="2">
                  <c:v>147735</c:v>
                </c:pt>
                <c:pt idx="3">
                  <c:v>87278</c:v>
                </c:pt>
                <c:pt idx="4">
                  <c:v>215822</c:v>
                </c:pt>
                <c:pt idx="5">
                  <c:v>112196</c:v>
                </c:pt>
                <c:pt idx="6">
                  <c:v>157361</c:v>
                </c:pt>
                <c:pt idx="7">
                  <c:v>123303</c:v>
                </c:pt>
                <c:pt idx="8">
                  <c:v>220168</c:v>
                </c:pt>
                <c:pt idx="9">
                  <c:v>93260</c:v>
                </c:pt>
                <c:pt idx="10">
                  <c:v>145152</c:v>
                </c:pt>
                <c:pt idx="11">
                  <c:v>71765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6800"/>
        <c:axId val="130718336"/>
      </c:lineChart>
      <c:catAx>
        <c:axId val="130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30718336"/>
        <c:crosses val="autoZero"/>
        <c:auto val="1"/>
        <c:lblAlgn val="ctr"/>
        <c:lblOffset val="100"/>
        <c:noMultiLvlLbl val="0"/>
      </c:catAx>
      <c:valAx>
        <c:axId val="13071833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3071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Voter Turnout Percentage of Registered Voters in Onondaga County
2000-11
Voter Turnout Percentage of Registered Voters in Onondaga County
2000-11
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'Registration Enrollment'!$A$17</c:f>
              <c:strCache>
                <c:ptCount val="1"/>
                <c:pt idx="0">
                  <c:v>Registered Voter Turnout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77%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38%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56%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33%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78%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41%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58%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46%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77%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33%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52%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26%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'Registration Enrollment'!$R$14:$AC$14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'Registration Enrollment'!$R$17:$AC$17</c:f>
              <c:numCache>
                <c:formatCode>0.0%</c:formatCode>
                <c:ptCount val="12"/>
                <c:pt idx="0">
                  <c:v>0.76745272267331288</c:v>
                </c:pt>
                <c:pt idx="1">
                  <c:v>0.3755484672866406</c:v>
                </c:pt>
                <c:pt idx="2">
                  <c:v>0.55971039859972949</c:v>
                </c:pt>
                <c:pt idx="3">
                  <c:v>0.3320638423345445</c:v>
                </c:pt>
                <c:pt idx="4">
                  <c:v>0.77472458440873149</c:v>
                </c:pt>
                <c:pt idx="5">
                  <c:v>0.40778378692719236</c:v>
                </c:pt>
                <c:pt idx="6">
                  <c:v>0.57621551553677486</c:v>
                </c:pt>
                <c:pt idx="7">
                  <c:v>0.45980959199883653</c:v>
                </c:pt>
                <c:pt idx="8">
                  <c:v>0.77284470654310589</c:v>
                </c:pt>
                <c:pt idx="9">
                  <c:v>0.32901049898396928</c:v>
                </c:pt>
                <c:pt idx="10">
                  <c:v>0.52</c:v>
                </c:pt>
                <c:pt idx="11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7984"/>
        <c:axId val="130939520"/>
      </c:lineChart>
      <c:catAx>
        <c:axId val="1309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30939520"/>
        <c:crosses val="autoZero"/>
        <c:auto val="1"/>
        <c:lblAlgn val="ctr"/>
        <c:lblOffset val="100"/>
        <c:noMultiLvlLbl val="0"/>
      </c:catAx>
      <c:valAx>
        <c:axId val="13093952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30937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General Budget for the City of Syracuse</a:t>
            </a:r>
            <a:r>
              <a:rPr lang="en-US" sz="1200" b="0"/>
              <a:t> </a:t>
            </a:r>
          </a:p>
          <a:p>
            <a:pPr>
              <a:defRPr/>
            </a:pPr>
            <a:r>
              <a:rPr lang="en-US" sz="1200" b="0"/>
              <a:t>2012-13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'City Exp.'!$A$2:$A$11</c:f>
              <c:strCache>
                <c:ptCount val="10"/>
                <c:pt idx="0">
                  <c:v>Sewer</c:v>
                </c:pt>
                <c:pt idx="1">
                  <c:v>Other Expenses</c:v>
                </c:pt>
                <c:pt idx="2">
                  <c:v>Parks </c:v>
                </c:pt>
                <c:pt idx="3">
                  <c:v>Debt Servicing and Capital</c:v>
                </c:pt>
                <c:pt idx="4">
                  <c:v>Other Departments</c:v>
                </c:pt>
                <c:pt idx="5">
                  <c:v>Water</c:v>
                </c:pt>
                <c:pt idx="6">
                  <c:v>Airport</c:v>
                </c:pt>
                <c:pt idx="7">
                  <c:v>Public Works</c:v>
                </c:pt>
                <c:pt idx="8">
                  <c:v>Fire</c:v>
                </c:pt>
                <c:pt idx="9">
                  <c:v>Police</c:v>
                </c:pt>
              </c:strCache>
            </c:strRef>
          </c:cat>
          <c:val>
            <c:numRef>
              <c:f>'City Exp.'!$B$2:$B$11</c:f>
              <c:numCache>
                <c:formatCode>0.0%</c:formatCode>
                <c:ptCount val="10"/>
                <c:pt idx="0">
                  <c:v>0.02</c:v>
                </c:pt>
                <c:pt idx="1">
                  <c:v>2.9000000000000001E-2</c:v>
                </c:pt>
                <c:pt idx="2">
                  <c:v>0.04</c:v>
                </c:pt>
                <c:pt idx="3">
                  <c:v>7.3999999999999996E-2</c:v>
                </c:pt>
                <c:pt idx="4">
                  <c:v>7.4999999999999997E-2</c:v>
                </c:pt>
                <c:pt idx="5">
                  <c:v>7.6999999999999999E-2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0.26500000000000001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City Budget for the City of Syracuse</a:t>
            </a:r>
          </a:p>
          <a:p>
            <a:pPr>
              <a:defRPr/>
            </a:pPr>
            <a:r>
              <a:rPr lang="en-US" sz="1200" b="0"/>
              <a:t>2012-13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before Expenses'!$B$1</c:f>
              <c:strCache>
                <c:ptCount val="1"/>
                <c:pt idx="0">
                  <c:v>Percent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'Budget before Expenses'!$A$2:$A$3</c:f>
              <c:strCache>
                <c:ptCount val="2"/>
                <c:pt idx="0">
                  <c:v>Syracuse City School District</c:v>
                </c:pt>
                <c:pt idx="1">
                  <c:v>General City</c:v>
                </c:pt>
              </c:strCache>
            </c:strRef>
          </c:cat>
          <c:val>
            <c:numRef>
              <c:f>'Budget before Expenses'!$B$2:$B$3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General Budget for Onondaga County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2012-2013</a:t>
            </a:r>
            <a:endParaRPr lang="en-US" sz="12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'On. County Expenses'!$B$1</c:f>
              <c:strCache>
                <c:ptCount val="1"/>
                <c:pt idx="0">
                  <c:v>Percent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'On. County Expenses'!$A$2:$A$7</c:f>
              <c:strCache>
                <c:ptCount val="6"/>
                <c:pt idx="0">
                  <c:v>Parks </c:v>
                </c:pt>
                <c:pt idx="1">
                  <c:v>Health</c:v>
                </c:pt>
                <c:pt idx="2">
                  <c:v>Highways</c:v>
                </c:pt>
                <c:pt idx="3">
                  <c:v>All Other</c:v>
                </c:pt>
                <c:pt idx="4">
                  <c:v>Public Safety</c:v>
                </c:pt>
                <c:pt idx="5">
                  <c:v>Mandated Programs</c:v>
                </c:pt>
              </c:strCache>
            </c:strRef>
          </c:cat>
          <c:val>
            <c:numRef>
              <c:f>'On. County Expenses'!$B$2:$B$7</c:f>
              <c:numCache>
                <c:formatCode>0.0%</c:formatCode>
                <c:ptCount val="6"/>
                <c:pt idx="0">
                  <c:v>0.03</c:v>
                </c:pt>
                <c:pt idx="1">
                  <c:v>4.1000000000000002E-2</c:v>
                </c:pt>
                <c:pt idx="2">
                  <c:v>6.6000000000000003E-2</c:v>
                </c:pt>
                <c:pt idx="3">
                  <c:v>8.2000000000000003E-2</c:v>
                </c:pt>
                <c:pt idx="4">
                  <c:v>0.318</c:v>
                </c:pt>
                <c:pt idx="5">
                  <c:v>0.46100000000000002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of Households With</a:t>
            </a:r>
            <a:r>
              <a:rPr lang="en-US" sz="1400" b="0" baseline="0"/>
              <a:t> Membership in Charitable Organizations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4491503267973863"/>
          <c:y val="1.31795693843792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'Charitable Org'!$A$3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'Charitable Org'!$B$1:$G$1</c:f>
              <c:strCache>
                <c:ptCount val="6"/>
                <c:pt idx="0">
                  <c:v>NYS</c:v>
                </c:pt>
                <c:pt idx="1">
                  <c:v>USA</c:v>
                </c:pt>
                <c:pt idx="2">
                  <c:v>Albany</c:v>
                </c:pt>
                <c:pt idx="3">
                  <c:v>Monroe</c:v>
                </c:pt>
                <c:pt idx="4">
                  <c:v>Erie</c:v>
                </c:pt>
                <c:pt idx="5">
                  <c:v>Onondaga</c:v>
                </c:pt>
              </c:strCache>
            </c:strRef>
          </c:cat>
          <c:val>
            <c:numRef>
              <c:f>'Charitable Org'!$B$3:$G$3</c:f>
              <c:numCache>
                <c:formatCode>0.0</c:formatCode>
                <c:ptCount val="6"/>
                <c:pt idx="0">
                  <c:v>5.4169700000000001</c:v>
                </c:pt>
                <c:pt idx="1">
                  <c:v>5.4093900000000001</c:v>
                </c:pt>
                <c:pt idx="2">
                  <c:v>5.35168</c:v>
                </c:pt>
                <c:pt idx="3">
                  <c:v>5.3962199999999996</c:v>
                </c:pt>
                <c:pt idx="4">
                  <c:v>5.3905799999999999</c:v>
                </c:pt>
                <c:pt idx="5">
                  <c:v>5.3656199999999998</c:v>
                </c:pt>
              </c:numCache>
            </c:numRef>
          </c:val>
        </c:ser>
        <c:ser>
          <c:idx val="0"/>
          <c:order val="1"/>
          <c:tx>
            <c:strRef>
              <c:f>'Charitable Org'!$A$2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>
                    <a:latin typeface="+mn-lt"/>
                    <a:cs typeface="Times New Roman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'Charitable Org'!$B$1:$G$1</c:f>
              <c:strCache>
                <c:ptCount val="6"/>
                <c:pt idx="0">
                  <c:v>NYS</c:v>
                </c:pt>
                <c:pt idx="1">
                  <c:v>USA</c:v>
                </c:pt>
                <c:pt idx="2">
                  <c:v>Albany</c:v>
                </c:pt>
                <c:pt idx="3">
                  <c:v>Monroe</c:v>
                </c:pt>
                <c:pt idx="4">
                  <c:v>Erie</c:v>
                </c:pt>
                <c:pt idx="5">
                  <c:v>Onondaga</c:v>
                </c:pt>
              </c:strCache>
            </c:strRef>
          </c:cat>
          <c:val>
            <c:numRef>
              <c:f>'Charitable Org'!$B$2:$G$2</c:f>
              <c:numCache>
                <c:formatCode>0.0</c:formatCode>
                <c:ptCount val="6"/>
                <c:pt idx="0">
                  <c:v>4.7000752803352004</c:v>
                </c:pt>
                <c:pt idx="1">
                  <c:v>4.6781713401468998</c:v>
                </c:pt>
                <c:pt idx="2">
                  <c:v>4.6474832721435</c:v>
                </c:pt>
                <c:pt idx="3">
                  <c:v>4.6058597489629003</c:v>
                </c:pt>
                <c:pt idx="4">
                  <c:v>4.6303150554409997</c:v>
                </c:pt>
                <c:pt idx="5">
                  <c:v>4.6246584407822002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827072"/>
        <c:axId val="139828608"/>
      </c:barChart>
      <c:catAx>
        <c:axId val="13982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  <a:cs typeface="Times New Roman" pitchFamily="18" charset="0"/>
              </a:defRPr>
            </a:pPr>
            <a:endParaRPr lang="en-US"/>
          </a:p>
        </c:txPr>
        <c:crossAx val="139828608"/>
        <c:crosses val="autoZero"/>
        <c:auto val="1"/>
        <c:lblAlgn val="ctr"/>
        <c:lblOffset val="100"/>
        <c:noMultiLvlLbl val="0"/>
      </c:catAx>
      <c:valAx>
        <c:axId val="139828608"/>
        <c:scaling>
          <c:orientation val="minMax"/>
          <c:min val="1.5"/>
        </c:scaling>
        <c:delete val="1"/>
        <c:axPos val="l"/>
        <c:numFmt formatCode="0.0" sourceLinked="1"/>
        <c:majorTickMark val="out"/>
        <c:minorTickMark val="none"/>
        <c:tickLblPos val="none"/>
        <c:crossAx val="139827072"/>
        <c:crosses val="autoZero"/>
        <c:crossBetween val="between"/>
      </c:valAx>
      <c:spPr>
        <a:ln w="3175"/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Percent of Households With Membership</a:t>
            </a:r>
            <a:r>
              <a:rPr lang="en-US" sz="1400" b="0" baseline="0"/>
              <a:t> in a Union</a:t>
            </a:r>
          </a:p>
          <a:p>
            <a:pPr>
              <a:defRPr sz="1200" b="0"/>
            </a:pPr>
            <a:r>
              <a:rPr lang="en-US" sz="1200" b="0" baseline="0"/>
              <a:t>2000-12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Union!$A$4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Union!$B$1:$G$1</c:f>
              <c:strCache>
                <c:ptCount val="6"/>
                <c:pt idx="0">
                  <c:v>Onondaga</c:v>
                </c:pt>
                <c:pt idx="1">
                  <c:v>Erie</c:v>
                </c:pt>
                <c:pt idx="2">
                  <c:v>Monroe</c:v>
                </c:pt>
                <c:pt idx="3">
                  <c:v>NYS</c:v>
                </c:pt>
                <c:pt idx="4">
                  <c:v>USA</c:v>
                </c:pt>
                <c:pt idx="5">
                  <c:v>Albany</c:v>
                </c:pt>
              </c:strCache>
            </c:strRef>
          </c:cat>
          <c:val>
            <c:numRef>
              <c:f>Union!$B$4:$G$4</c:f>
              <c:numCache>
                <c:formatCode>0.0</c:formatCode>
                <c:ptCount val="6"/>
                <c:pt idx="0">
                  <c:v>4.6839500000000003</c:v>
                </c:pt>
                <c:pt idx="1">
                  <c:v>4.6676099999999998</c:v>
                </c:pt>
                <c:pt idx="2">
                  <c:v>4.7313299999999998</c:v>
                </c:pt>
                <c:pt idx="3">
                  <c:v>4.7078199999999999</c:v>
                </c:pt>
                <c:pt idx="4">
                  <c:v>4.7443999999999997</c:v>
                </c:pt>
                <c:pt idx="5">
                  <c:v>4.6460800000000004</c:v>
                </c:pt>
              </c:numCache>
            </c:numRef>
          </c:val>
        </c:ser>
        <c:ser>
          <c:idx val="0"/>
          <c:order val="1"/>
          <c:tx>
            <c:strRef>
              <c:f>Union!$A$3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>
                    <a:latin typeface="+mn-lt"/>
                    <a:cs typeface="Times New Roman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Union!$B$1:$G$1</c:f>
              <c:strCache>
                <c:ptCount val="6"/>
                <c:pt idx="0">
                  <c:v>Onondaga</c:v>
                </c:pt>
                <c:pt idx="1">
                  <c:v>Erie</c:v>
                </c:pt>
                <c:pt idx="2">
                  <c:v>Monroe</c:v>
                </c:pt>
                <c:pt idx="3">
                  <c:v>NYS</c:v>
                </c:pt>
                <c:pt idx="4">
                  <c:v>USA</c:v>
                </c:pt>
                <c:pt idx="5">
                  <c:v>Albany</c:v>
                </c:pt>
              </c:strCache>
            </c:strRef>
          </c:cat>
          <c:val>
            <c:numRef>
              <c:f>Union!$B$3:$G$3</c:f>
              <c:numCache>
                <c:formatCode>0.0</c:formatCode>
                <c:ptCount val="6"/>
                <c:pt idx="0">
                  <c:v>3.9738280249338001</c:v>
                </c:pt>
                <c:pt idx="1">
                  <c:v>3.9215711937345001</c:v>
                </c:pt>
                <c:pt idx="2">
                  <c:v>3.9635411126475999</c:v>
                </c:pt>
                <c:pt idx="3">
                  <c:v>4.0381702456686002</c:v>
                </c:pt>
                <c:pt idx="4">
                  <c:v>4.0320676831781004</c:v>
                </c:pt>
                <c:pt idx="5">
                  <c:v>4.0093612422321003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635008"/>
        <c:axId val="166636544"/>
      </c:barChart>
      <c:catAx>
        <c:axId val="16663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  <a:cs typeface="Times New Roman" pitchFamily="18" charset="0"/>
              </a:defRPr>
            </a:pPr>
            <a:endParaRPr lang="en-US"/>
          </a:p>
        </c:txPr>
        <c:crossAx val="166636544"/>
        <c:crosses val="autoZero"/>
        <c:auto val="1"/>
        <c:lblAlgn val="ctr"/>
        <c:lblOffset val="100"/>
        <c:noMultiLvlLbl val="0"/>
      </c:catAx>
      <c:valAx>
        <c:axId val="166636544"/>
        <c:scaling>
          <c:orientation val="minMax"/>
          <c:max val="5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166635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889568</xdr:colOff>
      <xdr:row>49</xdr:row>
      <xdr:rowOff>13608</xdr:rowOff>
    </xdr:from>
    <xdr:to>
      <xdr:col>9</xdr:col>
      <xdr:colOff>275545</xdr:colOff>
      <xdr:row>50</xdr:row>
      <xdr:rowOff>37421</xdr:rowOff>
    </xdr:to>
    <xdr:sp macro="" textlink="">
      <xdr:nvSpPr>
        <xdr:cNvPr id="3" name="TextBox 2"/>
        <xdr:cNvSpPr txBox="1"/>
      </xdr:nvSpPr>
      <xdr:spPr>
        <a:xfrm>
          <a:off x="3661343" y="9348108"/>
          <a:ext cx="2100602" cy="2143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i="1"/>
            <a:t>Source:</a:t>
          </a:r>
          <a:r>
            <a:rPr lang="en-US" sz="1100" i="1" baseline="0"/>
            <a:t> Onondaga County Elections Board</a:t>
          </a:r>
          <a:endParaRPr lang="en-US" sz="1100" i="1"/>
        </a:p>
      </xdr:txBody>
    </xdr:sp>
    <xdr:clientData/>
  </xdr:twoCellAnchor>
  <xdr:twoCellAnchor>
    <xdr:from>
      <xdr:col>2</xdr:col>
      <xdr:colOff>642422</xdr:colOff>
      <xdr:row>20</xdr:row>
      <xdr:rowOff>95021</xdr:rowOff>
    </xdr:from>
    <xdr:to>
      <xdr:col>10</xdr:col>
      <xdr:colOff>599158</xdr:colOff>
      <xdr:row>41</xdr:row>
      <xdr:rowOff>133121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19</xdr:col>
      <xdr:colOff>511481</xdr:colOff>
      <xdr:row>28</xdr:row>
      <xdr:rowOff>144023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3</xdr:row>
      <xdr:rowOff>76200</xdr:rowOff>
    </xdr:from>
    <xdr:to>
      <xdr:col>11</xdr:col>
      <xdr:colOff>333374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4762</xdr:rowOff>
    </xdr:from>
    <xdr:to>
      <xdr:col>13</xdr:col>
      <xdr:colOff>228600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3714750</xdr:colOff>
      <xdr:row>4</xdr:row>
      <xdr:rowOff>4762</xdr:rowOff>
    </xdr:from>
    <xdr:to>
      <xdr:col>9</xdr:col>
      <xdr:colOff>19050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4762</xdr:rowOff>
    </xdr:from>
    <xdr:to>
      <xdr:col>10</xdr:col>
      <xdr:colOff>257175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abSelected="1" topLeftCell="A5" zoomScale="70" zoomScaleNormal="70" workbookViewId="0">
      <selection activeCell="AA73" sqref="Z72:AA73"/>
    </sheetView>
  </sheetViews>
  <sheetFormatPr defaultRowHeight="15" x14ac:dyDescent="0.25"/>
  <cols>
    <col min="1" max="1" width="17" bestFit="1" customWidth="1"/>
    <col min="2" max="2" width="12.5703125" bestFit="1" customWidth="1"/>
    <col min="3" max="7" width="13.7109375" bestFit="1" customWidth="1"/>
    <col min="8" max="8" width="12.5703125" bestFit="1" customWidth="1"/>
    <col min="9" max="23" width="13.7109375" bestFit="1" customWidth="1"/>
    <col min="24" max="24" width="10.5703125" bestFit="1" customWidth="1"/>
    <col min="25" max="25" width="18.7109375" bestFit="1" customWidth="1"/>
    <col min="26" max="26" width="10.5703125" bestFit="1" customWidth="1"/>
    <col min="27" max="27" width="17.140625" bestFit="1" customWidth="1"/>
    <col min="28" max="28" width="12.7109375" customWidth="1"/>
    <col min="29" max="29" width="12.5703125" customWidth="1"/>
  </cols>
  <sheetData>
    <row r="1" spans="1:29" s="24" customFormat="1" x14ac:dyDescent="0.25">
      <c r="A1" s="25" t="s">
        <v>59</v>
      </c>
      <c r="B1" s="25">
        <v>2009</v>
      </c>
      <c r="C1" s="25">
        <v>2008</v>
      </c>
      <c r="D1" s="25">
        <v>2007</v>
      </c>
      <c r="E1" s="25">
        <v>2006</v>
      </c>
      <c r="F1" s="25">
        <v>2005</v>
      </c>
      <c r="G1" s="25">
        <v>2004</v>
      </c>
      <c r="H1" s="25">
        <v>2003</v>
      </c>
      <c r="I1" s="25">
        <v>2002</v>
      </c>
      <c r="J1" s="25"/>
      <c r="K1" s="40" t="s">
        <v>58</v>
      </c>
      <c r="L1" s="41"/>
      <c r="M1" s="41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x14ac:dyDescent="0.25">
      <c r="A2" t="s">
        <v>46</v>
      </c>
      <c r="B2" s="20">
        <v>104047</v>
      </c>
      <c r="C2" s="20">
        <v>101104</v>
      </c>
      <c r="D2" s="20">
        <v>90647</v>
      </c>
      <c r="E2" s="20">
        <v>91246</v>
      </c>
      <c r="F2" s="20">
        <v>91501</v>
      </c>
      <c r="G2" s="20">
        <v>90985</v>
      </c>
      <c r="H2" s="20">
        <v>84091</v>
      </c>
      <c r="I2" s="20">
        <v>84308</v>
      </c>
      <c r="K2" s="41"/>
      <c r="L2" s="41"/>
      <c r="M2" s="41"/>
    </row>
    <row r="3" spans="1:29" x14ac:dyDescent="0.25">
      <c r="A3" t="s">
        <v>45</v>
      </c>
      <c r="B3" s="20">
        <v>90791</v>
      </c>
      <c r="C3" s="20">
        <v>92815</v>
      </c>
      <c r="D3" s="20">
        <v>91994</v>
      </c>
      <c r="E3" s="20">
        <v>94753</v>
      </c>
      <c r="F3" s="20">
        <v>96614</v>
      </c>
      <c r="G3" s="20">
        <v>98424</v>
      </c>
      <c r="H3" s="20">
        <v>96115</v>
      </c>
      <c r="I3" s="20">
        <v>97040</v>
      </c>
      <c r="K3" s="42"/>
      <c r="L3" s="42"/>
      <c r="M3" s="42"/>
    </row>
    <row r="4" spans="1:29" x14ac:dyDescent="0.25">
      <c r="A4" t="s">
        <v>57</v>
      </c>
      <c r="B4" s="20">
        <v>12364</v>
      </c>
      <c r="C4" s="20">
        <v>11947</v>
      </c>
      <c r="D4" s="20">
        <v>10215</v>
      </c>
      <c r="E4" s="20">
        <v>10000</v>
      </c>
      <c r="F4" s="20">
        <v>9534</v>
      </c>
      <c r="G4" s="20">
        <v>9361</v>
      </c>
      <c r="H4" s="20">
        <v>7800</v>
      </c>
      <c r="I4" s="20">
        <v>7380</v>
      </c>
    </row>
    <row r="5" spans="1:29" x14ac:dyDescent="0.25">
      <c r="A5" t="s">
        <v>56</v>
      </c>
      <c r="B5" s="20">
        <v>4424</v>
      </c>
      <c r="C5" s="20">
        <v>4527</v>
      </c>
      <c r="D5" s="20">
        <v>4418</v>
      </c>
      <c r="E5" s="20">
        <v>4477</v>
      </c>
      <c r="F5" s="20">
        <v>4484</v>
      </c>
      <c r="G5" s="20">
        <v>4583</v>
      </c>
      <c r="H5" s="20">
        <v>4464</v>
      </c>
      <c r="I5" s="20">
        <v>4591</v>
      </c>
    </row>
    <row r="6" spans="1:29" x14ac:dyDescent="0.25">
      <c r="A6" t="s">
        <v>55</v>
      </c>
      <c r="B6" s="20">
        <v>1189</v>
      </c>
      <c r="C6" s="20">
        <v>1234</v>
      </c>
      <c r="D6" s="20">
        <v>1097</v>
      </c>
      <c r="E6" s="20">
        <v>1073</v>
      </c>
      <c r="F6" s="20">
        <v>998</v>
      </c>
      <c r="G6" s="20">
        <v>903</v>
      </c>
      <c r="H6" s="20">
        <v>707</v>
      </c>
      <c r="I6" s="20">
        <v>629</v>
      </c>
    </row>
    <row r="7" spans="1:29" x14ac:dyDescent="0.25">
      <c r="A7" t="s">
        <v>54</v>
      </c>
      <c r="B7" s="20">
        <v>0</v>
      </c>
      <c r="C7" s="20">
        <v>0</v>
      </c>
      <c r="D7" s="20"/>
      <c r="E7" s="20">
        <v>1632</v>
      </c>
      <c r="F7" s="20">
        <v>1780</v>
      </c>
      <c r="G7" s="20">
        <v>1989</v>
      </c>
      <c r="H7" s="20">
        <v>1971</v>
      </c>
      <c r="I7" s="20">
        <v>2030</v>
      </c>
    </row>
    <row r="8" spans="1:29" x14ac:dyDescent="0.25">
      <c r="A8" t="s">
        <v>53</v>
      </c>
      <c r="B8" s="20">
        <v>0</v>
      </c>
      <c r="C8" s="20">
        <v>0</v>
      </c>
      <c r="D8" s="20"/>
      <c r="E8" s="20">
        <v>1096</v>
      </c>
      <c r="F8" s="20">
        <v>1155</v>
      </c>
      <c r="G8" s="20">
        <v>1284</v>
      </c>
      <c r="H8" s="20">
        <v>1316</v>
      </c>
      <c r="I8" s="20">
        <v>1365</v>
      </c>
    </row>
    <row r="9" spans="1:29" x14ac:dyDescent="0.25">
      <c r="A9" t="s">
        <v>52</v>
      </c>
      <c r="B9" s="20">
        <v>720</v>
      </c>
      <c r="C9" s="20">
        <v>833</v>
      </c>
      <c r="D9" s="20">
        <v>865</v>
      </c>
      <c r="E9" s="20">
        <v>969</v>
      </c>
      <c r="F9" s="20">
        <v>1043</v>
      </c>
      <c r="G9" s="20">
        <v>1207</v>
      </c>
      <c r="H9" s="20">
        <v>1155</v>
      </c>
      <c r="I9" s="20">
        <v>1053</v>
      </c>
    </row>
    <row r="10" spans="1:29" x14ac:dyDescent="0.25">
      <c r="A10" t="s">
        <v>51</v>
      </c>
      <c r="B10" s="20">
        <v>109</v>
      </c>
      <c r="C10" s="20">
        <v>85</v>
      </c>
      <c r="D10" s="20">
        <v>69</v>
      </c>
      <c r="E10" s="20">
        <v>53</v>
      </c>
      <c r="F10" s="20">
        <v>28</v>
      </c>
      <c r="G10" s="20">
        <v>12</v>
      </c>
      <c r="H10" s="20">
        <v>0</v>
      </c>
      <c r="I10" s="20">
        <v>0</v>
      </c>
    </row>
    <row r="11" spans="1:29" x14ac:dyDescent="0.25">
      <c r="A11" t="s">
        <v>44</v>
      </c>
      <c r="B11" s="20">
        <v>156</v>
      </c>
      <c r="C11" s="20">
        <v>148</v>
      </c>
      <c r="D11" s="20">
        <v>92</v>
      </c>
      <c r="E11" s="20">
        <v>85</v>
      </c>
      <c r="F11" s="20">
        <v>52</v>
      </c>
      <c r="G11" s="20">
        <v>23</v>
      </c>
      <c r="H11" s="20">
        <v>0</v>
      </c>
      <c r="I11" s="20">
        <v>0</v>
      </c>
    </row>
    <row r="12" spans="1:29" x14ac:dyDescent="0.25">
      <c r="A12" t="s">
        <v>50</v>
      </c>
      <c r="B12" s="20">
        <v>69656</v>
      </c>
      <c r="C12" s="20">
        <v>72187</v>
      </c>
      <c r="D12" s="20">
        <v>68764</v>
      </c>
      <c r="E12" s="20">
        <v>67710</v>
      </c>
      <c r="F12" s="20">
        <v>67947</v>
      </c>
      <c r="G12" s="20">
        <v>69808</v>
      </c>
      <c r="H12" s="20">
        <v>65216</v>
      </c>
      <c r="I12" s="20">
        <v>65553</v>
      </c>
    </row>
    <row r="13" spans="1:29" x14ac:dyDescent="0.25">
      <c r="B13" s="20"/>
      <c r="C13" s="20"/>
      <c r="D13" s="20"/>
      <c r="E13" s="20"/>
      <c r="F13" s="20"/>
      <c r="G13" s="20"/>
      <c r="H13" s="20"/>
      <c r="I13" s="20"/>
    </row>
    <row r="14" spans="1:29" x14ac:dyDescent="0.25">
      <c r="B14" s="23">
        <v>1984</v>
      </c>
      <c r="C14" s="23">
        <v>1985</v>
      </c>
      <c r="D14" s="23">
        <v>1986</v>
      </c>
      <c r="E14" s="23">
        <v>1987</v>
      </c>
      <c r="F14" s="23">
        <v>1988</v>
      </c>
      <c r="G14" s="23">
        <v>1989</v>
      </c>
      <c r="H14" s="23">
        <v>1990</v>
      </c>
      <c r="I14" s="23">
        <v>1991</v>
      </c>
      <c r="J14" s="23">
        <v>1992</v>
      </c>
      <c r="K14" s="23">
        <v>1993</v>
      </c>
      <c r="L14" s="23">
        <v>1994</v>
      </c>
      <c r="M14" s="23">
        <v>1995</v>
      </c>
      <c r="N14" s="23">
        <v>1996</v>
      </c>
      <c r="O14" s="23">
        <v>1997</v>
      </c>
      <c r="P14" s="23">
        <v>1998</v>
      </c>
      <c r="Q14" s="23">
        <v>1999</v>
      </c>
      <c r="R14" s="23">
        <v>2000</v>
      </c>
      <c r="S14" s="23">
        <v>2001</v>
      </c>
      <c r="T14" s="23">
        <v>2002</v>
      </c>
      <c r="U14" s="23">
        <v>2003</v>
      </c>
      <c r="V14" s="23">
        <v>2004</v>
      </c>
      <c r="W14" s="23">
        <v>2005</v>
      </c>
      <c r="X14" s="23">
        <v>2006</v>
      </c>
      <c r="Y14" s="23">
        <v>2007</v>
      </c>
      <c r="Z14" s="23">
        <v>2008</v>
      </c>
      <c r="AA14" s="23">
        <v>2009</v>
      </c>
      <c r="AB14" s="23">
        <v>2010</v>
      </c>
      <c r="AC14" s="23">
        <v>2011</v>
      </c>
    </row>
    <row r="15" spans="1:29" s="21" customFormat="1" x14ac:dyDescent="0.25">
      <c r="A15" s="21" t="s">
        <v>49</v>
      </c>
      <c r="B15" s="22">
        <v>251331</v>
      </c>
      <c r="C15" s="22">
        <v>241223</v>
      </c>
      <c r="D15" s="22">
        <v>227117</v>
      </c>
      <c r="E15" s="22">
        <v>220429</v>
      </c>
      <c r="F15" s="22">
        <v>244656</v>
      </c>
      <c r="G15" s="22">
        <v>234459</v>
      </c>
      <c r="H15" s="22">
        <v>226110</v>
      </c>
      <c r="I15" s="22">
        <v>218990</v>
      </c>
      <c r="J15" s="22">
        <v>250447</v>
      </c>
      <c r="K15" s="22">
        <v>248917</v>
      </c>
      <c r="L15" s="22">
        <v>244340</v>
      </c>
      <c r="M15" s="22">
        <v>256290</v>
      </c>
      <c r="N15" s="22">
        <v>260701</v>
      </c>
      <c r="O15" s="22">
        <v>261928</v>
      </c>
      <c r="P15" s="22">
        <v>261078</v>
      </c>
      <c r="Q15" s="22">
        <v>258679</v>
      </c>
      <c r="R15" s="22">
        <v>267623</v>
      </c>
      <c r="S15" s="22">
        <v>267108</v>
      </c>
      <c r="T15" s="22">
        <f>SUM(I2:I12)</f>
        <v>263949</v>
      </c>
      <c r="U15" s="22">
        <f>SUM(H2:H12)</f>
        <v>262835</v>
      </c>
      <c r="V15" s="22">
        <f>SUM(G2:G12)</f>
        <v>278579</v>
      </c>
      <c r="W15" s="22">
        <f>SUM(F2:F12)</f>
        <v>275136</v>
      </c>
      <c r="X15" s="22">
        <f>SUM(E2:E12)</f>
        <v>273094</v>
      </c>
      <c r="Y15" s="22">
        <f>SUM(D2:D12)</f>
        <v>268161</v>
      </c>
      <c r="Z15" s="22">
        <f>SUM(C2:C12)</f>
        <v>284880</v>
      </c>
      <c r="AA15" s="22">
        <f>SUM(B2:B12)</f>
        <v>283456</v>
      </c>
      <c r="AB15" s="22">
        <v>276906</v>
      </c>
      <c r="AC15" s="22">
        <v>275078</v>
      </c>
    </row>
    <row r="16" spans="1:29" s="20" customFormat="1" x14ac:dyDescent="0.25">
      <c r="A16" s="18" t="s">
        <v>48</v>
      </c>
      <c r="B16" s="20">
        <v>206739</v>
      </c>
      <c r="C16" s="20">
        <v>133401</v>
      </c>
      <c r="D16" s="20">
        <v>155693</v>
      </c>
      <c r="E16" s="20">
        <v>142955</v>
      </c>
      <c r="F16" s="20">
        <v>202148</v>
      </c>
      <c r="G16" s="20">
        <v>124824</v>
      </c>
      <c r="H16" s="20">
        <v>145690</v>
      </c>
      <c r="I16" s="20">
        <v>123451</v>
      </c>
      <c r="J16" s="20">
        <v>216633</v>
      </c>
      <c r="K16" s="20">
        <v>121343</v>
      </c>
      <c r="L16" s="20">
        <v>170290</v>
      </c>
      <c r="M16" s="20">
        <v>112766</v>
      </c>
      <c r="N16" s="20">
        <v>196812</v>
      </c>
      <c r="O16" s="20">
        <v>116857</v>
      </c>
      <c r="P16" s="20">
        <v>153952</v>
      </c>
      <c r="Q16" s="20">
        <v>105021</v>
      </c>
      <c r="R16" s="20">
        <v>205388</v>
      </c>
      <c r="S16" s="20">
        <v>100312</v>
      </c>
      <c r="T16" s="20">
        <v>147735</v>
      </c>
      <c r="U16" s="20">
        <v>87278</v>
      </c>
      <c r="V16" s="20">
        <v>215822</v>
      </c>
      <c r="W16" s="20">
        <v>112196</v>
      </c>
      <c r="X16" s="20">
        <v>157361</v>
      </c>
      <c r="Y16" s="20">
        <v>123303</v>
      </c>
      <c r="Z16" s="20">
        <v>220168</v>
      </c>
      <c r="AA16" s="20">
        <v>93260</v>
      </c>
      <c r="AB16" s="20">
        <v>145152</v>
      </c>
      <c r="AC16" s="20">
        <v>71765</v>
      </c>
    </row>
    <row r="17" spans="1:29" s="19" customFormat="1" x14ac:dyDescent="0.25">
      <c r="A17" s="20" t="s">
        <v>47</v>
      </c>
      <c r="B17" s="19">
        <f t="shared" ref="B17:AA17" si="0">B16/B15</f>
        <v>0.82257660217004669</v>
      </c>
      <c r="C17" s="19">
        <f t="shared" si="0"/>
        <v>0.55301940528059101</v>
      </c>
      <c r="D17" s="19">
        <f t="shared" si="0"/>
        <v>0.68551891756231365</v>
      </c>
      <c r="E17" s="19">
        <f t="shared" si="0"/>
        <v>0.64853081944753188</v>
      </c>
      <c r="F17" s="19">
        <f t="shared" si="0"/>
        <v>0.82625400562422335</v>
      </c>
      <c r="G17" s="19">
        <f t="shared" si="0"/>
        <v>0.53239159085383803</v>
      </c>
      <c r="H17" s="19">
        <f t="shared" si="0"/>
        <v>0.64433240458184071</v>
      </c>
      <c r="I17" s="19">
        <f t="shared" si="0"/>
        <v>0.56372893739440155</v>
      </c>
      <c r="J17" s="19">
        <f t="shared" si="0"/>
        <v>0.86498540609390406</v>
      </c>
      <c r="K17" s="19">
        <f t="shared" si="0"/>
        <v>0.48748377973380685</v>
      </c>
      <c r="L17" s="19">
        <f t="shared" si="0"/>
        <v>0.6969386919865761</v>
      </c>
      <c r="M17" s="19">
        <f t="shared" si="0"/>
        <v>0.43999375707206678</v>
      </c>
      <c r="N17" s="19">
        <f t="shared" si="0"/>
        <v>0.75493381306554252</v>
      </c>
      <c r="O17" s="19">
        <f t="shared" si="0"/>
        <v>0.44614168779206498</v>
      </c>
      <c r="P17" s="19">
        <f t="shared" si="0"/>
        <v>0.58967818046714005</v>
      </c>
      <c r="Q17" s="19">
        <f t="shared" si="0"/>
        <v>0.40598966286401295</v>
      </c>
      <c r="R17" s="19">
        <f t="shared" si="0"/>
        <v>0.76745272267331288</v>
      </c>
      <c r="S17" s="19">
        <f t="shared" si="0"/>
        <v>0.3755484672866406</v>
      </c>
      <c r="T17" s="19">
        <f t="shared" si="0"/>
        <v>0.55971039859972949</v>
      </c>
      <c r="U17" s="19">
        <f t="shared" si="0"/>
        <v>0.3320638423345445</v>
      </c>
      <c r="V17" s="19">
        <f t="shared" si="0"/>
        <v>0.77472458440873149</v>
      </c>
      <c r="W17" s="19">
        <f t="shared" si="0"/>
        <v>0.40778378692719236</v>
      </c>
      <c r="X17" s="19">
        <f t="shared" si="0"/>
        <v>0.57621551553677486</v>
      </c>
      <c r="Y17" s="19">
        <f t="shared" si="0"/>
        <v>0.45980959199883653</v>
      </c>
      <c r="Z17" s="19">
        <f t="shared" si="0"/>
        <v>0.77284470654310589</v>
      </c>
      <c r="AA17" s="19">
        <f t="shared" si="0"/>
        <v>0.32901049898396928</v>
      </c>
      <c r="AB17" s="19">
        <v>0.52</v>
      </c>
      <c r="AC17" s="19">
        <v>0.26</v>
      </c>
    </row>
    <row r="20" spans="1:29" x14ac:dyDescent="0.25">
      <c r="B20" s="18">
        <v>2009</v>
      </c>
    </row>
    <row r="21" spans="1:29" x14ac:dyDescent="0.25">
      <c r="A21" t="s">
        <v>46</v>
      </c>
      <c r="B21" s="17">
        <v>104047</v>
      </c>
    </row>
    <row r="22" spans="1:29" x14ac:dyDescent="0.25">
      <c r="A22" t="s">
        <v>45</v>
      </c>
      <c r="B22" s="17">
        <v>90791</v>
      </c>
    </row>
    <row r="23" spans="1:29" x14ac:dyDescent="0.25">
      <c r="A23" t="s">
        <v>44</v>
      </c>
      <c r="B23" s="17">
        <v>18962</v>
      </c>
    </row>
    <row r="24" spans="1:29" x14ac:dyDescent="0.25">
      <c r="A24" t="s">
        <v>43</v>
      </c>
      <c r="B24" s="17">
        <v>69656</v>
      </c>
    </row>
    <row r="57" spans="24:27" ht="18.75" x14ac:dyDescent="0.25">
      <c r="X57" s="43" t="s">
        <v>65</v>
      </c>
      <c r="Y57" s="43"/>
      <c r="Z57" s="43"/>
      <c r="AA57" s="43"/>
    </row>
    <row r="58" spans="24:27" ht="15.75" x14ac:dyDescent="0.25">
      <c r="X58" s="39" t="s">
        <v>29</v>
      </c>
      <c r="Y58" s="33" t="s">
        <v>42</v>
      </c>
      <c r="Z58" s="33" t="s">
        <v>41</v>
      </c>
      <c r="AA58" s="33" t="s">
        <v>40</v>
      </c>
    </row>
    <row r="59" spans="24:27" ht="15.75" x14ac:dyDescent="0.25">
      <c r="X59" s="33">
        <v>2000</v>
      </c>
      <c r="Y59" s="35">
        <f>R15</f>
        <v>267623</v>
      </c>
      <c r="Z59" s="35">
        <f>R16</f>
        <v>205388</v>
      </c>
      <c r="AA59" s="36">
        <f>R17</f>
        <v>0.76745272267331288</v>
      </c>
    </row>
    <row r="60" spans="24:27" ht="15.75" x14ac:dyDescent="0.25">
      <c r="X60" s="33">
        <v>2001</v>
      </c>
      <c r="Y60" s="35">
        <f>S15</f>
        <v>267108</v>
      </c>
      <c r="Z60" s="35">
        <f>S16</f>
        <v>100312</v>
      </c>
      <c r="AA60" s="36">
        <f>S17</f>
        <v>0.3755484672866406</v>
      </c>
    </row>
    <row r="61" spans="24:27" ht="15.75" x14ac:dyDescent="0.25">
      <c r="X61" s="33">
        <v>2002</v>
      </c>
      <c r="Y61" s="35">
        <f>T15</f>
        <v>263949</v>
      </c>
      <c r="Z61" s="35">
        <f>T16</f>
        <v>147735</v>
      </c>
      <c r="AA61" s="36">
        <f>T17</f>
        <v>0.55971039859972949</v>
      </c>
    </row>
    <row r="62" spans="24:27" ht="15.75" x14ac:dyDescent="0.25">
      <c r="X62" s="33">
        <v>2003</v>
      </c>
      <c r="Y62" s="35">
        <f>U15</f>
        <v>262835</v>
      </c>
      <c r="Z62" s="35">
        <f>U16</f>
        <v>87278</v>
      </c>
      <c r="AA62" s="36">
        <f>U17</f>
        <v>0.3320638423345445</v>
      </c>
    </row>
    <row r="63" spans="24:27" ht="15.75" x14ac:dyDescent="0.25">
      <c r="X63" s="33">
        <v>2004</v>
      </c>
      <c r="Y63" s="35">
        <f>V15</f>
        <v>278579</v>
      </c>
      <c r="Z63" s="35">
        <f>V16</f>
        <v>215822</v>
      </c>
      <c r="AA63" s="36">
        <f>V17</f>
        <v>0.77472458440873149</v>
      </c>
    </row>
    <row r="64" spans="24:27" ht="15.75" x14ac:dyDescent="0.25">
      <c r="X64" s="33">
        <v>2005</v>
      </c>
      <c r="Y64" s="35">
        <f>W15</f>
        <v>275136</v>
      </c>
      <c r="Z64" s="35">
        <f>W16</f>
        <v>112196</v>
      </c>
      <c r="AA64" s="36">
        <f>W17</f>
        <v>0.40778378692719236</v>
      </c>
    </row>
    <row r="65" spans="24:27" ht="15.75" x14ac:dyDescent="0.25">
      <c r="X65" s="33">
        <v>2006</v>
      </c>
      <c r="Y65" s="35">
        <f>X15</f>
        <v>273094</v>
      </c>
      <c r="Z65" s="35">
        <f>X16</f>
        <v>157361</v>
      </c>
      <c r="AA65" s="36">
        <f>X17</f>
        <v>0.57621551553677486</v>
      </c>
    </row>
    <row r="66" spans="24:27" ht="15.75" x14ac:dyDescent="0.25">
      <c r="X66" s="33">
        <v>2007</v>
      </c>
      <c r="Y66" s="35">
        <f>Y15</f>
        <v>268161</v>
      </c>
      <c r="Z66" s="35">
        <f>Y16</f>
        <v>123303</v>
      </c>
      <c r="AA66" s="36">
        <f>Y17</f>
        <v>0.45980959199883653</v>
      </c>
    </row>
    <row r="67" spans="24:27" ht="15.75" x14ac:dyDescent="0.25">
      <c r="X67" s="33">
        <v>2008</v>
      </c>
      <c r="Y67" s="35">
        <f>Z15</f>
        <v>284880</v>
      </c>
      <c r="Z67" s="35">
        <f>Z16</f>
        <v>220168</v>
      </c>
      <c r="AA67" s="36">
        <f>Z17</f>
        <v>0.77284470654310589</v>
      </c>
    </row>
    <row r="68" spans="24:27" ht="15.75" x14ac:dyDescent="0.25">
      <c r="X68" s="33">
        <v>2009</v>
      </c>
      <c r="Y68" s="35">
        <f>AA15</f>
        <v>283456</v>
      </c>
      <c r="Z68" s="35">
        <f>AA16</f>
        <v>93260</v>
      </c>
      <c r="AA68" s="36">
        <f>AA17</f>
        <v>0.32901049898396928</v>
      </c>
    </row>
    <row r="69" spans="24:27" ht="15.75" x14ac:dyDescent="0.25">
      <c r="X69" s="33">
        <v>2010</v>
      </c>
      <c r="Y69" s="35">
        <f>AB15</f>
        <v>276906</v>
      </c>
      <c r="Z69" s="35">
        <f>AB16</f>
        <v>145152</v>
      </c>
      <c r="AA69" s="36">
        <f>AB17</f>
        <v>0.52</v>
      </c>
    </row>
    <row r="70" spans="24:27" ht="15.75" x14ac:dyDescent="0.25">
      <c r="X70" s="33">
        <v>2011</v>
      </c>
      <c r="Y70" s="35">
        <f>AC15</f>
        <v>275078</v>
      </c>
      <c r="Z70" s="35">
        <f>AC16</f>
        <v>71765</v>
      </c>
      <c r="AA70" s="36">
        <f>AC17</f>
        <v>0.26</v>
      </c>
    </row>
    <row r="71" spans="24:27" ht="15.75" x14ac:dyDescent="0.25">
      <c r="X71" s="37"/>
      <c r="Y71" s="38"/>
      <c r="Z71" s="38"/>
      <c r="AA71" s="38"/>
    </row>
    <row r="72" spans="24:27" ht="15.75" x14ac:dyDescent="0.25">
      <c r="X72" s="29" t="s">
        <v>8</v>
      </c>
      <c r="Y72" s="36">
        <f>AVERAGE(Y59:Y70)</f>
        <v>273067.08333333331</v>
      </c>
      <c r="Z72" s="29" t="s">
        <v>8</v>
      </c>
      <c r="AA72" s="36">
        <f>AVERAGE(AA59:AA70)</f>
        <v>0.51126367627440317</v>
      </c>
    </row>
    <row r="73" spans="24:27" ht="15.75" x14ac:dyDescent="0.25">
      <c r="X73" s="29" t="s">
        <v>9</v>
      </c>
      <c r="Y73" s="36">
        <f>MEDIAN(Y59:Y70)</f>
        <v>274086</v>
      </c>
      <c r="Z73" s="29" t="s">
        <v>9</v>
      </c>
      <c r="AA73" s="36">
        <f>MEDIAN(AA59:AA70)</f>
        <v>0.48990479599941827</v>
      </c>
    </row>
  </sheetData>
  <mergeCells count="2">
    <mergeCell ref="K1:M3"/>
    <mergeCell ref="X57:AA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3"/>
  <sheetViews>
    <sheetView topLeftCell="G10" zoomScale="70" zoomScaleNormal="70" workbookViewId="0">
      <selection activeCell="Q52" sqref="Q52:R53"/>
    </sheetView>
  </sheetViews>
  <sheetFormatPr defaultRowHeight="15" x14ac:dyDescent="0.25"/>
  <cols>
    <col min="18" max="18" width="10.5703125" bestFit="1" customWidth="1"/>
    <col min="19" max="19" width="10.140625" bestFit="1" customWidth="1"/>
    <col min="20" max="20" width="18.7109375" bestFit="1" customWidth="1"/>
    <col min="21" max="21" width="9.28515625" customWidth="1"/>
    <col min="22" max="22" width="17.28515625" bestFit="1" customWidth="1"/>
    <col min="23" max="23" width="9.28515625" customWidth="1"/>
    <col min="24" max="24" width="9.7109375" bestFit="1" customWidth="1"/>
    <col min="25" max="25" width="10.140625" bestFit="1" customWidth="1"/>
  </cols>
  <sheetData>
    <row r="2" spans="1:29" x14ac:dyDescent="0.25">
      <c r="B2" s="23">
        <v>1984</v>
      </c>
      <c r="C2" s="23">
        <v>1985</v>
      </c>
      <c r="D2" s="23">
        <v>1986</v>
      </c>
      <c r="E2" s="23">
        <v>1987</v>
      </c>
      <c r="F2" s="23">
        <v>1988</v>
      </c>
      <c r="G2" s="23">
        <v>1989</v>
      </c>
      <c r="H2" s="23">
        <v>1990</v>
      </c>
      <c r="I2" s="23">
        <v>1991</v>
      </c>
      <c r="J2" s="23">
        <v>1992</v>
      </c>
      <c r="K2" s="23">
        <v>1993</v>
      </c>
      <c r="L2" s="23">
        <v>1994</v>
      </c>
      <c r="M2" s="23">
        <v>1995</v>
      </c>
      <c r="N2" s="23">
        <v>1996</v>
      </c>
      <c r="O2" s="23">
        <v>1997</v>
      </c>
      <c r="P2" s="23">
        <v>1998</v>
      </c>
      <c r="Q2" s="23">
        <v>1999</v>
      </c>
      <c r="R2" s="23">
        <v>2000</v>
      </c>
      <c r="S2" s="23">
        <v>2001</v>
      </c>
      <c r="T2" s="23">
        <v>2002</v>
      </c>
      <c r="U2" s="23">
        <v>2003</v>
      </c>
      <c r="V2" s="23">
        <v>2004</v>
      </c>
      <c r="W2" s="23">
        <v>2005</v>
      </c>
      <c r="X2" s="23">
        <v>2006</v>
      </c>
      <c r="Y2" s="23">
        <v>2007</v>
      </c>
      <c r="Z2" s="23">
        <v>2008</v>
      </c>
      <c r="AA2" s="23">
        <v>2009</v>
      </c>
      <c r="AB2" s="23">
        <v>2010</v>
      </c>
      <c r="AC2" s="23">
        <v>2011</v>
      </c>
    </row>
    <row r="3" spans="1:29" x14ac:dyDescent="0.25">
      <c r="A3" s="21" t="s">
        <v>49</v>
      </c>
      <c r="B3" s="22">
        <v>251331</v>
      </c>
      <c r="C3" s="22">
        <v>241223</v>
      </c>
      <c r="D3" s="22">
        <v>227117</v>
      </c>
      <c r="E3" s="22">
        <v>220429</v>
      </c>
      <c r="F3" s="22">
        <v>244656</v>
      </c>
      <c r="G3" s="22">
        <v>234459</v>
      </c>
      <c r="H3" s="22">
        <v>226110</v>
      </c>
      <c r="I3" s="22">
        <v>218990</v>
      </c>
      <c r="J3" s="22">
        <v>250447</v>
      </c>
      <c r="K3" s="22">
        <v>248917</v>
      </c>
      <c r="L3" s="22">
        <v>244340</v>
      </c>
      <c r="M3" s="22">
        <v>256290</v>
      </c>
      <c r="N3" s="22">
        <v>260701</v>
      </c>
      <c r="O3" s="22">
        <v>261928</v>
      </c>
      <c r="P3" s="22">
        <v>261078</v>
      </c>
      <c r="Q3" s="22">
        <v>258679</v>
      </c>
      <c r="R3" s="22">
        <v>267623</v>
      </c>
      <c r="S3" s="22">
        <v>267108</v>
      </c>
      <c r="T3" s="22" t="e">
        <f>SUM(#REF!)</f>
        <v>#REF!</v>
      </c>
      <c r="U3" s="22" t="e">
        <f>SUM(#REF!)</f>
        <v>#REF!</v>
      </c>
      <c r="V3" s="22" t="e">
        <f>SUM(#REF!)</f>
        <v>#REF!</v>
      </c>
      <c r="W3" s="22" t="e">
        <f>SUM(#REF!)</f>
        <v>#REF!</v>
      </c>
      <c r="X3" s="22" t="e">
        <f>SUM(#REF!)</f>
        <v>#REF!</v>
      </c>
      <c r="Y3" s="22" t="e">
        <f>SUM(#REF!)</f>
        <v>#REF!</v>
      </c>
      <c r="Z3" s="22" t="e">
        <f>SUM(#REF!)</f>
        <v>#REF!</v>
      </c>
      <c r="AA3" s="22" t="e">
        <f>SUM(#REF!)</f>
        <v>#REF!</v>
      </c>
      <c r="AB3" s="22">
        <v>276906</v>
      </c>
      <c r="AC3" s="22">
        <v>275078</v>
      </c>
    </row>
    <row r="4" spans="1:29" x14ac:dyDescent="0.25">
      <c r="A4" s="18" t="s">
        <v>48</v>
      </c>
      <c r="B4" s="20">
        <v>206739</v>
      </c>
      <c r="C4" s="20">
        <v>133401</v>
      </c>
      <c r="D4" s="20">
        <v>155693</v>
      </c>
      <c r="E4" s="20">
        <v>142955</v>
      </c>
      <c r="F4" s="20">
        <v>202148</v>
      </c>
      <c r="G4" s="20">
        <v>124824</v>
      </c>
      <c r="H4" s="20">
        <v>145690</v>
      </c>
      <c r="I4" s="20">
        <v>123451</v>
      </c>
      <c r="J4" s="20">
        <v>216633</v>
      </c>
      <c r="K4" s="20">
        <v>121343</v>
      </c>
      <c r="L4" s="20">
        <v>170290</v>
      </c>
      <c r="M4" s="20">
        <v>112766</v>
      </c>
      <c r="N4" s="20">
        <v>196812</v>
      </c>
      <c r="O4" s="20">
        <v>116857</v>
      </c>
      <c r="P4" s="20">
        <v>153952</v>
      </c>
      <c r="Q4" s="20">
        <v>105021</v>
      </c>
      <c r="R4" s="20">
        <v>205388</v>
      </c>
      <c r="S4" s="20">
        <v>100312</v>
      </c>
      <c r="T4" s="20">
        <v>147735</v>
      </c>
      <c r="U4" s="20">
        <v>87278</v>
      </c>
      <c r="V4" s="20">
        <v>215822</v>
      </c>
      <c r="W4" s="20">
        <v>112196</v>
      </c>
      <c r="X4" s="20">
        <v>157361</v>
      </c>
      <c r="Y4" s="20">
        <v>123303</v>
      </c>
      <c r="Z4" s="20">
        <v>220168</v>
      </c>
      <c r="AA4" s="20">
        <v>93260</v>
      </c>
      <c r="AB4" s="20">
        <v>145152</v>
      </c>
      <c r="AC4" s="20">
        <v>71765</v>
      </c>
    </row>
    <row r="5" spans="1:29" x14ac:dyDescent="0.25">
      <c r="A5" s="20" t="s">
        <v>47</v>
      </c>
      <c r="B5" s="19">
        <f t="shared" ref="B5:AA5" si="0">B4/B3</f>
        <v>0.82257660217004669</v>
      </c>
      <c r="C5" s="19">
        <f t="shared" si="0"/>
        <v>0.55301940528059101</v>
      </c>
      <c r="D5" s="19">
        <f t="shared" si="0"/>
        <v>0.68551891756231365</v>
      </c>
      <c r="E5" s="19">
        <f t="shared" si="0"/>
        <v>0.64853081944753188</v>
      </c>
      <c r="F5" s="19">
        <f t="shared" si="0"/>
        <v>0.82625400562422335</v>
      </c>
      <c r="G5" s="19">
        <f t="shared" si="0"/>
        <v>0.53239159085383803</v>
      </c>
      <c r="H5" s="19">
        <f t="shared" si="0"/>
        <v>0.64433240458184071</v>
      </c>
      <c r="I5" s="19">
        <f t="shared" si="0"/>
        <v>0.56372893739440155</v>
      </c>
      <c r="J5" s="19">
        <f t="shared" si="0"/>
        <v>0.86498540609390406</v>
      </c>
      <c r="K5" s="19">
        <f t="shared" si="0"/>
        <v>0.48748377973380685</v>
      </c>
      <c r="L5" s="19">
        <f t="shared" si="0"/>
        <v>0.6969386919865761</v>
      </c>
      <c r="M5" s="19">
        <f t="shared" si="0"/>
        <v>0.43999375707206678</v>
      </c>
      <c r="N5" s="19">
        <f t="shared" si="0"/>
        <v>0.75493381306554252</v>
      </c>
      <c r="O5" s="19">
        <f t="shared" si="0"/>
        <v>0.44614168779206498</v>
      </c>
      <c r="P5" s="19">
        <f t="shared" si="0"/>
        <v>0.58967818046714005</v>
      </c>
      <c r="Q5" s="19">
        <f t="shared" si="0"/>
        <v>0.40598966286401295</v>
      </c>
      <c r="R5" s="19">
        <f t="shared" si="0"/>
        <v>0.76745272267331288</v>
      </c>
      <c r="S5" s="19">
        <f t="shared" si="0"/>
        <v>0.3755484672866406</v>
      </c>
      <c r="T5" s="19" t="e">
        <f t="shared" si="0"/>
        <v>#REF!</v>
      </c>
      <c r="U5" s="19" t="e">
        <f t="shared" si="0"/>
        <v>#REF!</v>
      </c>
      <c r="V5" s="19" t="e">
        <f t="shared" si="0"/>
        <v>#REF!</v>
      </c>
      <c r="W5" s="19" t="e">
        <f t="shared" si="0"/>
        <v>#REF!</v>
      </c>
      <c r="X5" s="19" t="e">
        <f t="shared" si="0"/>
        <v>#REF!</v>
      </c>
      <c r="Y5" s="19" t="e">
        <f t="shared" si="0"/>
        <v>#REF!</v>
      </c>
      <c r="Z5" s="19" t="e">
        <f t="shared" si="0"/>
        <v>#REF!</v>
      </c>
      <c r="AA5" s="19" t="e">
        <f t="shared" si="0"/>
        <v>#REF!</v>
      </c>
      <c r="AB5" s="19">
        <v>0.52</v>
      </c>
      <c r="AC5" s="19">
        <v>0.26</v>
      </c>
    </row>
    <row r="16" spans="1:29" x14ac:dyDescent="0.25">
      <c r="U16" s="26"/>
    </row>
    <row r="35" spans="19:22" ht="18.75" x14ac:dyDescent="0.3">
      <c r="S35" s="44" t="s">
        <v>62</v>
      </c>
      <c r="T35" s="45"/>
      <c r="U35" s="45"/>
      <c r="V35" s="45"/>
    </row>
    <row r="36" spans="19:22" x14ac:dyDescent="0.25">
      <c r="S36" s="2" t="s">
        <v>29</v>
      </c>
      <c r="T36" s="2" t="s">
        <v>60</v>
      </c>
      <c r="U36" s="2" t="s">
        <v>41</v>
      </c>
      <c r="V36" s="2" t="s">
        <v>61</v>
      </c>
    </row>
    <row r="37" spans="19:22" x14ac:dyDescent="0.25">
      <c r="S37" s="2">
        <v>2000</v>
      </c>
      <c r="T37" s="27">
        <v>267623</v>
      </c>
      <c r="U37" s="27">
        <v>205388</v>
      </c>
      <c r="V37" s="28">
        <v>0.76700000000000002</v>
      </c>
    </row>
    <row r="38" spans="19:22" x14ac:dyDescent="0.25">
      <c r="S38" s="2">
        <v>2001</v>
      </c>
      <c r="T38" s="27">
        <v>267108</v>
      </c>
      <c r="U38" s="27">
        <v>100312</v>
      </c>
      <c r="V38" s="28">
        <v>0.376</v>
      </c>
    </row>
    <row r="39" spans="19:22" x14ac:dyDescent="0.25">
      <c r="S39" s="2">
        <v>2002</v>
      </c>
      <c r="T39" s="27">
        <v>263949</v>
      </c>
      <c r="U39" s="27">
        <v>147735</v>
      </c>
      <c r="V39" s="9">
        <v>0.56000000000000005</v>
      </c>
    </row>
    <row r="40" spans="19:22" x14ac:dyDescent="0.25">
      <c r="S40" s="2">
        <v>2003</v>
      </c>
      <c r="T40" s="27">
        <v>262835</v>
      </c>
      <c r="U40" s="27">
        <v>87278</v>
      </c>
      <c r="V40" s="28">
        <v>0.33200000000000002</v>
      </c>
    </row>
    <row r="41" spans="19:22" x14ac:dyDescent="0.25">
      <c r="S41" s="2">
        <v>2004</v>
      </c>
      <c r="T41" s="27">
        <v>278579</v>
      </c>
      <c r="U41" s="27">
        <v>215822</v>
      </c>
      <c r="V41" s="28">
        <v>0.77500000000000002</v>
      </c>
    </row>
    <row r="42" spans="19:22" x14ac:dyDescent="0.25">
      <c r="S42" s="2">
        <v>2005</v>
      </c>
      <c r="T42" s="27">
        <v>275136</v>
      </c>
      <c r="U42" s="27">
        <v>112196</v>
      </c>
      <c r="V42" s="28">
        <v>0.40799999999999997</v>
      </c>
    </row>
    <row r="43" spans="19:22" x14ac:dyDescent="0.25">
      <c r="S43" s="2">
        <v>2006</v>
      </c>
      <c r="T43" s="27">
        <v>273094</v>
      </c>
      <c r="U43" s="27">
        <v>157361</v>
      </c>
      <c r="V43" s="28">
        <v>0.57599999999999996</v>
      </c>
    </row>
    <row r="44" spans="19:22" x14ac:dyDescent="0.25">
      <c r="S44" s="2">
        <v>2007</v>
      </c>
      <c r="T44" s="27">
        <v>268161</v>
      </c>
      <c r="U44" s="27">
        <v>123303</v>
      </c>
      <c r="V44" s="28">
        <v>0.46</v>
      </c>
    </row>
    <row r="45" spans="19:22" x14ac:dyDescent="0.25">
      <c r="S45" s="2">
        <v>2008</v>
      </c>
      <c r="T45" s="27">
        <v>284880</v>
      </c>
      <c r="U45" s="27">
        <v>220168</v>
      </c>
      <c r="V45" s="28">
        <v>0.77300000000000002</v>
      </c>
    </row>
    <row r="46" spans="19:22" x14ac:dyDescent="0.25">
      <c r="S46" s="2">
        <v>2009</v>
      </c>
      <c r="T46" s="27">
        <v>283456</v>
      </c>
      <c r="U46" s="27">
        <v>93260</v>
      </c>
      <c r="V46" s="28">
        <v>0.32900000000000001</v>
      </c>
    </row>
    <row r="47" spans="19:22" x14ac:dyDescent="0.25">
      <c r="S47" s="2">
        <v>2010</v>
      </c>
      <c r="T47" s="27">
        <v>276906</v>
      </c>
      <c r="U47" s="27">
        <v>145152</v>
      </c>
      <c r="V47" s="28">
        <v>0.52</v>
      </c>
    </row>
    <row r="48" spans="19:22" x14ac:dyDescent="0.25">
      <c r="S48" s="2">
        <v>2011</v>
      </c>
      <c r="T48" s="27">
        <v>275078</v>
      </c>
      <c r="U48" s="27">
        <v>71765</v>
      </c>
      <c r="V48" s="28">
        <v>0.26</v>
      </c>
    </row>
    <row r="52" spans="17:18" ht="15.75" x14ac:dyDescent="0.25">
      <c r="Q52" s="29" t="s">
        <v>63</v>
      </c>
      <c r="R52" s="30">
        <v>0.51100000000000001</v>
      </c>
    </row>
    <row r="53" spans="17:18" ht="15.75" x14ac:dyDescent="0.25">
      <c r="Q53" s="29" t="s">
        <v>64</v>
      </c>
      <c r="R53" s="30">
        <v>0.49</v>
      </c>
    </row>
  </sheetData>
  <mergeCells count="1">
    <mergeCell ref="S35:V35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2" sqref="E2"/>
    </sheetView>
  </sheetViews>
  <sheetFormatPr defaultRowHeight="15" x14ac:dyDescent="0.25"/>
  <cols>
    <col min="1" max="1" width="23.85546875" customWidth="1"/>
    <col min="2" max="2" width="9.85546875" customWidth="1"/>
    <col min="3" max="3" width="15.5703125" customWidth="1"/>
  </cols>
  <sheetData>
    <row r="1" spans="1:3" ht="18.75" x14ac:dyDescent="0.3">
      <c r="A1" s="4" t="s">
        <v>0</v>
      </c>
      <c r="B1" s="5" t="s">
        <v>1</v>
      </c>
      <c r="C1" s="5" t="s">
        <v>7</v>
      </c>
    </row>
    <row r="2" spans="1:3" x14ac:dyDescent="0.25">
      <c r="A2" s="2" t="s">
        <v>20</v>
      </c>
      <c r="B2" s="3">
        <v>0.02</v>
      </c>
      <c r="C2" s="10">
        <v>5962005</v>
      </c>
    </row>
    <row r="3" spans="1:3" x14ac:dyDescent="0.25">
      <c r="A3" s="2" t="s">
        <v>6</v>
      </c>
      <c r="B3" s="3">
        <v>2.9000000000000001E-2</v>
      </c>
      <c r="C3" s="10">
        <v>8644907</v>
      </c>
    </row>
    <row r="4" spans="1:3" x14ac:dyDescent="0.25">
      <c r="A4" s="2" t="s">
        <v>3</v>
      </c>
      <c r="B4" s="3">
        <v>0.04</v>
      </c>
      <c r="C4" s="10">
        <v>11924009</v>
      </c>
    </row>
    <row r="5" spans="1:3" x14ac:dyDescent="0.25">
      <c r="A5" s="2" t="s">
        <v>5</v>
      </c>
      <c r="B5" s="3">
        <v>7.3999999999999996E-2</v>
      </c>
      <c r="C5" s="10">
        <v>22059417</v>
      </c>
    </row>
    <row r="6" spans="1:3" x14ac:dyDescent="0.25">
      <c r="A6" s="2" t="s">
        <v>4</v>
      </c>
      <c r="B6" s="3">
        <v>7.4999999999999997E-2</v>
      </c>
      <c r="C6" s="10">
        <v>22357517</v>
      </c>
    </row>
    <row r="7" spans="1:3" x14ac:dyDescent="0.25">
      <c r="A7" s="2" t="s">
        <v>21</v>
      </c>
      <c r="B7" s="3">
        <v>7.6999999999999999E-2</v>
      </c>
      <c r="C7" s="10">
        <v>22953717</v>
      </c>
    </row>
    <row r="8" spans="1:3" x14ac:dyDescent="0.25">
      <c r="A8" s="2" t="s">
        <v>18</v>
      </c>
      <c r="B8" s="3">
        <v>0.1</v>
      </c>
      <c r="C8" s="10">
        <v>29810023</v>
      </c>
    </row>
    <row r="9" spans="1:3" x14ac:dyDescent="0.25">
      <c r="A9" s="2" t="s">
        <v>2</v>
      </c>
      <c r="B9" s="3">
        <v>0.14000000000000001</v>
      </c>
      <c r="C9" s="10">
        <v>41734032</v>
      </c>
    </row>
    <row r="10" spans="1:3" x14ac:dyDescent="0.25">
      <c r="A10" s="2" t="s">
        <v>19</v>
      </c>
      <c r="B10" s="3">
        <v>0.18</v>
      </c>
      <c r="C10" s="10">
        <v>53658041.219999999</v>
      </c>
    </row>
    <row r="11" spans="1:3" x14ac:dyDescent="0.25">
      <c r="A11" s="2" t="s">
        <v>39</v>
      </c>
      <c r="B11" s="3">
        <v>0.26500000000000001</v>
      </c>
      <c r="C11" s="10">
        <v>78996560.689999998</v>
      </c>
    </row>
    <row r="13" spans="1:3" x14ac:dyDescent="0.25">
      <c r="A13" s="2" t="s">
        <v>8</v>
      </c>
      <c r="B13" s="3">
        <f>AVERAGE(B2:B11)</f>
        <v>0.1</v>
      </c>
      <c r="C13" s="10">
        <f>AVERAGE(C2:C11)</f>
        <v>29810022.890999995</v>
      </c>
    </row>
    <row r="14" spans="1:3" x14ac:dyDescent="0.25">
      <c r="A14" s="2" t="s">
        <v>9</v>
      </c>
      <c r="B14" s="3">
        <f>MEDIAN(B2:B11)</f>
        <v>7.5999999999999998E-2</v>
      </c>
      <c r="C14" s="10">
        <f>MEDIAN(C2:C11)</f>
        <v>22655617</v>
      </c>
    </row>
    <row r="15" spans="1:3" x14ac:dyDescent="0.25">
      <c r="C15" s="1"/>
    </row>
    <row r="16" spans="1:3" ht="18.75" x14ac:dyDescent="0.3">
      <c r="A16" s="4" t="s">
        <v>0</v>
      </c>
      <c r="B16" s="5" t="s">
        <v>1</v>
      </c>
      <c r="C16" s="5" t="s">
        <v>7</v>
      </c>
    </row>
    <row r="17" spans="1:3" x14ac:dyDescent="0.25">
      <c r="A17" s="2" t="s">
        <v>18</v>
      </c>
      <c r="B17" s="3">
        <v>0.1</v>
      </c>
      <c r="C17" s="10">
        <v>29810023</v>
      </c>
    </row>
    <row r="18" spans="1:3" x14ac:dyDescent="0.25">
      <c r="A18" s="2" t="s">
        <v>5</v>
      </c>
      <c r="B18" s="3">
        <v>7.3999999999999996E-2</v>
      </c>
      <c r="C18" s="10">
        <v>22059417</v>
      </c>
    </row>
    <row r="19" spans="1:3" x14ac:dyDescent="0.25">
      <c r="A19" s="2" t="s">
        <v>19</v>
      </c>
      <c r="B19" s="3">
        <v>0.18</v>
      </c>
      <c r="C19" s="10">
        <v>53658041.219999999</v>
      </c>
    </row>
    <row r="20" spans="1:3" x14ac:dyDescent="0.25">
      <c r="A20" s="2" t="s">
        <v>4</v>
      </c>
      <c r="B20" s="3">
        <v>7.4999999999999997E-2</v>
      </c>
      <c r="C20" s="10">
        <v>22357517</v>
      </c>
    </row>
    <row r="21" spans="1:3" x14ac:dyDescent="0.25">
      <c r="A21" s="2" t="s">
        <v>6</v>
      </c>
      <c r="B21" s="3">
        <v>2.9000000000000001E-2</v>
      </c>
      <c r="C21" s="10">
        <v>8644907</v>
      </c>
    </row>
    <row r="22" spans="1:3" x14ac:dyDescent="0.25">
      <c r="A22" s="2" t="s">
        <v>3</v>
      </c>
      <c r="B22" s="3">
        <v>0.04</v>
      </c>
      <c r="C22" s="10">
        <v>11924009</v>
      </c>
    </row>
    <row r="23" spans="1:3" x14ac:dyDescent="0.25">
      <c r="A23" s="2" t="s">
        <v>39</v>
      </c>
      <c r="B23" s="3">
        <v>0.26500000000000001</v>
      </c>
      <c r="C23" s="10">
        <v>78996560.689999998</v>
      </c>
    </row>
    <row r="24" spans="1:3" x14ac:dyDescent="0.25">
      <c r="A24" s="2" t="s">
        <v>2</v>
      </c>
      <c r="B24" s="3">
        <v>0.14000000000000001</v>
      </c>
      <c r="C24" s="10">
        <v>41734032</v>
      </c>
    </row>
    <row r="25" spans="1:3" x14ac:dyDescent="0.25">
      <c r="A25" s="2" t="s">
        <v>20</v>
      </c>
      <c r="B25" s="3">
        <v>0.02</v>
      </c>
      <c r="C25" s="10">
        <v>5962005</v>
      </c>
    </row>
    <row r="26" spans="1:3" x14ac:dyDescent="0.25">
      <c r="A26" s="2" t="s">
        <v>21</v>
      </c>
      <c r="B26" s="3">
        <v>7.6999999999999999E-2</v>
      </c>
      <c r="C26" s="10">
        <v>22953717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33.42578125" customWidth="1"/>
    <col min="3" max="3" width="17.28515625" customWidth="1"/>
  </cols>
  <sheetData>
    <row r="1" spans="1:3" ht="18.75" x14ac:dyDescent="0.3">
      <c r="A1" s="4" t="s">
        <v>10</v>
      </c>
      <c r="B1" s="5" t="s">
        <v>1</v>
      </c>
      <c r="C1" s="5" t="s">
        <v>7</v>
      </c>
    </row>
    <row r="2" spans="1:3" x14ac:dyDescent="0.25">
      <c r="A2" s="2" t="s">
        <v>11</v>
      </c>
      <c r="B2" s="9">
        <v>0.55000000000000004</v>
      </c>
      <c r="C2" s="10">
        <v>361620492</v>
      </c>
    </row>
    <row r="3" spans="1:3" x14ac:dyDescent="0.25">
      <c r="A3" s="2" t="s">
        <v>12</v>
      </c>
      <c r="B3" s="9">
        <v>0.45</v>
      </c>
      <c r="C3" s="11">
        <v>295871312</v>
      </c>
    </row>
    <row r="4" spans="1:3" x14ac:dyDescent="0.25">
      <c r="A4" s="6"/>
      <c r="B4" s="7"/>
      <c r="C4" s="8"/>
    </row>
    <row r="5" spans="1:3" x14ac:dyDescent="0.25">
      <c r="A5" s="12"/>
      <c r="B5" s="7"/>
      <c r="C5" s="8"/>
    </row>
    <row r="6" spans="1:3" x14ac:dyDescent="0.25">
      <c r="A6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6" sqref="E16"/>
    </sheetView>
  </sheetViews>
  <sheetFormatPr defaultRowHeight="15" x14ac:dyDescent="0.25"/>
  <cols>
    <col min="1" max="1" width="19.85546875" customWidth="1"/>
    <col min="3" max="3" width="14.7109375" customWidth="1"/>
  </cols>
  <sheetData>
    <row r="1" spans="1:3" ht="18.75" x14ac:dyDescent="0.3">
      <c r="A1" s="4" t="s">
        <v>0</v>
      </c>
      <c r="B1" s="5" t="s">
        <v>1</v>
      </c>
      <c r="C1" s="5" t="s">
        <v>7</v>
      </c>
    </row>
    <row r="2" spans="1:3" x14ac:dyDescent="0.25">
      <c r="A2" s="2" t="s">
        <v>3</v>
      </c>
      <c r="B2" s="3">
        <v>0.03</v>
      </c>
      <c r="C2" s="10">
        <v>11651812</v>
      </c>
    </row>
    <row r="3" spans="1:3" x14ac:dyDescent="0.25">
      <c r="A3" s="2" t="s">
        <v>14</v>
      </c>
      <c r="B3" s="3">
        <v>4.1000000000000002E-2</v>
      </c>
      <c r="C3" s="10">
        <v>15924144</v>
      </c>
    </row>
    <row r="4" spans="1:3" x14ac:dyDescent="0.25">
      <c r="A4" s="2" t="s">
        <v>15</v>
      </c>
      <c r="B4" s="3">
        <v>6.6000000000000003E-2</v>
      </c>
      <c r="C4" s="10">
        <v>25633987</v>
      </c>
    </row>
    <row r="5" spans="1:3" x14ac:dyDescent="0.25">
      <c r="A5" s="2" t="s">
        <v>17</v>
      </c>
      <c r="B5" s="3">
        <v>8.2000000000000003E-2</v>
      </c>
      <c r="C5" s="10">
        <v>31848287</v>
      </c>
    </row>
    <row r="6" spans="1:3" x14ac:dyDescent="0.25">
      <c r="A6" s="2" t="s">
        <v>16</v>
      </c>
      <c r="B6" s="3">
        <v>0.318</v>
      </c>
      <c r="C6" s="10">
        <v>123509210</v>
      </c>
    </row>
    <row r="7" spans="1:3" x14ac:dyDescent="0.25">
      <c r="A7" s="2" t="s">
        <v>13</v>
      </c>
      <c r="B7" s="3">
        <v>0.46100000000000002</v>
      </c>
      <c r="C7" s="10">
        <v>179049516</v>
      </c>
    </row>
    <row r="8" spans="1:3" x14ac:dyDescent="0.25">
      <c r="A8" s="6"/>
      <c r="B8" s="7"/>
      <c r="C8" s="13"/>
    </row>
    <row r="9" spans="1:3" x14ac:dyDescent="0.25">
      <c r="A9" s="6"/>
      <c r="B9" s="7"/>
      <c r="C9" s="13"/>
    </row>
    <row r="10" spans="1:3" ht="18.75" x14ac:dyDescent="0.3">
      <c r="A10" s="4" t="s">
        <v>0</v>
      </c>
      <c r="B10" s="5" t="s">
        <v>1</v>
      </c>
      <c r="C10" s="5" t="s">
        <v>7</v>
      </c>
    </row>
    <row r="11" spans="1:3" x14ac:dyDescent="0.25">
      <c r="A11" s="2" t="s">
        <v>13</v>
      </c>
      <c r="B11" s="3">
        <v>0.46100000000000002</v>
      </c>
      <c r="C11" s="10">
        <v>179049516</v>
      </c>
    </row>
    <row r="12" spans="1:3" x14ac:dyDescent="0.25">
      <c r="A12" s="2" t="s">
        <v>14</v>
      </c>
      <c r="B12" s="3">
        <v>4.1000000000000002E-2</v>
      </c>
      <c r="C12" s="10">
        <v>15924144</v>
      </c>
    </row>
    <row r="13" spans="1:3" x14ac:dyDescent="0.25">
      <c r="A13" s="2" t="s">
        <v>3</v>
      </c>
      <c r="B13" s="3">
        <v>0.03</v>
      </c>
      <c r="C13" s="10">
        <v>11651812</v>
      </c>
    </row>
    <row r="14" spans="1:3" x14ac:dyDescent="0.25">
      <c r="A14" s="2" t="s">
        <v>15</v>
      </c>
      <c r="B14" s="3">
        <v>6.6000000000000003E-2</v>
      </c>
      <c r="C14" s="10">
        <v>25633987</v>
      </c>
    </row>
    <row r="15" spans="1:3" x14ac:dyDescent="0.25">
      <c r="A15" s="2" t="s">
        <v>16</v>
      </c>
      <c r="B15" s="3">
        <v>0.318</v>
      </c>
      <c r="C15" s="10">
        <v>123509210</v>
      </c>
    </row>
    <row r="16" spans="1:3" x14ac:dyDescent="0.25">
      <c r="A16" s="2" t="s">
        <v>17</v>
      </c>
      <c r="B16" s="3">
        <v>8.2000000000000003E-2</v>
      </c>
      <c r="C16" s="10">
        <v>31848287</v>
      </c>
    </row>
  </sheetData>
  <autoFilter ref="A1:C7">
    <sortState ref="A2:C7">
      <sortCondition ref="B1:B7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zoomScale="70" zoomScaleNormal="70" workbookViewId="0">
      <selection activeCell="J4" sqref="J4:P7"/>
    </sheetView>
  </sheetViews>
  <sheetFormatPr defaultRowHeight="15" x14ac:dyDescent="0.25"/>
  <cols>
    <col min="1" max="1" width="56.5703125" customWidth="1"/>
    <col min="10" max="10" width="14.42578125" bestFit="1" customWidth="1"/>
    <col min="11" max="11" width="7.85546875" bestFit="1" customWidth="1"/>
    <col min="12" max="12" width="6" bestFit="1" customWidth="1"/>
    <col min="13" max="13" width="8.85546875" bestFit="1" customWidth="1"/>
    <col min="14" max="14" width="6" bestFit="1" customWidth="1"/>
    <col min="15" max="15" width="11.140625" bestFit="1" customWidth="1"/>
    <col min="16" max="16" width="6" bestFit="1" customWidth="1"/>
  </cols>
  <sheetData>
    <row r="1" spans="1:16" x14ac:dyDescent="0.25">
      <c r="A1" s="14" t="s">
        <v>28</v>
      </c>
      <c r="B1" s="16" t="s">
        <v>27</v>
      </c>
      <c r="C1" s="16" t="s">
        <v>22</v>
      </c>
      <c r="D1" s="16" t="s">
        <v>25</v>
      </c>
      <c r="E1" s="16" t="s">
        <v>26</v>
      </c>
      <c r="F1" s="16" t="s">
        <v>23</v>
      </c>
      <c r="G1" s="16" t="s">
        <v>24</v>
      </c>
    </row>
    <row r="2" spans="1:16" x14ac:dyDescent="0.25">
      <c r="A2">
        <v>2012</v>
      </c>
      <c r="B2" s="15">
        <v>4.7000752803352004</v>
      </c>
      <c r="C2" s="15">
        <v>4.6781713401468998</v>
      </c>
      <c r="D2" s="15">
        <v>4.6474832721435</v>
      </c>
      <c r="E2" s="15">
        <v>4.6058597489629003</v>
      </c>
      <c r="F2" s="15">
        <v>4.6303150554409997</v>
      </c>
      <c r="G2" s="15">
        <v>4.6246584407822002</v>
      </c>
    </row>
    <row r="3" spans="1:16" x14ac:dyDescent="0.25">
      <c r="A3">
        <v>2000</v>
      </c>
      <c r="B3" s="15">
        <v>5.4169700000000001</v>
      </c>
      <c r="C3" s="15">
        <v>5.4093900000000001</v>
      </c>
      <c r="D3" s="15">
        <v>5.35168</v>
      </c>
      <c r="E3" s="15">
        <v>5.3962199999999996</v>
      </c>
      <c r="F3" s="15">
        <v>5.3905799999999999</v>
      </c>
      <c r="G3" s="15">
        <v>5.3656199999999998</v>
      </c>
    </row>
    <row r="4" spans="1:16" ht="18.75" x14ac:dyDescent="0.3">
      <c r="J4" s="46" t="s">
        <v>28</v>
      </c>
      <c r="K4" s="46"/>
      <c r="L4" s="46"/>
      <c r="M4" s="46"/>
      <c r="N4" s="46"/>
      <c r="O4" s="46"/>
      <c r="P4" s="46"/>
    </row>
    <row r="5" spans="1:16" ht="15.75" x14ac:dyDescent="0.25">
      <c r="J5" s="33" t="s">
        <v>31</v>
      </c>
      <c r="K5" s="34" t="s">
        <v>25</v>
      </c>
      <c r="L5" s="34" t="s">
        <v>23</v>
      </c>
      <c r="M5" s="34" t="s">
        <v>26</v>
      </c>
      <c r="N5" s="34" t="s">
        <v>27</v>
      </c>
      <c r="O5" s="34" t="s">
        <v>24</v>
      </c>
      <c r="P5" s="34" t="s">
        <v>22</v>
      </c>
    </row>
    <row r="6" spans="1:16" ht="15.75" x14ac:dyDescent="0.25">
      <c r="J6" s="29" t="s">
        <v>33</v>
      </c>
      <c r="K6" s="32" t="s">
        <v>36</v>
      </c>
      <c r="L6" s="32" t="s">
        <v>36</v>
      </c>
      <c r="M6" s="32" t="s">
        <v>36</v>
      </c>
      <c r="N6" s="32" t="s">
        <v>36</v>
      </c>
      <c r="O6" s="32" t="s">
        <v>36</v>
      </c>
      <c r="P6" s="32" t="s">
        <v>36</v>
      </c>
    </row>
    <row r="7" spans="1:16" ht="15.75" x14ac:dyDescent="0.25">
      <c r="J7" s="29" t="s">
        <v>32</v>
      </c>
      <c r="K7" s="32" t="s">
        <v>34</v>
      </c>
      <c r="L7" s="32" t="s">
        <v>34</v>
      </c>
      <c r="M7" s="32" t="s">
        <v>34</v>
      </c>
      <c r="N7" s="32" t="s">
        <v>35</v>
      </c>
      <c r="O7" s="32" t="s">
        <v>34</v>
      </c>
      <c r="P7" s="32" t="s">
        <v>35</v>
      </c>
    </row>
    <row r="10" spans="1:16" x14ac:dyDescent="0.25">
      <c r="K10" s="15"/>
      <c r="L10" s="15"/>
      <c r="M10" s="15"/>
      <c r="N10" s="15"/>
      <c r="O10" s="15"/>
      <c r="P10" s="15"/>
    </row>
    <row r="11" spans="1:16" x14ac:dyDescent="0.25">
      <c r="K11" s="15"/>
      <c r="L11" s="15"/>
      <c r="M11" s="15"/>
      <c r="N11" s="15"/>
      <c r="O11" s="15"/>
      <c r="P11" s="15"/>
    </row>
    <row r="22" spans="7:8" x14ac:dyDescent="0.25">
      <c r="G22" s="16"/>
      <c r="H22" s="16"/>
    </row>
    <row r="23" spans="7:8" x14ac:dyDescent="0.25">
      <c r="G23" s="15"/>
      <c r="H23" s="15"/>
    </row>
    <row r="24" spans="7:8" x14ac:dyDescent="0.25">
      <c r="G24" s="15"/>
      <c r="H24" s="15"/>
    </row>
  </sheetData>
  <sortState ref="J7:P8">
    <sortCondition ref="K6"/>
  </sortState>
  <mergeCells count="1">
    <mergeCell ref="J4:P4"/>
  </mergeCells>
  <pageMargins left="0.7" right="0.7" top="0.75" bottom="0.75" header="0.3" footer="0.3"/>
  <pageSetup orientation="portrait" r:id="rId1"/>
  <ignoredErrors>
    <ignoredError sqref="K6:P7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zoomScale="70" zoomScaleNormal="70" workbookViewId="0">
      <selection activeCell="L5" sqref="L5:R8"/>
    </sheetView>
  </sheetViews>
  <sheetFormatPr defaultRowHeight="15" x14ac:dyDescent="0.25"/>
  <cols>
    <col min="1" max="1" width="37" customWidth="1"/>
    <col min="2" max="2" width="11.5703125" customWidth="1"/>
    <col min="3" max="7" width="9.5703125" bestFit="1" customWidth="1"/>
    <col min="12" max="12" width="14.42578125" bestFit="1" customWidth="1"/>
    <col min="13" max="13" width="7.85546875" bestFit="1" customWidth="1"/>
    <col min="14" max="14" width="6" bestFit="1" customWidth="1"/>
    <col min="15" max="15" width="8.85546875" bestFit="1" customWidth="1"/>
    <col min="16" max="16" width="6" bestFit="1" customWidth="1"/>
    <col min="17" max="17" width="11.140625" customWidth="1"/>
    <col min="18" max="18" width="6" bestFit="1" customWidth="1"/>
  </cols>
  <sheetData>
    <row r="1" spans="1:18" x14ac:dyDescent="0.25">
      <c r="A1" s="14" t="s">
        <v>30</v>
      </c>
      <c r="B1" s="16" t="s">
        <v>24</v>
      </c>
      <c r="C1" s="16" t="s">
        <v>23</v>
      </c>
      <c r="D1" s="16" t="s">
        <v>26</v>
      </c>
      <c r="E1" s="16" t="s">
        <v>27</v>
      </c>
      <c r="F1" s="16" t="s">
        <v>22</v>
      </c>
      <c r="G1" s="16" t="s">
        <v>25</v>
      </c>
    </row>
    <row r="2" spans="1:18" x14ac:dyDescent="0.25">
      <c r="A2" t="s">
        <v>29</v>
      </c>
    </row>
    <row r="3" spans="1:18" x14ac:dyDescent="0.25">
      <c r="A3">
        <v>2012</v>
      </c>
      <c r="B3" s="15">
        <v>3.9738280249338001</v>
      </c>
      <c r="C3" s="15">
        <v>3.9215711937345001</v>
      </c>
      <c r="D3" s="15">
        <v>3.9635411126475999</v>
      </c>
      <c r="E3" s="15">
        <v>4.0381702456686002</v>
      </c>
      <c r="F3" s="15">
        <v>4.0320676831781004</v>
      </c>
      <c r="G3" s="15">
        <v>4.0093612422321003</v>
      </c>
    </row>
    <row r="4" spans="1:18" x14ac:dyDescent="0.25">
      <c r="A4">
        <v>2000</v>
      </c>
      <c r="B4" s="15">
        <v>4.6839500000000003</v>
      </c>
      <c r="C4" s="15">
        <v>4.6676099999999998</v>
      </c>
      <c r="D4" s="15">
        <v>4.7313299999999998</v>
      </c>
      <c r="E4" s="15">
        <v>4.7078199999999999</v>
      </c>
      <c r="F4" s="15">
        <v>4.7443999999999997</v>
      </c>
      <c r="G4" s="15">
        <v>4.6460800000000004</v>
      </c>
    </row>
    <row r="5" spans="1:18" ht="18.75" x14ac:dyDescent="0.3">
      <c r="L5" s="46" t="s">
        <v>30</v>
      </c>
      <c r="M5" s="47"/>
      <c r="N5" s="47"/>
      <c r="O5" s="47"/>
      <c r="P5" s="47"/>
      <c r="Q5" s="47"/>
      <c r="R5" s="47"/>
    </row>
    <row r="6" spans="1:18" ht="15.75" x14ac:dyDescent="0.25">
      <c r="L6" s="29" t="s">
        <v>31</v>
      </c>
      <c r="M6" s="31" t="s">
        <v>25</v>
      </c>
      <c r="N6" s="31" t="s">
        <v>23</v>
      </c>
      <c r="O6" s="31" t="s">
        <v>26</v>
      </c>
      <c r="P6" s="31" t="s">
        <v>27</v>
      </c>
      <c r="Q6" s="31" t="s">
        <v>24</v>
      </c>
      <c r="R6" s="31" t="s">
        <v>22</v>
      </c>
    </row>
    <row r="7" spans="1:18" ht="15.75" x14ac:dyDescent="0.25">
      <c r="L7" s="29" t="s">
        <v>33</v>
      </c>
      <c r="M7" s="32" t="s">
        <v>34</v>
      </c>
      <c r="N7" s="32" t="s">
        <v>35</v>
      </c>
      <c r="O7" s="32" t="s">
        <v>35</v>
      </c>
      <c r="P7" s="32" t="s">
        <v>35</v>
      </c>
      <c r="Q7" s="32" t="s">
        <v>35</v>
      </c>
      <c r="R7" s="32" t="s">
        <v>35</v>
      </c>
    </row>
    <row r="8" spans="1:18" ht="15.75" x14ac:dyDescent="0.25">
      <c r="L8" s="29" t="s">
        <v>32</v>
      </c>
      <c r="M8" s="32" t="s">
        <v>37</v>
      </c>
      <c r="N8" s="32" t="s">
        <v>38</v>
      </c>
      <c r="O8" s="32" t="s">
        <v>37</v>
      </c>
      <c r="P8" s="32" t="s">
        <v>37</v>
      </c>
      <c r="Q8" s="32" t="s">
        <v>37</v>
      </c>
      <c r="R8" s="32" t="s">
        <v>37</v>
      </c>
    </row>
    <row r="22" spans="8:13" x14ac:dyDescent="0.25">
      <c r="H22" s="16" t="s">
        <v>24</v>
      </c>
      <c r="I22" s="16" t="s">
        <v>23</v>
      </c>
      <c r="J22" s="16" t="s">
        <v>26</v>
      </c>
      <c r="K22" s="16" t="s">
        <v>27</v>
      </c>
      <c r="L22" s="16" t="s">
        <v>22</v>
      </c>
      <c r="M22" s="16" t="s">
        <v>25</v>
      </c>
    </row>
    <row r="24" spans="8:13" x14ac:dyDescent="0.25">
      <c r="H24" s="15">
        <v>3.9738280249338001</v>
      </c>
      <c r="I24" s="15">
        <v>3.9215711937345001</v>
      </c>
      <c r="J24" s="15">
        <v>3.9635411126475999</v>
      </c>
      <c r="K24" s="15">
        <v>4.0381702456686002</v>
      </c>
      <c r="L24" s="15">
        <v>4.0320676831781004</v>
      </c>
      <c r="M24" s="15">
        <v>4.0093612422321003</v>
      </c>
    </row>
    <row r="25" spans="8:13" x14ac:dyDescent="0.25">
      <c r="H25" s="15">
        <v>4.6839500000000003</v>
      </c>
      <c r="I25" s="15">
        <v>4.6676099999999998</v>
      </c>
      <c r="J25" s="15">
        <v>4.7313299999999998</v>
      </c>
      <c r="K25" s="15">
        <v>4.7078199999999999</v>
      </c>
      <c r="L25" s="15">
        <v>4.7443999999999997</v>
      </c>
      <c r="M25" s="15">
        <v>4.6460800000000004</v>
      </c>
    </row>
  </sheetData>
  <mergeCells count="1">
    <mergeCell ref="L5:R5"/>
  </mergeCells>
  <pageMargins left="0.7" right="0.7" top="0.75" bottom="0.75" header="0.3" footer="0.3"/>
  <ignoredErrors>
    <ignoredError sqref="M7:R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Registration Enrollment</vt:lpstr>
      <vt:lpstr>Turnout</vt:lpstr>
      <vt:lpstr>City Exp.</vt:lpstr>
      <vt:lpstr>Budget before Expenses</vt:lpstr>
      <vt:lpstr>On. County Expenses</vt:lpstr>
      <vt:lpstr>Charitable Org</vt:lpstr>
      <vt:lpstr>Union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Preferred Customer</cp:lastModifiedBy>
  <dcterms:created xsi:type="dcterms:W3CDTF">2013-03-05T13:57:41Z</dcterms:created>
  <dcterms:modified xsi:type="dcterms:W3CDTF">2013-11-27T01:24:16Z</dcterms:modified>
</cp:coreProperties>
</file>