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 defaultThemeVersion="124226"/>
  <bookViews>
    <workbookView xWindow="0" yWindow="540" windowWidth="8940" windowHeight="6330" tabRatio="500" firstSheet="4" activeTab="9"/>
  </bookViews>
  <sheets>
    <sheet name="Job Sprawl" sheetId="7" r:id="rId1"/>
    <sheet name="Pop in Urban Area" sheetId="9" r:id="rId2"/>
    <sheet name="Sprawl" sheetId="10" r:id="rId3"/>
    <sheet name="Population Migration" sheetId="20" r:id="rId4"/>
    <sheet name="Land Cover Change" sheetId="11" r:id="rId5"/>
    <sheet name="Water Consumption" sheetId="18" r:id="rId6"/>
    <sheet name="Water Use" sheetId="16" r:id="rId7"/>
    <sheet name="Price of Water" sheetId="13" r:id="rId8"/>
    <sheet name="Energy Consumption" sheetId="19" r:id="rId9"/>
    <sheet name="LEED Certified" sheetId="21" r:id="rId10"/>
    <sheet name="Sheet1" sheetId="22" r:id="rId1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1" l="1"/>
  <c r="K16" i="11"/>
  <c r="K15" i="11"/>
  <c r="K14" i="11"/>
  <c r="K13" i="11"/>
  <c r="J16" i="11"/>
  <c r="J15" i="11"/>
  <c r="J14" i="11"/>
  <c r="J13" i="11"/>
  <c r="I16" i="11"/>
  <c r="H16" i="11"/>
  <c r="H15" i="11"/>
  <c r="H14" i="11"/>
  <c r="H13" i="11"/>
  <c r="I8" i="13"/>
  <c r="H8" i="13"/>
  <c r="B33" i="18"/>
  <c r="C33" i="18"/>
  <c r="B10" i="16"/>
  <c r="B11" i="16"/>
  <c r="A16" i="16" s="1"/>
  <c r="B12" i="16"/>
  <c r="B13" i="16"/>
  <c r="B16" i="16"/>
  <c r="B23" i="16"/>
  <c r="B24" i="16"/>
  <c r="B25" i="16"/>
  <c r="B26" i="16"/>
  <c r="A29" i="16" l="1"/>
  <c r="B29" i="16"/>
  <c r="B15" i="9"/>
  <c r="C15" i="9"/>
  <c r="B16" i="9"/>
  <c r="C16" i="9"/>
  <c r="B17" i="9"/>
  <c r="C17" i="9"/>
  <c r="E2" i="10"/>
  <c r="F2" i="10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B22" i="10"/>
  <c r="C22" i="10"/>
  <c r="D22" i="10"/>
  <c r="E22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B38" i="10"/>
  <c r="E38" i="10" s="1"/>
  <c r="C38" i="10"/>
  <c r="C40" i="10" s="1"/>
  <c r="D38" i="10"/>
  <c r="H38" i="10"/>
  <c r="H39" i="10"/>
  <c r="E42" i="10"/>
  <c r="F42" i="10"/>
  <c r="E43" i="10"/>
  <c r="F43" i="10"/>
  <c r="F38" i="10" l="1"/>
  <c r="F22" i="10"/>
  <c r="D40" i="10"/>
  <c r="B40" i="10"/>
  <c r="E40" i="10" s="1"/>
  <c r="F40" i="10" l="1"/>
</calcChain>
</file>

<file path=xl/comments1.xml><?xml version="1.0" encoding="utf-8"?>
<comments xmlns="http://schemas.openxmlformats.org/spreadsheetml/2006/main">
  <authors>
    <author>Megan Walling</author>
  </authors>
  <commentList>
    <comment ref="E40" authorId="0">
      <text>
        <r>
          <rPr>
            <b/>
            <sz val="9"/>
            <color indexed="81"/>
            <rFont val="Verdana"/>
            <family val="2"/>
          </rPr>
          <t>Megan Walling:</t>
        </r>
        <r>
          <rPr>
            <sz val="9"/>
            <color indexed="81"/>
            <rFont val="Verdana"/>
            <family val="2"/>
          </rPr>
          <t xml:space="preserve">
total pop in towns (minus villages) INCREASED</t>
        </r>
      </text>
    </comment>
    <comment ref="E42" authorId="0">
      <text>
        <r>
          <rPr>
            <b/>
            <sz val="9"/>
            <color indexed="81"/>
            <rFont val="Verdana"/>
            <family val="2"/>
          </rPr>
          <t>Megan Walling:</t>
        </r>
        <r>
          <rPr>
            <sz val="9"/>
            <color indexed="81"/>
            <rFont val="Verdana"/>
            <family val="2"/>
          </rPr>
          <t xml:space="preserve">
SYR city pop DECREASED</t>
        </r>
      </text>
    </comment>
    <comment ref="E43" authorId="0">
      <text>
        <r>
          <rPr>
            <b/>
            <sz val="9"/>
            <color indexed="81"/>
            <rFont val="Verdana"/>
            <family val="2"/>
          </rPr>
          <t>Megan Walling:</t>
        </r>
        <r>
          <rPr>
            <sz val="9"/>
            <color indexed="81"/>
            <rFont val="Verdana"/>
            <family val="2"/>
          </rPr>
          <t xml:space="preserve">
OC pop INCREASED</t>
        </r>
      </text>
    </comment>
  </commentList>
</comments>
</file>

<file path=xl/sharedStrings.xml><?xml version="1.0" encoding="utf-8"?>
<sst xmlns="http://schemas.openxmlformats.org/spreadsheetml/2006/main" count="1586" uniqueCount="775">
  <si>
    <t>http://www.brookings.edu/metro/jobs_and_transit/metro_profiles.aspx</t>
    <phoneticPr fontId="7" type="noConversion"/>
  </si>
  <si>
    <t>Source: Brookings Institute, Missed Opportunity Report</t>
    <phoneticPr fontId="7" type="noConversion"/>
  </si>
  <si>
    <t xml:space="preserve">WE DELETED THIS INDICATOR </t>
    <phoneticPr fontId="7" type="noConversion"/>
  </si>
  <si>
    <t>Low Skill Jobs</t>
    <phoneticPr fontId="7" type="noConversion"/>
  </si>
  <si>
    <t>All Jobs</t>
    <phoneticPr fontId="7" type="noConversion"/>
  </si>
  <si>
    <t>no special conditions associated with the data cell</t>
  </si>
  <si>
    <t>Blank</t>
  </si>
  <si>
    <t>The following abbreviations and symbols are used throughout the tables.</t>
  </si>
  <si>
    <t>Land in farms, average size of farm, (acres)</t>
  </si>
  <si>
    <t>ALL OTHER COUNTIES, NY</t>
  </si>
  <si>
    <t>998</t>
  </si>
  <si>
    <t>36</t>
  </si>
  <si>
    <t>Land in farms (acres)</t>
  </si>
  <si>
    <t>Farms (number)</t>
  </si>
  <si>
    <t>184</t>
  </si>
  <si>
    <t>169</t>
  </si>
  <si>
    <t>159</t>
  </si>
  <si>
    <t>YATES COUNTY, NY</t>
  </si>
  <si>
    <t>123</t>
  </si>
  <si>
    <t>113,922</t>
  </si>
  <si>
    <t>102,024</t>
  </si>
  <si>
    <t>104,790</t>
  </si>
  <si>
    <t>619</t>
  </si>
  <si>
    <t>602</t>
  </si>
  <si>
    <t>657</t>
  </si>
  <si>
    <t>271</t>
  </si>
  <si>
    <t>285</t>
  </si>
  <si>
    <t>278</t>
  </si>
  <si>
    <t>WYOMING COUNTY, NY</t>
  </si>
  <si>
    <t>121</t>
  </si>
  <si>
    <t>220,192</t>
  </si>
  <si>
    <t>209,889</t>
  </si>
  <si>
    <t>194,902</t>
  </si>
  <si>
    <t>812</t>
  </si>
  <si>
    <t>736</t>
  </si>
  <si>
    <t>702</t>
  </si>
  <si>
    <t>70</t>
  </si>
  <si>
    <t>59</t>
  </si>
  <si>
    <t>83</t>
  </si>
  <si>
    <t>WESTCHESTER COUNTY, NY</t>
  </si>
  <si>
    <t>119</t>
  </si>
  <si>
    <t>8,519</t>
  </si>
  <si>
    <t>5,709</t>
  </si>
  <si>
    <t>7,528</t>
  </si>
  <si>
    <t>97</t>
  </si>
  <si>
    <t>91</t>
  </si>
  <si>
    <t>180</t>
  </si>
  <si>
    <t>190</t>
  </si>
  <si>
    <t>199</t>
  </si>
  <si>
    <t>WAYNE COUNTY, NY</t>
  </si>
  <si>
    <t>117</t>
  </si>
  <si>
    <t>191,309</t>
  </si>
  <si>
    <t>Marcellus town</t>
  </si>
  <si>
    <t>Manlius town</t>
  </si>
  <si>
    <t>Lysander town</t>
  </si>
  <si>
    <t>LaFayette town</t>
  </si>
  <si>
    <t>Geddes town</t>
  </si>
  <si>
    <t>Fabius town</t>
  </si>
  <si>
    <t>298</t>
  </si>
  <si>
    <t>284</t>
  </si>
  <si>
    <t>SENECA COUNTY, NY</t>
  </si>
  <si>
    <t>099</t>
  </si>
  <si>
    <t>126,320</t>
  </si>
  <si>
    <t>115,071</t>
  </si>
  <si>
    <t>117,426</t>
  </si>
  <si>
    <t>432</t>
  </si>
  <si>
    <t>386</t>
  </si>
  <si>
    <t>413</t>
  </si>
  <si>
    <t>205</t>
  </si>
  <si>
    <t>209</t>
  </si>
  <si>
    <t>SCHUYLER COUNTY, NY</t>
  </si>
  <si>
    <t>097</t>
  </si>
  <si>
    <t>75,871</t>
  </si>
  <si>
    <t>65,323</t>
  </si>
  <si>
    <t>65,281</t>
  </si>
  <si>
    <t>371</t>
  </si>
  <si>
    <t>312</t>
  </si>
  <si>
    <t>318</t>
  </si>
  <si>
    <t>230</t>
  </si>
  <si>
    <t>228</t>
  </si>
  <si>
    <t>SCHOHARIE COUNTY, NY</t>
  </si>
  <si>
    <t>095</t>
  </si>
  <si>
    <t>131,800</t>
  </si>
  <si>
    <t>117,799</t>
  </si>
  <si>
    <t>110,773</t>
  </si>
  <si>
    <t>572</t>
  </si>
  <si>
    <t>516</t>
  </si>
  <si>
    <t>518</t>
  </si>
  <si>
    <t>122</t>
  </si>
  <si>
    <t>127</t>
  </si>
  <si>
    <t>120</t>
  </si>
  <si>
    <t>SCHENECTADY COUNTY, NY</t>
  </si>
  <si>
    <t>093</t>
  </si>
  <si>
    <t>22,276</t>
  </si>
  <si>
    <t>19,198</t>
  </si>
  <si>
    <t>18,168</t>
  </si>
  <si>
    <t>182</t>
  </si>
  <si>
    <t>151</t>
  </si>
  <si>
    <t>157</t>
  </si>
  <si>
    <t>155</t>
  </si>
  <si>
    <t>SARATOGA COUNTY, NY</t>
  </si>
  <si>
    <t>091</t>
  </si>
  <si>
    <t>82,878</t>
  </si>
  <si>
    <t>70,404</t>
  </si>
  <si>
    <t>72,928</t>
  </si>
  <si>
    <t>528</t>
  </si>
  <si>
    <t>443</t>
  </si>
  <si>
    <t>472</t>
  </si>
  <si>
    <t>291</t>
  </si>
  <si>
    <t>ST LAWRENCE COUNTY, NY</t>
  </si>
  <si>
    <t>089</t>
  </si>
  <si>
    <t>456,497</t>
  </si>
  <si>
    <t>396,721</t>
  </si>
  <si>
    <t>396,406</t>
  </si>
  <si>
    <t>1,602</t>
  </si>
  <si>
    <t>1,367</t>
  </si>
  <si>
    <t>1,363</t>
  </si>
  <si>
    <t>41</t>
  </si>
  <si>
    <t>31</t>
  </si>
  <si>
    <t>27</t>
  </si>
  <si>
    <t>ROCKLAND COUNTY, NY</t>
  </si>
  <si>
    <t>087</t>
  </si>
  <si>
    <t>Median</t>
    <phoneticPr fontId="7" type="noConversion"/>
  </si>
  <si>
    <t>Mean</t>
    <phoneticPr fontId="7" type="noConversion"/>
  </si>
  <si>
    <t>data not available due to brackets</t>
  </si>
  <si>
    <t>B</t>
  </si>
  <si>
    <t>285,731</t>
  </si>
  <si>
    <t>242,637</t>
  </si>
  <si>
    <t>216,094</t>
  </si>
  <si>
    <t>1,251</t>
  </si>
  <si>
    <t>1,051</t>
  </si>
  <si>
    <t>928</t>
  </si>
  <si>
    <t>181</t>
  </si>
  <si>
    <t>185</t>
  </si>
  <si>
    <t>NIAGARA COUNTY, NY</t>
  </si>
  <si>
    <t>063</t>
  </si>
  <si>
    <t>146,537</t>
  </si>
  <si>
    <t>135,494</t>
  </si>
  <si>
    <t>127,355</t>
  </si>
  <si>
    <t>923</t>
  </si>
  <si>
    <t>687</t>
  </si>
  <si>
    <t>0</t>
  </si>
  <si>
    <t>NEW YORK COUNTY, NY</t>
  </si>
  <si>
    <t>061</t>
  </si>
  <si>
    <t>22</t>
  </si>
  <si>
    <t>30</t>
  </si>
  <si>
    <t>25</t>
  </si>
  <si>
    <t>NASSAU COUNTY, NY</t>
  </si>
  <si>
    <t>059</t>
  </si>
  <si>
    <t>1,471</t>
  </si>
  <si>
    <t>1,890</t>
  </si>
  <si>
    <t>1,390</t>
  </si>
  <si>
    <t>67</t>
  </si>
  <si>
    <t>62</t>
  </si>
  <si>
    <t>55</t>
  </si>
  <si>
    <t>254</t>
  </si>
  <si>
    <t>259</t>
  </si>
  <si>
    <t>249</t>
  </si>
  <si>
    <t>MONTGOMERY COUNTY, NY</t>
  </si>
  <si>
    <t>057</t>
  </si>
  <si>
    <t>156,368</t>
  </si>
  <si>
    <t>138,822</t>
  </si>
  <si>
    <t>134,940</t>
  </si>
  <si>
    <t>616</t>
  </si>
  <si>
    <t>537</t>
  </si>
  <si>
    <t>542</t>
  </si>
  <si>
    <t>197</t>
  </si>
  <si>
    <t>215</t>
  </si>
  <si>
    <t>MONROE COUNTY, NY</t>
  </si>
  <si>
    <t>055</t>
  </si>
  <si>
    <t>134,670</t>
  </si>
  <si>
    <t>110,150</t>
  </si>
  <si>
    <t>103,097</t>
  </si>
  <si>
    <t>682</t>
  </si>
  <si>
    <t>511</t>
  </si>
  <si>
    <t>480</t>
  </si>
  <si>
    <t>MADISON COUNTY, NY</t>
  </si>
  <si>
    <t>053</t>
  </si>
  <si>
    <t>212,804</t>
  </si>
  <si>
    <t>195,626</t>
  </si>
  <si>
    <t>785</t>
  </si>
  <si>
    <t>699</t>
  </si>
  <si>
    <t>322</t>
  </si>
  <si>
    <t>316</t>
  </si>
  <si>
    <t>LIVINGSTON COUNTY, NY</t>
  </si>
  <si>
    <t>051</t>
  </si>
  <si>
    <t>234,071</t>
  </si>
  <si>
    <t>205,105</t>
  </si>
  <si>
    <t>197,408</t>
  </si>
  <si>
    <t>737</t>
  </si>
  <si>
    <t>625</t>
  </si>
  <si>
    <t>273</t>
  </si>
  <si>
    <t>274</t>
  </si>
  <si>
    <t>288</t>
  </si>
  <si>
    <t>LEWIS COUNTY, NY</t>
  </si>
  <si>
    <t>049</t>
  </si>
  <si>
    <t>Onondaga County Population</t>
    <phoneticPr fontId="7" type="noConversion"/>
  </si>
  <si>
    <t>Standard Deviation</t>
    <phoneticPr fontId="7" type="noConversion"/>
  </si>
  <si>
    <t>Salina town</t>
  </si>
  <si>
    <t>Pompey town</t>
  </si>
  <si>
    <t>Otisco town</t>
  </si>
  <si>
    <t>Onondaga Nation Reservation</t>
  </si>
  <si>
    <t>Onondaga town</t>
  </si>
  <si>
    <t>1,254</t>
  </si>
  <si>
    <t>1,295</t>
  </si>
  <si>
    <t>292</t>
  </si>
  <si>
    <t>DUTCHESS COUNTY, NY</t>
  </si>
  <si>
    <t>027</t>
  </si>
  <si>
    <t>124,401</t>
  </si>
  <si>
    <t>109,692</t>
  </si>
  <si>
    <t>106,749</t>
  </si>
  <si>
    <t>613</t>
  </si>
  <si>
    <t>554</t>
  </si>
  <si>
    <t>268</t>
  </si>
  <si>
    <t>DELAWARE COUNTY, NY</t>
  </si>
  <si>
    <t>025</t>
  </si>
  <si>
    <t>225,899</t>
  </si>
  <si>
    <t>192,116</t>
  </si>
  <si>
    <t>183,667</t>
  </si>
  <si>
    <t>883</t>
  </si>
  <si>
    <t>716</t>
  </si>
  <si>
    <t>717</t>
  </si>
  <si>
    <t>277</t>
  </si>
  <si>
    <t>267</t>
  </si>
  <si>
    <t>CORTLAND COUNTY, NY</t>
  </si>
  <si>
    <t>023</t>
  </si>
  <si>
    <t>148,153</t>
  </si>
  <si>
    <t>138,620</t>
  </si>
  <si>
    <t>120,838</t>
  </si>
  <si>
    <t>535</t>
  </si>
  <si>
    <t>478</t>
  </si>
  <si>
    <t>452</t>
  </si>
  <si>
    <t>236</t>
  </si>
  <si>
    <t>COLUMBIA COUNTY, NY</t>
  </si>
  <si>
    <t>021</t>
  </si>
  <si>
    <t>133,623</t>
  </si>
  <si>
    <t>111,974</t>
  </si>
  <si>
    <t>114,883</t>
  </si>
  <si>
    <t>567</t>
  </si>
  <si>
    <t>484</t>
  </si>
  <si>
    <t>464</t>
  </si>
  <si>
    <t>325</t>
  </si>
  <si>
    <t>305</t>
  </si>
  <si>
    <t>CLINTON COUNTY, NY</t>
  </si>
  <si>
    <t>019</t>
  </si>
  <si>
    <t>172,734</t>
  </si>
  <si>
    <t>158,392</t>
  </si>
  <si>
    <t>148,677</t>
  </si>
  <si>
    <t>591</t>
  </si>
  <si>
    <t>488</t>
  </si>
  <si>
    <t>240</t>
  </si>
  <si>
    <t>CHENANGO COUNTY, NY</t>
  </si>
  <si>
    <t>017</t>
  </si>
  <si>
    <t>223,893</t>
  </si>
  <si>
    <t>188,008</t>
  </si>
  <si>
    <t>183,312</t>
  </si>
  <si>
    <t>933</t>
  </si>
  <si>
    <t>796</t>
  </si>
  <si>
    <t>801</t>
  </si>
  <si>
    <t>196</t>
  </si>
  <si>
    <t>207</t>
  </si>
  <si>
    <t>189</t>
  </si>
  <si>
    <t>CHEMUNG COUNTY, NY</t>
  </si>
  <si>
    <t>015</t>
  </si>
  <si>
    <t>64,159</t>
  </si>
  <si>
    <t>58,963</t>
  </si>
  <si>
    <t>59,272</t>
  </si>
  <si>
    <t>327</t>
  </si>
  <si>
    <t>313</t>
  </si>
  <si>
    <t>CHAUTAUQUA COUNTY, NY</t>
  </si>
  <si>
    <t>013</t>
  </si>
  <si>
    <t>289,730</t>
  </si>
  <si>
    <t>259,540</t>
  </si>
  <si>
    <t>244,921</t>
  </si>
  <si>
    <t>1,972</t>
  </si>
  <si>
    <t>1,679</t>
  </si>
  <si>
    <t>1,107</t>
  </si>
  <si>
    <t>831</t>
  </si>
  <si>
    <t>561</t>
  </si>
  <si>
    <t>21</t>
  </si>
  <si>
    <t>2</t>
  </si>
  <si>
    <t>4</t>
  </si>
  <si>
    <t>RICHMOND COUNTY, NY</t>
  </si>
  <si>
    <t>085</t>
  </si>
  <si>
    <t>16</t>
  </si>
  <si>
    <t>29</t>
  </si>
  <si>
    <t>Job Access Rate</t>
    <phoneticPr fontId="7" type="noConversion"/>
  </si>
  <si>
    <t>Syracuse</t>
    <phoneticPr fontId="7" type="noConversion"/>
  </si>
  <si>
    <t>Rochester</t>
    <phoneticPr fontId="7" type="noConversion"/>
  </si>
  <si>
    <t>Buffalo</t>
    <phoneticPr fontId="7" type="noConversion"/>
  </si>
  <si>
    <t>Albany</t>
    <phoneticPr fontId="7" type="noConversion"/>
  </si>
  <si>
    <t>data withheld to avoid disclosing information for individual farms</t>
  </si>
  <si>
    <t>D</t>
  </si>
  <si>
    <t>ONEIDA COUNTY, NY</t>
  </si>
  <si>
    <t>065</t>
  </si>
  <si>
    <t>67,754</t>
  </si>
  <si>
    <t>57,889</t>
  </si>
  <si>
    <t>56,782</t>
  </si>
  <si>
    <t>460</t>
  </si>
  <si>
    <t>391</t>
  </si>
  <si>
    <t>396</t>
  </si>
  <si>
    <t>223</t>
  </si>
  <si>
    <t>NEW YORK</t>
  </si>
  <si>
    <t>000</t>
  </si>
  <si>
    <t>8,416,228</t>
  </si>
  <si>
    <t>7,458,015</t>
  </si>
  <si>
    <t>7,254,470</t>
  </si>
  <si>
    <t>37,743</t>
  </si>
  <si>
    <t>32,306</t>
  </si>
  <si>
    <t>31,757</t>
  </si>
  <si>
    <t>1987</t>
  </si>
  <si>
    <t>1992</t>
  </si>
  <si>
    <t>1997</t>
  </si>
  <si>
    <t>Item</t>
  </si>
  <si>
    <t>Geography</t>
  </si>
  <si>
    <t>County</t>
  </si>
  <si>
    <t>State</t>
  </si>
  <si>
    <t xml:space="preserve"> </t>
    <phoneticPr fontId="7" type="noConversion"/>
  </si>
  <si>
    <t>Source: USDA National Agricultural Statistics Service, 1997 Census of Agriculture</t>
  </si>
  <si>
    <t>http://usda.mannlib.cornell.edu/usda/AgCensusImages/1982/01/32/121/Table-01.pdf</t>
  </si>
  <si>
    <t>707</t>
  </si>
  <si>
    <t>617</t>
  </si>
  <si>
    <t>623</t>
  </si>
  <si>
    <t>1</t>
  </si>
  <si>
    <t>193,083</t>
  </si>
  <si>
    <t>169,313</t>
  </si>
  <si>
    <t>179,696</t>
  </si>
  <si>
    <t>174,627</t>
  </si>
  <si>
    <t>167,190</t>
  </si>
  <si>
    <t>1,064</t>
  </si>
  <si>
    <t>919</t>
  </si>
  <si>
    <t>Census Urbanized Area</t>
    <phoneticPr fontId="7" type="noConversion"/>
  </si>
  <si>
    <t>Year</t>
    <phoneticPr fontId="7" type="noConversion"/>
  </si>
  <si>
    <t>Source: Syracuse-Onondaga County Planning Agency “Onondaga County Trends 2007” Report</t>
    <phoneticPr fontId="7" type="noConversion"/>
  </si>
  <si>
    <t>Onondaga County Urbanized Area Data</t>
    <phoneticPr fontId="7" type="noConversion"/>
  </si>
  <si>
    <t>Source: US Census Bureau, 1990, 2000, 2010</t>
    <phoneticPr fontId="7" type="noConversion"/>
  </si>
  <si>
    <t>Onondaga County</t>
    <phoneticPr fontId="7" type="noConversion"/>
  </si>
  <si>
    <t>Syracuse City</t>
  </si>
  <si>
    <t>TOTAL TOWNS MINUS VILLAGES</t>
  </si>
  <si>
    <t>VILLAGE TOTAL</t>
  </si>
  <si>
    <t>Villages</t>
    <phoneticPr fontId="7" type="noConversion"/>
  </si>
  <si>
    <t>Towns</t>
    <phoneticPr fontId="7" type="noConversion"/>
  </si>
  <si>
    <t>City of Syracuse</t>
    <phoneticPr fontId="7" type="noConversion"/>
  </si>
  <si>
    <t>Tully village</t>
  </si>
  <si>
    <t>Solvay village</t>
  </si>
  <si>
    <t>Skaneateles village</t>
  </si>
  <si>
    <t>North Syracuse village</t>
  </si>
  <si>
    <t>Minoa village</t>
  </si>
  <si>
    <t>Marcellus village</t>
  </si>
  <si>
    <t>Manlius village</t>
  </si>
  <si>
    <t>Liverpool village</t>
  </si>
  <si>
    <t>Fayetteville village</t>
  </si>
  <si>
    <t>Fabius village</t>
  </si>
  <si>
    <t>Elbridge village</t>
  </si>
  <si>
    <t>East Syracuse village</t>
  </si>
  <si>
    <t>Camillus village</t>
  </si>
  <si>
    <t>Baldwinsville village</t>
  </si>
  <si>
    <t>TOWN TOTAL</t>
  </si>
  <si>
    <t>Van Buren town</t>
  </si>
  <si>
    <t>Tully town</t>
  </si>
  <si>
    <t>Spafford town</t>
  </si>
  <si>
    <t>Skaneateles town</t>
  </si>
  <si>
    <t>290</t>
  </si>
  <si>
    <t>269</t>
  </si>
  <si>
    <t>STEUBEN COUNTY, NY</t>
  </si>
  <si>
    <t>101</t>
  </si>
  <si>
    <t>388,822</t>
  </si>
  <si>
    <t>363,293</t>
  </si>
  <si>
    <t>348,971</t>
  </si>
  <si>
    <t>1,407</t>
  </si>
  <si>
    <t>973</t>
  </si>
  <si>
    <t>198</t>
  </si>
  <si>
    <t>2002-07</t>
  </si>
  <si>
    <t>1997-2002</t>
  </si>
  <si>
    <t>1992-97</t>
  </si>
  <si>
    <t>1987-92</t>
  </si>
  <si>
    <t>203</t>
  </si>
  <si>
    <t>216</t>
  </si>
  <si>
    <t>RENSSELAER COUNTY, NY</t>
  </si>
  <si>
    <t>083</t>
  </si>
  <si>
    <t>7</t>
  </si>
  <si>
    <t>Elbridge town</t>
  </si>
  <si>
    <t>Towns</t>
    <phoneticPr fontId="7" type="noConversion"/>
  </si>
  <si>
    <t>DeWitt town</t>
    <phoneticPr fontId="7" type="noConversion"/>
  </si>
  <si>
    <t>City of Syracuse</t>
    <phoneticPr fontId="7" type="noConversion"/>
  </si>
  <si>
    <t>Clay town</t>
  </si>
  <si>
    <t>Villages</t>
    <phoneticPr fontId="7" type="noConversion"/>
  </si>
  <si>
    <t>Cicero town</t>
  </si>
  <si>
    <t>Population Totals</t>
    <phoneticPr fontId="7" type="noConversion"/>
  </si>
  <si>
    <t>Camillus town</t>
  </si>
  <si>
    <t>% change</t>
    <phoneticPr fontId="7" type="noConversion"/>
  </si>
  <si>
    <t>% change 1990-2010 (-)</t>
    <phoneticPr fontId="7" type="noConversion"/>
  </si>
  <si>
    <t>change 1990-2010(-)</t>
    <phoneticPr fontId="7" type="noConversion"/>
  </si>
  <si>
    <t>square feet</t>
  </si>
  <si>
    <t>sq ft</t>
  </si>
  <si>
    <t>hundredweight</t>
  </si>
  <si>
    <t xml:space="preserve">cwt          </t>
  </si>
  <si>
    <t>data item is a negative number</t>
  </si>
  <si>
    <t xml:space="preserve">-              </t>
  </si>
  <si>
    <t>less than half of the unit reported</t>
  </si>
  <si>
    <t>Z</t>
  </si>
  <si>
    <t>data not applicable</t>
  </si>
  <si>
    <t>X</t>
  </si>
  <si>
    <t>withheld because estimate did not meet publication standards on the basis of either the response rate or a consistency review</t>
  </si>
  <si>
    <t>S</t>
  </si>
  <si>
    <t>data not available or not published</t>
  </si>
  <si>
    <t>N</t>
  </si>
  <si>
    <t>standard error or relative standard error of estimate is less than .05 percent</t>
  </si>
  <si>
    <t>L</t>
  </si>
  <si>
    <t>standard error or relative standard error of estimate is greater than or equal to 99.95 percent</t>
  </si>
  <si>
    <t>H</t>
  </si>
  <si>
    <t>ONONDAGA COUNTY, NY</t>
  </si>
  <si>
    <t>067</t>
  </si>
  <si>
    <t>158,276</t>
  </si>
  <si>
    <t>145,329</t>
  </si>
  <si>
    <t>147,109</t>
  </si>
  <si>
    <t>772</t>
  </si>
  <si>
    <t>636</t>
  </si>
  <si>
    <t>231</t>
  </si>
  <si>
    <t>233</t>
  </si>
  <si>
    <t>http://ocwa.org/o2701.html</t>
  </si>
  <si>
    <t>http://ocwa.org/o2801.html</t>
  </si>
  <si>
    <t>http://ocwa.org/o2901.html</t>
  </si>
  <si>
    <t>http://ocwa.org/ccr20106.html</t>
  </si>
  <si>
    <t>1,557</t>
  </si>
  <si>
    <t>CAYUGA COUNTY, NY</t>
  </si>
  <si>
    <t>011</t>
  </si>
  <si>
    <t>262,454</t>
  </si>
  <si>
    <t>254,002</t>
  </si>
  <si>
    <t>251,820</t>
  </si>
  <si>
    <t>873</t>
  </si>
  <si>
    <t>846</t>
  </si>
  <si>
    <t>213</t>
  </si>
  <si>
    <t>CATTARAUGUS COUNTY, NY</t>
  </si>
  <si>
    <t>009</t>
  </si>
  <si>
    <t>234,999</t>
  </si>
  <si>
    <t>203,704</t>
  </si>
  <si>
    <t>192,015</t>
  </si>
  <si>
    <t>1,102</t>
  </si>
  <si>
    <t>941</t>
  </si>
  <si>
    <t>946</t>
  </si>
  <si>
    <t>168</t>
  </si>
  <si>
    <t>BROOME COUNTY, NY</t>
  </si>
  <si>
    <t>007</t>
  </si>
  <si>
    <t>116,759</t>
  </si>
  <si>
    <t>97,869</t>
  </si>
  <si>
    <t>85,804</t>
  </si>
  <si>
    <t>590</t>
  </si>
  <si>
    <t>517</t>
  </si>
  <si>
    <t>BRONX COUNTY, NY</t>
  </si>
  <si>
    <t>005</t>
  </si>
  <si>
    <t>242</t>
  </si>
  <si>
    <t>237</t>
  </si>
  <si>
    <t>218</t>
  </si>
  <si>
    <t>ALLEGANY COUNTY, NY</t>
  </si>
  <si>
    <t>003</t>
  </si>
  <si>
    <t>193,436</t>
  </si>
  <si>
    <t>161,643</t>
  </si>
  <si>
    <t>157,744</t>
  </si>
  <si>
    <t>798</t>
  </si>
  <si>
    <t>KINGS COUNTY, NY</t>
  </si>
  <si>
    <t>047</t>
  </si>
  <si>
    <t>8</t>
  </si>
  <si>
    <t>3</t>
  </si>
  <si>
    <t>840</t>
  </si>
  <si>
    <t>280</t>
  </si>
  <si>
    <t>276</t>
  </si>
  <si>
    <t>264</t>
  </si>
  <si>
    <t>WASHINGTON COUNTY, NY</t>
  </si>
  <si>
    <t>115</t>
  </si>
  <si>
    <t>240,936</t>
  </si>
  <si>
    <t>205,954</t>
  </si>
  <si>
    <t>194,962</t>
  </si>
  <si>
    <t>861</t>
  </si>
  <si>
    <t>745</t>
  </si>
  <si>
    <t>738</t>
  </si>
  <si>
    <t>139</t>
  </si>
  <si>
    <t>102</t>
  </si>
  <si>
    <t>158</t>
  </si>
  <si>
    <t>WARREN COUNTY, NY</t>
  </si>
  <si>
    <t>113</t>
  </si>
  <si>
    <t>8,500</t>
  </si>
  <si>
    <t>5,811</t>
  </si>
  <si>
    <t>9,187</t>
  </si>
  <si>
    <t>61</t>
  </si>
  <si>
    <t>57</t>
  </si>
  <si>
    <t>58</t>
  </si>
  <si>
    <t>146</t>
  </si>
  <si>
    <t>161</t>
  </si>
  <si>
    <t>ULSTER COUNTY, NY</t>
  </si>
  <si>
    <t>111</t>
  </si>
  <si>
    <t>78,437</t>
  </si>
  <si>
    <t>69,643</t>
  </si>
  <si>
    <t>68,989</t>
  </si>
  <si>
    <t>539</t>
  </si>
  <si>
    <t>433</t>
  </si>
  <si>
    <t>409</t>
  </si>
  <si>
    <t>208</t>
  </si>
  <si>
    <t>214</t>
  </si>
  <si>
    <t>TOMPKINS COUNTY, NY</t>
  </si>
  <si>
    <t>109</t>
  </si>
  <si>
    <t>110,609</t>
  </si>
  <si>
    <t>91,822</t>
  </si>
  <si>
    <t>95,451</t>
  </si>
  <si>
    <t>532</t>
  </si>
  <si>
    <t>441</t>
  </si>
  <si>
    <t>447</t>
  </si>
  <si>
    <t>217</t>
  </si>
  <si>
    <t>227</t>
  </si>
  <si>
    <t>220</t>
  </si>
  <si>
    <t>TIOGA COUNTY, NY</t>
  </si>
  <si>
    <t>107</t>
  </si>
  <si>
    <t>125,838</t>
  </si>
  <si>
    <t>114,859</t>
  </si>
  <si>
    <t>109,356</t>
  </si>
  <si>
    <t>579</t>
  </si>
  <si>
    <t>507</t>
  </si>
  <si>
    <t>497</t>
  </si>
  <si>
    <t>183</t>
  </si>
  <si>
    <t>187</t>
  </si>
  <si>
    <t>SULLIVAN COUNTY, NY</t>
  </si>
  <si>
    <t>105</t>
  </si>
  <si>
    <t>62,976</t>
  </si>
  <si>
    <t>56,002</t>
  </si>
  <si>
    <t>58,067</t>
  </si>
  <si>
    <t>373</t>
  </si>
  <si>
    <t>306</t>
  </si>
  <si>
    <t>311</t>
  </si>
  <si>
    <t>60</t>
  </si>
  <si>
    <t>SUFFOLK COUNTY, NY</t>
  </si>
  <si>
    <t>103</t>
  </si>
  <si>
    <t>41,799</t>
  </si>
  <si>
    <t>35,353</t>
  </si>
  <si>
    <t>35,858</t>
  </si>
  <si>
    <t>696</t>
  </si>
  <si>
    <t>587</t>
  </si>
  <si>
    <t>606</t>
  </si>
  <si>
    <t>724</t>
  </si>
  <si>
    <t>148</t>
  </si>
  <si>
    <t>143</t>
  </si>
  <si>
    <t>ALBANY COUNTY, NY</t>
  </si>
  <si>
    <t>001</t>
  </si>
  <si>
    <t>320</t>
  </si>
  <si>
    <t>336</t>
  </si>
  <si>
    <t>JEFFERSON COUNTY, NY</t>
  </si>
  <si>
    <t>045</t>
  </si>
  <si>
    <t>338,401</t>
  </si>
  <si>
    <t>300,559</t>
  </si>
  <si>
    <t>291,103</t>
  </si>
  <si>
    <t>1,058</t>
  </si>
  <si>
    <t>894</t>
  </si>
  <si>
    <t>916</t>
  </si>
  <si>
    <t>248</t>
  </si>
  <si>
    <t>256</t>
  </si>
  <si>
    <t>243</t>
  </si>
  <si>
    <t>HERKIMER COUNTY, NY</t>
  </si>
  <si>
    <t>043</t>
  </si>
  <si>
    <t>175,803</t>
  </si>
  <si>
    <t>163,072</t>
  </si>
  <si>
    <t>141,847</t>
  </si>
  <si>
    <t>708</t>
  </si>
  <si>
    <t>583</t>
  </si>
  <si>
    <t>HAMILTON COUNTY, NY</t>
  </si>
  <si>
    <t>041</t>
  </si>
  <si>
    <t>788</t>
  </si>
  <si>
    <t>13</t>
  </si>
  <si>
    <t>202</t>
  </si>
  <si>
    <t>206</t>
  </si>
  <si>
    <t>200</t>
  </si>
  <si>
    <t>GREENE COUNTY, NY</t>
  </si>
  <si>
    <t>039</t>
  </si>
  <si>
    <t>56,441</t>
  </si>
  <si>
    <t>45,820</t>
  </si>
  <si>
    <t>48,770</t>
  </si>
  <si>
    <t>279</t>
  </si>
  <si>
    <t>222</t>
  </si>
  <si>
    <t>315</t>
  </si>
  <si>
    <t>331</t>
  </si>
  <si>
    <t>GENESEE COUNTY, NY</t>
  </si>
  <si>
    <t>037</t>
  </si>
  <si>
    <t>185,119</t>
  </si>
  <si>
    <t>171,722</t>
  </si>
  <si>
    <t>170,878</t>
  </si>
  <si>
    <t>660</t>
  </si>
  <si>
    <t>545</t>
  </si>
  <si>
    <t>192</t>
  </si>
  <si>
    <t>195</t>
  </si>
  <si>
    <t>FULTON COUNTY, NY</t>
  </si>
  <si>
    <t>035</t>
  </si>
  <si>
    <t>38,762</t>
  </si>
  <si>
    <t>35,343</t>
  </si>
  <si>
    <t>34,291</t>
  </si>
  <si>
    <t>176</t>
  </si>
  <si>
    <t>282</t>
  </si>
  <si>
    <t>270</t>
  </si>
  <si>
    <t>342</t>
  </si>
  <si>
    <t>FRANKLIN COUNTY, NY</t>
  </si>
  <si>
    <t>033</t>
  </si>
  <si>
    <t>157,189</t>
  </si>
  <si>
    <t>138,299</t>
  </si>
  <si>
    <t>163,017</t>
  </si>
  <si>
    <t>557</t>
  </si>
  <si>
    <t>512</t>
  </si>
  <si>
    <t>476</t>
  </si>
  <si>
    <t>245</t>
  </si>
  <si>
    <t>ESSEX COUNTY, NY</t>
  </si>
  <si>
    <t>031</t>
  </si>
  <si>
    <t>59,752</t>
  </si>
  <si>
    <t>54,986</t>
  </si>
  <si>
    <t>48,196</t>
  </si>
  <si>
    <t>219</t>
  </si>
  <si>
    <t>138</t>
  </si>
  <si>
    <t>147</t>
  </si>
  <si>
    <t>ERIE COUNTY, NY</t>
  </si>
  <si>
    <t>029</t>
  </si>
  <si>
    <t>166,121</t>
  </si>
  <si>
    <t>145,679</t>
  </si>
  <si>
    <t>143,234</t>
  </si>
  <si>
    <t>1,201</t>
  </si>
  <si>
    <t>995</t>
  </si>
  <si>
    <t>Year</t>
  </si>
  <si>
    <t>106,559</t>
  </si>
  <si>
    <t>92,683</t>
  </si>
  <si>
    <t>98,965</t>
  </si>
  <si>
    <t>526</t>
  </si>
  <si>
    <t>444</t>
  </si>
  <si>
    <t>459</t>
  </si>
  <si>
    <t>QUEENS COUNTY, NY</t>
  </si>
  <si>
    <t>081</t>
  </si>
  <si>
    <t>9</t>
  </si>
  <si>
    <t>6</t>
  </si>
  <si>
    <t>72</t>
  </si>
  <si>
    <t>PUTNAM COUNTY, NY</t>
  </si>
  <si>
    <t>079</t>
  </si>
  <si>
    <t>6,059</t>
  </si>
  <si>
    <t>3,803</t>
  </si>
  <si>
    <t>3,433</t>
  </si>
  <si>
    <t>51</t>
  </si>
  <si>
    <t>42</t>
  </si>
  <si>
    <t>48</t>
  </si>
  <si>
    <t>257</t>
  </si>
  <si>
    <t>252</t>
  </si>
  <si>
    <t>239</t>
  </si>
  <si>
    <t>OTSEGO COUNTY, NY</t>
  </si>
  <si>
    <t>077</t>
  </si>
  <si>
    <t>264,388</t>
  </si>
  <si>
    <t>218,306</t>
  </si>
  <si>
    <t>206,985</t>
  </si>
  <si>
    <t>1,029</t>
  </si>
  <si>
    <t>867</t>
  </si>
  <si>
    <t>865</t>
  </si>
  <si>
    <t>164</t>
  </si>
  <si>
    <t>170</t>
  </si>
  <si>
    <t>OSWEGO COUNTY, NY</t>
  </si>
  <si>
    <t>075</t>
  </si>
  <si>
    <t>122,648</t>
  </si>
  <si>
    <t>112,334</t>
  </si>
  <si>
    <t>102,537</t>
  </si>
  <si>
    <t>749</t>
  </si>
  <si>
    <t>659</t>
  </si>
  <si>
    <t>605</t>
  </si>
  <si>
    <t>262</t>
  </si>
  <si>
    <t>314</t>
  </si>
  <si>
    <t>ORLEANS COUNTY, NY</t>
  </si>
  <si>
    <t>073</t>
  </si>
  <si>
    <t>152,354</t>
  </si>
  <si>
    <t>133,854</t>
  </si>
  <si>
    <t>143,397</t>
  </si>
  <si>
    <t>581</t>
  </si>
  <si>
    <t>469</t>
  </si>
  <si>
    <t>456</t>
  </si>
  <si>
    <t>160</t>
  </si>
  <si>
    <t>152</t>
  </si>
  <si>
    <t>ORANGE COUNTY, NY</t>
  </si>
  <si>
    <t>071</t>
  </si>
  <si>
    <t>114,928</t>
  </si>
  <si>
    <t>102,733</t>
  </si>
  <si>
    <t>94,771</t>
  </si>
  <si>
    <t>789</t>
  </si>
  <si>
    <t>641</t>
  </si>
  <si>
    <t>624</t>
  </si>
  <si>
    <t>241</t>
  </si>
  <si>
    <t>251</t>
  </si>
  <si>
    <t>ONTARIO COUNTY, NY</t>
  </si>
  <si>
    <t>069</t>
  </si>
  <si>
    <t>202,049</t>
  </si>
  <si>
    <t>181,624</t>
  </si>
  <si>
    <t>185,924</t>
  </si>
  <si>
    <t>837</t>
  </si>
  <si>
    <t>725</t>
  </si>
  <si>
    <t>692</t>
  </si>
  <si>
    <t>229</t>
  </si>
  <si>
    <t>244</t>
  </si>
  <si>
    <t>Source: U.S. Census Bureau, 2007-2010 American Community Survey</t>
  </si>
  <si>
    <t>Median</t>
  </si>
  <si>
    <t>Mean</t>
  </si>
  <si>
    <t>Onondaga County Total Population ACS 1-year estimates</t>
  </si>
  <si>
    <t>http://www.ocwa.org/opdf/2011_Operations_and_Accomplishments.pdf</t>
  </si>
  <si>
    <t>Source: Onondaga County Water Authority (OCWA), 2011 Operations and Accomplishments Statement</t>
  </si>
  <si>
    <t>Total</t>
  </si>
  <si>
    <t>Wholesale</t>
  </si>
  <si>
    <t>Industrials</t>
  </si>
  <si>
    <t>Residential &amp; Commerical</t>
  </si>
  <si>
    <t>Source: Onondaga County Water Authority (OCWA) Annual Water Quality Reports 2007-10</t>
  </si>
  <si>
    <t>http://www.agcensus.usda.gov/Publications/2007/Online_Highlights/County_Profiles/New_York/cp36067.pdf</t>
  </si>
  <si>
    <t>Albany County</t>
  </si>
  <si>
    <t>Erie County</t>
  </si>
  <si>
    <t>Monroe County</t>
  </si>
  <si>
    <t xml:space="preserve">Onondaga County </t>
  </si>
  <si>
    <t>Farm Acreage</t>
  </si>
  <si>
    <t>Farmland Acreage</t>
  </si>
  <si>
    <t>Farmland Acreage in Onondaga County</t>
  </si>
  <si>
    <t>Percent Change</t>
  </si>
  <si>
    <t>Total Number of Farms</t>
  </si>
  <si>
    <t>Number of Farms in Onondaga County</t>
  </si>
  <si>
    <t>http://www.agcensus.usda.gov/Publications/1992/Agricultural_Atlas/datafile/nyc034.txt</t>
  </si>
  <si>
    <t>http://www.agcensus.usda.gov/Publications/Historical_Publications/index.asp</t>
  </si>
  <si>
    <t>Source: USDA National Agricultural Statistics Service, 1987-2007 US Census of Agriculture</t>
  </si>
  <si>
    <t>Albany</t>
  </si>
  <si>
    <t>Erie</t>
  </si>
  <si>
    <t>Monroe</t>
  </si>
  <si>
    <t>Onondaga</t>
  </si>
  <si>
    <t xml:space="preserve">Total Annual Water Use </t>
  </si>
  <si>
    <t xml:space="preserve">Average Daily Unmetered Water Use </t>
  </si>
  <si>
    <t>In Billions of Gallons</t>
  </si>
  <si>
    <t>Per Capita</t>
  </si>
  <si>
    <t>In Millions of Gallons</t>
  </si>
  <si>
    <t>Minimum</t>
  </si>
  <si>
    <t>New York State</t>
  </si>
  <si>
    <t>Maximum</t>
  </si>
  <si>
    <t>Residential</t>
  </si>
  <si>
    <t>Commerical</t>
  </si>
  <si>
    <t>Transportation</t>
  </si>
  <si>
    <t>25.1 (Hawaii)</t>
  </si>
  <si>
    <t>29.3 (Hawaii)</t>
  </si>
  <si>
    <t>5.3 (Dist. Of Col.)</t>
  </si>
  <si>
    <t>32.4 (Dist. Of Col.)</t>
  </si>
  <si>
    <t>187.4 (Rhode Island)</t>
  </si>
  <si>
    <t>57.7 (Rank:48)</t>
  </si>
  <si>
    <t>63.1 (Rank:18)</t>
  </si>
  <si>
    <t>17.9 (Rank: 50)</t>
  </si>
  <si>
    <t>53.8 (Rank:50)</t>
  </si>
  <si>
    <t>192.4 (Rank: 50)</t>
  </si>
  <si>
    <t>99.5 (North Dakota)</t>
  </si>
  <si>
    <t>206.1 (Dist. Of Col.)</t>
  </si>
  <si>
    <t>596.5 (Louisiana)</t>
  </si>
  <si>
    <t>296.5 (Alaska)</t>
  </si>
  <si>
    <t>949.7 (Wyoming)</t>
  </si>
  <si>
    <t>Source: “U.S. Energy Information Administration State Profile and Energy Estimates” http://www.eia.gov/beta/state/data.cfm?sid=NY#Consumption</t>
  </si>
  <si>
    <t>Per Capita Energy Consumption, by Sector, 2010 (million btu)</t>
  </si>
  <si>
    <t>http://cardi.cornell.edu/cals/devsoc/outreach/cardi/publications/loader.cfm?csModule=security/getfile&amp;PageID=1089284</t>
  </si>
  <si>
    <t>Industrial</t>
  </si>
  <si>
    <t>City of Syracuse</t>
  </si>
  <si>
    <t>Towns</t>
  </si>
  <si>
    <t>Villages</t>
  </si>
  <si>
    <t>Population Migration</t>
  </si>
  <si>
    <t>Syracuse</t>
  </si>
  <si>
    <t>Percent Change in Population 1990-2010</t>
  </si>
  <si>
    <t>Buffalo</t>
  </si>
  <si>
    <t>Rochester</t>
  </si>
  <si>
    <t>Source: Green Building Certification Institute, Public LEED Project Directory 2012</t>
  </si>
  <si>
    <t>http://www.usgbc.org/LEED/Project/CertifiedProjectList.aspx</t>
  </si>
  <si>
    <t>Onondaga County Average Cost (per 1000 Gallons) of Water</t>
  </si>
  <si>
    <t>Cost</t>
  </si>
  <si>
    <t>Number Farms</t>
  </si>
  <si>
    <t xml:space="preserve">Number Farms </t>
  </si>
  <si>
    <t>149,365</t>
  </si>
  <si>
    <t>Onondaga County Water Consumption 2011</t>
  </si>
  <si>
    <t>Millions of Gallons</t>
  </si>
  <si>
    <t>Consumer Type</t>
  </si>
  <si>
    <t>Onondaga County Water Consumption (in Millions Gallons)</t>
  </si>
  <si>
    <t>LEED Certified Projects 2012</t>
  </si>
  <si>
    <t>1997-02</t>
  </si>
  <si>
    <t>Population and Urbanized Area in Onondaga County</t>
  </si>
  <si>
    <t>Farmland Acreage by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</si>
</sst>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_(* #,##0.0_);_(* \(#,##0.0\);_(* &quot;-&quot;??_);_(@_)"/>
  </numFmts>
  <fonts count="31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2"/>
      <name val="Calibri"/>
      <family val="2"/>
    </font>
    <font>
      <b/>
      <sz val="10"/>
      <color indexed="10"/>
      <name val="Verdana"/>
      <family val="2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i/>
      <sz val="9"/>
      <color indexed="8"/>
      <name val="Times New Roman"/>
      <family val="1"/>
    </font>
    <font>
      <i/>
      <sz val="10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0"/>
      <name val="Arial"/>
      <family val="2"/>
    </font>
    <font>
      <sz val="9.35"/>
      <color theme="1"/>
      <name val="Arial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Verdana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name val="Verdana"/>
      <family val="2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8" fillId="0" borderId="1" xfId="0" applyFont="1" applyBorder="1"/>
    <xf numFmtId="3" fontId="0" fillId="0" borderId="0" xfId="0" applyNumberFormat="1" applyAlignment="1">
      <alignment horizontal="center"/>
    </xf>
    <xf numFmtId="0" fontId="9" fillId="0" borderId="0" xfId="0" applyFont="1"/>
    <xf numFmtId="2" fontId="0" fillId="0" borderId="0" xfId="0" applyNumberFormat="1"/>
    <xf numFmtId="9" fontId="0" fillId="0" borderId="0" xfId="0" applyNumberFormat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 wrapText="1"/>
    </xf>
    <xf numFmtId="0" fontId="10" fillId="0" borderId="0" xfId="0" applyFont="1" applyBorder="1"/>
    <xf numFmtId="165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Border="1"/>
    <xf numFmtId="165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6" fillId="0" borderId="0" xfId="0" applyFont="1"/>
    <xf numFmtId="3" fontId="6" fillId="0" borderId="0" xfId="0" applyNumberFormat="1" applyFont="1"/>
    <xf numFmtId="3" fontId="4" fillId="0" borderId="0" xfId="0" applyNumberFormat="1" applyFont="1"/>
    <xf numFmtId="9" fontId="6" fillId="0" borderId="0" xfId="2" applyFont="1"/>
    <xf numFmtId="0" fontId="8" fillId="0" borderId="1" xfId="0" applyFont="1" applyBorder="1" applyAlignment="1">
      <alignment horizontal="left"/>
    </xf>
    <xf numFmtId="9" fontId="6" fillId="0" borderId="0" xfId="2" applyFont="1" applyAlignment="1">
      <alignment wrapText="1"/>
    </xf>
    <xf numFmtId="166" fontId="6" fillId="0" borderId="0" xfId="0" applyNumberFormat="1" applyFont="1"/>
    <xf numFmtId="166" fontId="4" fillId="0" borderId="0" xfId="0" applyNumberFormat="1" applyFont="1"/>
    <xf numFmtId="0" fontId="4" fillId="0" borderId="0" xfId="0" applyFont="1" applyAlignment="1">
      <alignment shrinkToFit="1"/>
    </xf>
    <xf numFmtId="3" fontId="8" fillId="0" borderId="1" xfId="0" applyNumberFormat="1" applyFont="1" applyBorder="1"/>
    <xf numFmtId="3" fontId="8" fillId="0" borderId="1" xfId="0" applyNumberFormat="1" applyFont="1" applyBorder="1" applyAlignment="1">
      <alignment horizontal="right"/>
    </xf>
    <xf numFmtId="166" fontId="4" fillId="0" borderId="0" xfId="1" applyNumberFormat="1" applyFont="1" applyAlignment="1">
      <alignment horizontal="center"/>
    </xf>
    <xf numFmtId="0" fontId="8" fillId="0" borderId="1" xfId="0" applyFont="1" applyBorder="1" applyAlignment="1">
      <alignment horizontal="right"/>
    </xf>
    <xf numFmtId="166" fontId="6" fillId="0" borderId="0" xfId="1" applyNumberFormat="1" applyFont="1" applyAlignment="1">
      <alignment horizontal="right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3" fontId="6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horizontal="center"/>
    </xf>
    <xf numFmtId="3" fontId="6" fillId="0" borderId="0" xfId="0" applyNumberFormat="1" applyFont="1" applyFill="1" applyBorder="1" applyAlignment="1">
      <alignment vertical="center" wrapText="1"/>
    </xf>
    <xf numFmtId="166" fontId="6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right"/>
    </xf>
    <xf numFmtId="0" fontId="4" fillId="0" borderId="0" xfId="0" applyFont="1" applyBorder="1"/>
    <xf numFmtId="164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6" fontId="8" fillId="0" borderId="1" xfId="1" applyNumberFormat="1" applyFont="1" applyBorder="1" applyAlignment="1">
      <alignment horizontal="right"/>
    </xf>
    <xf numFmtId="9" fontId="6" fillId="0" borderId="0" xfId="0" applyNumberFormat="1" applyFont="1"/>
    <xf numFmtId="0" fontId="6" fillId="0" borderId="0" xfId="0" applyFont="1" applyAlignment="1">
      <alignment shrinkToFit="1"/>
    </xf>
    <xf numFmtId="3" fontId="6" fillId="0" borderId="0" xfId="0" applyNumberFormat="1" applyFont="1" applyAlignment="1">
      <alignment horizontal="right"/>
    </xf>
    <xf numFmtId="18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8" fillId="0" borderId="0" xfId="0" applyFont="1" applyBorder="1" applyAlignment="1">
      <alignment horizontal="left"/>
    </xf>
    <xf numFmtId="1" fontId="8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3" fillId="0" borderId="0" xfId="4"/>
    <xf numFmtId="0" fontId="18" fillId="0" borderId="0" xfId="4" applyFont="1"/>
    <xf numFmtId="0" fontId="19" fillId="0" borderId="1" xfId="4" applyFont="1" applyBorder="1" applyAlignment="1">
      <alignment horizontal="center"/>
    </xf>
    <xf numFmtId="0" fontId="3" fillId="0" borderId="0" xfId="4" applyFill="1"/>
    <xf numFmtId="0" fontId="19" fillId="0" borderId="1" xfId="4" applyFont="1" applyBorder="1" applyAlignment="1">
      <alignment horizontal="left"/>
    </xf>
    <xf numFmtId="0" fontId="19" fillId="0" borderId="1" xfId="4" applyFont="1" applyFill="1" applyBorder="1"/>
    <xf numFmtId="0" fontId="19" fillId="0" borderId="1" xfId="4" applyFont="1" applyBorder="1"/>
    <xf numFmtId="0" fontId="2" fillId="0" borderId="0" xfId="6"/>
    <xf numFmtId="0" fontId="19" fillId="0" borderId="1" xfId="6" applyFont="1" applyBorder="1" applyAlignment="1">
      <alignment horizontal="center"/>
    </xf>
    <xf numFmtId="0" fontId="20" fillId="0" borderId="0" xfId="6" applyFont="1"/>
    <xf numFmtId="0" fontId="21" fillId="0" borderId="0" xfId="7" applyAlignment="1" applyProtection="1"/>
    <xf numFmtId="8" fontId="22" fillId="0" borderId="1" xfId="0" applyNumberFormat="1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166" fontId="24" fillId="0" borderId="0" xfId="1" applyNumberFormat="1" applyFont="1" applyBorder="1"/>
    <xf numFmtId="0" fontId="22" fillId="0" borderId="1" xfId="0" applyFont="1" applyBorder="1"/>
    <xf numFmtId="166" fontId="22" fillId="0" borderId="1" xfId="1" applyNumberFormat="1" applyFont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166" fontId="22" fillId="0" borderId="0" xfId="1" applyNumberFormat="1" applyFont="1" applyBorder="1" applyAlignment="1">
      <alignment horizontal="center"/>
    </xf>
    <xf numFmtId="166" fontId="22" fillId="0" borderId="0" xfId="1" applyNumberFormat="1" applyFont="1" applyFill="1" applyBorder="1" applyAlignment="1">
      <alignment horizontal="center"/>
    </xf>
    <xf numFmtId="9" fontId="22" fillId="0" borderId="1" xfId="0" applyNumberFormat="1" applyFont="1" applyBorder="1" applyAlignment="1">
      <alignment horizontal="center"/>
    </xf>
    <xf numFmtId="3" fontId="22" fillId="0" borderId="0" xfId="0" applyNumberFormat="1" applyFont="1" applyAlignment="1">
      <alignment horizontal="right"/>
    </xf>
    <xf numFmtId="0" fontId="22" fillId="0" borderId="0" xfId="0" applyFont="1" applyBorder="1"/>
    <xf numFmtId="0" fontId="22" fillId="0" borderId="0" xfId="0" applyFont="1" applyAlignment="1">
      <alignment horizontal="right"/>
    </xf>
    <xf numFmtId="0" fontId="25" fillId="0" borderId="0" xfId="7" applyFont="1" applyAlignment="1" applyProtection="1"/>
    <xf numFmtId="0" fontId="22" fillId="0" borderId="0" xfId="0" applyNumberFormat="1" applyFont="1" applyAlignment="1" applyProtection="1">
      <alignment horizontal="left"/>
      <protection locked="0"/>
    </xf>
    <xf numFmtId="0" fontId="23" fillId="0" borderId="0" xfId="0" applyFont="1" applyFill="1" applyBorder="1"/>
    <xf numFmtId="0" fontId="23" fillId="0" borderId="0" xfId="0" applyFont="1" applyBorder="1"/>
    <xf numFmtId="0" fontId="23" fillId="0" borderId="0" xfId="3" applyFont="1"/>
    <xf numFmtId="0" fontId="23" fillId="0" borderId="0" xfId="0" applyFont="1" applyAlignment="1">
      <alignment horizontal="right"/>
    </xf>
    <xf numFmtId="0" fontId="22" fillId="0" borderId="0" xfId="0" applyFont="1" applyBorder="1" applyAlignment="1">
      <alignment horizontal="left"/>
    </xf>
    <xf numFmtId="166" fontId="19" fillId="3" borderId="1" xfId="5" applyNumberFormat="1" applyFont="1" applyFill="1" applyBorder="1"/>
    <xf numFmtId="167" fontId="19" fillId="0" borderId="1" xfId="5" applyNumberFormat="1" applyFont="1" applyFill="1" applyBorder="1"/>
    <xf numFmtId="0" fontId="19" fillId="3" borderId="1" xfId="4" applyFont="1" applyFill="1" applyBorder="1" applyAlignment="1">
      <alignment horizontal="left"/>
    </xf>
    <xf numFmtId="0" fontId="19" fillId="0" borderId="1" xfId="4" applyFont="1" applyBorder="1" applyAlignment="1">
      <alignment horizontal="center"/>
    </xf>
    <xf numFmtId="3" fontId="22" fillId="0" borderId="0" xfId="0" applyNumberFormat="1" applyFont="1" applyBorder="1"/>
    <xf numFmtId="9" fontId="22" fillId="0" borderId="1" xfId="0" applyNumberFormat="1" applyFont="1" applyBorder="1"/>
    <xf numFmtId="0" fontId="14" fillId="0" borderId="0" xfId="0" applyFont="1" applyAlignment="1">
      <alignment vertical="center"/>
    </xf>
    <xf numFmtId="166" fontId="19" fillId="0" borderId="1" xfId="4" applyNumberFormat="1" applyFont="1" applyBorder="1" applyAlignment="1"/>
    <xf numFmtId="3" fontId="19" fillId="0" borderId="1" xfId="4" applyNumberFormat="1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left"/>
    </xf>
    <xf numFmtId="3" fontId="22" fillId="0" borderId="1" xfId="0" applyNumberFormat="1" applyFont="1" applyBorder="1" applyAlignment="1">
      <alignment horizontal="right"/>
    </xf>
    <xf numFmtId="0" fontId="22" fillId="0" borderId="1" xfId="3" applyFont="1" applyBorder="1" applyAlignment="1">
      <alignment horizontal="left"/>
    </xf>
    <xf numFmtId="3" fontId="22" fillId="0" borderId="1" xfId="3" applyNumberFormat="1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166" fontId="22" fillId="0" borderId="1" xfId="1" applyNumberFormat="1" applyFont="1" applyBorder="1" applyAlignment="1">
      <alignment horizontal="right"/>
    </xf>
    <xf numFmtId="0" fontId="2" fillId="0" borderId="1" xfId="6" applyBorder="1" applyAlignment="1">
      <alignment horizontal="left"/>
    </xf>
    <xf numFmtId="3" fontId="2" fillId="0" borderId="1" xfId="6" applyNumberFormat="1" applyBorder="1" applyAlignment="1">
      <alignment horizontal="right"/>
    </xf>
    <xf numFmtId="166" fontId="19" fillId="0" borderId="1" xfId="5" applyNumberFormat="1" applyFont="1" applyBorder="1" applyAlignment="1">
      <alignment horizontal="right"/>
    </xf>
    <xf numFmtId="8" fontId="22" fillId="0" borderId="1" xfId="0" applyNumberFormat="1" applyFont="1" applyBorder="1" applyAlignment="1">
      <alignment horizontal="right"/>
    </xf>
    <xf numFmtId="3" fontId="22" fillId="0" borderId="1" xfId="0" applyNumberFormat="1" applyFont="1" applyFill="1" applyBorder="1" applyAlignment="1"/>
    <xf numFmtId="1" fontId="22" fillId="0" borderId="1" xfId="0" applyNumberFormat="1" applyFont="1" applyBorder="1" applyAlignment="1"/>
    <xf numFmtId="0" fontId="22" fillId="0" borderId="1" xfId="0" applyFont="1" applyBorder="1" applyAlignment="1"/>
    <xf numFmtId="3" fontId="22" fillId="0" borderId="1" xfId="0" applyNumberFormat="1" applyFont="1" applyBorder="1" applyAlignment="1"/>
    <xf numFmtId="49" fontId="22" fillId="0" borderId="1" xfId="1" applyNumberFormat="1" applyFont="1" applyBorder="1" applyAlignment="1">
      <alignment horizontal="right"/>
    </xf>
    <xf numFmtId="9" fontId="22" fillId="2" borderId="1" xfId="0" applyNumberFormat="1" applyFont="1" applyFill="1" applyBorder="1" applyAlignment="1">
      <alignment horizontal="right"/>
    </xf>
    <xf numFmtId="0" fontId="2" fillId="0" borderId="0" xfId="6" applyBorder="1" applyAlignment="1"/>
    <xf numFmtId="0" fontId="2" fillId="0" borderId="0" xfId="6" applyBorder="1"/>
    <xf numFmtId="0" fontId="2" fillId="0" borderId="0" xfId="6" applyBorder="1" applyAlignment="1">
      <alignment horizontal="left"/>
    </xf>
    <xf numFmtId="3" fontId="2" fillId="0" borderId="0" xfId="6" applyNumberFormat="1" applyBorder="1" applyAlignment="1">
      <alignment horizontal="right"/>
    </xf>
    <xf numFmtId="0" fontId="19" fillId="0" borderId="1" xfId="6" applyFont="1" applyBorder="1"/>
    <xf numFmtId="3" fontId="19" fillId="0" borderId="1" xfId="6" applyNumberFormat="1" applyFont="1" applyBorder="1" applyAlignment="1">
      <alignment horizontal="right"/>
    </xf>
    <xf numFmtId="0" fontId="1" fillId="0" borderId="0" xfId="6" applyFont="1"/>
    <xf numFmtId="0" fontId="6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22" fillId="0" borderId="1" xfId="0" applyFont="1" applyBorder="1" applyAlignment="1">
      <alignment horizontal="center" wrapText="1"/>
    </xf>
    <xf numFmtId="0" fontId="28" fillId="0" borderId="0" xfId="0" applyFont="1"/>
    <xf numFmtId="0" fontId="28" fillId="0" borderId="0" xfId="0" applyFont="1" applyBorder="1"/>
    <xf numFmtId="0" fontId="22" fillId="0" borderId="0" xfId="0" applyFont="1" applyBorder="1" applyAlignment="1">
      <alignment horizontal="center"/>
    </xf>
    <xf numFmtId="9" fontId="22" fillId="0" borderId="0" xfId="2" applyFont="1" applyBorder="1" applyAlignment="1">
      <alignment horizontal="center"/>
    </xf>
    <xf numFmtId="166" fontId="28" fillId="0" borderId="0" xfId="1" applyNumberFormat="1" applyFont="1" applyBorder="1"/>
    <xf numFmtId="3" fontId="22" fillId="0" borderId="0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2" fillId="0" borderId="1" xfId="6" applyBorder="1" applyAlignment="1">
      <alignment horizontal="center"/>
    </xf>
    <xf numFmtId="0" fontId="19" fillId="3" borderId="1" xfId="4" applyFont="1" applyFill="1" applyBorder="1" applyAlignment="1">
      <alignment horizontal="center"/>
    </xf>
    <xf numFmtId="0" fontId="19" fillId="0" borderId="1" xfId="4" applyFont="1" applyFill="1" applyBorder="1" applyAlignment="1">
      <alignment horizontal="center"/>
    </xf>
    <xf numFmtId="8" fontId="22" fillId="0" borderId="0" xfId="0" applyNumberFormat="1" applyFont="1" applyBorder="1"/>
    <xf numFmtId="2" fontId="22" fillId="0" borderId="0" xfId="0" applyNumberFormat="1" applyFont="1" applyBorder="1"/>
    <xf numFmtId="0" fontId="30" fillId="0" borderId="0" xfId="7" applyFont="1" applyAlignment="1" applyProtection="1"/>
    <xf numFmtId="0" fontId="1" fillId="0" borderId="1" xfId="6" applyFont="1" applyBorder="1" applyAlignment="1">
      <alignment horizontal="center"/>
    </xf>
    <xf numFmtId="0" fontId="19" fillId="0" borderId="1" xfId="4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66" fontId="19" fillId="0" borderId="1" xfId="4" applyNumberFormat="1" applyFont="1" applyBorder="1" applyAlignment="1">
      <alignment horizontal="right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6" fillId="0" borderId="5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8" fillId="0" borderId="0" xfId="0" applyFont="1" applyAlignment="1"/>
    <xf numFmtId="0" fontId="22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8" fillId="0" borderId="0" xfId="0" applyFont="1" applyBorder="1"/>
    <xf numFmtId="0" fontId="22" fillId="0" borderId="1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9" fillId="0" borderId="1" xfId="6" applyFont="1" applyBorder="1" applyAlignment="1">
      <alignment horizontal="center"/>
    </xf>
    <xf numFmtId="0" fontId="19" fillId="0" borderId="1" xfId="4" applyFont="1" applyBorder="1" applyAlignment="1">
      <alignment horizontal="center"/>
    </xf>
    <xf numFmtId="0" fontId="29" fillId="0" borderId="1" xfId="4" applyFont="1" applyBorder="1" applyAlignment="1">
      <alignment horizontal="center"/>
    </xf>
    <xf numFmtId="1" fontId="22" fillId="0" borderId="1" xfId="0" applyNumberFormat="1" applyFont="1" applyBorder="1"/>
  </cellXfs>
  <cellStyles count="8">
    <cellStyle name="Comma" xfId="1" builtinId="3"/>
    <cellStyle name="Comma 2" xfId="5"/>
    <cellStyle name="Hyperlink" xfId="7" builtinId="8"/>
    <cellStyle name="Normal" xfId="0" builtinId="0"/>
    <cellStyle name="Normal 2" xfId="4"/>
    <cellStyle name="Normal 3" xfId="6"/>
    <cellStyle name="Normal_Book1" xfId="3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/>
              <a:t>All Job Access Rate </a:t>
            </a:r>
          </a:p>
          <a:p>
            <a:pPr>
              <a:defRPr sz="1400"/>
            </a:pPr>
            <a:r>
              <a:rPr lang="en-US" sz="1200" b="0"/>
              <a:t>2009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'Job Sprawl'!$A$3:$A$6</c:f>
              <c:strCache>
                <c:ptCount val="4"/>
                <c:pt idx="0">
                  <c:v>Albany</c:v>
                </c:pt>
                <c:pt idx="1">
                  <c:v>Buffalo</c:v>
                </c:pt>
                <c:pt idx="2">
                  <c:v>Syracuse</c:v>
                </c:pt>
                <c:pt idx="3">
                  <c:v>Rochester</c:v>
                </c:pt>
              </c:strCache>
            </c:strRef>
          </c:cat>
          <c:val>
            <c:numRef>
              <c:f>'Job Sprawl'!$B$3:$B$6</c:f>
              <c:numCache>
                <c:formatCode>0%</c:formatCode>
                <c:ptCount val="4"/>
                <c:pt idx="0">
                  <c:v>0.36</c:v>
                </c:pt>
                <c:pt idx="1">
                  <c:v>0.33</c:v>
                </c:pt>
                <c:pt idx="2">
                  <c:v>0.36</c:v>
                </c:pt>
                <c:pt idx="3">
                  <c:v>0.32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2932224"/>
        <c:axId val="173397504"/>
      </c:barChart>
      <c:catAx>
        <c:axId val="18293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73397504"/>
        <c:crosses val="autoZero"/>
        <c:auto val="1"/>
        <c:lblAlgn val="ctr"/>
        <c:lblOffset val="100"/>
        <c:noMultiLvlLbl val="0"/>
      </c:catAx>
      <c:valAx>
        <c:axId val="173397504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1829322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000000000000033" r="0.75000000000000033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Number of Farms by County</a:t>
            </a:r>
          </a:p>
          <a:p>
            <a:pPr>
              <a:defRPr sz="1400" b="0"/>
            </a:pPr>
            <a:r>
              <a:rPr lang="en-US" sz="1200" b="0"/>
              <a:t>1987-07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1661927675707203E-2"/>
          <c:y val="0.14130396939457116"/>
          <c:w val="0.95924795858850975"/>
          <c:h val="0.61606946946541707"/>
        </c:manualLayout>
      </c:layout>
      <c:lineChart>
        <c:grouping val="standard"/>
        <c:varyColors val="0"/>
        <c:ser>
          <c:idx val="0"/>
          <c:order val="0"/>
          <c:tx>
            <c:strRef>
              <c:f>'Land Cover Change'!$B$3:$C$3</c:f>
              <c:strCache>
                <c:ptCount val="1"/>
                <c:pt idx="0">
                  <c:v>Albany County</c:v>
                </c:pt>
              </c:strCache>
            </c:strRef>
          </c:tx>
          <c:dLbls>
            <c:dLbl>
              <c:idx val="0"/>
              <c:layout>
                <c:manualLayout>
                  <c:x val="-3.0107526881720432E-2"/>
                  <c:y val="-2.9032258064516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559139784946244E-2"/>
                  <c:y val="-2.2580645161290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559139784946244E-2"/>
                  <c:y val="2.5806451612903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559309118618245E-2"/>
                  <c:y val="-3.22580645161290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4408602150537634E-2"/>
                  <c:y val="3.5483870967741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'Land Cover Change'!$A$5:$A$9</c:f>
              <c:numCache>
                <c:formatCode>General</c:formatCode>
                <c:ptCount val="5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</c:numCache>
            </c:numRef>
          </c:cat>
          <c:val>
            <c:numRef>
              <c:f>'Land Cover Change'!$C$5:$C$9</c:f>
              <c:numCache>
                <c:formatCode>General</c:formatCode>
                <c:ptCount val="5"/>
                <c:pt idx="0">
                  <c:v>460</c:v>
                </c:pt>
                <c:pt idx="1">
                  <c:v>391</c:v>
                </c:pt>
                <c:pt idx="2">
                  <c:v>396</c:v>
                </c:pt>
                <c:pt idx="3">
                  <c:v>484</c:v>
                </c:pt>
                <c:pt idx="4">
                  <c:v>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'Land Cover Change'!$D$3:$E$3</c:f>
              <c:strCache>
                <c:ptCount val="1"/>
                <c:pt idx="0">
                  <c:v>Erie County</c:v>
                </c:pt>
              </c:strCache>
            </c:strRef>
          </c:tx>
          <c:dLbls>
            <c:dLbl>
              <c:idx val="1"/>
              <c:layout>
                <c:manualLayout>
                  <c:x val="-1.2903225806451615E-2"/>
                  <c:y val="-4.51612903225806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086021505376345E-2"/>
                  <c:y val="-3.8709677419354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1613072559478453E-2"/>
                  <c:y val="-3.8709677419354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6559139784946244E-2"/>
                  <c:y val="-5.1612903225806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'Land Cover Change'!$A$5:$A$9</c:f>
              <c:numCache>
                <c:formatCode>General</c:formatCode>
                <c:ptCount val="5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</c:numCache>
            </c:numRef>
          </c:cat>
          <c:val>
            <c:numRef>
              <c:f>'Land Cover Change'!$E$5:$E$9</c:f>
              <c:numCache>
                <c:formatCode>General</c:formatCode>
                <c:ptCount val="5"/>
                <c:pt idx="0" formatCode="#,##0">
                  <c:v>1201</c:v>
                </c:pt>
                <c:pt idx="1">
                  <c:v>995</c:v>
                </c:pt>
                <c:pt idx="2">
                  <c:v>973</c:v>
                </c:pt>
                <c:pt idx="3" formatCode="#,##0">
                  <c:v>1289</c:v>
                </c:pt>
                <c:pt idx="4" formatCode="#,##0">
                  <c:v>1215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'Land Cover Change'!$F$3:$G$3</c:f>
              <c:strCache>
                <c:ptCount val="1"/>
                <c:pt idx="0">
                  <c:v>Monroe County</c:v>
                </c:pt>
              </c:strCache>
            </c:strRef>
          </c:tx>
          <c:dLbls>
            <c:dLbl>
              <c:idx val="1"/>
              <c:layout>
                <c:manualLayout>
                  <c:x val="-3.6559139784946244E-2"/>
                  <c:y val="-2.9032258064516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086021505376345E-2"/>
                  <c:y val="-2.5806451612903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709846753026841E-2"/>
                  <c:y val="-1.9354838709677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3010752688172046E-2"/>
                  <c:y val="-2.5806451612903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'Land Cover Change'!$A$5:$A$9</c:f>
              <c:numCache>
                <c:formatCode>General</c:formatCode>
                <c:ptCount val="5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</c:numCache>
            </c:numRef>
          </c:cat>
          <c:val>
            <c:numRef>
              <c:f>'Land Cover Change'!$G$5:$G$9</c:f>
              <c:numCache>
                <c:formatCode>General</c:formatCode>
                <c:ptCount val="5"/>
                <c:pt idx="0" formatCode="#,##0">
                  <c:v>682</c:v>
                </c:pt>
                <c:pt idx="1">
                  <c:v>511</c:v>
                </c:pt>
                <c:pt idx="2">
                  <c:v>480</c:v>
                </c:pt>
                <c:pt idx="3" formatCode="#,##0">
                  <c:v>631</c:v>
                </c:pt>
                <c:pt idx="4" formatCode="#,##0">
                  <c:v>585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'Land Cover Change'!$H$3:$I$3</c:f>
              <c:strCache>
                <c:ptCount val="1"/>
                <c:pt idx="0">
                  <c:v>Onondaga County </c:v>
                </c:pt>
              </c:strCache>
            </c:strRef>
          </c:tx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'Land Cover Change'!$A$5:$A$9</c:f>
              <c:numCache>
                <c:formatCode>General</c:formatCode>
                <c:ptCount val="5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</c:numCache>
            </c:numRef>
          </c:cat>
          <c:val>
            <c:numRef>
              <c:f>'Land Cover Change'!$I$5:$I$9</c:f>
              <c:numCache>
                <c:formatCode>#,##0</c:formatCode>
                <c:ptCount val="5"/>
                <c:pt idx="0" formatCode="General">
                  <c:v>772</c:v>
                </c:pt>
                <c:pt idx="1">
                  <c:v>636</c:v>
                </c:pt>
                <c:pt idx="2" formatCode="General">
                  <c:v>602</c:v>
                </c:pt>
                <c:pt idx="3" formatCode="General">
                  <c:v>725</c:v>
                </c:pt>
                <c:pt idx="4" formatCode="General">
                  <c:v>692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621056"/>
        <c:axId val="176622592"/>
      </c:lineChart>
      <c:catAx>
        <c:axId val="17662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76622592"/>
        <c:crosses val="autoZero"/>
        <c:auto val="1"/>
        <c:lblAlgn val="ctr"/>
        <c:lblOffset val="100"/>
        <c:noMultiLvlLbl val="0"/>
      </c:catAx>
      <c:valAx>
        <c:axId val="176622592"/>
        <c:scaling>
          <c:orientation val="minMax"/>
          <c:min val="300"/>
        </c:scaling>
        <c:delete val="1"/>
        <c:axPos val="l"/>
        <c:numFmt formatCode="General" sourceLinked="1"/>
        <c:majorTickMark val="out"/>
        <c:minorTickMark val="none"/>
        <c:tickLblPos val="nextTo"/>
        <c:crossAx val="17662105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000000000000033" r="0.75000000000000033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Farms in Onondaga County 1987-2007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Change</c:v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-2.5773195876288716E-3"/>
                  <c:y val="7.3084089679629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'Land Cover Change'!$B$19:$E$19</c:f>
              <c:strCache>
                <c:ptCount val="4"/>
                <c:pt idx="0">
                  <c:v>1987-92</c:v>
                </c:pt>
                <c:pt idx="1">
                  <c:v>1992-97</c:v>
                </c:pt>
                <c:pt idx="2">
                  <c:v>1997-2002</c:v>
                </c:pt>
                <c:pt idx="3">
                  <c:v>2002-07</c:v>
                </c:pt>
              </c:strCache>
            </c:strRef>
          </c:cat>
          <c:val>
            <c:numRef>
              <c:f>'Land Cover Change'!$B$20:$E$20</c:f>
              <c:numCache>
                <c:formatCode>0%</c:formatCode>
                <c:ptCount val="4"/>
                <c:pt idx="0">
                  <c:v>-0.21</c:v>
                </c:pt>
                <c:pt idx="1">
                  <c:v>-0.05</c:v>
                </c:pt>
                <c:pt idx="2">
                  <c:v>0.17</c:v>
                </c:pt>
                <c:pt idx="3">
                  <c:v>-0.05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6670976"/>
        <c:axId val="176678016"/>
      </c:barChart>
      <c:catAx>
        <c:axId val="1766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78016"/>
        <c:crosses val="autoZero"/>
        <c:auto val="1"/>
        <c:lblAlgn val="ctr"/>
        <c:lblOffset val="100"/>
        <c:noMultiLvlLbl val="0"/>
      </c:catAx>
      <c:valAx>
        <c:axId val="176678016"/>
        <c:scaling>
          <c:orientation val="minMax"/>
          <c:max val="0.25"/>
        </c:scaling>
        <c:delete val="0"/>
        <c:axPos val="l"/>
        <c:numFmt formatCode="0%" sourceLinked="1"/>
        <c:majorTickMark val="out"/>
        <c:minorTickMark val="none"/>
        <c:tickLblPos val="nextTo"/>
        <c:crossAx val="176670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000000000000033" r="0.75000000000000033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 baseline="0"/>
              <a:t>Onondaga County Percent Change in Farmland Acreage</a:t>
            </a:r>
          </a:p>
          <a:p>
            <a:pPr>
              <a:defRPr b="0"/>
            </a:pPr>
            <a:r>
              <a:rPr lang="en-US" sz="1200" b="0" baseline="0"/>
              <a:t>1987-07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Cover Change'!$A$15</c:f>
              <c:strCache>
                <c:ptCount val="1"/>
                <c:pt idx="0">
                  <c:v>Percent Change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'Land Cover Change'!$B$14:$E$14</c:f>
              <c:strCache>
                <c:ptCount val="4"/>
                <c:pt idx="0">
                  <c:v>1987-92</c:v>
                </c:pt>
                <c:pt idx="1">
                  <c:v>1992-97</c:v>
                </c:pt>
                <c:pt idx="2">
                  <c:v>1997-02</c:v>
                </c:pt>
                <c:pt idx="3">
                  <c:v>2002-07</c:v>
                </c:pt>
              </c:strCache>
            </c:strRef>
          </c:cat>
          <c:val>
            <c:numRef>
              <c:f>'Land Cover Change'!$B$15:$E$15</c:f>
              <c:numCache>
                <c:formatCode>0%</c:formatCode>
                <c:ptCount val="4"/>
                <c:pt idx="0">
                  <c:v>-0.09</c:v>
                </c:pt>
                <c:pt idx="1">
                  <c:v>0.01</c:v>
                </c:pt>
                <c:pt idx="2">
                  <c:v>0.06</c:v>
                </c:pt>
                <c:pt idx="3">
                  <c:v>-0.04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71872"/>
        <c:axId val="183073408"/>
      </c:barChart>
      <c:catAx>
        <c:axId val="183071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>
                <a:solidFill>
                  <a:schemeClr val="tx1"/>
                </a:solidFill>
              </a:defRPr>
            </a:pPr>
            <a:endParaRPr lang="en-US"/>
          </a:p>
        </c:txPr>
        <c:crossAx val="183073408"/>
        <c:crosses val="autoZero"/>
        <c:auto val="1"/>
        <c:lblAlgn val="ctr"/>
        <c:lblOffset val="100"/>
        <c:noMultiLvlLbl val="0"/>
      </c:catAx>
      <c:valAx>
        <c:axId val="1830734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83071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Onondaga County Water Consumption in Millions</a:t>
            </a:r>
          </a:p>
          <a:p>
            <a:pPr>
              <a:defRPr b="0"/>
            </a:pPr>
            <a:r>
              <a:rPr lang="en-US" sz="1200" b="0"/>
              <a:t>2007-11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25845727617383"/>
          <c:y val="0.14681567147856517"/>
          <c:w val="0.67321520011399627"/>
          <c:h val="0.778304899387576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'Water Consumption'!$A$5</c:f>
              <c:strCache>
                <c:ptCount val="1"/>
                <c:pt idx="0">
                  <c:v>Residential &amp; Commerical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'Water Consumption'!$B$4:$F$4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'Water Consumption'!$B$5:$F$5</c:f>
              <c:numCache>
                <c:formatCode>#,##0</c:formatCode>
                <c:ptCount val="5"/>
                <c:pt idx="0">
                  <c:v>6621</c:v>
                </c:pt>
                <c:pt idx="1">
                  <c:v>6338</c:v>
                </c:pt>
                <c:pt idx="2">
                  <c:v>6191</c:v>
                </c:pt>
                <c:pt idx="3">
                  <c:v>6318</c:v>
                </c:pt>
                <c:pt idx="4">
                  <c:v>6267</c:v>
                </c:pt>
              </c:numCache>
            </c:numRef>
          </c:val>
        </c:ser>
        <c:ser>
          <c:idx val="1"/>
          <c:order val="1"/>
          <c:tx>
            <c:strRef>
              <c:f>'Water Consumption'!$A$6</c:f>
              <c:strCache>
                <c:ptCount val="1"/>
                <c:pt idx="0">
                  <c:v>Industrials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'Water Consumption'!$B$4:$F$4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'Water Consumption'!$B$6:$F$6</c:f>
              <c:numCache>
                <c:formatCode>#,##0</c:formatCode>
                <c:ptCount val="5"/>
                <c:pt idx="0">
                  <c:v>3421</c:v>
                </c:pt>
                <c:pt idx="1">
                  <c:v>3199</c:v>
                </c:pt>
                <c:pt idx="2">
                  <c:v>2636</c:v>
                </c:pt>
                <c:pt idx="3">
                  <c:v>2717</c:v>
                </c:pt>
                <c:pt idx="4">
                  <c:v>2539</c:v>
                </c:pt>
              </c:numCache>
            </c:numRef>
          </c:val>
        </c:ser>
        <c:ser>
          <c:idx val="2"/>
          <c:order val="2"/>
          <c:tx>
            <c:strRef>
              <c:f>'Water Consumption'!$A$7</c:f>
              <c:strCache>
                <c:ptCount val="1"/>
                <c:pt idx="0">
                  <c:v>Wholesale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'Water Consumption'!$B$4:$F$4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'Water Consumption'!$B$7:$F$7</c:f>
              <c:numCache>
                <c:formatCode>#,##0</c:formatCode>
                <c:ptCount val="5"/>
                <c:pt idx="0">
                  <c:v>2738</c:v>
                </c:pt>
                <c:pt idx="1">
                  <c:v>2685</c:v>
                </c:pt>
                <c:pt idx="2">
                  <c:v>2624</c:v>
                </c:pt>
                <c:pt idx="3">
                  <c:v>2649</c:v>
                </c:pt>
                <c:pt idx="4">
                  <c:v>2720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3179520"/>
        <c:axId val="183197696"/>
      </c:barChart>
      <c:catAx>
        <c:axId val="18317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83197696"/>
        <c:crosses val="autoZero"/>
        <c:auto val="1"/>
        <c:lblAlgn val="ctr"/>
        <c:lblOffset val="100"/>
        <c:noMultiLvlLbl val="0"/>
      </c:catAx>
      <c:valAx>
        <c:axId val="183197696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183179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50215692675251"/>
          <c:y val="0.26278118013026147"/>
          <c:w val="0.21458932912854017"/>
          <c:h val="0.3898909219604228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/>
              <a:t>Water Consumption in Millions of Gallons</a:t>
            </a:r>
          </a:p>
          <a:p>
            <a:pPr>
              <a:defRPr/>
            </a:pPr>
            <a:r>
              <a:rPr lang="en-US" sz="1200" b="0" i="0" baseline="0"/>
              <a:t>2011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5873797025371817E-2"/>
          <c:y val="0.14930555555555555"/>
          <c:w val="0.53240740740740744"/>
          <c:h val="0.79861111111111116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2.760618985126859E-2"/>
                  <c:y val="0.1465722513852435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948818897637797E-3"/>
                  <c:y val="-1.9507874015748033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2625109361329833E-2"/>
                  <c:y val="1.96890492855059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2,720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'Water Consumption'!$I$4:$I$6</c:f>
              <c:strCache>
                <c:ptCount val="3"/>
                <c:pt idx="0">
                  <c:v>Residential &amp; Commerical</c:v>
                </c:pt>
                <c:pt idx="1">
                  <c:v>Industrials</c:v>
                </c:pt>
                <c:pt idx="2">
                  <c:v>Wholesale</c:v>
                </c:pt>
              </c:strCache>
            </c:strRef>
          </c:cat>
          <c:val>
            <c:numRef>
              <c:f>'Water Consumption'!$J$4:$J$6</c:f>
              <c:numCache>
                <c:formatCode>#,##0</c:formatCode>
                <c:ptCount val="3"/>
                <c:pt idx="0">
                  <c:v>6267</c:v>
                </c:pt>
                <c:pt idx="1">
                  <c:v>2539</c:v>
                </c:pt>
                <c:pt idx="2">
                  <c:v>2720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Onondaga County Total Water Use Per Capita </a:t>
            </a:r>
          </a:p>
          <a:p>
            <a:pPr>
              <a:defRPr b="0"/>
            </a:pPr>
            <a:r>
              <a:rPr lang="en-US" sz="1200" b="0"/>
              <a:t>2007-10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867089530475358E-2"/>
          <c:y val="0.27576447174872376"/>
          <c:w val="0.89744003353747448"/>
          <c:h val="0.594509532462288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'Water Use'!$A$10:$A$13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'Water Use'!$B$10:$B$13</c:f>
              <c:numCache>
                <c:formatCode>_(* #,##0_);_(* \(#,##0\);_(* "-"??_);_(@_)</c:formatCode>
                <c:ptCount val="4"/>
                <c:pt idx="0">
                  <c:v>30634.952766531715</c:v>
                </c:pt>
                <c:pt idx="1">
                  <c:v>37376.79603633361</c:v>
                </c:pt>
                <c:pt idx="2">
                  <c:v>33835.788690476191</c:v>
                </c:pt>
                <c:pt idx="3">
                  <c:v>34327.994121969139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16832"/>
        <c:axId val="177018368"/>
      </c:barChart>
      <c:catAx>
        <c:axId val="1770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77018368"/>
        <c:crosses val="autoZero"/>
        <c:auto val="1"/>
        <c:lblAlgn val="ctr"/>
        <c:lblOffset val="100"/>
        <c:noMultiLvlLbl val="0"/>
      </c:catAx>
      <c:valAx>
        <c:axId val="177018368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7016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Per Capita Average Daily Millions of Gallons of Unmetered Water Used</a:t>
            </a:r>
            <a:r>
              <a:rPr lang="en-US" sz="1400" b="0" baseline="0"/>
              <a:t> in Onondaga County</a:t>
            </a:r>
            <a:endParaRPr lang="en-US" sz="1400" b="0"/>
          </a:p>
          <a:p>
            <a:pPr>
              <a:defRPr b="0"/>
            </a:pPr>
            <a:r>
              <a:rPr lang="en-US" sz="1200" b="0"/>
              <a:t>2007-10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1460702828813052E-2"/>
          <c:y val="0.26348591041504432"/>
          <c:w val="0.88804917614464862"/>
          <c:h val="0.602817628565660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'Water Use'!$A$23:$A$26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'Water Use'!$B$23:$B$26</c:f>
              <c:numCache>
                <c:formatCode>_(* #,##0_);_(* \(#,##0\);_(* "-"??_);_(@_)</c:formatCode>
                <c:ptCount val="4"/>
                <c:pt idx="0">
                  <c:v>81363.79928315412</c:v>
                </c:pt>
                <c:pt idx="1">
                  <c:v>88577.886497064581</c:v>
                </c:pt>
                <c:pt idx="2">
                  <c:v>84683.985102420862</c:v>
                </c:pt>
                <c:pt idx="3">
                  <c:v>89161.068702290067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67520"/>
        <c:axId val="177069056"/>
      </c:barChart>
      <c:catAx>
        <c:axId val="1770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77069056"/>
        <c:crosses val="autoZero"/>
        <c:auto val="1"/>
        <c:lblAlgn val="ctr"/>
        <c:lblOffset val="100"/>
        <c:noMultiLvlLbl val="0"/>
      </c:catAx>
      <c:valAx>
        <c:axId val="177069056"/>
        <c:scaling>
          <c:orientation val="minMax"/>
          <c:min val="0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177067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baseline="0"/>
              <a:t>Average Cost per 1000 Gallons of Water in Onondaga County </a:t>
            </a:r>
          </a:p>
          <a:p>
            <a:pPr>
              <a:defRPr/>
            </a:pPr>
            <a:r>
              <a:rPr lang="en-US" sz="1200" b="0" baseline="0"/>
              <a:t>2007-11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of Water'!$B$2</c:f>
              <c:strCache>
                <c:ptCount val="1"/>
                <c:pt idx="0">
                  <c:v>Cost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2.6905829596412602E-2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843022281789185E-2"/>
                  <c:y val="-6.7415787827965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502242152466374E-2"/>
                  <c:y val="-7.7777777777777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502242152466374E-2"/>
                  <c:y val="-5.55555555555555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2720629567172569E-2"/>
                  <c:y val="-5.40054005400540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i="1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'Price of Water'!$A$3:$A$7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'Price of Water'!$B$3:$B$7</c:f>
              <c:numCache>
                <c:formatCode>"$"#,##0.00_);[Red]\("$"#,##0.00\)</c:formatCode>
                <c:ptCount val="5"/>
                <c:pt idx="0">
                  <c:v>2.76</c:v>
                </c:pt>
                <c:pt idx="1">
                  <c:v>3.14</c:v>
                </c:pt>
                <c:pt idx="2">
                  <c:v>3.44</c:v>
                </c:pt>
                <c:pt idx="3">
                  <c:v>3.88</c:v>
                </c:pt>
                <c:pt idx="4">
                  <c:v>4.2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280320"/>
        <c:axId val="176281856"/>
      </c:lineChart>
      <c:catAx>
        <c:axId val="1762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6281856"/>
        <c:crosses val="autoZero"/>
        <c:auto val="1"/>
        <c:lblAlgn val="ctr"/>
        <c:lblOffset val="100"/>
        <c:noMultiLvlLbl val="0"/>
      </c:catAx>
      <c:valAx>
        <c:axId val="176281856"/>
        <c:scaling>
          <c:orientation val="minMax"/>
          <c:max val="5"/>
        </c:scaling>
        <c:delete val="1"/>
        <c:axPos val="l"/>
        <c:numFmt formatCode="&quot;$&quot;#,##0.00_);[Red]\(&quot;$&quot;#,##0.00\)" sourceLinked="1"/>
        <c:majorTickMark val="out"/>
        <c:minorTickMark val="none"/>
        <c:tickLblPos val="nextTo"/>
        <c:crossAx val="1762803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000000000000033" r="0.75000000000000033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baseline="0"/>
              <a:t>Per Capita Energy Consumption in NYS by Sector </a:t>
            </a:r>
          </a:p>
          <a:p>
            <a:pPr>
              <a:defRPr/>
            </a:pPr>
            <a:r>
              <a:rPr lang="en-US" sz="1400" b="0" baseline="0"/>
              <a:t>(million btu)</a:t>
            </a:r>
          </a:p>
          <a:p>
            <a:pPr>
              <a:defRPr/>
            </a:pPr>
            <a:r>
              <a:rPr lang="en-US" sz="1200" b="0" baseline="0"/>
              <a:t>2010</a:t>
            </a:r>
          </a:p>
        </c:rich>
      </c:tx>
      <c:layout>
        <c:manualLayout>
          <c:xMode val="edge"/>
          <c:yMode val="edge"/>
          <c:x val="0.12531933508311463"/>
          <c:y val="2.777777777777779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'Energy Consumption'!$A$14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'Energy Consumption'!$B$13:$E$13</c:f>
              <c:strCache>
                <c:ptCount val="4"/>
                <c:pt idx="0">
                  <c:v>Industrial</c:v>
                </c:pt>
                <c:pt idx="1">
                  <c:v>Transportation</c:v>
                </c:pt>
                <c:pt idx="2">
                  <c:v>Residential</c:v>
                </c:pt>
                <c:pt idx="3">
                  <c:v>Commerical</c:v>
                </c:pt>
              </c:strCache>
            </c:strRef>
          </c:cat>
          <c:val>
            <c:numRef>
              <c:f>'Energy Consumption'!$B$14:$E$14</c:f>
              <c:numCache>
                <c:formatCode>0</c:formatCode>
                <c:ptCount val="4"/>
                <c:pt idx="0">
                  <c:v>17.899999999999999</c:v>
                </c:pt>
                <c:pt idx="1">
                  <c:v>53.8</c:v>
                </c:pt>
                <c:pt idx="2">
                  <c:v>57.7</c:v>
                </c:pt>
                <c:pt idx="3">
                  <c:v>63.1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31744"/>
        <c:axId val="177233280"/>
      </c:barChart>
      <c:catAx>
        <c:axId val="1772317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77233280"/>
        <c:crosses val="autoZero"/>
        <c:auto val="1"/>
        <c:lblAlgn val="ctr"/>
        <c:lblOffset val="100"/>
        <c:noMultiLvlLbl val="0"/>
      </c:catAx>
      <c:valAx>
        <c:axId val="1772332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177231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latin typeface="Calibri" pitchFamily="34" charset="0"/>
              </a:rPr>
              <a:t>LEED Certified Projects</a:t>
            </a:r>
          </a:p>
          <a:p>
            <a:pPr>
              <a:defRPr/>
            </a:pPr>
            <a:r>
              <a:rPr lang="en-US" sz="1200" b="0" i="0" baseline="0">
                <a:latin typeface="Calibri" pitchFamily="34" charset="0"/>
              </a:rPr>
              <a:t>2012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5739173228346459"/>
          <c:y val="0.18055555555555555"/>
          <c:w val="0.78705271216097983"/>
          <c:h val="0.7685185185185187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'LEED Certified'!$A$2:$A$5</c:f>
              <c:strCache>
                <c:ptCount val="4"/>
                <c:pt idx="0">
                  <c:v>Buffalo</c:v>
                </c:pt>
                <c:pt idx="1">
                  <c:v>Albany</c:v>
                </c:pt>
                <c:pt idx="2">
                  <c:v>Rochester</c:v>
                </c:pt>
                <c:pt idx="3">
                  <c:v>Syracuse</c:v>
                </c:pt>
              </c:strCache>
            </c:strRef>
          </c:cat>
          <c:val>
            <c:numRef>
              <c:f>'LEED Certified'!$B$2:$B$5</c:f>
              <c:numCache>
                <c:formatCode>General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975936"/>
        <c:axId val="183977472"/>
      </c:barChart>
      <c:catAx>
        <c:axId val="18397593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3977472"/>
        <c:crosses val="autoZero"/>
        <c:auto val="1"/>
        <c:lblAlgn val="ctr"/>
        <c:lblOffset val="100"/>
        <c:noMultiLvlLbl val="0"/>
      </c:catAx>
      <c:valAx>
        <c:axId val="183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839759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/>
              <a:t>Low Skilled Job Access Rate</a:t>
            </a:r>
          </a:p>
          <a:p>
            <a:pPr>
              <a:defRPr sz="1400"/>
            </a:pPr>
            <a:r>
              <a:rPr lang="en-US" sz="1200" b="0"/>
              <a:t>2009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/>
              </a:solidFill>
            </c:spPr>
          </c:dPt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'Job Sprawl'!$A$3:$A$6</c:f>
              <c:strCache>
                <c:ptCount val="4"/>
                <c:pt idx="0">
                  <c:v>Albany</c:v>
                </c:pt>
                <c:pt idx="1">
                  <c:v>Buffalo</c:v>
                </c:pt>
                <c:pt idx="2">
                  <c:v>Syracuse</c:v>
                </c:pt>
                <c:pt idx="3">
                  <c:v>Rochester</c:v>
                </c:pt>
              </c:strCache>
            </c:strRef>
          </c:cat>
          <c:val>
            <c:numRef>
              <c:f>'Job Sprawl'!$C$3:$C$6</c:f>
              <c:numCache>
                <c:formatCode>0%</c:formatCode>
                <c:ptCount val="4"/>
                <c:pt idx="0">
                  <c:v>0.27</c:v>
                </c:pt>
                <c:pt idx="1">
                  <c:v>0.26</c:v>
                </c:pt>
                <c:pt idx="2">
                  <c:v>0.27</c:v>
                </c:pt>
                <c:pt idx="3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420928"/>
        <c:axId val="173425408"/>
      </c:barChart>
      <c:catAx>
        <c:axId val="17342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173425408"/>
        <c:crosses val="autoZero"/>
        <c:auto val="1"/>
        <c:lblAlgn val="ctr"/>
        <c:lblOffset val="100"/>
        <c:noMultiLvlLbl val="0"/>
      </c:catAx>
      <c:valAx>
        <c:axId val="173425408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173420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000000000000033" r="0.75000000000000033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400" b="0"/>
              <a:t>Population and Urbanized Area in Onondaga County </a:t>
            </a:r>
          </a:p>
          <a:p>
            <a:pPr>
              <a:defRPr sz="1200"/>
            </a:pPr>
            <a:r>
              <a:rPr lang="en-US" sz="1400" b="0"/>
              <a:t>1950-2000</a:t>
            </a:r>
          </a:p>
        </c:rich>
      </c:tx>
      <c:layout>
        <c:manualLayout>
          <c:xMode val="edge"/>
          <c:yMode val="edge"/>
          <c:x val="0.11261931167054794"/>
          <c:y val="4.1549008960086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311654307774601"/>
          <c:y val="0.22798353909465"/>
          <c:w val="0.67799709502331651"/>
          <c:h val="0.5453912705356283"/>
        </c:manualLayout>
      </c:layout>
      <c:lineChart>
        <c:grouping val="standard"/>
        <c:varyColors val="0"/>
        <c:ser>
          <c:idx val="1"/>
          <c:order val="1"/>
          <c:tx>
            <c:strRef>
              <c:f>'Pop in Urban Area'!$C$5</c:f>
              <c:strCache>
                <c:ptCount val="1"/>
                <c:pt idx="0">
                  <c:v>Onondaga County Population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dLbls>
            <c:dLbl>
              <c:idx val="5"/>
              <c:layout>
                <c:manualLayout>
                  <c:x val="-8.125364250728502E-2"/>
                  <c:y val="-5.3197888725447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 in Urban Area'!$A$6:$A$11</c:f>
              <c:numCache>
                <c:formatCode>General</c:formatCode>
                <c:ptCount val="6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</c:numCache>
            </c:numRef>
          </c:cat>
          <c:val>
            <c:numRef>
              <c:f>'Pop in Urban Area'!$C$6:$C$11</c:f>
              <c:numCache>
                <c:formatCode>#,##0</c:formatCode>
                <c:ptCount val="6"/>
                <c:pt idx="0">
                  <c:v>341719</c:v>
                </c:pt>
                <c:pt idx="1">
                  <c:v>423028</c:v>
                </c:pt>
                <c:pt idx="2">
                  <c:v>472835</c:v>
                </c:pt>
                <c:pt idx="3">
                  <c:v>463920</c:v>
                </c:pt>
                <c:pt idx="4">
                  <c:v>468973</c:v>
                </c:pt>
                <c:pt idx="5">
                  <c:v>458336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23168"/>
        <c:axId val="175224704"/>
      </c:lineChart>
      <c:lineChart>
        <c:grouping val="standard"/>
        <c:varyColors val="0"/>
        <c:ser>
          <c:idx val="0"/>
          <c:order val="0"/>
          <c:tx>
            <c:strRef>
              <c:f>'Pop in Urban Area'!$B$5</c:f>
              <c:strCache>
                <c:ptCount val="1"/>
                <c:pt idx="0">
                  <c:v>Census Urbanized Area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squar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dLbls>
            <c:dLbl>
              <c:idx val="5"/>
              <c:layout>
                <c:manualLayout>
                  <c:x val="-4.6988240643147952E-2"/>
                  <c:y val="4.79010123734532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'Pop in Urban Area'!$A$6:$A$11</c:f>
              <c:numCache>
                <c:formatCode>General</c:formatCode>
                <c:ptCount val="6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</c:numCache>
            </c:numRef>
          </c:cat>
          <c:val>
            <c:numRef>
              <c:f>'Pop in Urban Area'!$B$6:$B$11</c:f>
              <c:numCache>
                <c:formatCode>General</c:formatCode>
                <c:ptCount val="6"/>
                <c:pt idx="0">
                  <c:v>43.6</c:v>
                </c:pt>
                <c:pt idx="1">
                  <c:v>66.7</c:v>
                </c:pt>
                <c:pt idx="2">
                  <c:v>96.2</c:v>
                </c:pt>
                <c:pt idx="3">
                  <c:v>128</c:v>
                </c:pt>
                <c:pt idx="4">
                  <c:v>132.30000000000001</c:v>
                </c:pt>
                <c:pt idx="5">
                  <c:v>175.9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32896"/>
        <c:axId val="175230976"/>
      </c:lineChart>
      <c:catAx>
        <c:axId val="1752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75224704"/>
        <c:crosses val="autoZero"/>
        <c:auto val="1"/>
        <c:lblAlgn val="ctr"/>
        <c:lblOffset val="100"/>
        <c:noMultiLvlLbl val="0"/>
      </c:catAx>
      <c:valAx>
        <c:axId val="17522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Population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75223168"/>
        <c:crosses val="autoZero"/>
        <c:crossBetween val="between"/>
      </c:valAx>
      <c:valAx>
        <c:axId val="1752309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Square Miles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75232896"/>
        <c:crosses val="max"/>
        <c:crossBetween val="between"/>
      </c:valAx>
      <c:catAx>
        <c:axId val="17523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523097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000000000000033" r="0.750000000000000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Change in Population </a:t>
            </a:r>
          </a:p>
          <a:p>
            <a:pPr>
              <a:defRPr b="0"/>
            </a:pPr>
            <a:r>
              <a:rPr lang="en-US" sz="1200" b="0"/>
              <a:t>1990-2010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91727517111206"/>
          <c:y val="0.11126705535853799"/>
          <c:w val="0.8620270594348296"/>
          <c:h val="0.695348837209302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Sprawl!$N$1</c:f>
              <c:strCache>
                <c:ptCount val="1"/>
                <c:pt idx="0">
                  <c:v>% change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3.7411774305404428E-4"/>
                  <c:y val="-6.3493607975809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Sprawl!$M$2:$M$4</c:f>
              <c:strCache>
                <c:ptCount val="3"/>
                <c:pt idx="0">
                  <c:v>City of Syracuse</c:v>
                </c:pt>
                <c:pt idx="1">
                  <c:v>Villages</c:v>
                </c:pt>
                <c:pt idx="2">
                  <c:v>Towns</c:v>
                </c:pt>
              </c:strCache>
            </c:strRef>
          </c:cat>
          <c:val>
            <c:numRef>
              <c:f>Sprawl!$N$2:$N$4</c:f>
              <c:numCache>
                <c:formatCode>0%</c:formatCode>
                <c:ptCount val="3"/>
                <c:pt idx="0">
                  <c:v>-0.11</c:v>
                </c:pt>
                <c:pt idx="1">
                  <c:v>-0.02</c:v>
                </c:pt>
                <c:pt idx="2">
                  <c:v>0.05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119360"/>
        <c:axId val="175318912"/>
      </c:barChart>
      <c:catAx>
        <c:axId val="17511936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75318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318912"/>
        <c:scaling>
          <c:orientation val="minMax"/>
          <c:max val="0.2"/>
          <c:min val="-0.2"/>
        </c:scaling>
        <c:delete val="1"/>
        <c:axPos val="l"/>
        <c:numFmt formatCode="0%" sourceLinked="1"/>
        <c:majorTickMark val="out"/>
        <c:minorTickMark val="none"/>
        <c:tickLblPos val="nextTo"/>
        <c:crossAx val="1751193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000000000000033" r="0.750000000000000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Population Totals </a:t>
            </a:r>
          </a:p>
          <a:p>
            <a:pPr>
              <a:defRPr sz="1400" b="0"/>
            </a:pPr>
            <a:r>
              <a:rPr lang="en-US" sz="1200" b="0"/>
              <a:t>1990-2010</a:t>
            </a:r>
          </a:p>
        </c:rich>
      </c:tx>
      <c:layout>
        <c:manualLayout>
          <c:xMode val="edge"/>
          <c:yMode val="edge"/>
          <c:x val="0.36228674540682398"/>
          <c:y val="3.6205648081100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716428060128799"/>
          <c:y val="0.14025673727403801"/>
          <c:w val="0.64378937007874049"/>
          <c:h val="0.619178773427969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Sprawl!$H$3</c:f>
              <c:strCache>
                <c:ptCount val="1"/>
                <c:pt idx="0">
                  <c:v>1990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Sprawl!$G$4:$G$6</c:f>
              <c:strCache>
                <c:ptCount val="3"/>
                <c:pt idx="0">
                  <c:v>City of Syracuse</c:v>
                </c:pt>
                <c:pt idx="1">
                  <c:v>Towns</c:v>
                </c:pt>
                <c:pt idx="2">
                  <c:v>Villages</c:v>
                </c:pt>
              </c:strCache>
            </c:strRef>
          </c:cat>
          <c:val>
            <c:numRef>
              <c:f>Sprawl!$H$4:$H$6</c:f>
              <c:numCache>
                <c:formatCode>#,##0</c:formatCode>
                <c:ptCount val="3"/>
                <c:pt idx="0">
                  <c:v>163860</c:v>
                </c:pt>
                <c:pt idx="1">
                  <c:v>305113</c:v>
                </c:pt>
                <c:pt idx="2">
                  <c:v>47549</c:v>
                </c:pt>
              </c:numCache>
            </c:numRef>
          </c:val>
        </c:ser>
        <c:ser>
          <c:idx val="1"/>
          <c:order val="1"/>
          <c:tx>
            <c:strRef>
              <c:f>Sprawl!$I$3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Sprawl!$G$4:$G$6</c:f>
              <c:strCache>
                <c:ptCount val="3"/>
                <c:pt idx="0">
                  <c:v>City of Syracuse</c:v>
                </c:pt>
                <c:pt idx="1">
                  <c:v>Towns</c:v>
                </c:pt>
                <c:pt idx="2">
                  <c:v>Villages</c:v>
                </c:pt>
              </c:strCache>
            </c:strRef>
          </c:cat>
          <c:val>
            <c:numRef>
              <c:f>Sprawl!$I$4:$I$6</c:f>
              <c:numCache>
                <c:formatCode>_(* #,##0_);_(* \(#,##0\);_(* "-"??_);_(@_)</c:formatCode>
                <c:ptCount val="3"/>
                <c:pt idx="0" formatCode="#,##0">
                  <c:v>147306</c:v>
                </c:pt>
                <c:pt idx="1">
                  <c:v>311030</c:v>
                </c:pt>
                <c:pt idx="2" formatCode="#,##0">
                  <c:v>46900</c:v>
                </c:pt>
              </c:numCache>
            </c:numRef>
          </c:val>
        </c:ser>
        <c:ser>
          <c:idx val="2"/>
          <c:order val="2"/>
          <c:tx>
            <c:strRef>
              <c:f>Sprawl!$J$3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Sprawl!$G$4:$G$6</c:f>
              <c:strCache>
                <c:ptCount val="3"/>
                <c:pt idx="0">
                  <c:v>City of Syracuse</c:v>
                </c:pt>
                <c:pt idx="1">
                  <c:v>Towns</c:v>
                </c:pt>
                <c:pt idx="2">
                  <c:v>Villages</c:v>
                </c:pt>
              </c:strCache>
            </c:strRef>
          </c:cat>
          <c:val>
            <c:numRef>
              <c:f>Sprawl!$J$4:$J$6</c:f>
              <c:numCache>
                <c:formatCode>#,##0</c:formatCode>
                <c:ptCount val="3"/>
                <c:pt idx="0">
                  <c:v>145170</c:v>
                </c:pt>
                <c:pt idx="1">
                  <c:v>321856</c:v>
                </c:pt>
                <c:pt idx="2">
                  <c:v>46478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5340928"/>
        <c:axId val="175359104"/>
      </c:barChart>
      <c:catAx>
        <c:axId val="175340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7535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5359104"/>
        <c:scaling>
          <c:orientation val="minMax"/>
          <c:max val="500000"/>
        </c:scaling>
        <c:delete val="1"/>
        <c:axPos val="b"/>
        <c:title>
          <c:tx>
            <c:rich>
              <a:bodyPr/>
              <a:lstStyle/>
              <a:p>
                <a:pPr algn="ctr">
                  <a:defRPr sz="1200" b="0"/>
                </a:pPr>
                <a:r>
                  <a:rPr lang="en-US" sz="1200" b="0"/>
                  <a:t>Population</a:t>
                </a:r>
              </a:p>
            </c:rich>
          </c:tx>
          <c:layout>
            <c:manualLayout>
              <c:xMode val="edge"/>
              <c:yMode val="edge"/>
              <c:x val="0.41892125984252016"/>
              <c:y val="0.8591280471859843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75340928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4599193393508698"/>
          <c:y val="0.91653398030043265"/>
          <c:w val="0.28495194534506724"/>
          <c:h val="6.1742603499689214E-2"/>
        </c:manualLayout>
      </c:layout>
      <c:overlay val="0"/>
      <c:txPr>
        <a:bodyPr/>
        <a:lstStyle/>
        <a:p>
          <a:pPr algn="ctr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" l="0.75000000000000033" r="0.750000000000000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latin typeface="Calibri" pitchFamily="34" charset="0"/>
              </a:rPr>
              <a:t>Syracuse Population Migration</a:t>
            </a:r>
          </a:p>
          <a:p>
            <a:pPr>
              <a:defRPr/>
            </a:pPr>
            <a:r>
              <a:rPr lang="en-US" sz="1200" b="0" i="0" baseline="0">
                <a:latin typeface="Calibri" pitchFamily="34" charset="0"/>
              </a:rPr>
              <a:t>1990-10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190594925634299"/>
          <c:y val="0.19432888597258677"/>
          <c:w val="0.73364960629921283"/>
          <c:h val="0.647879848352289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'Population Migration'!$A$8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'Population Migration'!$B$7:$D$7</c:f>
              <c:strCache>
                <c:ptCount val="3"/>
                <c:pt idx="0">
                  <c:v>Villages</c:v>
                </c:pt>
                <c:pt idx="1">
                  <c:v>City of Syracuse</c:v>
                </c:pt>
                <c:pt idx="2">
                  <c:v>Towns</c:v>
                </c:pt>
              </c:strCache>
            </c:strRef>
          </c:cat>
          <c:val>
            <c:numRef>
              <c:f>'Population Migration'!$B$8:$D$8</c:f>
              <c:numCache>
                <c:formatCode>#,##0</c:formatCode>
                <c:ptCount val="3"/>
                <c:pt idx="0">
                  <c:v>46478</c:v>
                </c:pt>
                <c:pt idx="1">
                  <c:v>145170</c:v>
                </c:pt>
                <c:pt idx="2">
                  <c:v>321856</c:v>
                </c:pt>
              </c:numCache>
            </c:numRef>
          </c:val>
        </c:ser>
        <c:ser>
          <c:idx val="1"/>
          <c:order val="1"/>
          <c:tx>
            <c:strRef>
              <c:f>'Population Migration'!$A$9</c:f>
              <c:strCache>
                <c:ptCount val="1"/>
                <c:pt idx="0">
                  <c:v>2000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'Population Migration'!$B$7:$D$7</c:f>
              <c:strCache>
                <c:ptCount val="3"/>
                <c:pt idx="0">
                  <c:v>Villages</c:v>
                </c:pt>
                <c:pt idx="1">
                  <c:v>City of Syracuse</c:v>
                </c:pt>
                <c:pt idx="2">
                  <c:v>Towns</c:v>
                </c:pt>
              </c:strCache>
            </c:strRef>
          </c:cat>
          <c:val>
            <c:numRef>
              <c:f>'Population Migration'!$B$9:$D$9</c:f>
              <c:numCache>
                <c:formatCode>#,##0</c:formatCode>
                <c:ptCount val="3"/>
                <c:pt idx="0">
                  <c:v>46900</c:v>
                </c:pt>
                <c:pt idx="1">
                  <c:v>147306</c:v>
                </c:pt>
                <c:pt idx="2">
                  <c:v>311030</c:v>
                </c:pt>
              </c:numCache>
            </c:numRef>
          </c:val>
        </c:ser>
        <c:ser>
          <c:idx val="2"/>
          <c:order val="2"/>
          <c:tx>
            <c:strRef>
              <c:f>'Population Migration'!$A$10</c:f>
              <c:strCache>
                <c:ptCount val="1"/>
                <c:pt idx="0">
                  <c:v>1990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'Population Migration'!$B$7:$D$7</c:f>
              <c:strCache>
                <c:ptCount val="3"/>
                <c:pt idx="0">
                  <c:v>Villages</c:v>
                </c:pt>
                <c:pt idx="1">
                  <c:v>City of Syracuse</c:v>
                </c:pt>
                <c:pt idx="2">
                  <c:v>Towns</c:v>
                </c:pt>
              </c:strCache>
            </c:strRef>
          </c:cat>
          <c:val>
            <c:numRef>
              <c:f>'Population Migration'!$B$10:$D$10</c:f>
              <c:numCache>
                <c:formatCode>#,##0</c:formatCode>
                <c:ptCount val="3"/>
                <c:pt idx="0">
                  <c:v>47549</c:v>
                </c:pt>
                <c:pt idx="1">
                  <c:v>163860</c:v>
                </c:pt>
                <c:pt idx="2">
                  <c:v>305113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6002560"/>
        <c:axId val="176004096"/>
      </c:barChart>
      <c:catAx>
        <c:axId val="1760025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176004096"/>
        <c:crosses val="autoZero"/>
        <c:auto val="1"/>
        <c:lblAlgn val="ctr"/>
        <c:lblOffset val="100"/>
        <c:noMultiLvlLbl val="0"/>
      </c:catAx>
      <c:valAx>
        <c:axId val="17600409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one"/>
        <c:crossAx val="1760025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latin typeface="Calibri" pitchFamily="34" charset="0"/>
              </a:rPr>
              <a:t>Percent Change in Population </a:t>
            </a:r>
          </a:p>
          <a:p>
            <a:pPr>
              <a:defRPr/>
            </a:pPr>
            <a:r>
              <a:rPr lang="en-US" sz="1200" b="0" i="0" baseline="0">
                <a:latin typeface="Calibri" pitchFamily="34" charset="0"/>
              </a:rPr>
              <a:t>1990-10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3.0555555555555558E-2"/>
          <c:y val="0.15972222222222221"/>
          <c:w val="0.91944444444444451"/>
          <c:h val="0.789351760717410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'Population Migration'!$A$14:$A$16</c:f>
              <c:strCache>
                <c:ptCount val="3"/>
                <c:pt idx="0">
                  <c:v>City of Syracuse</c:v>
                </c:pt>
                <c:pt idx="1">
                  <c:v>Villages</c:v>
                </c:pt>
                <c:pt idx="2">
                  <c:v>Towns</c:v>
                </c:pt>
              </c:strCache>
            </c:strRef>
          </c:cat>
          <c:val>
            <c:numRef>
              <c:f>'Population Migration'!$B$14:$B$16</c:f>
              <c:numCache>
                <c:formatCode>0%</c:formatCode>
                <c:ptCount val="3"/>
                <c:pt idx="0">
                  <c:v>-0.11</c:v>
                </c:pt>
                <c:pt idx="1">
                  <c:v>-0.02</c:v>
                </c:pt>
                <c:pt idx="2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29056"/>
        <c:axId val="176239744"/>
      </c:barChart>
      <c:catAx>
        <c:axId val="1760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39744"/>
        <c:crosses val="autoZero"/>
        <c:auto val="1"/>
        <c:lblAlgn val="ctr"/>
        <c:lblOffset val="100"/>
        <c:noMultiLvlLbl val="0"/>
      </c:catAx>
      <c:valAx>
        <c:axId val="17623974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176029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Farmland Acreage in Onondaga County</a:t>
            </a:r>
          </a:p>
          <a:p>
            <a:pPr>
              <a:defRPr/>
            </a:pPr>
            <a:r>
              <a:rPr lang="en-US" sz="1200" b="0"/>
              <a:t>1987-2007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'Land Cover Change'!$H$4</c:f>
              <c:strCache>
                <c:ptCount val="1"/>
                <c:pt idx="0">
                  <c:v>Farm Acreage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dLbls>
            <c:dLbl>
              <c:idx val="1"/>
              <c:layout>
                <c:manualLayout>
                  <c:x val="-1.2911555842479022E-2"/>
                  <c:y val="-4.63871543264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6810845706907677E-2"/>
                  <c:y val="-6.06601248884924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810845706907767E-2"/>
                  <c:y val="-3.21141837644959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0987734021949646E-2"/>
                  <c:y val="-4.99553969669937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'Land Cover Change'!$A$5:$A$9</c:f>
              <c:numCache>
                <c:formatCode>General</c:formatCode>
                <c:ptCount val="5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</c:numCache>
            </c:numRef>
          </c:cat>
          <c:val>
            <c:numRef>
              <c:f>'Land Cover Change'!$H$5:$H$9</c:f>
              <c:numCache>
                <c:formatCode>#,##0</c:formatCode>
                <c:ptCount val="5"/>
                <c:pt idx="0">
                  <c:v>158276</c:v>
                </c:pt>
                <c:pt idx="1">
                  <c:v>145329</c:v>
                </c:pt>
                <c:pt idx="2">
                  <c:v>147109</c:v>
                </c:pt>
                <c:pt idx="3">
                  <c:v>156284</c:v>
                </c:pt>
                <c:pt idx="4">
                  <c:v>150499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711168"/>
        <c:axId val="176714112"/>
      </c:lineChart>
      <c:catAx>
        <c:axId val="1767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76714112"/>
        <c:crosses val="autoZero"/>
        <c:auto val="1"/>
        <c:lblAlgn val="ctr"/>
        <c:lblOffset val="100"/>
        <c:noMultiLvlLbl val="0"/>
      </c:catAx>
      <c:valAx>
        <c:axId val="176714112"/>
        <c:scaling>
          <c:orientation val="minMax"/>
          <c:min val="100000"/>
        </c:scaling>
        <c:delete val="1"/>
        <c:axPos val="l"/>
        <c:numFmt formatCode="#,##0" sourceLinked="1"/>
        <c:majorTickMark val="out"/>
        <c:minorTickMark val="none"/>
        <c:tickLblPos val="nextTo"/>
        <c:crossAx val="176711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33" r="0.75000000000000033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Number of Farms in Onondaga County </a:t>
            </a:r>
          </a:p>
          <a:p>
            <a:pPr>
              <a:defRPr/>
            </a:pPr>
            <a:r>
              <a:rPr lang="en-US" sz="1200" b="0"/>
              <a:t>1987-2007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63666028232999"/>
          <c:y val="0.14923046638401008"/>
          <c:w val="0.82733631269064301"/>
          <c:h val="0.73532101756511292"/>
        </c:manualLayout>
      </c:layout>
      <c:lineChart>
        <c:grouping val="standard"/>
        <c:varyColors val="0"/>
        <c:ser>
          <c:idx val="0"/>
          <c:order val="0"/>
          <c:tx>
            <c:strRef>
              <c:f>'Land Cover Change'!$I$4</c:f>
              <c:strCache>
                <c:ptCount val="1"/>
                <c:pt idx="0">
                  <c:v>Number Farms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5.6374119154388211E-2"/>
                  <c:y val="-2.891566265060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0999359385009607E-2"/>
                  <c:y val="-4.17670682730923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0999359385009607E-2"/>
                  <c:y val="-3.8554216867469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3811659192825115E-2"/>
                  <c:y val="-4.4979919678714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8936579115951314E-2"/>
                  <c:y val="-3.85542168674698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'Land Cover Change'!$A$5:$A$9</c:f>
              <c:numCache>
                <c:formatCode>General</c:formatCode>
                <c:ptCount val="5"/>
                <c:pt idx="0">
                  <c:v>1987</c:v>
                </c:pt>
                <c:pt idx="1">
                  <c:v>1992</c:v>
                </c:pt>
                <c:pt idx="2">
                  <c:v>1997</c:v>
                </c:pt>
                <c:pt idx="3">
                  <c:v>2002</c:v>
                </c:pt>
                <c:pt idx="4">
                  <c:v>2007</c:v>
                </c:pt>
              </c:numCache>
            </c:numRef>
          </c:cat>
          <c:val>
            <c:numRef>
              <c:f>'Land Cover Change'!$I$5:$I$9</c:f>
              <c:numCache>
                <c:formatCode>#,##0</c:formatCode>
                <c:ptCount val="5"/>
                <c:pt idx="0" formatCode="General">
                  <c:v>772</c:v>
                </c:pt>
                <c:pt idx="1">
                  <c:v>636</c:v>
                </c:pt>
                <c:pt idx="2" formatCode="General">
                  <c:v>602</c:v>
                </c:pt>
                <c:pt idx="3" formatCode="General">
                  <c:v>725</c:v>
                </c:pt>
                <c:pt idx="4" formatCode="General">
                  <c:v>692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501504"/>
        <c:axId val="176503040"/>
      </c:lineChart>
      <c:catAx>
        <c:axId val="17650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76503040"/>
        <c:crosses val="autoZero"/>
        <c:auto val="1"/>
        <c:lblAlgn val="ctr"/>
        <c:lblOffset val="100"/>
        <c:noMultiLvlLbl val="0"/>
      </c:catAx>
      <c:valAx>
        <c:axId val="176503040"/>
        <c:scaling>
          <c:orientation val="minMax"/>
          <c:max val="1000"/>
        </c:scaling>
        <c:delete val="1"/>
        <c:axPos val="l"/>
        <c:numFmt formatCode="General" sourceLinked="1"/>
        <c:majorTickMark val="out"/>
        <c:minorTickMark val="none"/>
        <c:tickLblPos val="nextTo"/>
        <c:crossAx val="176501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127000</xdr:rowOff>
    </xdr:from>
    <xdr:to>
      <xdr:col>11</xdr:col>
      <xdr:colOff>622300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23</xdr:row>
      <xdr:rowOff>38100</xdr:rowOff>
    </xdr:from>
    <xdr:to>
      <xdr:col>11</xdr:col>
      <xdr:colOff>571500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16</xdr:row>
      <xdr:rowOff>38100</xdr:rowOff>
    </xdr:from>
    <xdr:to>
      <xdr:col>5</xdr:col>
      <xdr:colOff>279400</xdr:colOff>
      <xdr:row>19</xdr:row>
      <xdr:rowOff>139700</xdr:rowOff>
    </xdr:to>
    <xdr:sp macro="" textlink="">
      <xdr:nvSpPr>
        <xdr:cNvPr id="4" name="TextBox 3"/>
        <xdr:cNvSpPr txBox="1"/>
      </xdr:nvSpPr>
      <xdr:spPr>
        <a:xfrm>
          <a:off x="114300" y="2679700"/>
          <a:ext cx="4927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data shows the number of jobs reachable via transit in 90 minutes in Albany, Buffalo, Syracuse, and Rochester.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38099</xdr:rowOff>
    </xdr:from>
    <xdr:to>
      <xdr:col>5</xdr:col>
      <xdr:colOff>250825</xdr:colOff>
      <xdr:row>30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14287</xdr:rowOff>
    </xdr:from>
    <xdr:to>
      <xdr:col>4</xdr:col>
      <xdr:colOff>847725</xdr:colOff>
      <xdr:row>37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14</xdr:row>
      <xdr:rowOff>23812</xdr:rowOff>
    </xdr:from>
    <xdr:to>
      <xdr:col>15</xdr:col>
      <xdr:colOff>76200</xdr:colOff>
      <xdr:row>36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101600</xdr:rowOff>
    </xdr:from>
    <xdr:to>
      <xdr:col>11</xdr:col>
      <xdr:colOff>787400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132080</xdr:colOff>
      <xdr:row>22</xdr:row>
      <xdr:rowOff>106680</xdr:rowOff>
    </xdr:from>
    <xdr:to>
      <xdr:col>11</xdr:col>
      <xdr:colOff>596900</xdr:colOff>
      <xdr:row>31</xdr:row>
      <xdr:rowOff>114300</xdr:rowOff>
    </xdr:to>
    <xdr:sp macro="" textlink="">
      <xdr:nvSpPr>
        <xdr:cNvPr id="3" name="TextBox 2"/>
        <xdr:cNvSpPr txBox="1"/>
      </xdr:nvSpPr>
      <xdr:spPr>
        <a:xfrm>
          <a:off x="5847080" y="3903980"/>
          <a:ext cx="5227320" cy="1493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Comment: This does not include urban data for areas outside the Syracuse Urbanized Area (Urban Places/Urban Clusters) or Onondaga County. Urbanized Area is defined as a central city of 50,000 or more people and its surrounding densley settled "urban fringe". This</a:t>
          </a:r>
          <a:r>
            <a:rPr lang="en-US" sz="1100" baseline="0"/>
            <a:t> differs from Urban Area which is defined as a census block with a population density of at least 1,000 people per square mile. This data for the Syracuse Urbanized Area in Onondaga County only.			</a:t>
          </a:r>
        </a:p>
        <a:p>
          <a:r>
            <a:rPr lang="en-US" sz="1100" baseline="0"/>
            <a:t>										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2661900" y="1612900"/>
    <xdr:ext cx="5245100" cy="33274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12</xdr:col>
      <xdr:colOff>195580</xdr:colOff>
      <xdr:row>29</xdr:row>
      <xdr:rowOff>121920</xdr:rowOff>
    </xdr:from>
    <xdr:to>
      <xdr:col>14</xdr:col>
      <xdr:colOff>226060</xdr:colOff>
      <xdr:row>30</xdr:row>
      <xdr:rowOff>152400</xdr:rowOff>
    </xdr:to>
    <xdr:sp macro="" textlink="">
      <xdr:nvSpPr>
        <xdr:cNvPr id="3" name="TextBox 2"/>
        <xdr:cNvSpPr txBox="1"/>
      </xdr:nvSpPr>
      <xdr:spPr>
        <a:xfrm>
          <a:off x="11625580" y="5430520"/>
          <a:ext cx="1935480" cy="195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800" i="1"/>
            <a:t>Source U.S. Census 1990, 2000, 2010</a:t>
          </a:r>
        </a:p>
        <a:p>
          <a:endParaRPr lang="en-US" sz="800" i="1"/>
        </a:p>
      </xdr:txBody>
    </xdr:sp>
    <xdr:clientData/>
  </xdr:twoCellAnchor>
  <xdr:twoCellAnchor>
    <xdr:from>
      <xdr:col>6</xdr:col>
      <xdr:colOff>38100</xdr:colOff>
      <xdr:row>9</xdr:row>
      <xdr:rowOff>101600</xdr:rowOff>
    </xdr:from>
    <xdr:to>
      <xdr:col>11</xdr:col>
      <xdr:colOff>304800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104140</xdr:colOff>
      <xdr:row>32</xdr:row>
      <xdr:rowOff>0</xdr:rowOff>
    </xdr:from>
    <xdr:to>
      <xdr:col>7</xdr:col>
      <xdr:colOff>904240</xdr:colOff>
      <xdr:row>33</xdr:row>
      <xdr:rowOff>93980</xdr:rowOff>
    </xdr:to>
    <xdr:sp macro="" textlink="">
      <xdr:nvSpPr>
        <xdr:cNvPr id="5" name="TextBox 4"/>
        <xdr:cNvSpPr txBox="1"/>
      </xdr:nvSpPr>
      <xdr:spPr>
        <a:xfrm>
          <a:off x="5819140" y="5803900"/>
          <a:ext cx="175260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800" i="1"/>
            <a:t>Source</a:t>
          </a:r>
          <a:r>
            <a:rPr lang="en-US" sz="800" i="1" baseline="0"/>
            <a:t> U.S. Census 1990, 2000, 2010</a:t>
          </a:r>
          <a:endParaRPr lang="en-US" sz="800" i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157162</xdr:rowOff>
    </xdr:from>
    <xdr:to>
      <xdr:col>15</xdr:col>
      <xdr:colOff>9525</xdr:colOff>
      <xdr:row>34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57149</xdr:colOff>
      <xdr:row>16</xdr:row>
      <xdr:rowOff>100012</xdr:rowOff>
    </xdr:from>
    <xdr:to>
      <xdr:col>5</xdr:col>
      <xdr:colOff>657224</xdr:colOff>
      <xdr:row>39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0.03299</cdr:x>
      <cdr:y>0.33941</cdr:y>
    </cdr:from>
    <cdr:to>
      <cdr:x>0.33855</cdr:x>
      <cdr:y>0.41927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" y="1241435"/>
          <a:ext cx="1676424" cy="292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City of </a:t>
          </a:r>
          <a:r>
            <a:rPr lang="en-US" sz="1000" baseline="0"/>
            <a:t>Syracuse</a:t>
          </a:r>
        </a:p>
      </cdr:txBody>
    </cdr:sp>
  </cdr:relSizeAnchor>
  <cdr:relSizeAnchor xmlns:cdr="http://schemas.openxmlformats.org/drawingml/2006/chartDrawing">
    <cdr:from>
      <cdr:x>0.34201</cdr:x>
      <cdr:y>0.34722</cdr:y>
    </cdr:from>
    <cdr:to>
      <cdr:x>0.64583</cdr:x>
      <cdr:y>0.41667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76416" y="1270010"/>
          <a:ext cx="1666878" cy="2539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 baseline="0"/>
            <a:t>Villages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0.73125</cdr:x>
      <cdr:y>0.42187</cdr:y>
    </cdr:from>
    <cdr:to>
      <cdr:x>0.85833</cdr:x>
      <cdr:y>0.51562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11930" y="1543044"/>
          <a:ext cx="697212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 baseline="0">
              <a:latin typeface="Calibri" pitchFamily="34" charset="0"/>
            </a:rPr>
            <a:t>Towns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698500</xdr:colOff>
      <xdr:row>3</xdr:row>
      <xdr:rowOff>190500</xdr:rowOff>
    </xdr:from>
    <xdr:to>
      <xdr:col>17</xdr:col>
      <xdr:colOff>139700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24</xdr:row>
      <xdr:rowOff>50800</xdr:rowOff>
    </xdr:from>
    <xdr:to>
      <xdr:col>17</xdr:col>
      <xdr:colOff>279400</xdr:colOff>
      <xdr:row>44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177800</xdr:colOff>
      <xdr:row>10</xdr:row>
      <xdr:rowOff>38100</xdr:rowOff>
    </xdr:from>
    <xdr:to>
      <xdr:col>29</xdr:col>
      <xdr:colOff>406400</xdr:colOff>
      <xdr:row>30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787400</xdr:colOff>
      <xdr:row>24</xdr:row>
      <xdr:rowOff>50800</xdr:rowOff>
    </xdr:from>
    <xdr:to>
      <xdr:col>22</xdr:col>
      <xdr:colOff>711200</xdr:colOff>
      <xdr:row>47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4</xdr:row>
      <xdr:rowOff>28575</xdr:rowOff>
    </xdr:from>
    <xdr:to>
      <xdr:col>23</xdr:col>
      <xdr:colOff>390525</xdr:colOff>
      <xdr:row>23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0.03048</cdr:x>
      <cdr:y>0.45304</cdr:y>
    </cdr:from>
    <cdr:to>
      <cdr:x>0.26423</cdr:x>
      <cdr:y>0.52486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57" y="1562096"/>
          <a:ext cx="1095393" cy="247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1987-92</a:t>
          </a:r>
          <a:endParaRPr lang="en-US" sz="1200"/>
        </a:p>
      </cdr:txBody>
    </cdr:sp>
  </cdr:relSizeAnchor>
  <cdr:relSizeAnchor xmlns:cdr="http://schemas.openxmlformats.org/drawingml/2006/chartDrawing">
    <cdr:from>
      <cdr:x>0.73374</cdr:x>
      <cdr:y>0.46133</cdr:y>
    </cdr:from>
    <cdr:to>
      <cdr:x>0.96748</cdr:x>
      <cdr:y>0.53039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38525" y="1590689"/>
          <a:ext cx="1095375" cy="2381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 baseline="0"/>
            <a:t>2002-07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11</xdr:row>
      <xdr:rowOff>28576</xdr:rowOff>
    </xdr:from>
    <xdr:to>
      <xdr:col>6</xdr:col>
      <xdr:colOff>781049</xdr:colOff>
      <xdr:row>30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9</xdr:row>
      <xdr:rowOff>23812</xdr:rowOff>
    </xdr:from>
    <xdr:to>
      <xdr:col>14</xdr:col>
      <xdr:colOff>438150</xdr:colOff>
      <xdr:row>28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38100</xdr:rowOff>
    </xdr:from>
    <xdr:to>
      <xdr:col>13</xdr:col>
      <xdr:colOff>180975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22</xdr:row>
      <xdr:rowOff>28575</xdr:rowOff>
    </xdr:from>
    <xdr:to>
      <xdr:col>13</xdr:col>
      <xdr:colOff>600075</xdr:colOff>
      <xdr:row>40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://www.usgbc.org/LEED/Project/CertifiedProjectLis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gcensus.usda.gov/Publications/2007/Online_Highlights/County_Profiles/New_York/cp36067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ocwa.org/opdf/2011_Operations_and_Accomplishment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ocwa.org/o2901.html" TargetMode="External"/><Relationship Id="rId1" Type="http://schemas.openxmlformats.org/officeDocument/2006/relationships/hyperlink" Target="http://ocwa.org/ccr20106.html" TargetMode="External"/><Relationship Id="rId4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cardi.cornell.edu/cals/devsoc/outreach/cardi/publications/loader.cfm?csModule=security/getfile&amp;PageID=10892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8" sqref="D8"/>
    </sheetView>
  </sheetViews>
  <sheetFormatPr defaultColWidth="11" defaultRowHeight="12.75" x14ac:dyDescent="0.2"/>
  <sheetData>
    <row r="1" spans="1:5" ht="18.75" x14ac:dyDescent="0.3">
      <c r="A1" s="148" t="s">
        <v>286</v>
      </c>
      <c r="B1" s="148"/>
      <c r="C1" s="148"/>
    </row>
    <row r="2" spans="1:5" x14ac:dyDescent="0.2">
      <c r="A2" s="123" t="s">
        <v>315</v>
      </c>
      <c r="B2" s="2" t="s">
        <v>4</v>
      </c>
      <c r="C2" s="2" t="s">
        <v>3</v>
      </c>
    </row>
    <row r="3" spans="1:5" x14ac:dyDescent="0.2">
      <c r="A3" s="125" t="s">
        <v>290</v>
      </c>
      <c r="B3" s="126">
        <v>0.36</v>
      </c>
      <c r="C3" s="126">
        <v>0.27</v>
      </c>
    </row>
    <row r="4" spans="1:5" x14ac:dyDescent="0.2">
      <c r="A4" s="125" t="s">
        <v>289</v>
      </c>
      <c r="B4" s="126">
        <v>0.33</v>
      </c>
      <c r="C4" s="126">
        <v>0.26</v>
      </c>
    </row>
    <row r="5" spans="1:5" x14ac:dyDescent="0.2">
      <c r="A5" s="125" t="s">
        <v>287</v>
      </c>
      <c r="B5" s="126">
        <v>0.36</v>
      </c>
      <c r="C5" s="126">
        <v>0.27</v>
      </c>
    </row>
    <row r="6" spans="1:5" x14ac:dyDescent="0.2">
      <c r="A6" s="125" t="s">
        <v>288</v>
      </c>
      <c r="B6" s="126">
        <v>0.32</v>
      </c>
      <c r="C6" s="126">
        <v>0.26</v>
      </c>
    </row>
    <row r="7" spans="1:5" x14ac:dyDescent="0.2">
      <c r="A7" s="3"/>
      <c r="B7" s="12"/>
      <c r="C7" s="12"/>
    </row>
    <row r="8" spans="1:5" x14ac:dyDescent="0.2">
      <c r="A8" s="3"/>
      <c r="B8" s="12"/>
      <c r="C8" s="12"/>
    </row>
    <row r="9" spans="1:5" x14ac:dyDescent="0.2">
      <c r="B9" s="11"/>
      <c r="C9" s="11"/>
    </row>
    <row r="10" spans="1:5" x14ac:dyDescent="0.2">
      <c r="A10" s="10" t="s">
        <v>2</v>
      </c>
    </row>
    <row r="12" spans="1:5" x14ac:dyDescent="0.2">
      <c r="A12" s="4"/>
      <c r="B12" s="5"/>
      <c r="C12" s="5"/>
      <c r="D12" s="5"/>
      <c r="E12" s="5"/>
    </row>
    <row r="13" spans="1:5" x14ac:dyDescent="0.2">
      <c r="A13" s="7" t="s">
        <v>1</v>
      </c>
      <c r="B13" s="7"/>
      <c r="C13" s="7"/>
      <c r="D13" s="7"/>
    </row>
    <row r="14" spans="1:5" x14ac:dyDescent="0.2">
      <c r="A14" t="s">
        <v>0</v>
      </c>
    </row>
  </sheetData>
  <mergeCells count="1">
    <mergeCell ref="A1:C1"/>
  </mergeCells>
  <phoneticPr fontId="7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topLeftCell="F10" workbookViewId="0">
      <selection activeCell="D31" sqref="D31"/>
    </sheetView>
  </sheetViews>
  <sheetFormatPr defaultRowHeight="12.75" x14ac:dyDescent="0.2"/>
  <cols>
    <col min="1" max="1" width="14.875" customWidth="1"/>
    <col min="2" max="2" width="12.875" customWidth="1"/>
  </cols>
  <sheetData>
    <row r="1" spans="1:2" ht="18.75" x14ac:dyDescent="0.3">
      <c r="A1" s="148" t="s">
        <v>771</v>
      </c>
      <c r="B1" s="148"/>
    </row>
    <row r="2" spans="1:2" ht="15.75" x14ac:dyDescent="0.25">
      <c r="A2" s="74" t="s">
        <v>758</v>
      </c>
      <c r="B2" s="74">
        <v>11</v>
      </c>
    </row>
    <row r="3" spans="1:2" ht="15.75" x14ac:dyDescent="0.25">
      <c r="A3" s="74" t="s">
        <v>718</v>
      </c>
      <c r="B3" s="74">
        <v>13</v>
      </c>
    </row>
    <row r="4" spans="1:2" ht="15.75" x14ac:dyDescent="0.25">
      <c r="A4" s="74" t="s">
        <v>759</v>
      </c>
      <c r="B4" s="74">
        <v>20</v>
      </c>
    </row>
    <row r="5" spans="1:2" ht="15.75" x14ac:dyDescent="0.25">
      <c r="A5" s="74" t="s">
        <v>756</v>
      </c>
      <c r="B5" s="74">
        <v>28</v>
      </c>
    </row>
    <row r="7" spans="1:2" x14ac:dyDescent="0.2">
      <c r="A7" s="96" t="s">
        <v>760</v>
      </c>
    </row>
    <row r="8" spans="1:2" x14ac:dyDescent="0.2">
      <c r="A8" s="69" t="s">
        <v>761</v>
      </c>
    </row>
  </sheetData>
  <sortState ref="A2:B5">
    <sortCondition ref="B2:B5"/>
  </sortState>
  <mergeCells count="1">
    <mergeCell ref="A1:B1"/>
  </mergeCells>
  <hyperlinks>
    <hyperlink ref="A8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10" sqref="D10"/>
    </sheetView>
  </sheetViews>
  <sheetFormatPr defaultColWidth="11" defaultRowHeight="12.75" x14ac:dyDescent="0.2"/>
  <cols>
    <col min="1" max="1" width="15.125" customWidth="1"/>
  </cols>
  <sheetData>
    <row r="1" spans="1:10" x14ac:dyDescent="0.2">
      <c r="A1" s="6" t="s">
        <v>334</v>
      </c>
    </row>
    <row r="2" spans="1:10" x14ac:dyDescent="0.2">
      <c r="A2" s="24" t="s">
        <v>333</v>
      </c>
    </row>
    <row r="3" spans="1:10" x14ac:dyDescent="0.2">
      <c r="H3" s="23"/>
      <c r="I3" s="23"/>
    </row>
    <row r="4" spans="1:10" ht="18" x14ac:dyDescent="0.25">
      <c r="A4" s="149" t="s">
        <v>773</v>
      </c>
      <c r="B4" s="149"/>
      <c r="C4" s="149"/>
      <c r="H4" s="23"/>
      <c r="I4" s="23"/>
    </row>
    <row r="5" spans="1:10" ht="38.25" x14ac:dyDescent="0.2">
      <c r="A5" s="2" t="s">
        <v>332</v>
      </c>
      <c r="B5" s="127" t="s">
        <v>331</v>
      </c>
      <c r="C5" s="127" t="s">
        <v>196</v>
      </c>
      <c r="G5" s="13"/>
      <c r="H5" s="22"/>
      <c r="I5" s="21"/>
      <c r="J5" s="13"/>
    </row>
    <row r="6" spans="1:10" x14ac:dyDescent="0.2">
      <c r="A6" s="125">
        <v>1950</v>
      </c>
      <c r="B6" s="128">
        <v>43.6</v>
      </c>
      <c r="C6" s="129">
        <v>341719</v>
      </c>
      <c r="G6" s="13"/>
      <c r="H6" s="20"/>
      <c r="I6" s="19"/>
      <c r="J6" s="13"/>
    </row>
    <row r="7" spans="1:10" x14ac:dyDescent="0.2">
      <c r="A7" s="125">
        <v>1960</v>
      </c>
      <c r="B7" s="128">
        <v>66.7</v>
      </c>
      <c r="C7" s="129">
        <v>423028</v>
      </c>
      <c r="G7" s="13"/>
      <c r="H7" s="20"/>
      <c r="I7" s="19"/>
      <c r="J7" s="13"/>
    </row>
    <row r="8" spans="1:10" x14ac:dyDescent="0.2">
      <c r="A8" s="125">
        <v>1970</v>
      </c>
      <c r="B8" s="128">
        <v>96.2</v>
      </c>
      <c r="C8" s="129">
        <v>472835</v>
      </c>
      <c r="G8" s="13"/>
      <c r="H8" s="18"/>
      <c r="I8" s="17"/>
      <c r="J8" s="13"/>
    </row>
    <row r="9" spans="1:10" x14ac:dyDescent="0.2">
      <c r="A9" s="125">
        <v>1980</v>
      </c>
      <c r="B9" s="128">
        <v>128</v>
      </c>
      <c r="C9" s="129">
        <v>463920</v>
      </c>
      <c r="G9" s="13"/>
      <c r="H9" s="18"/>
      <c r="I9" s="17"/>
      <c r="J9" s="13"/>
    </row>
    <row r="10" spans="1:10" x14ac:dyDescent="0.2">
      <c r="A10" s="125">
        <v>1990</v>
      </c>
      <c r="B10" s="128">
        <v>132.30000000000001</v>
      </c>
      <c r="C10" s="129">
        <v>468973</v>
      </c>
      <c r="G10" s="13"/>
      <c r="H10" s="18"/>
      <c r="I10" s="17"/>
      <c r="J10" s="13"/>
    </row>
    <row r="11" spans="1:10" x14ac:dyDescent="0.2">
      <c r="A11" s="125">
        <v>2000</v>
      </c>
      <c r="B11" s="128">
        <v>175.9</v>
      </c>
      <c r="C11" s="129">
        <v>458336</v>
      </c>
      <c r="G11" s="13"/>
      <c r="H11" s="18"/>
      <c r="I11" s="17"/>
      <c r="J11" s="13"/>
    </row>
    <row r="12" spans="1:10" x14ac:dyDescent="0.2">
      <c r="A12" s="1"/>
      <c r="B12" s="1"/>
      <c r="C12" s="9"/>
      <c r="G12" s="13"/>
      <c r="H12" s="13"/>
      <c r="I12" s="13"/>
      <c r="J12" s="13"/>
    </row>
    <row r="13" spans="1:10" x14ac:dyDescent="0.2">
      <c r="G13" s="13"/>
      <c r="H13" s="13"/>
      <c r="I13" s="13"/>
      <c r="J13" s="13"/>
    </row>
    <row r="14" spans="1:10" x14ac:dyDescent="0.2">
      <c r="G14" s="13"/>
      <c r="H14" s="13"/>
      <c r="I14" s="13"/>
      <c r="J14" s="13"/>
    </row>
    <row r="15" spans="1:10" x14ac:dyDescent="0.2">
      <c r="A15" s="2" t="s">
        <v>123</v>
      </c>
      <c r="B15" s="15">
        <f>AVERAGE(B6:B11)</f>
        <v>107.11666666666667</v>
      </c>
      <c r="C15" s="16">
        <f>AVERAGE(C6:C11)</f>
        <v>438135.16666666669</v>
      </c>
      <c r="G15" s="13"/>
      <c r="H15" s="13"/>
      <c r="I15" s="13"/>
      <c r="J15" s="13"/>
    </row>
    <row r="16" spans="1:10" x14ac:dyDescent="0.2">
      <c r="A16" s="2" t="s">
        <v>122</v>
      </c>
      <c r="B16" s="15">
        <f>MEDIAN(B6:B11)</f>
        <v>112.1</v>
      </c>
      <c r="C16" s="16">
        <f>MEDIAN(C6:C11)</f>
        <v>461128</v>
      </c>
    </row>
    <row r="17" spans="1:3" x14ac:dyDescent="0.2">
      <c r="A17" s="2" t="s">
        <v>197</v>
      </c>
      <c r="B17" s="15">
        <f>STDEV(B6:B11)</f>
        <v>48.142514129059215</v>
      </c>
      <c r="C17" s="15">
        <f>STDEV(C6:C11)</f>
        <v>50502.050205577303</v>
      </c>
    </row>
  </sheetData>
  <mergeCells count="1">
    <mergeCell ref="A4:C4"/>
  </mergeCells>
  <phoneticPr fontId="7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6"/>
  <sheetViews>
    <sheetView topLeftCell="D13" workbookViewId="0">
      <selection activeCell="M24" sqref="M24"/>
    </sheetView>
  </sheetViews>
  <sheetFormatPr defaultColWidth="10.75" defaultRowHeight="12.75" x14ac:dyDescent="0.2"/>
  <cols>
    <col min="1" max="1" width="22.625" style="25" customWidth="1"/>
    <col min="2" max="2" width="9" style="25" customWidth="1"/>
    <col min="3" max="3" width="9.25" style="25" customWidth="1"/>
    <col min="4" max="4" width="8.25" style="25" customWidth="1"/>
    <col min="5" max="6" width="9.25" style="25" customWidth="1"/>
    <col min="7" max="7" width="16.875" style="25" customWidth="1"/>
    <col min="8" max="8" width="14.625" style="25" customWidth="1"/>
    <col min="9" max="9" width="9.875" style="25" customWidth="1"/>
    <col min="10" max="10" width="8.375" style="25" customWidth="1"/>
    <col min="11" max="12" width="10.75" style="25"/>
    <col min="13" max="13" width="11.375" style="25" customWidth="1"/>
    <col min="14" max="16384" width="10.75" style="25"/>
  </cols>
  <sheetData>
    <row r="1" spans="1:18" ht="38.25" x14ac:dyDescent="0.2">
      <c r="B1" s="55">
        <v>1990</v>
      </c>
      <c r="C1" s="55">
        <v>2000</v>
      </c>
      <c r="D1" s="55">
        <v>2010</v>
      </c>
      <c r="E1" s="54" t="s">
        <v>392</v>
      </c>
      <c r="F1" s="53" t="s">
        <v>391</v>
      </c>
      <c r="N1" s="25" t="s">
        <v>390</v>
      </c>
    </row>
    <row r="2" spans="1:18" ht="15.75" x14ac:dyDescent="0.25">
      <c r="A2" s="40" t="s">
        <v>389</v>
      </c>
      <c r="B2" s="41">
        <v>23625</v>
      </c>
      <c r="C2" s="38">
        <v>23152</v>
      </c>
      <c r="D2" s="52">
        <v>24167</v>
      </c>
      <c r="E2" s="44">
        <f t="shared" ref="E2:E22" si="0">B2-D2</f>
        <v>-542</v>
      </c>
      <c r="F2" s="30">
        <f t="shared" ref="F2:F22" si="1">(D2-B2)/ABS(B2)</f>
        <v>2.294179894179894E-2</v>
      </c>
      <c r="G2" s="153" t="s">
        <v>388</v>
      </c>
      <c r="H2" s="154"/>
      <c r="I2" s="154"/>
      <c r="J2" s="154"/>
      <c r="K2" s="26"/>
      <c r="L2" s="50"/>
      <c r="M2" s="51" t="s">
        <v>384</v>
      </c>
      <c r="N2" s="50">
        <v>-0.11</v>
      </c>
      <c r="O2" s="26"/>
      <c r="P2" s="26"/>
      <c r="Q2" s="26"/>
      <c r="R2" s="50"/>
    </row>
    <row r="3" spans="1:18" ht="15.75" x14ac:dyDescent="0.25">
      <c r="A3" s="40" t="s">
        <v>387</v>
      </c>
      <c r="B3" s="41">
        <v>25560</v>
      </c>
      <c r="C3" s="38">
        <v>27982</v>
      </c>
      <c r="D3" s="26">
        <v>31632</v>
      </c>
      <c r="E3" s="44">
        <f t="shared" si="0"/>
        <v>-6072</v>
      </c>
      <c r="F3" s="30">
        <f t="shared" si="1"/>
        <v>0.23755868544600939</v>
      </c>
      <c r="G3" s="8"/>
      <c r="H3" s="8">
        <v>1990</v>
      </c>
      <c r="I3" s="8">
        <v>2000</v>
      </c>
      <c r="J3" s="8">
        <v>2010</v>
      </c>
      <c r="K3" s="26"/>
      <c r="L3" s="50"/>
      <c r="M3" s="25" t="s">
        <v>386</v>
      </c>
      <c r="N3" s="50">
        <v>-0.02</v>
      </c>
      <c r="O3" s="26"/>
      <c r="P3" s="26"/>
      <c r="Q3" s="26"/>
      <c r="R3" s="50"/>
    </row>
    <row r="4" spans="1:18" ht="15.75" x14ac:dyDescent="0.25">
      <c r="A4" s="40" t="s">
        <v>385</v>
      </c>
      <c r="B4" s="41">
        <v>59749</v>
      </c>
      <c r="C4" s="38">
        <v>58805</v>
      </c>
      <c r="D4" s="26">
        <v>58206</v>
      </c>
      <c r="E4" s="44">
        <f t="shared" si="0"/>
        <v>1543</v>
      </c>
      <c r="F4" s="30">
        <f t="shared" si="1"/>
        <v>-2.5824699994978995E-2</v>
      </c>
      <c r="G4" s="8" t="s">
        <v>384</v>
      </c>
      <c r="H4" s="34">
        <v>163860</v>
      </c>
      <c r="I4" s="34">
        <v>147306</v>
      </c>
      <c r="J4" s="34">
        <v>145170</v>
      </c>
      <c r="K4" s="26"/>
      <c r="L4" s="50"/>
      <c r="M4" s="25" t="s">
        <v>382</v>
      </c>
      <c r="N4" s="50">
        <v>0.05</v>
      </c>
      <c r="O4" s="38"/>
      <c r="P4" s="26"/>
      <c r="Q4" s="26"/>
      <c r="R4" s="50"/>
    </row>
    <row r="5" spans="1:18" ht="15.75" x14ac:dyDescent="0.25">
      <c r="A5" s="40" t="s">
        <v>383</v>
      </c>
      <c r="B5" s="41">
        <v>25148</v>
      </c>
      <c r="C5" s="38">
        <v>24071</v>
      </c>
      <c r="D5" s="26">
        <v>25838</v>
      </c>
      <c r="E5" s="44">
        <f t="shared" si="0"/>
        <v>-690</v>
      </c>
      <c r="F5" s="30">
        <f t="shared" si="1"/>
        <v>2.7437569588038811E-2</v>
      </c>
      <c r="G5" s="8" t="s">
        <v>382</v>
      </c>
      <c r="H5" s="34">
        <v>305113</v>
      </c>
      <c r="I5" s="49">
        <v>311030</v>
      </c>
      <c r="J5" s="34">
        <v>321856</v>
      </c>
    </row>
    <row r="6" spans="1:18" ht="15.75" x14ac:dyDescent="0.25">
      <c r="A6" s="40" t="s">
        <v>381</v>
      </c>
      <c r="B6" s="41">
        <v>6192</v>
      </c>
      <c r="C6" s="38">
        <v>6091</v>
      </c>
      <c r="D6" s="26">
        <v>5922</v>
      </c>
      <c r="E6" s="44">
        <f t="shared" si="0"/>
        <v>270</v>
      </c>
      <c r="F6" s="30">
        <f t="shared" si="1"/>
        <v>-4.3604651162790699E-2</v>
      </c>
      <c r="G6" s="8" t="s">
        <v>340</v>
      </c>
      <c r="H6" s="34">
        <v>47549</v>
      </c>
      <c r="I6" s="34">
        <v>46900</v>
      </c>
      <c r="J6" s="34">
        <v>46478</v>
      </c>
    </row>
    <row r="7" spans="1:18" x14ac:dyDescent="0.2">
      <c r="A7" s="40" t="s">
        <v>57</v>
      </c>
      <c r="B7" s="41">
        <v>1760</v>
      </c>
      <c r="C7" s="38">
        <v>1974</v>
      </c>
      <c r="D7" s="26">
        <v>1964</v>
      </c>
      <c r="E7" s="44">
        <f t="shared" si="0"/>
        <v>-204</v>
      </c>
      <c r="F7" s="30">
        <f t="shared" si="1"/>
        <v>0.11590909090909091</v>
      </c>
      <c r="G7" s="14"/>
      <c r="H7" s="48"/>
      <c r="I7" s="48"/>
      <c r="J7" s="47"/>
    </row>
    <row r="8" spans="1:18" x14ac:dyDescent="0.2">
      <c r="A8" s="40" t="s">
        <v>56</v>
      </c>
      <c r="B8" s="41">
        <v>17677</v>
      </c>
      <c r="C8" s="38">
        <v>17740</v>
      </c>
      <c r="D8" s="26">
        <v>17118</v>
      </c>
      <c r="E8" s="44">
        <f t="shared" si="0"/>
        <v>559</v>
      </c>
      <c r="F8" s="30">
        <f t="shared" si="1"/>
        <v>-3.1623012954686884E-2</v>
      </c>
      <c r="G8" s="14"/>
      <c r="H8" s="48"/>
      <c r="I8" s="48"/>
      <c r="J8" s="47"/>
    </row>
    <row r="9" spans="1:18" x14ac:dyDescent="0.2">
      <c r="A9" s="40" t="s">
        <v>55</v>
      </c>
      <c r="B9" s="41">
        <v>5105</v>
      </c>
      <c r="C9" s="38">
        <v>4833</v>
      </c>
      <c r="D9" s="26">
        <v>4952</v>
      </c>
      <c r="E9" s="44">
        <f t="shared" si="0"/>
        <v>153</v>
      </c>
      <c r="F9" s="30">
        <f t="shared" si="1"/>
        <v>-2.9970617042115573E-2</v>
      </c>
    </row>
    <row r="10" spans="1:18" x14ac:dyDescent="0.2">
      <c r="A10" s="40" t="s">
        <v>54</v>
      </c>
      <c r="B10" s="41">
        <v>16346</v>
      </c>
      <c r="C10" s="38">
        <v>19285</v>
      </c>
      <c r="D10" s="26">
        <v>21759</v>
      </c>
      <c r="E10" s="44">
        <f t="shared" si="0"/>
        <v>-5413</v>
      </c>
      <c r="F10" s="30">
        <f t="shared" si="1"/>
        <v>0.33115135201272483</v>
      </c>
    </row>
    <row r="11" spans="1:18" x14ac:dyDescent="0.2">
      <c r="A11" s="40" t="s">
        <v>53</v>
      </c>
      <c r="B11" s="41">
        <v>30656</v>
      </c>
      <c r="C11" s="38">
        <v>31872</v>
      </c>
      <c r="D11" s="26">
        <v>32370</v>
      </c>
      <c r="E11" s="44">
        <f t="shared" si="0"/>
        <v>-1714</v>
      </c>
      <c r="F11" s="30">
        <f t="shared" si="1"/>
        <v>5.5910751565762001E-2</v>
      </c>
    </row>
    <row r="12" spans="1:18" x14ac:dyDescent="0.2">
      <c r="A12" s="40" t="s">
        <v>52</v>
      </c>
      <c r="B12" s="41">
        <v>6465</v>
      </c>
      <c r="C12" s="38">
        <v>6319</v>
      </c>
      <c r="D12" s="26">
        <v>6210</v>
      </c>
      <c r="E12" s="44">
        <f t="shared" si="0"/>
        <v>255</v>
      </c>
      <c r="F12" s="30">
        <f t="shared" si="1"/>
        <v>-3.9443155452436193E-2</v>
      </c>
    </row>
    <row r="13" spans="1:18" x14ac:dyDescent="0.2">
      <c r="A13" s="40" t="s">
        <v>202</v>
      </c>
      <c r="B13" s="41">
        <v>18396</v>
      </c>
      <c r="C13" s="38">
        <v>21063</v>
      </c>
      <c r="D13" s="26">
        <v>23101</v>
      </c>
      <c r="E13" s="44">
        <f t="shared" si="0"/>
        <v>-4705</v>
      </c>
      <c r="F13" s="30">
        <f t="shared" si="1"/>
        <v>0.25576212220047839</v>
      </c>
    </row>
    <row r="14" spans="1:18" x14ac:dyDescent="0.2">
      <c r="A14" s="40" t="s">
        <v>201</v>
      </c>
      <c r="B14" s="43">
        <v>771</v>
      </c>
      <c r="C14" s="38">
        <v>1473</v>
      </c>
      <c r="D14" s="26">
        <v>468</v>
      </c>
      <c r="E14" s="44">
        <f t="shared" si="0"/>
        <v>303</v>
      </c>
      <c r="F14" s="30">
        <f t="shared" si="1"/>
        <v>-0.39299610894941633</v>
      </c>
    </row>
    <row r="15" spans="1:18" x14ac:dyDescent="0.2">
      <c r="A15" s="40" t="s">
        <v>200</v>
      </c>
      <c r="B15" s="41">
        <v>2255</v>
      </c>
      <c r="C15" s="38">
        <v>2561</v>
      </c>
      <c r="D15" s="26">
        <v>2541</v>
      </c>
      <c r="E15" s="44">
        <f t="shared" si="0"/>
        <v>-286</v>
      </c>
      <c r="F15" s="30">
        <f t="shared" si="1"/>
        <v>0.12682926829268293</v>
      </c>
    </row>
    <row r="16" spans="1:18" x14ac:dyDescent="0.2">
      <c r="A16" s="40" t="s">
        <v>199</v>
      </c>
      <c r="B16" s="41">
        <v>5317</v>
      </c>
      <c r="C16" s="38">
        <v>6159</v>
      </c>
      <c r="D16" s="26">
        <v>7080</v>
      </c>
      <c r="E16" s="44">
        <f t="shared" si="0"/>
        <v>-1763</v>
      </c>
      <c r="F16" s="30">
        <f t="shared" si="1"/>
        <v>0.33157795749482794</v>
      </c>
    </row>
    <row r="17" spans="1:6" x14ac:dyDescent="0.2">
      <c r="A17" s="40" t="s">
        <v>198</v>
      </c>
      <c r="B17" s="41">
        <v>35145</v>
      </c>
      <c r="C17" s="38">
        <v>33290</v>
      </c>
      <c r="D17" s="26">
        <v>33710</v>
      </c>
      <c r="E17" s="44">
        <f t="shared" si="0"/>
        <v>1435</v>
      </c>
      <c r="F17" s="30">
        <f t="shared" si="1"/>
        <v>-4.0830843647745058E-2</v>
      </c>
    </row>
    <row r="18" spans="1:6" x14ac:dyDescent="0.2">
      <c r="A18" s="40" t="s">
        <v>361</v>
      </c>
      <c r="B18" s="41">
        <v>7526</v>
      </c>
      <c r="C18" s="38">
        <v>7323</v>
      </c>
      <c r="D18" s="26">
        <v>7209</v>
      </c>
      <c r="E18" s="44">
        <f t="shared" si="0"/>
        <v>317</v>
      </c>
      <c r="F18" s="30">
        <f t="shared" si="1"/>
        <v>-4.2120648418814778E-2</v>
      </c>
    </row>
    <row r="19" spans="1:6" x14ac:dyDescent="0.2">
      <c r="A19" s="40" t="s">
        <v>360</v>
      </c>
      <c r="B19" s="41">
        <v>1675</v>
      </c>
      <c r="C19" s="38">
        <v>1661</v>
      </c>
      <c r="D19" s="26">
        <v>1686</v>
      </c>
      <c r="E19" s="44">
        <f t="shared" si="0"/>
        <v>-11</v>
      </c>
      <c r="F19" s="30">
        <f t="shared" si="1"/>
        <v>6.5671641791044772E-3</v>
      </c>
    </row>
    <row r="20" spans="1:6" x14ac:dyDescent="0.2">
      <c r="A20" s="40" t="s">
        <v>359</v>
      </c>
      <c r="B20" s="41">
        <v>2378</v>
      </c>
      <c r="C20" s="38">
        <v>2709</v>
      </c>
      <c r="D20" s="26">
        <v>2738</v>
      </c>
      <c r="E20" s="44">
        <f t="shared" si="0"/>
        <v>-360</v>
      </c>
      <c r="F20" s="30">
        <f t="shared" si="1"/>
        <v>0.15138772077375945</v>
      </c>
    </row>
    <row r="21" spans="1:6" x14ac:dyDescent="0.2">
      <c r="A21" s="40" t="s">
        <v>358</v>
      </c>
      <c r="B21" s="41">
        <v>13367</v>
      </c>
      <c r="C21" s="38">
        <v>12667</v>
      </c>
      <c r="D21" s="26">
        <v>13185</v>
      </c>
      <c r="E21" s="44">
        <f t="shared" si="0"/>
        <v>182</v>
      </c>
      <c r="F21" s="30">
        <f t="shared" si="1"/>
        <v>-1.361562055809082E-2</v>
      </c>
    </row>
    <row r="22" spans="1:6" x14ac:dyDescent="0.2">
      <c r="A22" s="46" t="s">
        <v>357</v>
      </c>
      <c r="B22" s="27">
        <f>SUM(B2:B21)</f>
        <v>305113</v>
      </c>
      <c r="C22" s="45">
        <f>SUM(C2:C21)</f>
        <v>311030</v>
      </c>
      <c r="D22" s="27">
        <f>SUM(D2:D21)</f>
        <v>321856</v>
      </c>
      <c r="E22" s="44">
        <f t="shared" si="0"/>
        <v>-16743</v>
      </c>
      <c r="F22" s="30">
        <f t="shared" si="1"/>
        <v>5.4874751321641491E-2</v>
      </c>
    </row>
    <row r="23" spans="1:6" x14ac:dyDescent="0.2">
      <c r="A23" s="40"/>
      <c r="B23" s="43"/>
      <c r="C23" s="42"/>
    </row>
    <row r="24" spans="1:6" x14ac:dyDescent="0.2">
      <c r="A24" s="40" t="s">
        <v>356</v>
      </c>
      <c r="B24" s="41">
        <v>6591</v>
      </c>
      <c r="C24" s="38">
        <v>7080</v>
      </c>
      <c r="D24" s="26">
        <v>7378</v>
      </c>
      <c r="E24" s="31">
        <f t="shared" ref="E24:E38" si="2">B24-D24</f>
        <v>-787</v>
      </c>
      <c r="F24" s="30">
        <f t="shared" ref="F24:F38" si="3">(D24-B24)/ABS(B24)</f>
        <v>0.11940524958276437</v>
      </c>
    </row>
    <row r="25" spans="1:6" x14ac:dyDescent="0.2">
      <c r="A25" s="40" t="s">
        <v>355</v>
      </c>
      <c r="B25" s="41">
        <v>1150</v>
      </c>
      <c r="C25" s="38">
        <v>1249</v>
      </c>
      <c r="D25" s="26">
        <v>1213</v>
      </c>
      <c r="E25" s="31">
        <f t="shared" si="2"/>
        <v>-63</v>
      </c>
      <c r="F25" s="30">
        <f t="shared" si="3"/>
        <v>5.4782608695652171E-2</v>
      </c>
    </row>
    <row r="26" spans="1:6" x14ac:dyDescent="0.2">
      <c r="A26" s="40" t="s">
        <v>354</v>
      </c>
      <c r="B26" s="41">
        <v>3343</v>
      </c>
      <c r="C26" s="38">
        <v>3178</v>
      </c>
      <c r="D26" s="26">
        <v>3084</v>
      </c>
      <c r="E26" s="31">
        <f t="shared" si="2"/>
        <v>259</v>
      </c>
      <c r="F26" s="30">
        <f t="shared" si="3"/>
        <v>-7.7475321567454389E-2</v>
      </c>
    </row>
    <row r="27" spans="1:6" x14ac:dyDescent="0.2">
      <c r="A27" s="40" t="s">
        <v>353</v>
      </c>
      <c r="B27" s="41">
        <v>1219</v>
      </c>
      <c r="C27" s="38">
        <v>1103</v>
      </c>
      <c r="D27" s="26">
        <v>1058</v>
      </c>
      <c r="E27" s="31">
        <f t="shared" si="2"/>
        <v>161</v>
      </c>
      <c r="F27" s="30">
        <f t="shared" si="3"/>
        <v>-0.13207547169811321</v>
      </c>
    </row>
    <row r="28" spans="1:6" x14ac:dyDescent="0.2">
      <c r="A28" s="40" t="s">
        <v>352</v>
      </c>
      <c r="B28" s="39">
        <v>310</v>
      </c>
      <c r="C28" s="38">
        <v>355</v>
      </c>
      <c r="D28" s="26">
        <v>352</v>
      </c>
      <c r="E28" s="31">
        <f t="shared" si="2"/>
        <v>-42</v>
      </c>
      <c r="F28" s="30">
        <f t="shared" si="3"/>
        <v>0.13548387096774195</v>
      </c>
    </row>
    <row r="29" spans="1:6" x14ac:dyDescent="0.2">
      <c r="A29" s="40" t="s">
        <v>351</v>
      </c>
      <c r="B29" s="41">
        <v>4248</v>
      </c>
      <c r="C29" s="38">
        <v>4190</v>
      </c>
      <c r="D29" s="26">
        <v>4373</v>
      </c>
      <c r="E29" s="31">
        <f t="shared" si="2"/>
        <v>-125</v>
      </c>
      <c r="F29" s="30">
        <f t="shared" si="3"/>
        <v>2.9425612052730695E-2</v>
      </c>
    </row>
    <row r="30" spans="1:6" x14ac:dyDescent="0.2">
      <c r="A30" s="40" t="s">
        <v>350</v>
      </c>
      <c r="B30" s="41">
        <v>2624</v>
      </c>
      <c r="C30" s="38">
        <v>2505</v>
      </c>
      <c r="D30" s="26">
        <v>2347</v>
      </c>
      <c r="E30" s="31">
        <f t="shared" si="2"/>
        <v>277</v>
      </c>
      <c r="F30" s="30">
        <f t="shared" si="3"/>
        <v>-0.1055640243902439</v>
      </c>
    </row>
    <row r="31" spans="1:6" x14ac:dyDescent="0.2">
      <c r="A31" s="40" t="s">
        <v>349</v>
      </c>
      <c r="B31" s="41">
        <v>4764</v>
      </c>
      <c r="C31" s="38">
        <v>4819</v>
      </c>
      <c r="D31" s="26">
        <v>4704</v>
      </c>
      <c r="E31" s="31">
        <f t="shared" si="2"/>
        <v>60</v>
      </c>
      <c r="F31" s="30">
        <f t="shared" si="3"/>
        <v>-1.2594458438287154E-2</v>
      </c>
    </row>
    <row r="32" spans="1:6" x14ac:dyDescent="0.2">
      <c r="A32" s="40" t="s">
        <v>348</v>
      </c>
      <c r="B32" s="41">
        <v>1840</v>
      </c>
      <c r="C32" s="38">
        <v>1826</v>
      </c>
      <c r="D32" s="26">
        <v>1813</v>
      </c>
      <c r="E32" s="31">
        <f t="shared" si="2"/>
        <v>27</v>
      </c>
      <c r="F32" s="30">
        <f t="shared" si="3"/>
        <v>-1.4673913043478261E-2</v>
      </c>
    </row>
    <row r="33" spans="1:10" x14ac:dyDescent="0.2">
      <c r="A33" s="40" t="s">
        <v>347</v>
      </c>
      <c r="B33" s="41">
        <v>3745</v>
      </c>
      <c r="C33" s="38">
        <v>3348</v>
      </c>
      <c r="D33" s="26">
        <v>3449</v>
      </c>
      <c r="E33" s="31">
        <f t="shared" si="2"/>
        <v>296</v>
      </c>
      <c r="F33" s="30">
        <f t="shared" si="3"/>
        <v>-7.9038718291054744E-2</v>
      </c>
    </row>
    <row r="34" spans="1:10" x14ac:dyDescent="0.2">
      <c r="A34" s="40" t="s">
        <v>346</v>
      </c>
      <c r="B34" s="41">
        <v>7363</v>
      </c>
      <c r="C34" s="38">
        <v>6862</v>
      </c>
      <c r="D34" s="26">
        <v>6800</v>
      </c>
      <c r="E34" s="31">
        <f t="shared" si="2"/>
        <v>563</v>
      </c>
      <c r="F34" s="30">
        <f t="shared" si="3"/>
        <v>-7.6463398071438274E-2</v>
      </c>
    </row>
    <row r="35" spans="1:10" x14ac:dyDescent="0.2">
      <c r="A35" s="40" t="s">
        <v>345</v>
      </c>
      <c r="B35" s="41">
        <v>2724</v>
      </c>
      <c r="C35" s="38">
        <v>2616</v>
      </c>
      <c r="D35" s="26">
        <v>2450</v>
      </c>
      <c r="E35" s="31">
        <f t="shared" si="2"/>
        <v>274</v>
      </c>
      <c r="F35" s="30">
        <f t="shared" si="3"/>
        <v>-0.10058737151248165</v>
      </c>
    </row>
    <row r="36" spans="1:10" x14ac:dyDescent="0.2">
      <c r="A36" s="40" t="s">
        <v>344</v>
      </c>
      <c r="B36" s="41">
        <v>6717</v>
      </c>
      <c r="C36" s="38">
        <v>6845</v>
      </c>
      <c r="D36" s="26">
        <v>6584</v>
      </c>
      <c r="E36" s="31">
        <f t="shared" si="2"/>
        <v>133</v>
      </c>
      <c r="F36" s="30">
        <f t="shared" si="3"/>
        <v>-1.9800506178353432E-2</v>
      </c>
    </row>
    <row r="37" spans="1:10" ht="15.75" x14ac:dyDescent="0.25">
      <c r="A37" s="40" t="s">
        <v>343</v>
      </c>
      <c r="B37" s="39">
        <v>911</v>
      </c>
      <c r="C37" s="38">
        <v>924</v>
      </c>
      <c r="D37" s="26">
        <v>873</v>
      </c>
      <c r="E37" s="31">
        <f t="shared" si="2"/>
        <v>38</v>
      </c>
      <c r="F37" s="30">
        <f t="shared" si="3"/>
        <v>-4.1712403951701428E-2</v>
      </c>
      <c r="G37" s="8"/>
      <c r="H37" s="37" t="s">
        <v>342</v>
      </c>
      <c r="I37" s="37" t="s">
        <v>341</v>
      </c>
      <c r="J37" s="37" t="s">
        <v>340</v>
      </c>
    </row>
    <row r="38" spans="1:10" ht="15.75" x14ac:dyDescent="0.25">
      <c r="A38" s="6" t="s">
        <v>339</v>
      </c>
      <c r="B38" s="27">
        <f>SUM(B24:B37)</f>
        <v>47549</v>
      </c>
      <c r="C38" s="36">
        <f>SUM(C24:C37)</f>
        <v>46900</v>
      </c>
      <c r="D38" s="27">
        <f>SUM(D24:D37)</f>
        <v>46478</v>
      </c>
      <c r="E38" s="31">
        <f t="shared" si="2"/>
        <v>1071</v>
      </c>
      <c r="F38" s="30">
        <f t="shared" si="3"/>
        <v>-2.2524132999642475E-2</v>
      </c>
      <c r="G38" s="29" t="s">
        <v>123</v>
      </c>
      <c r="H38" s="35">
        <f>AVERAGE(H6:J6)</f>
        <v>46975.666666666664</v>
      </c>
      <c r="I38" s="34">
        <v>312666</v>
      </c>
      <c r="J38" s="34">
        <v>46976</v>
      </c>
    </row>
    <row r="39" spans="1:10" ht="15.75" x14ac:dyDescent="0.25">
      <c r="G39" s="29" t="s">
        <v>122</v>
      </c>
      <c r="H39" s="35">
        <f>MEDIAN(H6:J6)</f>
        <v>46900</v>
      </c>
      <c r="I39" s="34">
        <v>311030</v>
      </c>
      <c r="J39" s="34">
        <v>46900</v>
      </c>
    </row>
    <row r="40" spans="1:10" ht="15.75" x14ac:dyDescent="0.25">
      <c r="A40" s="33" t="s">
        <v>338</v>
      </c>
      <c r="B40" s="27">
        <f>B22-B38</f>
        <v>257564</v>
      </c>
      <c r="C40" s="32">
        <f>C22-C38</f>
        <v>264130</v>
      </c>
      <c r="D40" s="27">
        <f>D22-D38</f>
        <v>275378</v>
      </c>
      <c r="E40" s="31">
        <f>B40-D40</f>
        <v>-17814</v>
      </c>
      <c r="F40" s="30">
        <f>(D40-B40)/ABS(B40)</f>
        <v>6.9163392399558946E-2</v>
      </c>
      <c r="G40" s="56"/>
      <c r="H40" s="57"/>
      <c r="I40" s="58"/>
      <c r="J40" s="58"/>
    </row>
    <row r="42" spans="1:10" x14ac:dyDescent="0.2">
      <c r="A42" s="6" t="s">
        <v>337</v>
      </c>
      <c r="B42" s="27">
        <v>163860</v>
      </c>
      <c r="C42" s="27">
        <v>147306</v>
      </c>
      <c r="D42" s="27">
        <v>145170</v>
      </c>
      <c r="E42" s="26">
        <f>B42-D42</f>
        <v>18690</v>
      </c>
      <c r="F42" s="28">
        <f>(D42-B42)/ABS(B42)</f>
        <v>-0.11406078359575247</v>
      </c>
    </row>
    <row r="43" spans="1:10" ht="13.5" thickBot="1" x14ac:dyDescent="0.25">
      <c r="A43" s="6" t="s">
        <v>336</v>
      </c>
      <c r="B43" s="27">
        <v>468973</v>
      </c>
      <c r="C43" s="27">
        <v>458336</v>
      </c>
      <c r="D43" s="27">
        <v>467026</v>
      </c>
      <c r="E43" s="26">
        <f>B43-D43</f>
        <v>1947</v>
      </c>
      <c r="F43" s="28">
        <f>(D43-B43)/ABS(B43)</f>
        <v>-4.1516249336315736E-3</v>
      </c>
    </row>
    <row r="44" spans="1:10" ht="13.5" thickBot="1" x14ac:dyDescent="0.25">
      <c r="A44" s="150" t="s">
        <v>335</v>
      </c>
      <c r="B44" s="151"/>
      <c r="C44" s="152"/>
    </row>
    <row r="46" spans="1:10" x14ac:dyDescent="0.2">
      <c r="B46" s="27"/>
      <c r="C46" s="26"/>
      <c r="D46" s="26"/>
      <c r="E46" s="26"/>
    </row>
  </sheetData>
  <mergeCells count="2">
    <mergeCell ref="A44:C44"/>
    <mergeCell ref="G2:J2"/>
  </mergeCells>
  <phoneticPr fontId="7" type="noConversion"/>
  <pageMargins left="0.75" right="0.75" top="1" bottom="1" header="0.5" footer="0.5"/>
  <pageSetup orientation="portrait" horizontalDpi="4294967292" verticalDpi="4294967292" r:id="rId1"/>
  <headerFooter>
    <oddHeader>&amp;CSPRAWL</oddHeader>
  </headerFooter>
  <drawing r:id="rId2"/>
  <legacyDrawing r:id="rId3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10" workbookViewId="0">
      <selection activeCell="G15" sqref="G15"/>
    </sheetView>
  </sheetViews>
  <sheetFormatPr defaultRowHeight="12.75" x14ac:dyDescent="0.2"/>
  <cols>
    <col min="1" max="1" width="27" customWidth="1"/>
    <col min="2" max="2" width="10.125" customWidth="1"/>
  </cols>
  <sheetData>
    <row r="1" spans="1:4" ht="18.75" x14ac:dyDescent="0.3">
      <c r="A1" s="148" t="s">
        <v>755</v>
      </c>
      <c r="B1" s="148"/>
      <c r="C1" s="148"/>
      <c r="D1" s="148"/>
    </row>
    <row r="2" spans="1:4" ht="15.75" x14ac:dyDescent="0.25">
      <c r="A2" s="74"/>
      <c r="B2" s="124">
        <v>1990</v>
      </c>
      <c r="C2" s="124">
        <v>2000</v>
      </c>
      <c r="D2" s="124">
        <v>2010</v>
      </c>
    </row>
    <row r="3" spans="1:4" ht="15.75" x14ac:dyDescent="0.25">
      <c r="A3" s="74" t="s">
        <v>752</v>
      </c>
      <c r="B3" s="101">
        <v>163860</v>
      </c>
      <c r="C3" s="101">
        <v>147306</v>
      </c>
      <c r="D3" s="101">
        <v>145170</v>
      </c>
    </row>
    <row r="4" spans="1:4" ht="15.75" x14ac:dyDescent="0.25">
      <c r="A4" s="74" t="s">
        <v>753</v>
      </c>
      <c r="B4" s="101">
        <v>305113</v>
      </c>
      <c r="C4" s="101">
        <v>311030</v>
      </c>
      <c r="D4" s="101">
        <v>321856</v>
      </c>
    </row>
    <row r="5" spans="1:4" ht="15.75" x14ac:dyDescent="0.25">
      <c r="A5" s="74" t="s">
        <v>754</v>
      </c>
      <c r="B5" s="101">
        <v>47549</v>
      </c>
      <c r="C5" s="101">
        <v>46900</v>
      </c>
      <c r="D5" s="101">
        <v>46478</v>
      </c>
    </row>
    <row r="7" spans="1:4" ht="15.75" x14ac:dyDescent="0.25">
      <c r="A7" s="71"/>
      <c r="B7" s="100" t="s">
        <v>754</v>
      </c>
      <c r="C7" s="100" t="s">
        <v>752</v>
      </c>
      <c r="D7" s="100" t="s">
        <v>753</v>
      </c>
    </row>
    <row r="8" spans="1:4" ht="15.75" x14ac:dyDescent="0.25">
      <c r="A8" s="100">
        <v>2010</v>
      </c>
      <c r="B8" s="101">
        <v>46478</v>
      </c>
      <c r="C8" s="101">
        <v>145170</v>
      </c>
      <c r="D8" s="101">
        <v>321856</v>
      </c>
    </row>
    <row r="9" spans="1:4" ht="15.75" x14ac:dyDescent="0.25">
      <c r="A9" s="100">
        <v>2000</v>
      </c>
      <c r="B9" s="101">
        <v>46900</v>
      </c>
      <c r="C9" s="101">
        <v>147306</v>
      </c>
      <c r="D9" s="101">
        <v>311030</v>
      </c>
    </row>
    <row r="10" spans="1:4" ht="15.75" x14ac:dyDescent="0.25">
      <c r="A10" s="100">
        <v>1990</v>
      </c>
      <c r="B10" s="101">
        <v>47549</v>
      </c>
      <c r="C10" s="101">
        <v>163860</v>
      </c>
      <c r="D10" s="101">
        <v>305113</v>
      </c>
    </row>
    <row r="12" spans="1:4" ht="15.75" x14ac:dyDescent="0.25">
      <c r="A12" s="81"/>
      <c r="B12" s="94"/>
    </row>
    <row r="13" spans="1:4" ht="15.75" customHeight="1" x14ac:dyDescent="0.3">
      <c r="A13" s="148" t="s">
        <v>757</v>
      </c>
      <c r="B13" s="148"/>
    </row>
    <row r="14" spans="1:4" ht="15.75" x14ac:dyDescent="0.25">
      <c r="A14" s="74" t="s">
        <v>752</v>
      </c>
      <c r="B14" s="95">
        <v>-0.11</v>
      </c>
    </row>
    <row r="15" spans="1:4" ht="15.75" x14ac:dyDescent="0.25">
      <c r="A15" s="74" t="s">
        <v>754</v>
      </c>
      <c r="B15" s="95">
        <v>-0.02</v>
      </c>
    </row>
    <row r="16" spans="1:4" ht="15.75" x14ac:dyDescent="0.25">
      <c r="A16" s="74" t="s">
        <v>753</v>
      </c>
      <c r="B16" s="95">
        <v>0.05</v>
      </c>
    </row>
  </sheetData>
  <sortState ref="A8:D10">
    <sortCondition descending="1" ref="A7"/>
  </sortState>
  <mergeCells count="2">
    <mergeCell ref="A1:D1"/>
    <mergeCell ref="A13:B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6"/>
  <sheetViews>
    <sheetView topLeftCell="Q1" workbookViewId="0">
      <selection activeCell="X4" sqref="X4"/>
    </sheetView>
  </sheetViews>
  <sheetFormatPr defaultColWidth="11" defaultRowHeight="12.75" x14ac:dyDescent="0.2"/>
  <cols>
    <col min="1" max="1" width="13.5" style="131" customWidth="1"/>
    <col min="2" max="3" width="8.25" style="131" customWidth="1"/>
    <col min="4" max="4" width="10" style="131" customWidth="1"/>
    <col min="5" max="5" width="8.25" style="131" customWidth="1"/>
    <col min="6" max="6" width="12.5" style="131" customWidth="1"/>
    <col min="7" max="7" width="12.75" style="131" customWidth="1"/>
    <col min="8" max="8" width="11.75" style="131" customWidth="1"/>
    <col min="9" max="9" width="9.75" style="131" customWidth="1"/>
    <col min="10" max="10" width="10.875" style="131" customWidth="1"/>
    <col min="11" max="11" width="9.375" style="131" customWidth="1"/>
    <col min="12" max="16" width="11" style="131"/>
    <col min="17" max="17" width="16.875" style="131" customWidth="1"/>
    <col min="18" max="18" width="9.875" style="131" customWidth="1"/>
    <col min="19" max="19" width="15" style="131" customWidth="1"/>
    <col min="20" max="20" width="17.625" style="131" customWidth="1"/>
    <col min="21" max="21" width="6" style="131" customWidth="1"/>
    <col min="22" max="24" width="11" style="131"/>
    <col min="25" max="25" width="14" style="131" customWidth="1"/>
    <col min="26" max="16384" width="11" style="131"/>
  </cols>
  <sheetData>
    <row r="1" spans="1:29" x14ac:dyDescent="0.2">
      <c r="B1" s="156"/>
      <c r="C1" s="156"/>
    </row>
    <row r="2" spans="1:29" ht="18.75" x14ac:dyDescent="0.3">
      <c r="A2" s="148" t="s">
        <v>774</v>
      </c>
      <c r="B2" s="148"/>
      <c r="C2" s="148"/>
      <c r="D2" s="148"/>
      <c r="E2" s="148"/>
      <c r="F2" s="148"/>
      <c r="G2" s="148"/>
      <c r="H2" s="148"/>
      <c r="I2" s="148"/>
    </row>
    <row r="3" spans="1:29" ht="15.75" x14ac:dyDescent="0.25">
      <c r="A3" s="124"/>
      <c r="B3" s="157" t="s">
        <v>705</v>
      </c>
      <c r="C3" s="158"/>
      <c r="D3" s="157" t="s">
        <v>706</v>
      </c>
      <c r="E3" s="158"/>
      <c r="F3" s="157" t="s">
        <v>707</v>
      </c>
      <c r="G3" s="158"/>
      <c r="H3" s="157" t="s">
        <v>708</v>
      </c>
      <c r="I3" s="158"/>
    </row>
    <row r="4" spans="1:29" ht="16.5" customHeight="1" x14ac:dyDescent="0.25">
      <c r="A4" s="130" t="s">
        <v>620</v>
      </c>
      <c r="B4" s="130" t="s">
        <v>709</v>
      </c>
      <c r="C4" s="130" t="s">
        <v>765</v>
      </c>
      <c r="D4" s="130" t="s">
        <v>709</v>
      </c>
      <c r="E4" s="130" t="s">
        <v>764</v>
      </c>
      <c r="F4" s="130" t="s">
        <v>709</v>
      </c>
      <c r="G4" s="130" t="s">
        <v>764</v>
      </c>
      <c r="H4" s="130" t="s">
        <v>709</v>
      </c>
      <c r="I4" s="130" t="s">
        <v>765</v>
      </c>
    </row>
    <row r="5" spans="1:29" ht="15.75" x14ac:dyDescent="0.25">
      <c r="A5" s="102">
        <v>1987</v>
      </c>
      <c r="B5" s="101">
        <v>67754</v>
      </c>
      <c r="C5" s="99">
        <v>460</v>
      </c>
      <c r="D5" s="101">
        <v>166121</v>
      </c>
      <c r="E5" s="101">
        <v>1201</v>
      </c>
      <c r="F5" s="101">
        <v>134670</v>
      </c>
      <c r="G5" s="101">
        <v>682</v>
      </c>
      <c r="H5" s="103">
        <v>158276</v>
      </c>
      <c r="I5" s="104">
        <v>772</v>
      </c>
    </row>
    <row r="6" spans="1:29" ht="15.75" x14ac:dyDescent="0.25">
      <c r="A6" s="102">
        <v>1992</v>
      </c>
      <c r="B6" s="101">
        <v>57889</v>
      </c>
      <c r="C6" s="99">
        <v>391</v>
      </c>
      <c r="D6" s="101">
        <v>145679</v>
      </c>
      <c r="E6" s="99">
        <v>995</v>
      </c>
      <c r="F6" s="101">
        <v>110150</v>
      </c>
      <c r="G6" s="99">
        <v>511</v>
      </c>
      <c r="H6" s="103">
        <v>145329</v>
      </c>
      <c r="I6" s="103">
        <v>636</v>
      </c>
    </row>
    <row r="7" spans="1:29" ht="15.75" x14ac:dyDescent="0.25">
      <c r="A7" s="102">
        <v>1997</v>
      </c>
      <c r="B7" s="101">
        <v>56782</v>
      </c>
      <c r="C7" s="99">
        <v>396</v>
      </c>
      <c r="D7" s="101">
        <v>143234</v>
      </c>
      <c r="E7" s="99">
        <v>973</v>
      </c>
      <c r="F7" s="101">
        <v>103097</v>
      </c>
      <c r="G7" s="99">
        <v>480</v>
      </c>
      <c r="H7" s="103">
        <v>147109</v>
      </c>
      <c r="I7" s="104">
        <v>602</v>
      </c>
    </row>
    <row r="8" spans="1:29" ht="15.75" x14ac:dyDescent="0.25">
      <c r="A8" s="102">
        <v>2002</v>
      </c>
      <c r="B8" s="101">
        <v>69063</v>
      </c>
      <c r="C8" s="99">
        <v>484</v>
      </c>
      <c r="D8" s="101">
        <v>161747</v>
      </c>
      <c r="E8" s="101">
        <v>1289</v>
      </c>
      <c r="F8" s="101">
        <v>106561</v>
      </c>
      <c r="G8" s="101">
        <v>631</v>
      </c>
      <c r="H8" s="103">
        <v>156284</v>
      </c>
      <c r="I8" s="104">
        <v>725</v>
      </c>
    </row>
    <row r="9" spans="1:29" ht="15.75" x14ac:dyDescent="0.25">
      <c r="A9" s="102">
        <v>2007</v>
      </c>
      <c r="B9" s="101">
        <v>61030</v>
      </c>
      <c r="C9" s="99">
        <v>498</v>
      </c>
      <c r="D9" s="101">
        <v>149365</v>
      </c>
      <c r="E9" s="101">
        <v>1215</v>
      </c>
      <c r="F9" s="101">
        <v>133041</v>
      </c>
      <c r="G9" s="101">
        <v>585</v>
      </c>
      <c r="H9" s="103">
        <v>150499</v>
      </c>
      <c r="I9" s="104">
        <v>692</v>
      </c>
    </row>
    <row r="10" spans="1:29" ht="15.75" x14ac:dyDescent="0.25">
      <c r="A10" s="132"/>
      <c r="B10" s="73"/>
      <c r="C10" s="80"/>
      <c r="D10" s="71"/>
      <c r="E10" s="71"/>
      <c r="F10" s="71"/>
      <c r="G10" s="71"/>
      <c r="H10" s="71"/>
      <c r="I10" s="71"/>
      <c r="J10" s="71"/>
      <c r="K10" s="71"/>
    </row>
    <row r="11" spans="1:29" ht="12.95" customHeight="1" x14ac:dyDescent="0.25">
      <c r="B11" s="71"/>
      <c r="C11" s="71"/>
      <c r="D11" s="71"/>
      <c r="E11" s="71"/>
      <c r="F11" s="71"/>
      <c r="G11" s="74"/>
      <c r="H11" s="160" t="s">
        <v>710</v>
      </c>
      <c r="I11" s="160"/>
      <c r="J11" s="160" t="s">
        <v>713</v>
      </c>
      <c r="K11" s="160"/>
    </row>
    <row r="12" spans="1:29" ht="15.75" x14ac:dyDescent="0.25">
      <c r="B12" s="71"/>
      <c r="C12" s="71"/>
      <c r="D12" s="71"/>
      <c r="E12" s="71"/>
      <c r="F12" s="71"/>
      <c r="G12" s="74"/>
      <c r="H12" s="124" t="s">
        <v>695</v>
      </c>
      <c r="I12" s="75" t="s">
        <v>694</v>
      </c>
      <c r="J12" s="124" t="s">
        <v>695</v>
      </c>
      <c r="K12" s="124" t="s">
        <v>694</v>
      </c>
      <c r="Y12" s="159"/>
      <c r="Z12" s="159"/>
      <c r="AA12" s="159"/>
      <c r="AB12" s="159"/>
      <c r="AC12" s="159"/>
    </row>
    <row r="13" spans="1:29" ht="18.75" x14ac:dyDescent="0.3">
      <c r="A13" s="148" t="s">
        <v>711</v>
      </c>
      <c r="B13" s="148"/>
      <c r="C13" s="148"/>
      <c r="D13" s="148"/>
      <c r="E13" s="148"/>
      <c r="G13" s="74" t="s">
        <v>718</v>
      </c>
      <c r="H13" s="110">
        <f>AVERAGE(B5:B9)</f>
        <v>62503.6</v>
      </c>
      <c r="I13" s="105">
        <v>61030</v>
      </c>
      <c r="J13" s="111">
        <f>AVERAGE(C5:C9)</f>
        <v>445.8</v>
      </c>
      <c r="K13" s="112">
        <f>MEDIAN(C5:C9)</f>
        <v>460</v>
      </c>
      <c r="Y13" s="132"/>
      <c r="Z13" s="132"/>
      <c r="AA13" s="132"/>
      <c r="AB13" s="132"/>
      <c r="AC13" s="132"/>
    </row>
    <row r="14" spans="1:29" ht="15.75" x14ac:dyDescent="0.25">
      <c r="A14" s="124"/>
      <c r="B14" s="124" t="s">
        <v>375</v>
      </c>
      <c r="C14" s="124" t="s">
        <v>374</v>
      </c>
      <c r="D14" s="124" t="s">
        <v>772</v>
      </c>
      <c r="E14" s="124" t="s">
        <v>372</v>
      </c>
      <c r="G14" s="74" t="s">
        <v>719</v>
      </c>
      <c r="H14" s="110">
        <f>AVERAGE(D5:D9)</f>
        <v>153229.20000000001</v>
      </c>
      <c r="I14" s="114" t="s">
        <v>766</v>
      </c>
      <c r="J14" s="113">
        <f>AVERAGE(E5:E9)</f>
        <v>1134.5999999999999</v>
      </c>
      <c r="K14" s="113">
        <f>MEDIAN(E5:E9)</f>
        <v>1201</v>
      </c>
      <c r="Y14" s="133"/>
      <c r="Z14" s="134"/>
      <c r="AA14" s="133"/>
      <c r="AB14" s="133"/>
      <c r="AC14" s="133"/>
    </row>
    <row r="15" spans="1:29" ht="15.75" x14ac:dyDescent="0.25">
      <c r="A15" s="137" t="s">
        <v>712</v>
      </c>
      <c r="B15" s="115">
        <v>-0.09</v>
      </c>
      <c r="C15" s="115">
        <v>0.01</v>
      </c>
      <c r="D15" s="115">
        <v>0.06</v>
      </c>
      <c r="E15" s="115">
        <v>-0.04</v>
      </c>
      <c r="G15" s="74" t="s">
        <v>720</v>
      </c>
      <c r="H15" s="113">
        <f>AVERAGE(F5:F9)</f>
        <v>117503.8</v>
      </c>
      <c r="I15" s="113">
        <f>MEDIAN(F5:F9)</f>
        <v>110150</v>
      </c>
      <c r="J15" s="113">
        <f>AVERAGE(G5:G9)</f>
        <v>577.79999999999995</v>
      </c>
      <c r="K15" s="113">
        <f>MEDIAN(G5:G9)</f>
        <v>585</v>
      </c>
    </row>
    <row r="16" spans="1:29" ht="15.75" x14ac:dyDescent="0.25">
      <c r="B16" s="71"/>
      <c r="C16" s="71"/>
      <c r="D16" s="71"/>
      <c r="E16" s="71"/>
      <c r="F16" s="71"/>
      <c r="G16" s="74" t="s">
        <v>721</v>
      </c>
      <c r="H16" s="113">
        <f>AVERAGE(H5:H9)</f>
        <v>151499.4</v>
      </c>
      <c r="I16" s="113">
        <f>MEDIAN(H5:H9)</f>
        <v>150499</v>
      </c>
      <c r="J16" s="111">
        <f>AVERAGE(I5:I9)</f>
        <v>685.4</v>
      </c>
      <c r="K16" s="112">
        <f>MEDIAN(I5:I9)</f>
        <v>692</v>
      </c>
    </row>
    <row r="17" spans="1:12" ht="15.75" x14ac:dyDescent="0.25">
      <c r="B17" s="71"/>
      <c r="C17" s="71"/>
      <c r="D17" s="71"/>
      <c r="E17" s="71"/>
      <c r="F17" s="71"/>
      <c r="G17" s="71"/>
      <c r="H17" s="71"/>
      <c r="I17" s="81"/>
      <c r="J17" s="89"/>
      <c r="K17" s="77"/>
    </row>
    <row r="18" spans="1:12" ht="15.75" x14ac:dyDescent="0.25">
      <c r="A18" s="157" t="s">
        <v>714</v>
      </c>
      <c r="B18" s="161"/>
      <c r="C18" s="161"/>
      <c r="D18" s="161"/>
      <c r="E18" s="158"/>
      <c r="F18" s="71"/>
      <c r="G18" s="71"/>
      <c r="H18" s="71"/>
      <c r="I18" s="81"/>
      <c r="J18" s="76"/>
      <c r="K18" s="77"/>
    </row>
    <row r="19" spans="1:12" ht="15.75" x14ac:dyDescent="0.25">
      <c r="A19" s="74"/>
      <c r="B19" s="124" t="s">
        <v>375</v>
      </c>
      <c r="C19" s="124" t="s">
        <v>374</v>
      </c>
      <c r="D19" s="124" t="s">
        <v>373</v>
      </c>
      <c r="E19" s="124" t="s">
        <v>372</v>
      </c>
      <c r="F19" s="71"/>
      <c r="G19" s="71"/>
      <c r="H19" s="71"/>
      <c r="I19" s="81"/>
      <c r="J19" s="76"/>
      <c r="K19" s="78"/>
      <c r="L19" s="132"/>
    </row>
    <row r="20" spans="1:12" ht="15.75" x14ac:dyDescent="0.25">
      <c r="A20" s="74" t="s">
        <v>712</v>
      </c>
      <c r="B20" s="79">
        <v>-0.21</v>
      </c>
      <c r="C20" s="79">
        <v>-0.05</v>
      </c>
      <c r="D20" s="79">
        <v>0.17</v>
      </c>
      <c r="E20" s="79">
        <v>-0.05</v>
      </c>
      <c r="F20" s="71"/>
      <c r="G20" s="71"/>
      <c r="H20" s="71"/>
      <c r="I20" s="71"/>
      <c r="J20" s="71"/>
      <c r="K20" s="71"/>
    </row>
    <row r="26" spans="1:12" x14ac:dyDescent="0.2">
      <c r="B26" s="135"/>
    </row>
    <row r="27" spans="1:12" ht="15.75" x14ac:dyDescent="0.25">
      <c r="B27" s="73"/>
    </row>
    <row r="28" spans="1:12" x14ac:dyDescent="0.2">
      <c r="B28" s="135"/>
    </row>
    <row r="29" spans="1:12" ht="15.75" x14ac:dyDescent="0.25">
      <c r="A29" s="85" t="s">
        <v>717</v>
      </c>
      <c r="B29" s="72"/>
      <c r="C29" s="72"/>
      <c r="D29" s="72"/>
      <c r="E29" s="72"/>
      <c r="F29" s="72"/>
      <c r="G29" s="71"/>
      <c r="H29" s="71"/>
      <c r="I29" s="71"/>
      <c r="J29" s="71"/>
    </row>
    <row r="30" spans="1:12" ht="15.75" x14ac:dyDescent="0.25">
      <c r="A30" s="86"/>
      <c r="B30" s="72"/>
      <c r="C30" s="72"/>
      <c r="D30" s="72"/>
      <c r="E30" s="72"/>
      <c r="F30" s="72"/>
      <c r="G30" s="71"/>
      <c r="H30" s="71"/>
      <c r="I30" s="71"/>
      <c r="J30" s="71"/>
    </row>
    <row r="31" spans="1:12" ht="15.75" x14ac:dyDescent="0.25">
      <c r="A31" s="72"/>
      <c r="B31" s="87"/>
      <c r="C31" s="87"/>
      <c r="D31" s="87"/>
      <c r="E31" s="88"/>
      <c r="F31" s="88"/>
      <c r="G31" s="82"/>
      <c r="H31" s="71"/>
      <c r="I31" s="71"/>
      <c r="J31" s="71"/>
    </row>
    <row r="32" spans="1:12" ht="15.75" x14ac:dyDescent="0.25">
      <c r="A32" s="71"/>
      <c r="B32" s="71"/>
      <c r="C32" s="71"/>
      <c r="D32" s="82"/>
      <c r="E32" s="82"/>
      <c r="F32" s="82"/>
      <c r="G32" s="82"/>
      <c r="H32" s="71"/>
      <c r="I32" s="71"/>
      <c r="J32" s="71"/>
    </row>
    <row r="33" spans="1:29" ht="15.75" x14ac:dyDescent="0.25">
      <c r="A33" s="71" t="s">
        <v>715</v>
      </c>
      <c r="B33" s="71"/>
      <c r="C33" s="71"/>
      <c r="D33" s="71"/>
      <c r="E33" s="71"/>
      <c r="F33" s="71"/>
      <c r="G33" s="71"/>
      <c r="H33" s="71"/>
      <c r="I33" s="71"/>
      <c r="J33" s="71"/>
    </row>
    <row r="34" spans="1:29" ht="15.75" x14ac:dyDescent="0.25">
      <c r="A34" s="83" t="s">
        <v>704</v>
      </c>
      <c r="B34" s="71"/>
      <c r="C34" s="71"/>
      <c r="D34" s="71"/>
      <c r="E34" s="71"/>
      <c r="F34" s="71"/>
      <c r="G34" s="71"/>
      <c r="H34" s="71"/>
      <c r="I34" s="71"/>
      <c r="J34" s="71"/>
    </row>
    <row r="35" spans="1:29" ht="15.75" x14ac:dyDescent="0.25">
      <c r="A35" s="71" t="s">
        <v>716</v>
      </c>
      <c r="B35" s="71"/>
      <c r="C35" s="71"/>
      <c r="D35" s="71"/>
      <c r="E35" s="71"/>
      <c r="F35" s="71"/>
      <c r="G35" s="71"/>
      <c r="H35" s="71"/>
      <c r="I35" s="71"/>
      <c r="J35" s="71"/>
    </row>
    <row r="36" spans="1:29" ht="15.75" x14ac:dyDescent="0.25">
      <c r="A36" s="71" t="s">
        <v>319</v>
      </c>
      <c r="B36" s="71"/>
      <c r="C36" s="71"/>
      <c r="D36" s="71"/>
      <c r="E36" s="71"/>
      <c r="F36" s="71"/>
      <c r="G36" s="71"/>
      <c r="H36" s="71"/>
      <c r="I36" s="71"/>
      <c r="J36" s="71"/>
      <c r="X36" s="132"/>
      <c r="Y36" s="132"/>
      <c r="Z36" s="132"/>
      <c r="AA36" s="132"/>
      <c r="AB36" s="132"/>
      <c r="AC36" s="132"/>
    </row>
    <row r="37" spans="1:29" ht="15.75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71"/>
      <c r="X37" s="132"/>
      <c r="Y37" s="155"/>
      <c r="Z37" s="155"/>
      <c r="AA37" s="155"/>
      <c r="AB37" s="155"/>
      <c r="AC37" s="132"/>
    </row>
    <row r="38" spans="1:29" ht="15.75" x14ac:dyDescent="0.25">
      <c r="A38" s="71" t="s">
        <v>318</v>
      </c>
      <c r="B38" s="71"/>
      <c r="C38" s="71"/>
      <c r="D38" s="71"/>
      <c r="E38" s="71"/>
      <c r="F38" s="71"/>
      <c r="G38" s="71"/>
      <c r="H38" s="71"/>
      <c r="I38" s="71"/>
      <c r="J38" s="71"/>
      <c r="T38" s="131" t="s">
        <v>317</v>
      </c>
      <c r="X38" s="132"/>
      <c r="Y38" s="133"/>
      <c r="Z38" s="133"/>
      <c r="AA38" s="133"/>
      <c r="AB38" s="133"/>
      <c r="AC38" s="132"/>
    </row>
    <row r="39" spans="1:29" ht="15.75" x14ac:dyDescent="0.25">
      <c r="A39" s="84" t="s">
        <v>316</v>
      </c>
      <c r="B39" s="84" t="s">
        <v>315</v>
      </c>
      <c r="C39" s="84" t="s">
        <v>314</v>
      </c>
      <c r="D39" s="84" t="s">
        <v>313</v>
      </c>
      <c r="E39" s="84" t="s">
        <v>312</v>
      </c>
      <c r="F39" s="84" t="s">
        <v>311</v>
      </c>
      <c r="G39" s="84" t="s">
        <v>310</v>
      </c>
      <c r="H39" s="71"/>
      <c r="I39" s="71"/>
      <c r="J39" s="71"/>
      <c r="X39" s="132"/>
      <c r="Y39" s="133"/>
      <c r="Z39" s="136"/>
      <c r="AA39" s="136"/>
      <c r="AB39" s="136"/>
      <c r="AC39" s="132"/>
    </row>
    <row r="40" spans="1:29" ht="15.75" x14ac:dyDescent="0.25">
      <c r="A40" s="84" t="s">
        <v>11</v>
      </c>
      <c r="B40" s="84" t="s">
        <v>303</v>
      </c>
      <c r="C40" s="84" t="s">
        <v>302</v>
      </c>
      <c r="D40" s="84" t="s">
        <v>13</v>
      </c>
      <c r="E40" s="84" t="s">
        <v>309</v>
      </c>
      <c r="F40" s="84" t="s">
        <v>308</v>
      </c>
      <c r="G40" s="84" t="s">
        <v>307</v>
      </c>
      <c r="H40" s="71"/>
      <c r="I40" s="71"/>
      <c r="J40" s="71"/>
      <c r="X40" s="132"/>
      <c r="Y40" s="133"/>
      <c r="Z40" s="133"/>
      <c r="AA40" s="133"/>
      <c r="AB40" s="136"/>
      <c r="AC40" s="132"/>
    </row>
    <row r="41" spans="1:29" ht="15.75" x14ac:dyDescent="0.25">
      <c r="A41" s="84" t="s">
        <v>11</v>
      </c>
      <c r="B41" s="84" t="s">
        <v>303</v>
      </c>
      <c r="C41" s="84" t="s">
        <v>302</v>
      </c>
      <c r="D41" s="84" t="s">
        <v>12</v>
      </c>
      <c r="E41" s="84" t="s">
        <v>306</v>
      </c>
      <c r="F41" s="84" t="s">
        <v>305</v>
      </c>
      <c r="G41" s="84" t="s">
        <v>304</v>
      </c>
      <c r="H41" s="71"/>
      <c r="I41" s="71"/>
      <c r="J41" s="71"/>
      <c r="X41" s="132"/>
      <c r="Y41" s="133"/>
      <c r="Z41" s="133"/>
      <c r="AA41" s="133"/>
      <c r="AB41" s="136"/>
      <c r="AC41" s="132"/>
    </row>
    <row r="42" spans="1:29" ht="15.75" x14ac:dyDescent="0.25">
      <c r="A42" s="84" t="s">
        <v>11</v>
      </c>
      <c r="B42" s="84" t="s">
        <v>303</v>
      </c>
      <c r="C42" s="84" t="s">
        <v>302</v>
      </c>
      <c r="D42" s="84" t="s">
        <v>8</v>
      </c>
      <c r="E42" s="84" t="s">
        <v>79</v>
      </c>
      <c r="F42" s="84" t="s">
        <v>418</v>
      </c>
      <c r="G42" s="84" t="s">
        <v>301</v>
      </c>
      <c r="H42" s="71"/>
      <c r="I42" s="71"/>
      <c r="J42" s="71"/>
      <c r="X42" s="132"/>
      <c r="Y42" s="133"/>
      <c r="Z42" s="136"/>
      <c r="AA42" s="136"/>
      <c r="AB42" s="136"/>
      <c r="AC42" s="132"/>
    </row>
    <row r="43" spans="1:29" ht="15.75" x14ac:dyDescent="0.25">
      <c r="A43" s="84" t="s">
        <v>11</v>
      </c>
      <c r="B43" s="84" t="s">
        <v>541</v>
      </c>
      <c r="C43" s="84" t="s">
        <v>540</v>
      </c>
      <c r="D43" s="84" t="s">
        <v>13</v>
      </c>
      <c r="E43" s="84" t="s">
        <v>300</v>
      </c>
      <c r="F43" s="84" t="s">
        <v>299</v>
      </c>
      <c r="G43" s="84" t="s">
        <v>298</v>
      </c>
      <c r="H43" s="71"/>
      <c r="I43" s="71"/>
      <c r="J43" s="71"/>
      <c r="X43" s="132"/>
      <c r="Y43" s="133"/>
      <c r="Z43" s="136"/>
      <c r="AA43" s="136"/>
      <c r="AB43" s="136"/>
      <c r="AC43" s="132"/>
    </row>
    <row r="44" spans="1:29" ht="15.75" x14ac:dyDescent="0.25">
      <c r="A44" s="84" t="s">
        <v>11</v>
      </c>
      <c r="B44" s="84" t="s">
        <v>541</v>
      </c>
      <c r="C44" s="84" t="s">
        <v>540</v>
      </c>
      <c r="D44" s="84" t="s">
        <v>12</v>
      </c>
      <c r="E44" s="84" t="s">
        <v>297</v>
      </c>
      <c r="F44" s="84" t="s">
        <v>296</v>
      </c>
      <c r="G44" s="84" t="s">
        <v>295</v>
      </c>
      <c r="H44" s="71"/>
      <c r="I44" s="71"/>
      <c r="J44" s="71"/>
      <c r="X44" s="132"/>
      <c r="Y44" s="132"/>
      <c r="Z44" s="132"/>
      <c r="AA44" s="132"/>
      <c r="AB44" s="132"/>
      <c r="AC44" s="132"/>
    </row>
    <row r="45" spans="1:29" ht="15.75" x14ac:dyDescent="0.25">
      <c r="A45" s="84" t="s">
        <v>11</v>
      </c>
      <c r="B45" s="84" t="s">
        <v>541</v>
      </c>
      <c r="C45" s="84" t="s">
        <v>540</v>
      </c>
      <c r="D45" s="84" t="s">
        <v>8</v>
      </c>
      <c r="E45" s="84" t="s">
        <v>539</v>
      </c>
      <c r="F45" s="84" t="s">
        <v>538</v>
      </c>
      <c r="G45" s="84" t="s">
        <v>612</v>
      </c>
      <c r="H45" s="71"/>
      <c r="I45" s="71"/>
      <c r="J45" s="71"/>
    </row>
    <row r="46" spans="1:29" ht="15.75" x14ac:dyDescent="0.25">
      <c r="A46" s="84" t="s">
        <v>11</v>
      </c>
      <c r="B46" s="84" t="s">
        <v>455</v>
      </c>
      <c r="C46" s="84" t="s">
        <v>454</v>
      </c>
      <c r="D46" s="84" t="s">
        <v>13</v>
      </c>
      <c r="E46" s="84" t="s">
        <v>537</v>
      </c>
      <c r="F46" s="84" t="s">
        <v>173</v>
      </c>
      <c r="G46" s="84" t="s">
        <v>459</v>
      </c>
      <c r="H46" s="71"/>
      <c r="I46" s="71"/>
      <c r="J46" s="71"/>
    </row>
    <row r="47" spans="1:29" ht="15.75" x14ac:dyDescent="0.25">
      <c r="A47" s="84" t="s">
        <v>11</v>
      </c>
      <c r="B47" s="84" t="s">
        <v>455</v>
      </c>
      <c r="C47" s="84" t="s">
        <v>454</v>
      </c>
      <c r="D47" s="84" t="s">
        <v>12</v>
      </c>
      <c r="E47" s="84" t="s">
        <v>458</v>
      </c>
      <c r="F47" s="84" t="s">
        <v>457</v>
      </c>
      <c r="G47" s="84" t="s">
        <v>456</v>
      </c>
      <c r="H47" s="71"/>
      <c r="I47" s="71"/>
      <c r="J47" s="71"/>
    </row>
    <row r="48" spans="1:29" ht="15.75" x14ac:dyDescent="0.25">
      <c r="A48" s="84" t="s">
        <v>11</v>
      </c>
      <c r="B48" s="84" t="s">
        <v>455</v>
      </c>
      <c r="C48" s="84" t="s">
        <v>454</v>
      </c>
      <c r="D48" s="84" t="s">
        <v>8</v>
      </c>
      <c r="E48" s="84" t="s">
        <v>453</v>
      </c>
      <c r="F48" s="84" t="s">
        <v>452</v>
      </c>
      <c r="G48" s="84" t="s">
        <v>451</v>
      </c>
      <c r="H48" s="71"/>
      <c r="I48" s="71"/>
      <c r="J48" s="71"/>
    </row>
    <row r="49" spans="1:10" ht="15.75" x14ac:dyDescent="0.25">
      <c r="A49" s="84" t="s">
        <v>11</v>
      </c>
      <c r="B49" s="84" t="s">
        <v>450</v>
      </c>
      <c r="C49" s="84" t="s">
        <v>449</v>
      </c>
      <c r="D49" s="84" t="s">
        <v>13</v>
      </c>
      <c r="E49" s="84" t="s">
        <v>141</v>
      </c>
      <c r="F49" s="84" t="s">
        <v>141</v>
      </c>
      <c r="G49" s="84" t="s">
        <v>323</v>
      </c>
      <c r="H49" s="71"/>
      <c r="I49" s="71"/>
      <c r="J49" s="71"/>
    </row>
    <row r="50" spans="1:10" ht="15.75" x14ac:dyDescent="0.25">
      <c r="A50" s="84" t="s">
        <v>11</v>
      </c>
      <c r="B50" s="84" t="s">
        <v>450</v>
      </c>
      <c r="C50" s="84" t="s">
        <v>449</v>
      </c>
      <c r="D50" s="84" t="s">
        <v>12</v>
      </c>
      <c r="E50" s="84" t="s">
        <v>141</v>
      </c>
      <c r="F50" s="84" t="s">
        <v>141</v>
      </c>
      <c r="G50" s="84" t="s">
        <v>292</v>
      </c>
      <c r="H50" s="71"/>
      <c r="I50" s="71"/>
      <c r="J50" s="71"/>
    </row>
    <row r="51" spans="1:10" ht="15.75" x14ac:dyDescent="0.25">
      <c r="A51" s="84" t="s">
        <v>11</v>
      </c>
      <c r="B51" s="84" t="s">
        <v>450</v>
      </c>
      <c r="C51" s="84" t="s">
        <v>449</v>
      </c>
      <c r="D51" s="84" t="s">
        <v>8</v>
      </c>
      <c r="E51" s="84" t="s">
        <v>141</v>
      </c>
      <c r="F51" s="84" t="s">
        <v>141</v>
      </c>
      <c r="G51" s="84" t="s">
        <v>292</v>
      </c>
      <c r="H51" s="71"/>
      <c r="I51" s="71"/>
      <c r="J51" s="71"/>
    </row>
    <row r="52" spans="1:10" ht="15.75" x14ac:dyDescent="0.25">
      <c r="A52" s="84" t="s">
        <v>11</v>
      </c>
      <c r="B52" s="84" t="s">
        <v>443</v>
      </c>
      <c r="C52" s="84" t="s">
        <v>442</v>
      </c>
      <c r="D52" s="84" t="s">
        <v>13</v>
      </c>
      <c r="E52" s="84" t="s">
        <v>174</v>
      </c>
      <c r="F52" s="84" t="s">
        <v>448</v>
      </c>
      <c r="G52" s="84" t="s">
        <v>447</v>
      </c>
      <c r="H52" s="71"/>
      <c r="I52" s="71"/>
      <c r="J52" s="71"/>
    </row>
    <row r="53" spans="1:10" ht="15.75" x14ac:dyDescent="0.25">
      <c r="A53" s="84" t="s">
        <v>11</v>
      </c>
      <c r="B53" s="84" t="s">
        <v>443</v>
      </c>
      <c r="C53" s="84" t="s">
        <v>442</v>
      </c>
      <c r="D53" s="84" t="s">
        <v>12</v>
      </c>
      <c r="E53" s="84" t="s">
        <v>446</v>
      </c>
      <c r="F53" s="84" t="s">
        <v>445</v>
      </c>
      <c r="G53" s="84" t="s">
        <v>444</v>
      </c>
      <c r="H53" s="71"/>
      <c r="I53" s="71"/>
      <c r="J53" s="71"/>
    </row>
    <row r="54" spans="1:10" ht="15.75" x14ac:dyDescent="0.25">
      <c r="A54" s="84" t="s">
        <v>11</v>
      </c>
      <c r="B54" s="84" t="s">
        <v>443</v>
      </c>
      <c r="C54" s="84" t="s">
        <v>442</v>
      </c>
      <c r="D54" s="84" t="s">
        <v>8</v>
      </c>
      <c r="E54" s="84" t="s">
        <v>441</v>
      </c>
      <c r="F54" s="84" t="s">
        <v>261</v>
      </c>
      <c r="G54" s="84" t="s">
        <v>371</v>
      </c>
      <c r="H54" s="71"/>
      <c r="I54" s="71"/>
      <c r="J54" s="71"/>
    </row>
    <row r="55" spans="1:10" ht="15.75" x14ac:dyDescent="0.25">
      <c r="A55" s="84" t="s">
        <v>11</v>
      </c>
      <c r="B55" s="84" t="s">
        <v>434</v>
      </c>
      <c r="C55" s="84" t="s">
        <v>433</v>
      </c>
      <c r="D55" s="84" t="s">
        <v>13</v>
      </c>
      <c r="E55" s="84" t="s">
        <v>440</v>
      </c>
      <c r="F55" s="84" t="s">
        <v>439</v>
      </c>
      <c r="G55" s="84" t="s">
        <v>438</v>
      </c>
      <c r="H55" s="71"/>
      <c r="I55" s="71"/>
      <c r="J55" s="71"/>
    </row>
    <row r="56" spans="1:10" ht="15.75" x14ac:dyDescent="0.25">
      <c r="A56" s="84" t="s">
        <v>11</v>
      </c>
      <c r="B56" s="84" t="s">
        <v>434</v>
      </c>
      <c r="C56" s="84" t="s">
        <v>433</v>
      </c>
      <c r="D56" s="84" t="s">
        <v>12</v>
      </c>
      <c r="E56" s="84" t="s">
        <v>437</v>
      </c>
      <c r="F56" s="84" t="s">
        <v>436</v>
      </c>
      <c r="G56" s="84" t="s">
        <v>435</v>
      </c>
      <c r="H56" s="71"/>
      <c r="I56" s="71"/>
      <c r="J56" s="71"/>
    </row>
    <row r="57" spans="1:10" ht="15.75" x14ac:dyDescent="0.25">
      <c r="A57" s="84" t="s">
        <v>11</v>
      </c>
      <c r="B57" s="84" t="s">
        <v>434</v>
      </c>
      <c r="C57" s="84" t="s">
        <v>433</v>
      </c>
      <c r="D57" s="84" t="s">
        <v>8</v>
      </c>
      <c r="E57" s="84" t="s">
        <v>376</v>
      </c>
      <c r="F57" s="84" t="s">
        <v>377</v>
      </c>
      <c r="G57" s="84" t="s">
        <v>432</v>
      </c>
      <c r="H57" s="71"/>
      <c r="I57" s="71"/>
      <c r="J57" s="71"/>
    </row>
    <row r="58" spans="1:10" ht="15.75" x14ac:dyDescent="0.25">
      <c r="A58" s="84" t="s">
        <v>11</v>
      </c>
      <c r="B58" s="84" t="s">
        <v>426</v>
      </c>
      <c r="C58" s="84" t="s">
        <v>425</v>
      </c>
      <c r="D58" s="84" t="s">
        <v>13</v>
      </c>
      <c r="E58" s="84" t="s">
        <v>431</v>
      </c>
      <c r="F58" s="84" t="s">
        <v>430</v>
      </c>
      <c r="G58" s="84" t="s">
        <v>619</v>
      </c>
      <c r="H58" s="71"/>
      <c r="I58" s="71"/>
      <c r="J58" s="71"/>
    </row>
    <row r="59" spans="1:10" ht="15.75" x14ac:dyDescent="0.25">
      <c r="A59" s="84" t="s">
        <v>11</v>
      </c>
      <c r="B59" s="84" t="s">
        <v>426</v>
      </c>
      <c r="C59" s="84" t="s">
        <v>425</v>
      </c>
      <c r="D59" s="84" t="s">
        <v>12</v>
      </c>
      <c r="E59" s="84" t="s">
        <v>429</v>
      </c>
      <c r="F59" s="84" t="s">
        <v>428</v>
      </c>
      <c r="G59" s="84" t="s">
        <v>427</v>
      </c>
      <c r="H59" s="71"/>
      <c r="I59" s="71"/>
      <c r="J59" s="71"/>
    </row>
    <row r="60" spans="1:10" ht="15.75" x14ac:dyDescent="0.25">
      <c r="A60" s="84" t="s">
        <v>11</v>
      </c>
      <c r="B60" s="84" t="s">
        <v>426</v>
      </c>
      <c r="C60" s="84" t="s">
        <v>425</v>
      </c>
      <c r="D60" s="84" t="s">
        <v>8</v>
      </c>
      <c r="E60" s="84" t="s">
        <v>58</v>
      </c>
      <c r="F60" s="84" t="s">
        <v>108</v>
      </c>
      <c r="G60" s="84" t="s">
        <v>467</v>
      </c>
      <c r="H60" s="71"/>
      <c r="I60" s="71"/>
      <c r="J60" s="71"/>
    </row>
    <row r="61" spans="1:10" ht="15.75" x14ac:dyDescent="0.25">
      <c r="A61" s="84" t="s">
        <v>11</v>
      </c>
      <c r="B61" s="84" t="s">
        <v>270</v>
      </c>
      <c r="C61" s="84" t="s">
        <v>269</v>
      </c>
      <c r="D61" s="84" t="s">
        <v>13</v>
      </c>
      <c r="E61" s="84" t="s">
        <v>424</v>
      </c>
      <c r="F61" s="84" t="s">
        <v>275</v>
      </c>
      <c r="G61" s="84" t="s">
        <v>274</v>
      </c>
      <c r="H61" s="71"/>
      <c r="I61" s="71"/>
      <c r="J61" s="71"/>
    </row>
    <row r="62" spans="1:10" ht="15.75" x14ac:dyDescent="0.25">
      <c r="A62" s="84" t="s">
        <v>11</v>
      </c>
      <c r="B62" s="84" t="s">
        <v>270</v>
      </c>
      <c r="C62" s="84" t="s">
        <v>269</v>
      </c>
      <c r="D62" s="84" t="s">
        <v>12</v>
      </c>
      <c r="E62" s="84" t="s">
        <v>273</v>
      </c>
      <c r="F62" s="84" t="s">
        <v>272</v>
      </c>
      <c r="G62" s="84" t="s">
        <v>271</v>
      </c>
      <c r="H62" s="71"/>
      <c r="I62" s="71"/>
      <c r="J62" s="71"/>
    </row>
    <row r="63" spans="1:10" ht="15.75" x14ac:dyDescent="0.25">
      <c r="A63" s="84" t="s">
        <v>11</v>
      </c>
      <c r="B63" s="84" t="s">
        <v>270</v>
      </c>
      <c r="C63" s="84" t="s">
        <v>269</v>
      </c>
      <c r="D63" s="84" t="s">
        <v>8</v>
      </c>
      <c r="E63" s="84" t="s">
        <v>98</v>
      </c>
      <c r="F63" s="84" t="s">
        <v>99</v>
      </c>
      <c r="G63" s="84" t="s">
        <v>612</v>
      </c>
      <c r="H63" s="71"/>
      <c r="I63" s="71"/>
      <c r="J63" s="71"/>
    </row>
    <row r="64" spans="1:10" ht="15.75" x14ac:dyDescent="0.25">
      <c r="A64" s="84" t="s">
        <v>11</v>
      </c>
      <c r="B64" s="84" t="s">
        <v>263</v>
      </c>
      <c r="C64" s="84" t="s">
        <v>262</v>
      </c>
      <c r="D64" s="84" t="s">
        <v>13</v>
      </c>
      <c r="E64" s="84" t="s">
        <v>268</v>
      </c>
      <c r="F64" s="84" t="s">
        <v>26</v>
      </c>
      <c r="G64" s="84" t="s">
        <v>267</v>
      </c>
      <c r="H64" s="71"/>
      <c r="I64" s="71"/>
      <c r="J64" s="71"/>
    </row>
    <row r="65" spans="1:10" ht="15.75" x14ac:dyDescent="0.25">
      <c r="A65" s="84" t="s">
        <v>11</v>
      </c>
      <c r="B65" s="84" t="s">
        <v>263</v>
      </c>
      <c r="C65" s="84" t="s">
        <v>262</v>
      </c>
      <c r="D65" s="84" t="s">
        <v>12</v>
      </c>
      <c r="E65" s="84" t="s">
        <v>266</v>
      </c>
      <c r="F65" s="84" t="s">
        <v>265</v>
      </c>
      <c r="G65" s="84" t="s">
        <v>264</v>
      </c>
      <c r="H65" s="71"/>
      <c r="I65" s="71"/>
      <c r="J65" s="71"/>
    </row>
    <row r="66" spans="1:10" ht="15.75" x14ac:dyDescent="0.25">
      <c r="A66" s="84" t="s">
        <v>11</v>
      </c>
      <c r="B66" s="84" t="s">
        <v>263</v>
      </c>
      <c r="C66" s="84" t="s">
        <v>262</v>
      </c>
      <c r="D66" s="84" t="s">
        <v>8</v>
      </c>
      <c r="E66" s="84" t="s">
        <v>261</v>
      </c>
      <c r="F66" s="84" t="s">
        <v>260</v>
      </c>
      <c r="G66" s="84" t="s">
        <v>259</v>
      </c>
      <c r="H66" s="71"/>
      <c r="I66" s="71"/>
      <c r="J66" s="71"/>
    </row>
    <row r="67" spans="1:10" ht="15.75" x14ac:dyDescent="0.25">
      <c r="A67" s="84" t="s">
        <v>11</v>
      </c>
      <c r="B67" s="84" t="s">
        <v>252</v>
      </c>
      <c r="C67" s="84" t="s">
        <v>251</v>
      </c>
      <c r="D67" s="84" t="s">
        <v>13</v>
      </c>
      <c r="E67" s="84" t="s">
        <v>258</v>
      </c>
      <c r="F67" s="84" t="s">
        <v>257</v>
      </c>
      <c r="G67" s="84" t="s">
        <v>256</v>
      </c>
      <c r="H67" s="71"/>
      <c r="I67" s="71"/>
      <c r="J67" s="71"/>
    </row>
    <row r="68" spans="1:10" ht="15.75" x14ac:dyDescent="0.25">
      <c r="A68" s="84" t="s">
        <v>11</v>
      </c>
      <c r="B68" s="84" t="s">
        <v>252</v>
      </c>
      <c r="C68" s="84" t="s">
        <v>251</v>
      </c>
      <c r="D68" s="84" t="s">
        <v>12</v>
      </c>
      <c r="E68" s="84" t="s">
        <v>255</v>
      </c>
      <c r="F68" s="84" t="s">
        <v>254</v>
      </c>
      <c r="G68" s="84" t="s">
        <v>253</v>
      </c>
      <c r="H68" s="71"/>
      <c r="I68" s="71"/>
      <c r="J68" s="71"/>
    </row>
    <row r="69" spans="1:10" ht="15.75" x14ac:dyDescent="0.25">
      <c r="A69" s="84" t="s">
        <v>11</v>
      </c>
      <c r="B69" s="84" t="s">
        <v>252</v>
      </c>
      <c r="C69" s="84" t="s">
        <v>251</v>
      </c>
      <c r="D69" s="84" t="s">
        <v>8</v>
      </c>
      <c r="E69" s="84" t="s">
        <v>691</v>
      </c>
      <c r="F69" s="84" t="s">
        <v>232</v>
      </c>
      <c r="G69" s="84" t="s">
        <v>250</v>
      </c>
      <c r="H69" s="71"/>
      <c r="I69" s="71"/>
      <c r="J69" s="71"/>
    </row>
    <row r="70" spans="1:10" ht="15.75" x14ac:dyDescent="0.25">
      <c r="A70" s="84" t="s">
        <v>11</v>
      </c>
      <c r="B70" s="84" t="s">
        <v>244</v>
      </c>
      <c r="C70" s="84" t="s">
        <v>243</v>
      </c>
      <c r="D70" s="84" t="s">
        <v>13</v>
      </c>
      <c r="E70" s="84" t="s">
        <v>249</v>
      </c>
      <c r="F70" s="84" t="s">
        <v>249</v>
      </c>
      <c r="G70" s="84" t="s">
        <v>248</v>
      </c>
      <c r="H70" s="71"/>
      <c r="I70" s="71"/>
      <c r="J70" s="71"/>
    </row>
    <row r="71" spans="1:10" ht="15.75" x14ac:dyDescent="0.25">
      <c r="A71" s="84" t="s">
        <v>11</v>
      </c>
      <c r="B71" s="84" t="s">
        <v>244</v>
      </c>
      <c r="C71" s="84" t="s">
        <v>243</v>
      </c>
      <c r="D71" s="84" t="s">
        <v>12</v>
      </c>
      <c r="E71" s="84" t="s">
        <v>247</v>
      </c>
      <c r="F71" s="84" t="s">
        <v>246</v>
      </c>
      <c r="G71" s="84" t="s">
        <v>245</v>
      </c>
      <c r="H71" s="71"/>
      <c r="I71" s="71"/>
      <c r="J71" s="71"/>
    </row>
    <row r="72" spans="1:10" ht="15.75" x14ac:dyDescent="0.25">
      <c r="A72" s="84" t="s">
        <v>11</v>
      </c>
      <c r="B72" s="84" t="s">
        <v>244</v>
      </c>
      <c r="C72" s="84" t="s">
        <v>243</v>
      </c>
      <c r="D72" s="84" t="s">
        <v>8</v>
      </c>
      <c r="E72" s="84" t="s">
        <v>242</v>
      </c>
      <c r="F72" s="84" t="s">
        <v>241</v>
      </c>
      <c r="G72" s="84" t="s">
        <v>205</v>
      </c>
      <c r="H72" s="71"/>
      <c r="I72" s="71"/>
      <c r="J72" s="71"/>
    </row>
    <row r="73" spans="1:10" ht="15.75" x14ac:dyDescent="0.25">
      <c r="A73" s="84" t="s">
        <v>11</v>
      </c>
      <c r="B73" s="84" t="s">
        <v>234</v>
      </c>
      <c r="C73" s="84" t="s">
        <v>233</v>
      </c>
      <c r="D73" s="84" t="s">
        <v>13</v>
      </c>
      <c r="E73" s="84" t="s">
        <v>240</v>
      </c>
      <c r="F73" s="84" t="s">
        <v>239</v>
      </c>
      <c r="G73" s="84" t="s">
        <v>238</v>
      </c>
      <c r="H73" s="71"/>
      <c r="I73" s="71"/>
      <c r="J73" s="71"/>
    </row>
    <row r="74" spans="1:10" ht="15.75" x14ac:dyDescent="0.25">
      <c r="A74" s="84" t="s">
        <v>11</v>
      </c>
      <c r="B74" s="84" t="s">
        <v>234</v>
      </c>
      <c r="C74" s="84" t="s">
        <v>233</v>
      </c>
      <c r="D74" s="84" t="s">
        <v>12</v>
      </c>
      <c r="E74" s="84" t="s">
        <v>237</v>
      </c>
      <c r="F74" s="84" t="s">
        <v>236</v>
      </c>
      <c r="G74" s="84" t="s">
        <v>235</v>
      </c>
      <c r="H74" s="71"/>
      <c r="I74" s="71"/>
      <c r="J74" s="71"/>
    </row>
    <row r="75" spans="1:10" ht="15.75" x14ac:dyDescent="0.25">
      <c r="A75" s="84" t="s">
        <v>11</v>
      </c>
      <c r="B75" s="84" t="s">
        <v>234</v>
      </c>
      <c r="C75" s="84" t="s">
        <v>233</v>
      </c>
      <c r="D75" s="84" t="s">
        <v>8</v>
      </c>
      <c r="E75" s="84" t="s">
        <v>552</v>
      </c>
      <c r="F75" s="84" t="s">
        <v>418</v>
      </c>
      <c r="G75" s="84" t="s">
        <v>232</v>
      </c>
      <c r="H75" s="71"/>
      <c r="I75" s="71"/>
      <c r="J75" s="71"/>
    </row>
    <row r="76" spans="1:10" ht="15.75" x14ac:dyDescent="0.25">
      <c r="A76" s="84" t="s">
        <v>11</v>
      </c>
      <c r="B76" s="84" t="s">
        <v>225</v>
      </c>
      <c r="C76" s="84" t="s">
        <v>224</v>
      </c>
      <c r="D76" s="84" t="s">
        <v>13</v>
      </c>
      <c r="E76" s="84" t="s">
        <v>231</v>
      </c>
      <c r="F76" s="84" t="s">
        <v>230</v>
      </c>
      <c r="G76" s="84" t="s">
        <v>229</v>
      </c>
      <c r="H76" s="71"/>
      <c r="I76" s="71"/>
      <c r="J76" s="71"/>
    </row>
    <row r="77" spans="1:10" ht="15.75" x14ac:dyDescent="0.25">
      <c r="A77" s="84" t="s">
        <v>11</v>
      </c>
      <c r="B77" s="84" t="s">
        <v>225</v>
      </c>
      <c r="C77" s="84" t="s">
        <v>224</v>
      </c>
      <c r="D77" s="84" t="s">
        <v>12</v>
      </c>
      <c r="E77" s="84" t="s">
        <v>228</v>
      </c>
      <c r="F77" s="84" t="s">
        <v>227</v>
      </c>
      <c r="G77" s="84" t="s">
        <v>226</v>
      </c>
      <c r="H77" s="71"/>
      <c r="I77" s="71"/>
      <c r="J77" s="71"/>
    </row>
    <row r="78" spans="1:10" ht="15.75" x14ac:dyDescent="0.25">
      <c r="A78" s="84" t="s">
        <v>11</v>
      </c>
      <c r="B78" s="84" t="s">
        <v>225</v>
      </c>
      <c r="C78" s="84" t="s">
        <v>224</v>
      </c>
      <c r="D78" s="84" t="s">
        <v>8</v>
      </c>
      <c r="E78" s="84" t="s">
        <v>223</v>
      </c>
      <c r="F78" s="84" t="s">
        <v>362</v>
      </c>
      <c r="G78" s="84" t="s">
        <v>222</v>
      </c>
      <c r="H78" s="71"/>
      <c r="I78" s="71"/>
      <c r="J78" s="71"/>
    </row>
    <row r="79" spans="1:10" ht="15.75" x14ac:dyDescent="0.25">
      <c r="A79" s="84" t="s">
        <v>11</v>
      </c>
      <c r="B79" s="84" t="s">
        <v>215</v>
      </c>
      <c r="C79" s="84" t="s">
        <v>214</v>
      </c>
      <c r="D79" s="84" t="s">
        <v>13</v>
      </c>
      <c r="E79" s="84" t="s">
        <v>221</v>
      </c>
      <c r="F79" s="84" t="s">
        <v>220</v>
      </c>
      <c r="G79" s="84" t="s">
        <v>219</v>
      </c>
      <c r="H79" s="71"/>
      <c r="I79" s="71"/>
      <c r="J79" s="71"/>
    </row>
    <row r="80" spans="1:10" ht="15.75" x14ac:dyDescent="0.25">
      <c r="A80" s="84" t="s">
        <v>11</v>
      </c>
      <c r="B80" s="84" t="s">
        <v>215</v>
      </c>
      <c r="C80" s="84" t="s">
        <v>214</v>
      </c>
      <c r="D80" s="84" t="s">
        <v>12</v>
      </c>
      <c r="E80" s="84" t="s">
        <v>218</v>
      </c>
      <c r="F80" s="84" t="s">
        <v>217</v>
      </c>
      <c r="G80" s="84" t="s">
        <v>216</v>
      </c>
      <c r="H80" s="71"/>
      <c r="I80" s="71"/>
      <c r="J80" s="71"/>
    </row>
    <row r="81" spans="1:10" ht="15.75" x14ac:dyDescent="0.25">
      <c r="A81" s="84" t="s">
        <v>11</v>
      </c>
      <c r="B81" s="84" t="s">
        <v>215</v>
      </c>
      <c r="C81" s="84" t="s">
        <v>214</v>
      </c>
      <c r="D81" s="84" t="s">
        <v>8</v>
      </c>
      <c r="E81" s="84" t="s">
        <v>553</v>
      </c>
      <c r="F81" s="84" t="s">
        <v>213</v>
      </c>
      <c r="G81" s="84" t="s">
        <v>553</v>
      </c>
      <c r="H81" s="71"/>
      <c r="I81" s="71"/>
      <c r="J81" s="71"/>
    </row>
    <row r="82" spans="1:10" ht="15.75" x14ac:dyDescent="0.25">
      <c r="A82" s="84" t="s">
        <v>11</v>
      </c>
      <c r="B82" s="84" t="s">
        <v>207</v>
      </c>
      <c r="C82" s="84" t="s">
        <v>206</v>
      </c>
      <c r="D82" s="84" t="s">
        <v>13</v>
      </c>
      <c r="E82" s="84" t="s">
        <v>494</v>
      </c>
      <c r="F82" s="84" t="s">
        <v>212</v>
      </c>
      <c r="G82" s="84" t="s">
        <v>211</v>
      </c>
      <c r="H82" s="71"/>
      <c r="I82" s="71"/>
      <c r="J82" s="71"/>
    </row>
    <row r="83" spans="1:10" ht="15.75" x14ac:dyDescent="0.25">
      <c r="A83" s="84" t="s">
        <v>11</v>
      </c>
      <c r="B83" s="84" t="s">
        <v>207</v>
      </c>
      <c r="C83" s="84" t="s">
        <v>206</v>
      </c>
      <c r="D83" s="84" t="s">
        <v>12</v>
      </c>
      <c r="E83" s="84" t="s">
        <v>210</v>
      </c>
      <c r="F83" s="84" t="s">
        <v>209</v>
      </c>
      <c r="G83" s="84" t="s">
        <v>208</v>
      </c>
      <c r="H83" s="71"/>
      <c r="I83" s="71"/>
      <c r="J83" s="71"/>
    </row>
    <row r="84" spans="1:10" ht="15.75" x14ac:dyDescent="0.25">
      <c r="A84" s="84" t="s">
        <v>11</v>
      </c>
      <c r="B84" s="84" t="s">
        <v>207</v>
      </c>
      <c r="C84" s="84" t="s">
        <v>206</v>
      </c>
      <c r="D84" s="84" t="s">
        <v>8</v>
      </c>
      <c r="E84" s="84" t="s">
        <v>371</v>
      </c>
      <c r="F84" s="84" t="s">
        <v>371</v>
      </c>
      <c r="G84" s="84" t="s">
        <v>376</v>
      </c>
      <c r="H84" s="71"/>
      <c r="I84" s="71"/>
      <c r="J84" s="71"/>
    </row>
    <row r="85" spans="1:10" ht="15.75" x14ac:dyDescent="0.25">
      <c r="A85" s="84" t="s">
        <v>11</v>
      </c>
      <c r="B85" s="84" t="s">
        <v>614</v>
      </c>
      <c r="C85" s="84" t="s">
        <v>613</v>
      </c>
      <c r="D85" s="84" t="s">
        <v>13</v>
      </c>
      <c r="E85" s="84" t="s">
        <v>370</v>
      </c>
      <c r="F85" s="84" t="s">
        <v>619</v>
      </c>
      <c r="G85" s="84" t="s">
        <v>618</v>
      </c>
      <c r="H85" s="71"/>
      <c r="I85" s="71"/>
      <c r="J85" s="71"/>
    </row>
    <row r="86" spans="1:10" ht="15.75" x14ac:dyDescent="0.25">
      <c r="A86" s="84" t="s">
        <v>11</v>
      </c>
      <c r="B86" s="84" t="s">
        <v>614</v>
      </c>
      <c r="C86" s="84" t="s">
        <v>613</v>
      </c>
      <c r="D86" s="84" t="s">
        <v>12</v>
      </c>
      <c r="E86" s="84" t="s">
        <v>617</v>
      </c>
      <c r="F86" s="84" t="s">
        <v>616</v>
      </c>
      <c r="G86" s="84" t="s">
        <v>615</v>
      </c>
      <c r="H86" s="71"/>
      <c r="I86" s="71"/>
      <c r="J86" s="71"/>
    </row>
    <row r="87" spans="1:10" ht="15.75" x14ac:dyDescent="0.25">
      <c r="A87" s="84" t="s">
        <v>11</v>
      </c>
      <c r="B87" s="84" t="s">
        <v>614</v>
      </c>
      <c r="C87" s="84" t="s">
        <v>613</v>
      </c>
      <c r="D87" s="84" t="s">
        <v>8</v>
      </c>
      <c r="E87" s="84" t="s">
        <v>612</v>
      </c>
      <c r="F87" s="84" t="s">
        <v>487</v>
      </c>
      <c r="G87" s="84" t="s">
        <v>611</v>
      </c>
      <c r="H87" s="71"/>
      <c r="I87" s="71"/>
      <c r="J87" s="71"/>
    </row>
    <row r="88" spans="1:10" ht="15.75" x14ac:dyDescent="0.25">
      <c r="A88" s="84" t="s">
        <v>11</v>
      </c>
      <c r="B88" s="84" t="s">
        <v>606</v>
      </c>
      <c r="C88" s="84" t="s">
        <v>605</v>
      </c>
      <c r="D88" s="84" t="s">
        <v>13</v>
      </c>
      <c r="E88" s="84" t="s">
        <v>166</v>
      </c>
      <c r="F88" s="84" t="s">
        <v>586</v>
      </c>
      <c r="G88" s="84" t="s">
        <v>610</v>
      </c>
      <c r="H88" s="71"/>
      <c r="I88" s="71"/>
      <c r="J88" s="71"/>
    </row>
    <row r="89" spans="1:10" ht="15.75" x14ac:dyDescent="0.25">
      <c r="A89" s="84" t="s">
        <v>11</v>
      </c>
      <c r="B89" s="84" t="s">
        <v>606</v>
      </c>
      <c r="C89" s="84" t="s">
        <v>605</v>
      </c>
      <c r="D89" s="84" t="s">
        <v>12</v>
      </c>
      <c r="E89" s="84" t="s">
        <v>609</v>
      </c>
      <c r="F89" s="84" t="s">
        <v>608</v>
      </c>
      <c r="G89" s="84" t="s">
        <v>607</v>
      </c>
      <c r="H89" s="71"/>
      <c r="I89" s="71"/>
      <c r="J89" s="71"/>
    </row>
    <row r="90" spans="1:10" ht="15.75" x14ac:dyDescent="0.25">
      <c r="A90" s="84" t="s">
        <v>11</v>
      </c>
      <c r="B90" s="84" t="s">
        <v>606</v>
      </c>
      <c r="C90" s="84" t="s">
        <v>605</v>
      </c>
      <c r="D90" s="84" t="s">
        <v>8</v>
      </c>
      <c r="E90" s="84" t="s">
        <v>604</v>
      </c>
      <c r="F90" s="84" t="s">
        <v>593</v>
      </c>
      <c r="G90" s="84" t="s">
        <v>191</v>
      </c>
      <c r="H90" s="71"/>
      <c r="I90" s="71"/>
      <c r="J90" s="71"/>
    </row>
    <row r="91" spans="1:10" ht="15.75" x14ac:dyDescent="0.25">
      <c r="A91" s="84" t="s">
        <v>11</v>
      </c>
      <c r="B91" s="84" t="s">
        <v>597</v>
      </c>
      <c r="C91" s="84" t="s">
        <v>596</v>
      </c>
      <c r="D91" s="84" t="s">
        <v>13</v>
      </c>
      <c r="E91" s="84" t="s">
        <v>603</v>
      </c>
      <c r="F91" s="84" t="s">
        <v>602</v>
      </c>
      <c r="G91" s="84" t="s">
        <v>601</v>
      </c>
      <c r="H91" s="71"/>
      <c r="I91" s="71"/>
      <c r="J91" s="71"/>
    </row>
    <row r="92" spans="1:10" ht="15.75" x14ac:dyDescent="0.25">
      <c r="A92" s="84" t="s">
        <v>11</v>
      </c>
      <c r="B92" s="84" t="s">
        <v>597</v>
      </c>
      <c r="C92" s="84" t="s">
        <v>596</v>
      </c>
      <c r="D92" s="84" t="s">
        <v>12</v>
      </c>
      <c r="E92" s="84" t="s">
        <v>600</v>
      </c>
      <c r="F92" s="84" t="s">
        <v>599</v>
      </c>
      <c r="G92" s="84" t="s">
        <v>598</v>
      </c>
      <c r="H92" s="71"/>
      <c r="I92" s="71"/>
      <c r="J92" s="71"/>
    </row>
    <row r="93" spans="1:10" ht="15.75" x14ac:dyDescent="0.25">
      <c r="A93" s="84" t="s">
        <v>11</v>
      </c>
      <c r="B93" s="84" t="s">
        <v>597</v>
      </c>
      <c r="C93" s="84" t="s">
        <v>596</v>
      </c>
      <c r="D93" s="84" t="s">
        <v>8</v>
      </c>
      <c r="E93" s="84" t="s">
        <v>595</v>
      </c>
      <c r="F93" s="84" t="s">
        <v>594</v>
      </c>
      <c r="G93" s="84" t="s">
        <v>593</v>
      </c>
      <c r="H93" s="71"/>
      <c r="I93" s="71"/>
      <c r="J93" s="71"/>
    </row>
    <row r="94" spans="1:10" ht="15.75" x14ac:dyDescent="0.25">
      <c r="A94" s="84" t="s">
        <v>11</v>
      </c>
      <c r="B94" s="84" t="s">
        <v>588</v>
      </c>
      <c r="C94" s="84" t="s">
        <v>587</v>
      </c>
      <c r="D94" s="84" t="s">
        <v>13</v>
      </c>
      <c r="E94" s="84" t="s">
        <v>592</v>
      </c>
      <c r="F94" s="84" t="s">
        <v>14</v>
      </c>
      <c r="G94" s="84" t="s">
        <v>586</v>
      </c>
      <c r="H94" s="71"/>
      <c r="I94" s="71"/>
      <c r="J94" s="71"/>
    </row>
    <row r="95" spans="1:10" ht="15.75" x14ac:dyDescent="0.25">
      <c r="A95" s="84" t="s">
        <v>11</v>
      </c>
      <c r="B95" s="84" t="s">
        <v>588</v>
      </c>
      <c r="C95" s="84" t="s">
        <v>587</v>
      </c>
      <c r="D95" s="84" t="s">
        <v>12</v>
      </c>
      <c r="E95" s="84" t="s">
        <v>591</v>
      </c>
      <c r="F95" s="84" t="s">
        <v>590</v>
      </c>
      <c r="G95" s="84" t="s">
        <v>589</v>
      </c>
      <c r="H95" s="71"/>
      <c r="I95" s="71"/>
      <c r="J95" s="71"/>
    </row>
    <row r="96" spans="1:10" ht="15.75" x14ac:dyDescent="0.25">
      <c r="A96" s="84" t="s">
        <v>11</v>
      </c>
      <c r="B96" s="84" t="s">
        <v>588</v>
      </c>
      <c r="C96" s="84" t="s">
        <v>587</v>
      </c>
      <c r="D96" s="84" t="s">
        <v>8</v>
      </c>
      <c r="E96" s="84" t="s">
        <v>586</v>
      </c>
      <c r="F96" s="84" t="s">
        <v>585</v>
      </c>
      <c r="G96" s="84" t="s">
        <v>48</v>
      </c>
      <c r="H96" s="71"/>
      <c r="I96" s="71"/>
      <c r="J96" s="71"/>
    </row>
    <row r="97" spans="1:10" ht="15.75" x14ac:dyDescent="0.25">
      <c r="A97" s="84" t="s">
        <v>11</v>
      </c>
      <c r="B97" s="84" t="s">
        <v>579</v>
      </c>
      <c r="C97" s="84" t="s">
        <v>578</v>
      </c>
      <c r="D97" s="84" t="s">
        <v>13</v>
      </c>
      <c r="E97" s="84" t="s">
        <v>86</v>
      </c>
      <c r="F97" s="84" t="s">
        <v>584</v>
      </c>
      <c r="G97" s="84" t="s">
        <v>583</v>
      </c>
      <c r="H97" s="71"/>
      <c r="I97" s="71"/>
      <c r="J97" s="71"/>
    </row>
    <row r="98" spans="1:10" ht="15.75" x14ac:dyDescent="0.25">
      <c r="A98" s="84" t="s">
        <v>11</v>
      </c>
      <c r="B98" s="84" t="s">
        <v>579</v>
      </c>
      <c r="C98" s="84" t="s">
        <v>578</v>
      </c>
      <c r="D98" s="84" t="s">
        <v>12</v>
      </c>
      <c r="E98" s="84" t="s">
        <v>582</v>
      </c>
      <c r="F98" s="84" t="s">
        <v>581</v>
      </c>
      <c r="G98" s="84" t="s">
        <v>580</v>
      </c>
      <c r="H98" s="71"/>
      <c r="I98" s="71"/>
      <c r="J98" s="71"/>
    </row>
    <row r="99" spans="1:10" ht="15.75" x14ac:dyDescent="0.25">
      <c r="A99" s="84" t="s">
        <v>11</v>
      </c>
      <c r="B99" s="84" t="s">
        <v>579</v>
      </c>
      <c r="C99" s="84" t="s">
        <v>578</v>
      </c>
      <c r="D99" s="84" t="s">
        <v>8</v>
      </c>
      <c r="E99" s="84" t="s">
        <v>577</v>
      </c>
      <c r="F99" s="84" t="s">
        <v>576</v>
      </c>
      <c r="G99" s="84" t="s">
        <v>465</v>
      </c>
      <c r="H99" s="71"/>
      <c r="I99" s="71"/>
      <c r="J99" s="71"/>
    </row>
    <row r="100" spans="1:10" ht="15.75" x14ac:dyDescent="0.25">
      <c r="A100" s="84" t="s">
        <v>11</v>
      </c>
      <c r="B100" s="84" t="s">
        <v>570</v>
      </c>
      <c r="C100" s="84" t="s">
        <v>569</v>
      </c>
      <c r="D100" s="84" t="s">
        <v>13</v>
      </c>
      <c r="E100" s="84" t="s">
        <v>692</v>
      </c>
      <c r="F100" s="84" t="s">
        <v>575</v>
      </c>
      <c r="G100" s="84" t="s">
        <v>574</v>
      </c>
      <c r="H100" s="71"/>
      <c r="I100" s="71"/>
      <c r="J100" s="71"/>
    </row>
    <row r="101" spans="1:10" ht="15.75" x14ac:dyDescent="0.25">
      <c r="A101" s="84" t="s">
        <v>11</v>
      </c>
      <c r="B101" s="84" t="s">
        <v>570</v>
      </c>
      <c r="C101" s="84" t="s">
        <v>569</v>
      </c>
      <c r="D101" s="84" t="s">
        <v>12</v>
      </c>
      <c r="E101" s="84" t="s">
        <v>573</v>
      </c>
      <c r="F101" s="84" t="s">
        <v>572</v>
      </c>
      <c r="G101" s="84" t="s">
        <v>571</v>
      </c>
      <c r="H101" s="71"/>
      <c r="I101" s="71"/>
      <c r="J101" s="71"/>
    </row>
    <row r="102" spans="1:10" ht="15.75" x14ac:dyDescent="0.25">
      <c r="A102" s="84" t="s">
        <v>11</v>
      </c>
      <c r="B102" s="84" t="s">
        <v>570</v>
      </c>
      <c r="C102" s="84" t="s">
        <v>569</v>
      </c>
      <c r="D102" s="84" t="s">
        <v>8</v>
      </c>
      <c r="E102" s="84" t="s">
        <v>568</v>
      </c>
      <c r="F102" s="84" t="s">
        <v>567</v>
      </c>
      <c r="G102" s="84" t="s">
        <v>566</v>
      </c>
      <c r="H102" s="71"/>
      <c r="I102" s="71"/>
      <c r="J102" s="71"/>
    </row>
    <row r="103" spans="1:10" ht="15.75" x14ac:dyDescent="0.25">
      <c r="A103" s="84" t="s">
        <v>11</v>
      </c>
      <c r="B103" s="84" t="s">
        <v>563</v>
      </c>
      <c r="C103" s="84" t="s">
        <v>562</v>
      </c>
      <c r="D103" s="84" t="s">
        <v>13</v>
      </c>
      <c r="E103" s="84" t="s">
        <v>565</v>
      </c>
      <c r="F103" s="84" t="s">
        <v>323</v>
      </c>
      <c r="G103" s="84" t="s">
        <v>280</v>
      </c>
      <c r="H103" s="71"/>
      <c r="I103" s="71"/>
      <c r="J103" s="71"/>
    </row>
    <row r="104" spans="1:10" ht="15.75" x14ac:dyDescent="0.25">
      <c r="A104" s="84" t="s">
        <v>11</v>
      </c>
      <c r="B104" s="84" t="s">
        <v>563</v>
      </c>
      <c r="C104" s="84" t="s">
        <v>562</v>
      </c>
      <c r="D104" s="84" t="s">
        <v>12</v>
      </c>
      <c r="E104" s="84" t="s">
        <v>564</v>
      </c>
      <c r="F104" s="84" t="s">
        <v>292</v>
      </c>
      <c r="G104" s="84" t="s">
        <v>292</v>
      </c>
      <c r="H104" s="71"/>
      <c r="I104" s="71"/>
      <c r="J104" s="71"/>
    </row>
    <row r="105" spans="1:10" ht="15.75" x14ac:dyDescent="0.25">
      <c r="A105" s="84" t="s">
        <v>11</v>
      </c>
      <c r="B105" s="84" t="s">
        <v>563</v>
      </c>
      <c r="C105" s="84" t="s">
        <v>562</v>
      </c>
      <c r="D105" s="84" t="s">
        <v>8</v>
      </c>
      <c r="E105" s="84" t="s">
        <v>484</v>
      </c>
      <c r="F105" s="84" t="s">
        <v>292</v>
      </c>
      <c r="G105" s="84" t="s">
        <v>292</v>
      </c>
      <c r="H105" s="71"/>
      <c r="I105" s="71"/>
      <c r="J105" s="71"/>
    </row>
    <row r="106" spans="1:10" ht="15.75" x14ac:dyDescent="0.25">
      <c r="A106" s="84" t="s">
        <v>11</v>
      </c>
      <c r="B106" s="84" t="s">
        <v>556</v>
      </c>
      <c r="C106" s="84" t="s">
        <v>555</v>
      </c>
      <c r="D106" s="84" t="s">
        <v>13</v>
      </c>
      <c r="E106" s="84" t="s">
        <v>561</v>
      </c>
      <c r="F106" s="84" t="s">
        <v>417</v>
      </c>
      <c r="G106" s="84" t="s">
        <v>560</v>
      </c>
      <c r="H106" s="71"/>
      <c r="I106" s="71"/>
      <c r="J106" s="71"/>
    </row>
    <row r="107" spans="1:10" ht="15.75" x14ac:dyDescent="0.25">
      <c r="A107" s="84" t="s">
        <v>11</v>
      </c>
      <c r="B107" s="84" t="s">
        <v>556</v>
      </c>
      <c r="C107" s="84" t="s">
        <v>555</v>
      </c>
      <c r="D107" s="84" t="s">
        <v>12</v>
      </c>
      <c r="E107" s="84" t="s">
        <v>559</v>
      </c>
      <c r="F107" s="84" t="s">
        <v>558</v>
      </c>
      <c r="G107" s="84" t="s">
        <v>557</v>
      </c>
      <c r="H107" s="71"/>
      <c r="I107" s="71"/>
      <c r="J107" s="71"/>
    </row>
    <row r="108" spans="1:10" ht="15.75" x14ac:dyDescent="0.25">
      <c r="A108" s="84" t="s">
        <v>11</v>
      </c>
      <c r="B108" s="84" t="s">
        <v>556</v>
      </c>
      <c r="C108" s="84" t="s">
        <v>555</v>
      </c>
      <c r="D108" s="84" t="s">
        <v>8</v>
      </c>
      <c r="E108" s="84" t="s">
        <v>554</v>
      </c>
      <c r="F108" s="84" t="s">
        <v>553</v>
      </c>
      <c r="G108" s="84" t="s">
        <v>552</v>
      </c>
      <c r="H108" s="71"/>
      <c r="I108" s="71"/>
      <c r="J108" s="71"/>
    </row>
    <row r="109" spans="1:10" ht="15.75" x14ac:dyDescent="0.25">
      <c r="A109" s="84" t="s">
        <v>11</v>
      </c>
      <c r="B109" s="84" t="s">
        <v>545</v>
      </c>
      <c r="C109" s="84" t="s">
        <v>544</v>
      </c>
      <c r="D109" s="84" t="s">
        <v>13</v>
      </c>
      <c r="E109" s="84" t="s">
        <v>551</v>
      </c>
      <c r="F109" s="84" t="s">
        <v>550</v>
      </c>
      <c r="G109" s="84" t="s">
        <v>549</v>
      </c>
      <c r="H109" s="71"/>
      <c r="I109" s="71"/>
      <c r="J109" s="71"/>
    </row>
    <row r="110" spans="1:10" ht="15.75" x14ac:dyDescent="0.25">
      <c r="A110" s="84" t="s">
        <v>11</v>
      </c>
      <c r="B110" s="84" t="s">
        <v>545</v>
      </c>
      <c r="C110" s="84" t="s">
        <v>544</v>
      </c>
      <c r="D110" s="84" t="s">
        <v>12</v>
      </c>
      <c r="E110" s="84" t="s">
        <v>548</v>
      </c>
      <c r="F110" s="84" t="s">
        <v>547</v>
      </c>
      <c r="G110" s="84" t="s">
        <v>546</v>
      </c>
      <c r="H110" s="71"/>
      <c r="I110" s="71"/>
      <c r="J110" s="71"/>
    </row>
    <row r="111" spans="1:10" ht="15.75" x14ac:dyDescent="0.25">
      <c r="A111" s="84" t="s">
        <v>11</v>
      </c>
      <c r="B111" s="84" t="s">
        <v>545</v>
      </c>
      <c r="C111" s="84" t="s">
        <v>544</v>
      </c>
      <c r="D111" s="84" t="s">
        <v>8</v>
      </c>
      <c r="E111" s="84" t="s">
        <v>77</v>
      </c>
      <c r="F111" s="84" t="s">
        <v>543</v>
      </c>
      <c r="G111" s="84" t="s">
        <v>542</v>
      </c>
      <c r="H111" s="71"/>
      <c r="I111" s="71"/>
      <c r="J111" s="71"/>
    </row>
    <row r="112" spans="1:10" ht="15.75" x14ac:dyDescent="0.25">
      <c r="A112" s="84" t="s">
        <v>11</v>
      </c>
      <c r="B112" s="84" t="s">
        <v>461</v>
      </c>
      <c r="C112" s="84" t="s">
        <v>460</v>
      </c>
      <c r="D112" s="84" t="s">
        <v>13</v>
      </c>
      <c r="E112" s="84" t="s">
        <v>462</v>
      </c>
      <c r="F112" s="84" t="s">
        <v>463</v>
      </c>
      <c r="G112" s="84" t="s">
        <v>281</v>
      </c>
      <c r="H112" s="71"/>
      <c r="I112" s="71"/>
      <c r="J112" s="71"/>
    </row>
    <row r="113" spans="1:10" ht="15.75" x14ac:dyDescent="0.25">
      <c r="A113" s="84" t="s">
        <v>11</v>
      </c>
      <c r="B113" s="84" t="s">
        <v>461</v>
      </c>
      <c r="C113" s="84" t="s">
        <v>460</v>
      </c>
      <c r="D113" s="84" t="s">
        <v>12</v>
      </c>
      <c r="E113" s="84" t="s">
        <v>462</v>
      </c>
      <c r="F113" s="84" t="s">
        <v>281</v>
      </c>
      <c r="G113" s="84" t="s">
        <v>281</v>
      </c>
      <c r="H113" s="71"/>
      <c r="I113" s="71"/>
      <c r="J113" s="71"/>
    </row>
    <row r="114" spans="1:10" ht="15.75" x14ac:dyDescent="0.25">
      <c r="A114" s="84" t="s">
        <v>11</v>
      </c>
      <c r="B114" s="84" t="s">
        <v>461</v>
      </c>
      <c r="C114" s="84" t="s">
        <v>460</v>
      </c>
      <c r="D114" s="84" t="s">
        <v>8</v>
      </c>
      <c r="E114" s="84" t="s">
        <v>323</v>
      </c>
      <c r="F114" s="84" t="s">
        <v>323</v>
      </c>
      <c r="G114" s="84" t="s">
        <v>323</v>
      </c>
      <c r="H114" s="71"/>
      <c r="I114" s="71"/>
      <c r="J114" s="71"/>
    </row>
    <row r="115" spans="1:10" ht="15.75" x14ac:dyDescent="0.25">
      <c r="A115" s="84" t="s">
        <v>11</v>
      </c>
      <c r="B115" s="84" t="s">
        <v>195</v>
      </c>
      <c r="C115" s="84" t="s">
        <v>194</v>
      </c>
      <c r="D115" s="84" t="s">
        <v>13</v>
      </c>
      <c r="E115" s="84" t="s">
        <v>322</v>
      </c>
      <c r="F115" s="84" t="s">
        <v>321</v>
      </c>
      <c r="G115" s="84" t="s">
        <v>320</v>
      </c>
      <c r="H115" s="71"/>
      <c r="I115" s="71"/>
      <c r="J115" s="71"/>
    </row>
    <row r="116" spans="1:10" ht="15.75" x14ac:dyDescent="0.25">
      <c r="A116" s="84" t="s">
        <v>11</v>
      </c>
      <c r="B116" s="84" t="s">
        <v>195</v>
      </c>
      <c r="C116" s="84" t="s">
        <v>194</v>
      </c>
      <c r="D116" s="84" t="s">
        <v>12</v>
      </c>
      <c r="E116" s="84" t="s">
        <v>326</v>
      </c>
      <c r="F116" s="84" t="s">
        <v>325</v>
      </c>
      <c r="G116" s="84" t="s">
        <v>324</v>
      </c>
      <c r="H116" s="71"/>
      <c r="I116" s="71"/>
      <c r="J116" s="71"/>
    </row>
    <row r="117" spans="1:10" ht="15.75" x14ac:dyDescent="0.25">
      <c r="A117" s="84" t="s">
        <v>11</v>
      </c>
      <c r="B117" s="84" t="s">
        <v>195</v>
      </c>
      <c r="C117" s="84" t="s">
        <v>194</v>
      </c>
      <c r="D117" s="84" t="s">
        <v>8</v>
      </c>
      <c r="E117" s="84" t="s">
        <v>193</v>
      </c>
      <c r="F117" s="84" t="s">
        <v>192</v>
      </c>
      <c r="G117" s="84" t="s">
        <v>191</v>
      </c>
      <c r="H117" s="71"/>
      <c r="I117" s="71"/>
      <c r="J117" s="71"/>
    </row>
    <row r="118" spans="1:10" ht="15.75" x14ac:dyDescent="0.25">
      <c r="A118" s="84" t="s">
        <v>11</v>
      </c>
      <c r="B118" s="84" t="s">
        <v>185</v>
      </c>
      <c r="C118" s="84" t="s">
        <v>184</v>
      </c>
      <c r="D118" s="84" t="s">
        <v>13</v>
      </c>
      <c r="E118" s="84" t="s">
        <v>190</v>
      </c>
      <c r="F118" s="84" t="s">
        <v>417</v>
      </c>
      <c r="G118" s="84" t="s">
        <v>189</v>
      </c>
      <c r="H118" s="71"/>
      <c r="I118" s="71"/>
      <c r="J118" s="71"/>
    </row>
    <row r="119" spans="1:10" ht="15.75" x14ac:dyDescent="0.25">
      <c r="A119" s="84" t="s">
        <v>11</v>
      </c>
      <c r="B119" s="84" t="s">
        <v>185</v>
      </c>
      <c r="C119" s="84" t="s">
        <v>184</v>
      </c>
      <c r="D119" s="84" t="s">
        <v>12</v>
      </c>
      <c r="E119" s="84" t="s">
        <v>188</v>
      </c>
      <c r="F119" s="84" t="s">
        <v>187</v>
      </c>
      <c r="G119" s="84" t="s">
        <v>186</v>
      </c>
      <c r="H119" s="71"/>
      <c r="I119" s="71"/>
      <c r="J119" s="71"/>
    </row>
    <row r="120" spans="1:10" ht="15.75" x14ac:dyDescent="0.25">
      <c r="A120" s="84" t="s">
        <v>11</v>
      </c>
      <c r="B120" s="84" t="s">
        <v>185</v>
      </c>
      <c r="C120" s="84" t="s">
        <v>184</v>
      </c>
      <c r="D120" s="84" t="s">
        <v>8</v>
      </c>
      <c r="E120" s="84" t="s">
        <v>183</v>
      </c>
      <c r="F120" s="84" t="s">
        <v>182</v>
      </c>
      <c r="G120" s="84" t="s">
        <v>77</v>
      </c>
      <c r="H120" s="71"/>
      <c r="I120" s="71"/>
      <c r="J120" s="71"/>
    </row>
    <row r="121" spans="1:10" ht="15.75" x14ac:dyDescent="0.25">
      <c r="A121" s="84" t="s">
        <v>11</v>
      </c>
      <c r="B121" s="84" t="s">
        <v>177</v>
      </c>
      <c r="C121" s="84" t="s">
        <v>176</v>
      </c>
      <c r="D121" s="84" t="s">
        <v>13</v>
      </c>
      <c r="E121" s="84" t="s">
        <v>690</v>
      </c>
      <c r="F121" s="84" t="s">
        <v>181</v>
      </c>
      <c r="G121" s="84" t="s">
        <v>180</v>
      </c>
      <c r="H121" s="71"/>
      <c r="I121" s="71"/>
      <c r="J121" s="71"/>
    </row>
    <row r="122" spans="1:10" ht="15.75" x14ac:dyDescent="0.25">
      <c r="A122" s="84" t="s">
        <v>11</v>
      </c>
      <c r="B122" s="84" t="s">
        <v>177</v>
      </c>
      <c r="C122" s="84" t="s">
        <v>176</v>
      </c>
      <c r="D122" s="84" t="s">
        <v>12</v>
      </c>
      <c r="E122" s="84" t="s">
        <v>687</v>
      </c>
      <c r="F122" s="84" t="s">
        <v>179</v>
      </c>
      <c r="G122" s="84" t="s">
        <v>178</v>
      </c>
      <c r="H122" s="71"/>
      <c r="I122" s="71"/>
      <c r="J122" s="71"/>
    </row>
    <row r="123" spans="1:10" ht="15.75" x14ac:dyDescent="0.25">
      <c r="A123" s="84" t="s">
        <v>11</v>
      </c>
      <c r="B123" s="84" t="s">
        <v>177</v>
      </c>
      <c r="C123" s="84" t="s">
        <v>176</v>
      </c>
      <c r="D123" s="84" t="s">
        <v>8</v>
      </c>
      <c r="E123" s="84" t="s">
        <v>363</v>
      </c>
      <c r="F123" s="84" t="s">
        <v>465</v>
      </c>
      <c r="G123" s="84" t="s">
        <v>25</v>
      </c>
      <c r="H123" s="71"/>
      <c r="I123" s="71"/>
      <c r="J123" s="71"/>
    </row>
    <row r="124" spans="1:10" ht="15.75" x14ac:dyDescent="0.25">
      <c r="A124" s="84" t="s">
        <v>11</v>
      </c>
      <c r="B124" s="84" t="s">
        <v>169</v>
      </c>
      <c r="C124" s="84" t="s">
        <v>168</v>
      </c>
      <c r="D124" s="84" t="s">
        <v>13</v>
      </c>
      <c r="E124" s="84" t="s">
        <v>175</v>
      </c>
      <c r="F124" s="84" t="s">
        <v>174</v>
      </c>
      <c r="G124" s="84" t="s">
        <v>173</v>
      </c>
      <c r="H124" s="71"/>
      <c r="I124" s="71"/>
      <c r="J124" s="71"/>
    </row>
    <row r="125" spans="1:10" ht="15.75" x14ac:dyDescent="0.25">
      <c r="A125" s="84" t="s">
        <v>11</v>
      </c>
      <c r="B125" s="84" t="s">
        <v>169</v>
      </c>
      <c r="C125" s="84" t="s">
        <v>168</v>
      </c>
      <c r="D125" s="84" t="s">
        <v>12</v>
      </c>
      <c r="E125" s="84" t="s">
        <v>172</v>
      </c>
      <c r="F125" s="84" t="s">
        <v>171</v>
      </c>
      <c r="G125" s="84" t="s">
        <v>170</v>
      </c>
      <c r="H125" s="71"/>
      <c r="I125" s="71"/>
      <c r="J125" s="71"/>
    </row>
    <row r="126" spans="1:10" ht="15.75" x14ac:dyDescent="0.25">
      <c r="A126" s="84" t="s">
        <v>11</v>
      </c>
      <c r="B126" s="84" t="s">
        <v>169</v>
      </c>
      <c r="C126" s="84" t="s">
        <v>168</v>
      </c>
      <c r="D126" s="84" t="s">
        <v>8</v>
      </c>
      <c r="E126" s="84" t="s">
        <v>167</v>
      </c>
      <c r="F126" s="84" t="s">
        <v>377</v>
      </c>
      <c r="G126" s="84" t="s">
        <v>166</v>
      </c>
      <c r="H126" s="71"/>
      <c r="I126" s="71"/>
      <c r="J126" s="71"/>
    </row>
    <row r="127" spans="1:10" ht="15.75" x14ac:dyDescent="0.25">
      <c r="A127" s="84" t="s">
        <v>11</v>
      </c>
      <c r="B127" s="84" t="s">
        <v>159</v>
      </c>
      <c r="C127" s="84" t="s">
        <v>158</v>
      </c>
      <c r="D127" s="84" t="s">
        <v>13</v>
      </c>
      <c r="E127" s="84" t="s">
        <v>165</v>
      </c>
      <c r="F127" s="84" t="s">
        <v>164</v>
      </c>
      <c r="G127" s="84" t="s">
        <v>163</v>
      </c>
      <c r="H127" s="71"/>
      <c r="I127" s="71"/>
      <c r="J127" s="71"/>
    </row>
    <row r="128" spans="1:10" ht="15.75" x14ac:dyDescent="0.25">
      <c r="A128" s="84" t="s">
        <v>11</v>
      </c>
      <c r="B128" s="84" t="s">
        <v>159</v>
      </c>
      <c r="C128" s="84" t="s">
        <v>158</v>
      </c>
      <c r="D128" s="84" t="s">
        <v>12</v>
      </c>
      <c r="E128" s="84" t="s">
        <v>162</v>
      </c>
      <c r="F128" s="84" t="s">
        <v>161</v>
      </c>
      <c r="G128" s="84" t="s">
        <v>160</v>
      </c>
      <c r="H128" s="71"/>
      <c r="I128" s="71"/>
      <c r="J128" s="71"/>
    </row>
    <row r="129" spans="1:10" ht="15.75" x14ac:dyDescent="0.25">
      <c r="A129" s="84" t="s">
        <v>11</v>
      </c>
      <c r="B129" s="84" t="s">
        <v>159</v>
      </c>
      <c r="C129" s="84" t="s">
        <v>158</v>
      </c>
      <c r="D129" s="84" t="s">
        <v>8</v>
      </c>
      <c r="E129" s="84" t="s">
        <v>157</v>
      </c>
      <c r="F129" s="84" t="s">
        <v>156</v>
      </c>
      <c r="G129" s="84" t="s">
        <v>155</v>
      </c>
      <c r="H129" s="71"/>
      <c r="I129" s="71"/>
      <c r="J129" s="71"/>
    </row>
    <row r="130" spans="1:10" ht="15.75" x14ac:dyDescent="0.25">
      <c r="A130" s="84" t="s">
        <v>11</v>
      </c>
      <c r="B130" s="84" t="s">
        <v>148</v>
      </c>
      <c r="C130" s="84" t="s">
        <v>147</v>
      </c>
      <c r="D130" s="84" t="s">
        <v>13</v>
      </c>
      <c r="E130" s="84" t="s">
        <v>154</v>
      </c>
      <c r="F130" s="84" t="s">
        <v>153</v>
      </c>
      <c r="G130" s="84" t="s">
        <v>152</v>
      </c>
      <c r="H130" s="71"/>
      <c r="I130" s="71"/>
      <c r="J130" s="71"/>
    </row>
    <row r="131" spans="1:10" ht="15.75" x14ac:dyDescent="0.25">
      <c r="A131" s="84" t="s">
        <v>11</v>
      </c>
      <c r="B131" s="84" t="s">
        <v>148</v>
      </c>
      <c r="C131" s="84" t="s">
        <v>147</v>
      </c>
      <c r="D131" s="84" t="s">
        <v>12</v>
      </c>
      <c r="E131" s="84" t="s">
        <v>151</v>
      </c>
      <c r="F131" s="84" t="s">
        <v>150</v>
      </c>
      <c r="G131" s="84" t="s">
        <v>149</v>
      </c>
      <c r="H131" s="71"/>
      <c r="I131" s="71"/>
      <c r="J131" s="71"/>
    </row>
    <row r="132" spans="1:10" ht="15.75" x14ac:dyDescent="0.25">
      <c r="A132" s="84" t="s">
        <v>11</v>
      </c>
      <c r="B132" s="84" t="s">
        <v>148</v>
      </c>
      <c r="C132" s="84" t="s">
        <v>147</v>
      </c>
      <c r="D132" s="84" t="s">
        <v>8</v>
      </c>
      <c r="E132" s="84" t="s">
        <v>146</v>
      </c>
      <c r="F132" s="84" t="s">
        <v>145</v>
      </c>
      <c r="G132" s="84" t="s">
        <v>144</v>
      </c>
      <c r="H132" s="71"/>
      <c r="I132" s="71"/>
      <c r="J132" s="71"/>
    </row>
    <row r="133" spans="1:10" ht="15.75" x14ac:dyDescent="0.25">
      <c r="A133" s="84" t="s">
        <v>11</v>
      </c>
      <c r="B133" s="84" t="s">
        <v>143</v>
      </c>
      <c r="C133" s="84" t="s">
        <v>142</v>
      </c>
      <c r="D133" s="84" t="s">
        <v>13</v>
      </c>
      <c r="E133" s="84" t="s">
        <v>280</v>
      </c>
      <c r="F133" s="84" t="s">
        <v>141</v>
      </c>
      <c r="G133" s="84" t="s">
        <v>141</v>
      </c>
      <c r="H133" s="71"/>
      <c r="I133" s="71"/>
      <c r="J133" s="71"/>
    </row>
    <row r="134" spans="1:10" ht="15.75" x14ac:dyDescent="0.25">
      <c r="A134" s="84" t="s">
        <v>11</v>
      </c>
      <c r="B134" s="84" t="s">
        <v>143</v>
      </c>
      <c r="C134" s="84" t="s">
        <v>142</v>
      </c>
      <c r="D134" s="84" t="s">
        <v>12</v>
      </c>
      <c r="E134" s="84" t="s">
        <v>292</v>
      </c>
      <c r="F134" s="84" t="s">
        <v>141</v>
      </c>
      <c r="G134" s="84" t="s">
        <v>141</v>
      </c>
      <c r="H134" s="71"/>
      <c r="I134" s="71"/>
      <c r="J134" s="71"/>
    </row>
    <row r="135" spans="1:10" ht="15.75" x14ac:dyDescent="0.25">
      <c r="A135" s="84" t="s">
        <v>11</v>
      </c>
      <c r="B135" s="84" t="s">
        <v>143</v>
      </c>
      <c r="C135" s="84" t="s">
        <v>142</v>
      </c>
      <c r="D135" s="84" t="s">
        <v>8</v>
      </c>
      <c r="E135" s="84" t="s">
        <v>292</v>
      </c>
      <c r="F135" s="84" t="s">
        <v>141</v>
      </c>
      <c r="G135" s="84" t="s">
        <v>141</v>
      </c>
      <c r="H135" s="71"/>
      <c r="I135" s="71"/>
      <c r="J135" s="71"/>
    </row>
    <row r="136" spans="1:10" ht="15.75" x14ac:dyDescent="0.25">
      <c r="A136" s="84" t="s">
        <v>11</v>
      </c>
      <c r="B136" s="84" t="s">
        <v>135</v>
      </c>
      <c r="C136" s="84" t="s">
        <v>134</v>
      </c>
      <c r="D136" s="84" t="s">
        <v>13</v>
      </c>
      <c r="E136" s="84" t="s">
        <v>140</v>
      </c>
      <c r="F136" s="84" t="s">
        <v>658</v>
      </c>
      <c r="G136" s="84" t="s">
        <v>139</v>
      </c>
      <c r="H136" s="71"/>
      <c r="I136" s="71"/>
      <c r="J136" s="71"/>
    </row>
    <row r="137" spans="1:10" ht="15.75" x14ac:dyDescent="0.25">
      <c r="A137" s="84" t="s">
        <v>11</v>
      </c>
      <c r="B137" s="84" t="s">
        <v>135</v>
      </c>
      <c r="C137" s="84" t="s">
        <v>134</v>
      </c>
      <c r="D137" s="84" t="s">
        <v>12</v>
      </c>
      <c r="E137" s="84" t="s">
        <v>138</v>
      </c>
      <c r="F137" s="84" t="s">
        <v>137</v>
      </c>
      <c r="G137" s="84" t="s">
        <v>136</v>
      </c>
      <c r="H137" s="71"/>
      <c r="I137" s="71"/>
      <c r="J137" s="71"/>
    </row>
    <row r="138" spans="1:10" ht="15.75" x14ac:dyDescent="0.25">
      <c r="A138" s="84" t="s">
        <v>11</v>
      </c>
      <c r="B138" s="84" t="s">
        <v>135</v>
      </c>
      <c r="C138" s="84" t="s">
        <v>134</v>
      </c>
      <c r="D138" s="84" t="s">
        <v>8</v>
      </c>
      <c r="E138" s="84" t="s">
        <v>133</v>
      </c>
      <c r="F138" s="84" t="s">
        <v>132</v>
      </c>
      <c r="G138" s="84" t="s">
        <v>16</v>
      </c>
      <c r="H138" s="71"/>
      <c r="I138" s="71"/>
      <c r="J138" s="71"/>
    </row>
    <row r="139" spans="1:10" ht="15.75" x14ac:dyDescent="0.25">
      <c r="A139" s="84" t="s">
        <v>11</v>
      </c>
      <c r="B139" s="84" t="s">
        <v>294</v>
      </c>
      <c r="C139" s="84" t="s">
        <v>293</v>
      </c>
      <c r="D139" s="84" t="s">
        <v>13</v>
      </c>
      <c r="E139" s="84" t="s">
        <v>131</v>
      </c>
      <c r="F139" s="84" t="s">
        <v>130</v>
      </c>
      <c r="G139" s="84" t="s">
        <v>129</v>
      </c>
      <c r="H139" s="71"/>
      <c r="I139" s="71"/>
      <c r="J139" s="71"/>
    </row>
    <row r="140" spans="1:10" ht="15.75" x14ac:dyDescent="0.25">
      <c r="A140" s="84" t="s">
        <v>11</v>
      </c>
      <c r="B140" s="84" t="s">
        <v>294</v>
      </c>
      <c r="C140" s="84" t="s">
        <v>293</v>
      </c>
      <c r="D140" s="84" t="s">
        <v>12</v>
      </c>
      <c r="E140" s="84" t="s">
        <v>128</v>
      </c>
      <c r="F140" s="84" t="s">
        <v>127</v>
      </c>
      <c r="G140" s="84" t="s">
        <v>126</v>
      </c>
      <c r="H140" s="71"/>
      <c r="I140" s="71"/>
      <c r="J140" s="71"/>
    </row>
    <row r="141" spans="1:10" ht="15.75" x14ac:dyDescent="0.25">
      <c r="A141" s="84" t="s">
        <v>11</v>
      </c>
      <c r="B141" s="84" t="s">
        <v>294</v>
      </c>
      <c r="C141" s="84" t="s">
        <v>293</v>
      </c>
      <c r="D141" s="84" t="s">
        <v>8</v>
      </c>
      <c r="E141" s="84" t="s">
        <v>419</v>
      </c>
      <c r="F141" s="84" t="s">
        <v>418</v>
      </c>
      <c r="G141" s="84" t="s">
        <v>79</v>
      </c>
      <c r="H141" s="71"/>
      <c r="I141" s="71"/>
      <c r="J141" s="71"/>
    </row>
    <row r="142" spans="1:10" ht="15.75" x14ac:dyDescent="0.25">
      <c r="A142" s="84" t="s">
        <v>11</v>
      </c>
      <c r="B142" s="84" t="s">
        <v>412</v>
      </c>
      <c r="C142" s="84" t="s">
        <v>411</v>
      </c>
      <c r="D142" s="84" t="s">
        <v>13</v>
      </c>
      <c r="E142" s="84" t="s">
        <v>23</v>
      </c>
      <c r="F142" s="84" t="s">
        <v>417</v>
      </c>
      <c r="G142" s="84" t="s">
        <v>416</v>
      </c>
      <c r="H142" s="71"/>
      <c r="I142" s="71"/>
      <c r="J142" s="71"/>
    </row>
    <row r="143" spans="1:10" ht="15.75" x14ac:dyDescent="0.25">
      <c r="A143" s="84" t="s">
        <v>11</v>
      </c>
      <c r="B143" s="84" t="s">
        <v>412</v>
      </c>
      <c r="C143" s="84" t="s">
        <v>411</v>
      </c>
      <c r="D143" s="84" t="s">
        <v>12</v>
      </c>
      <c r="E143" s="84" t="s">
        <v>415</v>
      </c>
      <c r="F143" s="84" t="s">
        <v>414</v>
      </c>
      <c r="G143" s="84" t="s">
        <v>413</v>
      </c>
      <c r="H143" s="71"/>
      <c r="I143" s="71"/>
      <c r="J143" s="71"/>
    </row>
    <row r="144" spans="1:10" ht="15.75" x14ac:dyDescent="0.25">
      <c r="A144" s="84" t="s">
        <v>11</v>
      </c>
      <c r="B144" s="84" t="s">
        <v>412</v>
      </c>
      <c r="C144" s="84" t="s">
        <v>411</v>
      </c>
      <c r="D144" s="84" t="s">
        <v>8</v>
      </c>
      <c r="E144" s="84" t="s">
        <v>692</v>
      </c>
      <c r="F144" s="84" t="s">
        <v>691</v>
      </c>
      <c r="G144" s="84" t="s">
        <v>68</v>
      </c>
      <c r="H144" s="71"/>
      <c r="I144" s="71"/>
      <c r="J144" s="71"/>
    </row>
    <row r="145" spans="1:10" ht="15.75" x14ac:dyDescent="0.25">
      <c r="A145" s="84" t="s">
        <v>11</v>
      </c>
      <c r="B145" s="84" t="s">
        <v>684</v>
      </c>
      <c r="C145" s="84" t="s">
        <v>683</v>
      </c>
      <c r="D145" s="84" t="s">
        <v>13</v>
      </c>
      <c r="E145" s="84" t="s">
        <v>690</v>
      </c>
      <c r="F145" s="84" t="s">
        <v>689</v>
      </c>
      <c r="G145" s="84" t="s">
        <v>688</v>
      </c>
      <c r="H145" s="71"/>
      <c r="I145" s="71"/>
      <c r="J145" s="71"/>
    </row>
    <row r="146" spans="1:10" ht="15.75" x14ac:dyDescent="0.25">
      <c r="A146" s="84" t="s">
        <v>11</v>
      </c>
      <c r="B146" s="84" t="s">
        <v>684</v>
      </c>
      <c r="C146" s="84" t="s">
        <v>683</v>
      </c>
      <c r="D146" s="84" t="s">
        <v>12</v>
      </c>
      <c r="E146" s="84" t="s">
        <v>687</v>
      </c>
      <c r="F146" s="84" t="s">
        <v>686</v>
      </c>
      <c r="G146" s="84" t="s">
        <v>685</v>
      </c>
      <c r="H146" s="71"/>
      <c r="I146" s="71"/>
      <c r="J146" s="71"/>
    </row>
    <row r="147" spans="1:10" ht="15.75" x14ac:dyDescent="0.25">
      <c r="A147" s="84" t="s">
        <v>11</v>
      </c>
      <c r="B147" s="84" t="s">
        <v>684</v>
      </c>
      <c r="C147" s="84" t="s">
        <v>683</v>
      </c>
      <c r="D147" s="84" t="s">
        <v>8</v>
      </c>
      <c r="E147" s="84" t="s">
        <v>363</v>
      </c>
      <c r="F147" s="84" t="s">
        <v>682</v>
      </c>
      <c r="G147" s="84" t="s">
        <v>681</v>
      </c>
      <c r="H147" s="71"/>
      <c r="I147" s="71"/>
      <c r="J147" s="71"/>
    </row>
    <row r="148" spans="1:10" ht="15.75" x14ac:dyDescent="0.25">
      <c r="A148" s="84" t="s">
        <v>11</v>
      </c>
      <c r="B148" s="84" t="s">
        <v>674</v>
      </c>
      <c r="C148" s="84" t="s">
        <v>673</v>
      </c>
      <c r="D148" s="84" t="s">
        <v>13</v>
      </c>
      <c r="E148" s="84" t="s">
        <v>680</v>
      </c>
      <c r="F148" s="84" t="s">
        <v>679</v>
      </c>
      <c r="G148" s="84" t="s">
        <v>678</v>
      </c>
      <c r="H148" s="71"/>
      <c r="I148" s="71"/>
      <c r="J148" s="71"/>
    </row>
    <row r="149" spans="1:10" ht="15.75" x14ac:dyDescent="0.25">
      <c r="A149" s="84" t="s">
        <v>11</v>
      </c>
      <c r="B149" s="84" t="s">
        <v>674</v>
      </c>
      <c r="C149" s="84" t="s">
        <v>673</v>
      </c>
      <c r="D149" s="84" t="s">
        <v>12</v>
      </c>
      <c r="E149" s="84" t="s">
        <v>677</v>
      </c>
      <c r="F149" s="84" t="s">
        <v>676</v>
      </c>
      <c r="G149" s="84" t="s">
        <v>675</v>
      </c>
      <c r="H149" s="71"/>
      <c r="I149" s="71"/>
      <c r="J149" s="71"/>
    </row>
    <row r="150" spans="1:10" ht="15.75" x14ac:dyDescent="0.25">
      <c r="A150" s="84" t="s">
        <v>11</v>
      </c>
      <c r="B150" s="84" t="s">
        <v>674</v>
      </c>
      <c r="C150" s="84" t="s">
        <v>673</v>
      </c>
      <c r="D150" s="84" t="s">
        <v>8</v>
      </c>
      <c r="E150" s="84" t="s">
        <v>672</v>
      </c>
      <c r="F150" s="84" t="s">
        <v>671</v>
      </c>
      <c r="G150" s="84" t="s">
        <v>487</v>
      </c>
      <c r="H150" s="71"/>
      <c r="I150" s="71"/>
      <c r="J150" s="71"/>
    </row>
    <row r="151" spans="1:10" ht="15.75" x14ac:dyDescent="0.25">
      <c r="A151" s="84" t="s">
        <v>11</v>
      </c>
      <c r="B151" s="84" t="s">
        <v>664</v>
      </c>
      <c r="C151" s="84" t="s">
        <v>663</v>
      </c>
      <c r="D151" s="84" t="s">
        <v>13</v>
      </c>
      <c r="E151" s="84" t="s">
        <v>670</v>
      </c>
      <c r="F151" s="84" t="s">
        <v>669</v>
      </c>
      <c r="G151" s="84" t="s">
        <v>668</v>
      </c>
      <c r="H151" s="71"/>
      <c r="I151" s="71"/>
      <c r="J151" s="71"/>
    </row>
    <row r="152" spans="1:10" ht="15.75" x14ac:dyDescent="0.25">
      <c r="A152" s="84" t="s">
        <v>11</v>
      </c>
      <c r="B152" s="84" t="s">
        <v>664</v>
      </c>
      <c r="C152" s="84" t="s">
        <v>663</v>
      </c>
      <c r="D152" s="84" t="s">
        <v>12</v>
      </c>
      <c r="E152" s="84" t="s">
        <v>667</v>
      </c>
      <c r="F152" s="84" t="s">
        <v>666</v>
      </c>
      <c r="G152" s="84" t="s">
        <v>665</v>
      </c>
      <c r="H152" s="71"/>
      <c r="I152" s="71"/>
      <c r="J152" s="71"/>
    </row>
    <row r="153" spans="1:10" ht="15.75" x14ac:dyDescent="0.25">
      <c r="A153" s="84" t="s">
        <v>11</v>
      </c>
      <c r="B153" s="84" t="s">
        <v>664</v>
      </c>
      <c r="C153" s="84" t="s">
        <v>663</v>
      </c>
      <c r="D153" s="84" t="s">
        <v>8</v>
      </c>
      <c r="E153" s="84" t="s">
        <v>662</v>
      </c>
      <c r="F153" s="84" t="s">
        <v>26</v>
      </c>
      <c r="G153" s="84" t="s">
        <v>661</v>
      </c>
      <c r="H153" s="71"/>
      <c r="I153" s="71"/>
      <c r="J153" s="71"/>
    </row>
    <row r="154" spans="1:10" ht="15.75" x14ac:dyDescent="0.25">
      <c r="A154" s="84" t="s">
        <v>11</v>
      </c>
      <c r="B154" s="84" t="s">
        <v>654</v>
      </c>
      <c r="C154" s="84" t="s">
        <v>653</v>
      </c>
      <c r="D154" s="84" t="s">
        <v>13</v>
      </c>
      <c r="E154" s="84" t="s">
        <v>660</v>
      </c>
      <c r="F154" s="84" t="s">
        <v>659</v>
      </c>
      <c r="G154" s="84" t="s">
        <v>658</v>
      </c>
      <c r="H154" s="71"/>
      <c r="I154" s="71"/>
      <c r="J154" s="71"/>
    </row>
    <row r="155" spans="1:10" ht="15.75" x14ac:dyDescent="0.25">
      <c r="A155" s="84" t="s">
        <v>11</v>
      </c>
      <c r="B155" s="84" t="s">
        <v>654</v>
      </c>
      <c r="C155" s="84" t="s">
        <v>653</v>
      </c>
      <c r="D155" s="84" t="s">
        <v>12</v>
      </c>
      <c r="E155" s="84" t="s">
        <v>657</v>
      </c>
      <c r="F155" s="84" t="s">
        <v>656</v>
      </c>
      <c r="G155" s="84" t="s">
        <v>655</v>
      </c>
      <c r="H155" s="71"/>
      <c r="I155" s="71"/>
      <c r="J155" s="71"/>
    </row>
    <row r="156" spans="1:10" ht="15.75" x14ac:dyDescent="0.25">
      <c r="A156" s="84" t="s">
        <v>11</v>
      </c>
      <c r="B156" s="84" t="s">
        <v>654</v>
      </c>
      <c r="C156" s="84" t="s">
        <v>653</v>
      </c>
      <c r="D156" s="84" t="s">
        <v>8</v>
      </c>
      <c r="E156" s="84" t="s">
        <v>15</v>
      </c>
      <c r="F156" s="84" t="s">
        <v>652</v>
      </c>
      <c r="G156" s="84" t="s">
        <v>651</v>
      </c>
      <c r="H156" s="71"/>
      <c r="I156" s="71"/>
      <c r="J156" s="71"/>
    </row>
    <row r="157" spans="1:10" ht="15.75" x14ac:dyDescent="0.25">
      <c r="A157" s="84" t="s">
        <v>11</v>
      </c>
      <c r="B157" s="84" t="s">
        <v>644</v>
      </c>
      <c r="C157" s="84" t="s">
        <v>643</v>
      </c>
      <c r="D157" s="84" t="s">
        <v>13</v>
      </c>
      <c r="E157" s="84" t="s">
        <v>650</v>
      </c>
      <c r="F157" s="84" t="s">
        <v>649</v>
      </c>
      <c r="G157" s="84" t="s">
        <v>648</v>
      </c>
      <c r="H157" s="71"/>
      <c r="I157" s="71"/>
      <c r="J157" s="71"/>
    </row>
    <row r="158" spans="1:10" ht="15.75" x14ac:dyDescent="0.25">
      <c r="A158" s="84" t="s">
        <v>11</v>
      </c>
      <c r="B158" s="84" t="s">
        <v>644</v>
      </c>
      <c r="C158" s="84" t="s">
        <v>643</v>
      </c>
      <c r="D158" s="84" t="s">
        <v>12</v>
      </c>
      <c r="E158" s="84" t="s">
        <v>647</v>
      </c>
      <c r="F158" s="84" t="s">
        <v>646</v>
      </c>
      <c r="G158" s="84" t="s">
        <v>645</v>
      </c>
      <c r="H158" s="71"/>
      <c r="I158" s="71"/>
      <c r="J158" s="71"/>
    </row>
    <row r="159" spans="1:10" ht="15.75" x14ac:dyDescent="0.25">
      <c r="A159" s="84" t="s">
        <v>11</v>
      </c>
      <c r="B159" s="84" t="s">
        <v>644</v>
      </c>
      <c r="C159" s="84" t="s">
        <v>643</v>
      </c>
      <c r="D159" s="84" t="s">
        <v>8</v>
      </c>
      <c r="E159" s="84" t="s">
        <v>642</v>
      </c>
      <c r="F159" s="84" t="s">
        <v>641</v>
      </c>
      <c r="G159" s="84" t="s">
        <v>640</v>
      </c>
      <c r="H159" s="71"/>
      <c r="I159" s="71"/>
      <c r="J159" s="71"/>
    </row>
    <row r="160" spans="1:10" ht="15.75" x14ac:dyDescent="0.25">
      <c r="A160" s="84" t="s">
        <v>11</v>
      </c>
      <c r="B160" s="84" t="s">
        <v>633</v>
      </c>
      <c r="C160" s="84" t="s">
        <v>632</v>
      </c>
      <c r="D160" s="84" t="s">
        <v>13</v>
      </c>
      <c r="E160" s="84" t="s">
        <v>639</v>
      </c>
      <c r="F160" s="84" t="s">
        <v>638</v>
      </c>
      <c r="G160" s="84" t="s">
        <v>637</v>
      </c>
      <c r="H160" s="71"/>
      <c r="I160" s="71"/>
      <c r="J160" s="71"/>
    </row>
    <row r="161" spans="1:10" ht="15.75" x14ac:dyDescent="0.25">
      <c r="A161" s="84" t="s">
        <v>11</v>
      </c>
      <c r="B161" s="84" t="s">
        <v>633</v>
      </c>
      <c r="C161" s="84" t="s">
        <v>632</v>
      </c>
      <c r="D161" s="84" t="s">
        <v>12</v>
      </c>
      <c r="E161" s="84" t="s">
        <v>636</v>
      </c>
      <c r="F161" s="84" t="s">
        <v>635</v>
      </c>
      <c r="G161" s="84" t="s">
        <v>634</v>
      </c>
      <c r="H161" s="71"/>
      <c r="I161" s="71"/>
      <c r="J161" s="71"/>
    </row>
    <row r="162" spans="1:10" ht="15.75" x14ac:dyDescent="0.25">
      <c r="A162" s="84" t="s">
        <v>11</v>
      </c>
      <c r="B162" s="84" t="s">
        <v>633</v>
      </c>
      <c r="C162" s="84" t="s">
        <v>632</v>
      </c>
      <c r="D162" s="84" t="s">
        <v>8</v>
      </c>
      <c r="E162" s="84" t="s">
        <v>631</v>
      </c>
      <c r="F162" s="84" t="s">
        <v>45</v>
      </c>
      <c r="G162" s="84" t="s">
        <v>40</v>
      </c>
      <c r="H162" s="71"/>
      <c r="I162" s="71"/>
      <c r="J162" s="71"/>
    </row>
    <row r="163" spans="1:10" ht="15.75" x14ac:dyDescent="0.25">
      <c r="A163" s="84" t="s">
        <v>11</v>
      </c>
      <c r="B163" s="84" t="s">
        <v>628</v>
      </c>
      <c r="C163" s="84" t="s">
        <v>627</v>
      </c>
      <c r="D163" s="84" t="s">
        <v>13</v>
      </c>
      <c r="E163" s="84" t="s">
        <v>280</v>
      </c>
      <c r="F163" s="84" t="s">
        <v>280</v>
      </c>
      <c r="G163" s="84" t="s">
        <v>630</v>
      </c>
      <c r="H163" s="71"/>
      <c r="I163" s="71"/>
      <c r="J163" s="71"/>
    </row>
    <row r="164" spans="1:10" ht="15.75" x14ac:dyDescent="0.25">
      <c r="A164" s="84" t="s">
        <v>11</v>
      </c>
      <c r="B164" s="84" t="s">
        <v>628</v>
      </c>
      <c r="C164" s="84" t="s">
        <v>627</v>
      </c>
      <c r="D164" s="84" t="s">
        <v>12</v>
      </c>
      <c r="E164" s="84" t="s">
        <v>292</v>
      </c>
      <c r="F164" s="84" t="s">
        <v>292</v>
      </c>
      <c r="G164" s="84" t="s">
        <v>629</v>
      </c>
      <c r="H164" s="71"/>
      <c r="I164" s="71"/>
      <c r="J164" s="71"/>
    </row>
    <row r="165" spans="1:10" ht="15.75" x14ac:dyDescent="0.25">
      <c r="A165" s="84" t="s">
        <v>11</v>
      </c>
      <c r="B165" s="84" t="s">
        <v>628</v>
      </c>
      <c r="C165" s="84" t="s">
        <v>627</v>
      </c>
      <c r="D165" s="84" t="s">
        <v>8</v>
      </c>
      <c r="E165" s="84" t="s">
        <v>292</v>
      </c>
      <c r="F165" s="84" t="s">
        <v>292</v>
      </c>
      <c r="G165" s="84" t="s">
        <v>280</v>
      </c>
      <c r="H165" s="71"/>
      <c r="I165" s="71"/>
      <c r="J165" s="71"/>
    </row>
    <row r="166" spans="1:10" ht="15.75" x14ac:dyDescent="0.25">
      <c r="A166" s="84" t="s">
        <v>11</v>
      </c>
      <c r="B166" s="84" t="s">
        <v>379</v>
      </c>
      <c r="C166" s="84" t="s">
        <v>378</v>
      </c>
      <c r="D166" s="84" t="s">
        <v>13</v>
      </c>
      <c r="E166" s="84" t="s">
        <v>626</v>
      </c>
      <c r="F166" s="84" t="s">
        <v>625</v>
      </c>
      <c r="G166" s="84" t="s">
        <v>624</v>
      </c>
      <c r="H166" s="71"/>
      <c r="I166" s="71"/>
      <c r="J166" s="71"/>
    </row>
    <row r="167" spans="1:10" ht="15.75" x14ac:dyDescent="0.25">
      <c r="A167" s="84" t="s">
        <v>11</v>
      </c>
      <c r="B167" s="84" t="s">
        <v>379</v>
      </c>
      <c r="C167" s="84" t="s">
        <v>378</v>
      </c>
      <c r="D167" s="84" t="s">
        <v>12</v>
      </c>
      <c r="E167" s="84" t="s">
        <v>623</v>
      </c>
      <c r="F167" s="84" t="s">
        <v>622</v>
      </c>
      <c r="G167" s="84" t="s">
        <v>621</v>
      </c>
      <c r="H167" s="71"/>
      <c r="I167" s="71"/>
      <c r="J167" s="71"/>
    </row>
    <row r="168" spans="1:10" ht="15.75" x14ac:dyDescent="0.25">
      <c r="A168" s="84" t="s">
        <v>11</v>
      </c>
      <c r="B168" s="84" t="s">
        <v>379</v>
      </c>
      <c r="C168" s="84" t="s">
        <v>378</v>
      </c>
      <c r="D168" s="84" t="s">
        <v>8</v>
      </c>
      <c r="E168" s="84" t="s">
        <v>377</v>
      </c>
      <c r="F168" s="84" t="s">
        <v>69</v>
      </c>
      <c r="G168" s="84" t="s">
        <v>376</v>
      </c>
      <c r="H168" s="71"/>
      <c r="I168" s="71"/>
      <c r="J168" s="71"/>
    </row>
    <row r="169" spans="1:10" ht="15.75" x14ac:dyDescent="0.25">
      <c r="A169" s="84" t="s">
        <v>11</v>
      </c>
      <c r="B169" s="84" t="s">
        <v>283</v>
      </c>
      <c r="C169" s="84" t="s">
        <v>282</v>
      </c>
      <c r="D169" s="84" t="s">
        <v>13</v>
      </c>
      <c r="E169" s="84" t="s">
        <v>380</v>
      </c>
      <c r="F169" s="84" t="s">
        <v>280</v>
      </c>
      <c r="G169" s="84" t="s">
        <v>380</v>
      </c>
      <c r="H169" s="71"/>
      <c r="I169" s="71"/>
      <c r="J169" s="71"/>
    </row>
    <row r="170" spans="1:10" ht="15.75" x14ac:dyDescent="0.25">
      <c r="A170" s="84" t="s">
        <v>11</v>
      </c>
      <c r="B170" s="84" t="s">
        <v>283</v>
      </c>
      <c r="C170" s="84" t="s">
        <v>282</v>
      </c>
      <c r="D170" s="84" t="s">
        <v>12</v>
      </c>
      <c r="E170" s="84" t="s">
        <v>285</v>
      </c>
      <c r="F170" s="84" t="s">
        <v>292</v>
      </c>
      <c r="G170" s="84" t="s">
        <v>284</v>
      </c>
      <c r="H170" s="71"/>
      <c r="I170" s="71"/>
      <c r="J170" s="71"/>
    </row>
    <row r="171" spans="1:10" ht="15.75" x14ac:dyDescent="0.25">
      <c r="A171" s="84" t="s">
        <v>11</v>
      </c>
      <c r="B171" s="84" t="s">
        <v>283</v>
      </c>
      <c r="C171" s="84" t="s">
        <v>282</v>
      </c>
      <c r="D171" s="84" t="s">
        <v>8</v>
      </c>
      <c r="E171" s="84" t="s">
        <v>281</v>
      </c>
      <c r="F171" s="84" t="s">
        <v>292</v>
      </c>
      <c r="G171" s="84" t="s">
        <v>280</v>
      </c>
      <c r="H171" s="71"/>
      <c r="I171" s="71"/>
      <c r="J171" s="71"/>
    </row>
    <row r="172" spans="1:10" ht="15.75" x14ac:dyDescent="0.25">
      <c r="A172" s="84" t="s">
        <v>11</v>
      </c>
      <c r="B172" s="84" t="s">
        <v>121</v>
      </c>
      <c r="C172" s="84" t="s">
        <v>120</v>
      </c>
      <c r="D172" s="84" t="s">
        <v>13</v>
      </c>
      <c r="E172" s="84" t="s">
        <v>279</v>
      </c>
      <c r="F172" s="84" t="s">
        <v>119</v>
      </c>
      <c r="G172" s="84" t="s">
        <v>119</v>
      </c>
      <c r="H172" s="71"/>
      <c r="I172" s="71"/>
      <c r="J172" s="71"/>
    </row>
    <row r="173" spans="1:10" ht="15.75" x14ac:dyDescent="0.25">
      <c r="A173" s="84" t="s">
        <v>11</v>
      </c>
      <c r="B173" s="84" t="s">
        <v>121</v>
      </c>
      <c r="C173" s="84" t="s">
        <v>120</v>
      </c>
      <c r="D173" s="84" t="s">
        <v>12</v>
      </c>
      <c r="E173" s="84" t="s">
        <v>278</v>
      </c>
      <c r="F173" s="84" t="s">
        <v>277</v>
      </c>
      <c r="G173" s="84" t="s">
        <v>276</v>
      </c>
      <c r="H173" s="71"/>
      <c r="I173" s="71"/>
      <c r="J173" s="71"/>
    </row>
    <row r="174" spans="1:10" ht="15.75" x14ac:dyDescent="0.25">
      <c r="A174" s="84" t="s">
        <v>11</v>
      </c>
      <c r="B174" s="84" t="s">
        <v>121</v>
      </c>
      <c r="C174" s="84" t="s">
        <v>120</v>
      </c>
      <c r="D174" s="84" t="s">
        <v>8</v>
      </c>
      <c r="E174" s="84" t="s">
        <v>119</v>
      </c>
      <c r="F174" s="84" t="s">
        <v>118</v>
      </c>
      <c r="G174" s="84" t="s">
        <v>117</v>
      </c>
      <c r="H174" s="71"/>
      <c r="I174" s="71"/>
      <c r="J174" s="71"/>
    </row>
    <row r="175" spans="1:10" ht="15.75" x14ac:dyDescent="0.25">
      <c r="A175" s="84" t="s">
        <v>11</v>
      </c>
      <c r="B175" s="84" t="s">
        <v>110</v>
      </c>
      <c r="C175" s="84" t="s">
        <v>109</v>
      </c>
      <c r="D175" s="84" t="s">
        <v>13</v>
      </c>
      <c r="E175" s="84" t="s">
        <v>116</v>
      </c>
      <c r="F175" s="84" t="s">
        <v>115</v>
      </c>
      <c r="G175" s="84" t="s">
        <v>114</v>
      </c>
      <c r="H175" s="71"/>
      <c r="I175" s="71"/>
      <c r="J175" s="71"/>
    </row>
    <row r="176" spans="1:10" ht="15.75" x14ac:dyDescent="0.25">
      <c r="A176" s="84" t="s">
        <v>11</v>
      </c>
      <c r="B176" s="84" t="s">
        <v>110</v>
      </c>
      <c r="C176" s="84" t="s">
        <v>109</v>
      </c>
      <c r="D176" s="84" t="s">
        <v>12</v>
      </c>
      <c r="E176" s="84" t="s">
        <v>113</v>
      </c>
      <c r="F176" s="84" t="s">
        <v>112</v>
      </c>
      <c r="G176" s="84" t="s">
        <v>111</v>
      </c>
      <c r="H176" s="71"/>
      <c r="I176" s="71"/>
      <c r="J176" s="71"/>
    </row>
    <row r="177" spans="1:10" ht="15.75" x14ac:dyDescent="0.25">
      <c r="A177" s="84" t="s">
        <v>11</v>
      </c>
      <c r="B177" s="84" t="s">
        <v>110</v>
      </c>
      <c r="C177" s="84" t="s">
        <v>109</v>
      </c>
      <c r="D177" s="84" t="s">
        <v>8</v>
      </c>
      <c r="E177" s="84" t="s">
        <v>108</v>
      </c>
      <c r="F177" s="84" t="s">
        <v>362</v>
      </c>
      <c r="G177" s="84" t="s">
        <v>26</v>
      </c>
      <c r="H177" s="71"/>
      <c r="I177" s="71"/>
      <c r="J177" s="71"/>
    </row>
    <row r="178" spans="1:10" ht="15.75" x14ac:dyDescent="0.25">
      <c r="A178" s="84" t="s">
        <v>11</v>
      </c>
      <c r="B178" s="84" t="s">
        <v>101</v>
      </c>
      <c r="C178" s="84" t="s">
        <v>100</v>
      </c>
      <c r="D178" s="84" t="s">
        <v>13</v>
      </c>
      <c r="E178" s="84" t="s">
        <v>107</v>
      </c>
      <c r="F178" s="84" t="s">
        <v>106</v>
      </c>
      <c r="G178" s="84" t="s">
        <v>105</v>
      </c>
      <c r="H178" s="71"/>
      <c r="I178" s="71"/>
      <c r="J178" s="71"/>
    </row>
    <row r="179" spans="1:10" ht="15.75" x14ac:dyDescent="0.25">
      <c r="A179" s="84" t="s">
        <v>11</v>
      </c>
      <c r="B179" s="84" t="s">
        <v>101</v>
      </c>
      <c r="C179" s="84" t="s">
        <v>100</v>
      </c>
      <c r="D179" s="84" t="s">
        <v>12</v>
      </c>
      <c r="E179" s="84" t="s">
        <v>104</v>
      </c>
      <c r="F179" s="84" t="s">
        <v>103</v>
      </c>
      <c r="G179" s="84" t="s">
        <v>102</v>
      </c>
      <c r="H179" s="71"/>
      <c r="I179" s="71"/>
      <c r="J179" s="71"/>
    </row>
    <row r="180" spans="1:10" ht="15.75" x14ac:dyDescent="0.25">
      <c r="A180" s="84" t="s">
        <v>11</v>
      </c>
      <c r="B180" s="84" t="s">
        <v>101</v>
      </c>
      <c r="C180" s="84" t="s">
        <v>100</v>
      </c>
      <c r="D180" s="84" t="s">
        <v>8</v>
      </c>
      <c r="E180" s="84" t="s">
        <v>99</v>
      </c>
      <c r="F180" s="84" t="s">
        <v>16</v>
      </c>
      <c r="G180" s="84" t="s">
        <v>98</v>
      </c>
      <c r="H180" s="71"/>
      <c r="I180" s="71"/>
      <c r="J180" s="71"/>
    </row>
    <row r="181" spans="1:10" ht="15.75" x14ac:dyDescent="0.25">
      <c r="A181" s="84" t="s">
        <v>11</v>
      </c>
      <c r="B181" s="84" t="s">
        <v>92</v>
      </c>
      <c r="C181" s="84" t="s">
        <v>91</v>
      </c>
      <c r="D181" s="84" t="s">
        <v>13</v>
      </c>
      <c r="E181" s="84" t="s">
        <v>97</v>
      </c>
      <c r="F181" s="84" t="s">
        <v>97</v>
      </c>
      <c r="G181" s="84" t="s">
        <v>96</v>
      </c>
      <c r="H181" s="71"/>
      <c r="I181" s="71"/>
      <c r="J181" s="71"/>
    </row>
    <row r="182" spans="1:10" ht="15.75" x14ac:dyDescent="0.25">
      <c r="A182" s="84" t="s">
        <v>11</v>
      </c>
      <c r="B182" s="84" t="s">
        <v>92</v>
      </c>
      <c r="C182" s="84" t="s">
        <v>91</v>
      </c>
      <c r="D182" s="84" t="s">
        <v>12</v>
      </c>
      <c r="E182" s="84" t="s">
        <v>95</v>
      </c>
      <c r="F182" s="84" t="s">
        <v>94</v>
      </c>
      <c r="G182" s="84" t="s">
        <v>93</v>
      </c>
      <c r="H182" s="71"/>
      <c r="I182" s="71"/>
      <c r="J182" s="71"/>
    </row>
    <row r="183" spans="1:10" ht="15.75" x14ac:dyDescent="0.25">
      <c r="A183" s="84" t="s">
        <v>11</v>
      </c>
      <c r="B183" s="84" t="s">
        <v>92</v>
      </c>
      <c r="C183" s="84" t="s">
        <v>91</v>
      </c>
      <c r="D183" s="84" t="s">
        <v>8</v>
      </c>
      <c r="E183" s="84" t="s">
        <v>90</v>
      </c>
      <c r="F183" s="84" t="s">
        <v>89</v>
      </c>
      <c r="G183" s="84" t="s">
        <v>88</v>
      </c>
      <c r="H183" s="71"/>
      <c r="I183" s="71"/>
      <c r="J183" s="71"/>
    </row>
    <row r="184" spans="1:10" ht="15.75" x14ac:dyDescent="0.25">
      <c r="A184" s="84" t="s">
        <v>11</v>
      </c>
      <c r="B184" s="84" t="s">
        <v>81</v>
      </c>
      <c r="C184" s="84" t="s">
        <v>80</v>
      </c>
      <c r="D184" s="84" t="s">
        <v>13</v>
      </c>
      <c r="E184" s="84" t="s">
        <v>87</v>
      </c>
      <c r="F184" s="84" t="s">
        <v>86</v>
      </c>
      <c r="G184" s="84" t="s">
        <v>85</v>
      </c>
      <c r="H184" s="71"/>
      <c r="I184" s="71"/>
      <c r="J184" s="71"/>
    </row>
    <row r="185" spans="1:10" ht="15.75" x14ac:dyDescent="0.25">
      <c r="A185" s="84" t="s">
        <v>11</v>
      </c>
      <c r="B185" s="84" t="s">
        <v>81</v>
      </c>
      <c r="C185" s="84" t="s">
        <v>80</v>
      </c>
      <c r="D185" s="84" t="s">
        <v>12</v>
      </c>
      <c r="E185" s="84" t="s">
        <v>84</v>
      </c>
      <c r="F185" s="84" t="s">
        <v>83</v>
      </c>
      <c r="G185" s="84" t="s">
        <v>82</v>
      </c>
      <c r="H185" s="71"/>
      <c r="I185" s="71"/>
      <c r="J185" s="71"/>
    </row>
    <row r="186" spans="1:10" ht="15.75" x14ac:dyDescent="0.25">
      <c r="A186" s="84" t="s">
        <v>11</v>
      </c>
      <c r="B186" s="84" t="s">
        <v>81</v>
      </c>
      <c r="C186" s="84" t="s">
        <v>80</v>
      </c>
      <c r="D186" s="84" t="s">
        <v>8</v>
      </c>
      <c r="E186" s="84" t="s">
        <v>498</v>
      </c>
      <c r="F186" s="84" t="s">
        <v>79</v>
      </c>
      <c r="G186" s="84" t="s">
        <v>78</v>
      </c>
      <c r="H186" s="71"/>
      <c r="I186" s="71"/>
      <c r="J186" s="71"/>
    </row>
    <row r="187" spans="1:10" ht="15.75" x14ac:dyDescent="0.25">
      <c r="A187" s="84" t="s">
        <v>11</v>
      </c>
      <c r="B187" s="84" t="s">
        <v>71</v>
      </c>
      <c r="C187" s="84" t="s">
        <v>70</v>
      </c>
      <c r="D187" s="84" t="s">
        <v>13</v>
      </c>
      <c r="E187" s="84" t="s">
        <v>77</v>
      </c>
      <c r="F187" s="84" t="s">
        <v>76</v>
      </c>
      <c r="G187" s="84" t="s">
        <v>75</v>
      </c>
      <c r="H187" s="71"/>
      <c r="I187" s="71"/>
      <c r="J187" s="71"/>
    </row>
    <row r="188" spans="1:10" ht="15.75" x14ac:dyDescent="0.25">
      <c r="A188" s="84" t="s">
        <v>11</v>
      </c>
      <c r="B188" s="84" t="s">
        <v>71</v>
      </c>
      <c r="C188" s="84" t="s">
        <v>70</v>
      </c>
      <c r="D188" s="84" t="s">
        <v>12</v>
      </c>
      <c r="E188" s="84" t="s">
        <v>74</v>
      </c>
      <c r="F188" s="84" t="s">
        <v>73</v>
      </c>
      <c r="G188" s="84" t="s">
        <v>72</v>
      </c>
      <c r="H188" s="71"/>
      <c r="I188" s="71"/>
      <c r="J188" s="71"/>
    </row>
    <row r="189" spans="1:10" ht="15.75" x14ac:dyDescent="0.25">
      <c r="A189" s="84" t="s">
        <v>11</v>
      </c>
      <c r="B189" s="84" t="s">
        <v>71</v>
      </c>
      <c r="C189" s="84" t="s">
        <v>70</v>
      </c>
      <c r="D189" s="84" t="s">
        <v>8</v>
      </c>
      <c r="E189" s="84" t="s">
        <v>68</v>
      </c>
      <c r="F189" s="84" t="s">
        <v>69</v>
      </c>
      <c r="G189" s="84" t="s">
        <v>68</v>
      </c>
      <c r="H189" s="71"/>
      <c r="I189" s="71"/>
      <c r="J189" s="71"/>
    </row>
    <row r="190" spans="1:10" ht="15.75" x14ac:dyDescent="0.25">
      <c r="A190" s="84" t="s">
        <v>11</v>
      </c>
      <c r="B190" s="84" t="s">
        <v>61</v>
      </c>
      <c r="C190" s="84" t="s">
        <v>60</v>
      </c>
      <c r="D190" s="84" t="s">
        <v>13</v>
      </c>
      <c r="E190" s="84" t="s">
        <v>67</v>
      </c>
      <c r="F190" s="84" t="s">
        <v>66</v>
      </c>
      <c r="G190" s="84" t="s">
        <v>65</v>
      </c>
      <c r="H190" s="71"/>
      <c r="I190" s="71"/>
      <c r="J190" s="71"/>
    </row>
    <row r="191" spans="1:10" ht="15.75" x14ac:dyDescent="0.25">
      <c r="A191" s="84" t="s">
        <v>11</v>
      </c>
      <c r="B191" s="84" t="s">
        <v>61</v>
      </c>
      <c r="C191" s="84" t="s">
        <v>60</v>
      </c>
      <c r="D191" s="84" t="s">
        <v>12</v>
      </c>
      <c r="E191" s="84" t="s">
        <v>64</v>
      </c>
      <c r="F191" s="84" t="s">
        <v>63</v>
      </c>
      <c r="G191" s="84" t="s">
        <v>62</v>
      </c>
      <c r="H191" s="71"/>
      <c r="I191" s="71"/>
      <c r="J191" s="71"/>
    </row>
    <row r="192" spans="1:10" ht="15.75" x14ac:dyDescent="0.25">
      <c r="A192" s="84" t="s">
        <v>11</v>
      </c>
      <c r="B192" s="84" t="s">
        <v>61</v>
      </c>
      <c r="C192" s="84" t="s">
        <v>60</v>
      </c>
      <c r="D192" s="84" t="s">
        <v>8</v>
      </c>
      <c r="E192" s="84" t="s">
        <v>59</v>
      </c>
      <c r="F192" s="84" t="s">
        <v>58</v>
      </c>
      <c r="G192" s="84" t="s">
        <v>205</v>
      </c>
      <c r="H192" s="71"/>
      <c r="I192" s="71"/>
      <c r="J192" s="71"/>
    </row>
    <row r="193" spans="1:10" ht="15.75" x14ac:dyDescent="0.25">
      <c r="A193" s="84" t="s">
        <v>11</v>
      </c>
      <c r="B193" s="84" t="s">
        <v>365</v>
      </c>
      <c r="C193" s="84" t="s">
        <v>364</v>
      </c>
      <c r="D193" s="84" t="s">
        <v>13</v>
      </c>
      <c r="E193" s="84" t="s">
        <v>204</v>
      </c>
      <c r="F193" s="84" t="s">
        <v>203</v>
      </c>
      <c r="G193" s="84" t="s">
        <v>369</v>
      </c>
      <c r="H193" s="71"/>
      <c r="I193" s="71"/>
      <c r="J193" s="71"/>
    </row>
    <row r="194" spans="1:10" ht="15.75" x14ac:dyDescent="0.25">
      <c r="A194" s="84" t="s">
        <v>11</v>
      </c>
      <c r="B194" s="84" t="s">
        <v>365</v>
      </c>
      <c r="C194" s="84" t="s">
        <v>364</v>
      </c>
      <c r="D194" s="84" t="s">
        <v>12</v>
      </c>
      <c r="E194" s="84" t="s">
        <v>368</v>
      </c>
      <c r="F194" s="84" t="s">
        <v>367</v>
      </c>
      <c r="G194" s="84" t="s">
        <v>366</v>
      </c>
      <c r="H194" s="71"/>
      <c r="I194" s="71"/>
      <c r="J194" s="71"/>
    </row>
    <row r="195" spans="1:10" ht="15.75" x14ac:dyDescent="0.25">
      <c r="A195" s="84" t="s">
        <v>11</v>
      </c>
      <c r="B195" s="84" t="s">
        <v>365</v>
      </c>
      <c r="C195" s="84" t="s">
        <v>364</v>
      </c>
      <c r="D195" s="84" t="s">
        <v>8</v>
      </c>
      <c r="E195" s="84" t="s">
        <v>363</v>
      </c>
      <c r="F195" s="84" t="s">
        <v>362</v>
      </c>
      <c r="G195" s="84" t="s">
        <v>466</v>
      </c>
      <c r="H195" s="71"/>
      <c r="I195" s="71"/>
      <c r="J195" s="71"/>
    </row>
    <row r="196" spans="1:10" ht="15.75" x14ac:dyDescent="0.25">
      <c r="A196" s="84" t="s">
        <v>11</v>
      </c>
      <c r="B196" s="84" t="s">
        <v>530</v>
      </c>
      <c r="C196" s="84" t="s">
        <v>529</v>
      </c>
      <c r="D196" s="84" t="s">
        <v>13</v>
      </c>
      <c r="E196" s="84" t="s">
        <v>536</v>
      </c>
      <c r="F196" s="84" t="s">
        <v>535</v>
      </c>
      <c r="G196" s="84" t="s">
        <v>534</v>
      </c>
      <c r="H196" s="71"/>
      <c r="I196" s="71"/>
      <c r="J196" s="71"/>
    </row>
    <row r="197" spans="1:10" ht="15.75" x14ac:dyDescent="0.25">
      <c r="A197" s="84" t="s">
        <v>11</v>
      </c>
      <c r="B197" s="84" t="s">
        <v>530</v>
      </c>
      <c r="C197" s="84" t="s">
        <v>529</v>
      </c>
      <c r="D197" s="84" t="s">
        <v>12</v>
      </c>
      <c r="E197" s="84" t="s">
        <v>533</v>
      </c>
      <c r="F197" s="84" t="s">
        <v>532</v>
      </c>
      <c r="G197" s="84" t="s">
        <v>531</v>
      </c>
      <c r="H197" s="71"/>
      <c r="I197" s="71"/>
      <c r="J197" s="71"/>
    </row>
    <row r="198" spans="1:10" ht="15.75" x14ac:dyDescent="0.25">
      <c r="A198" s="84" t="s">
        <v>11</v>
      </c>
      <c r="B198" s="84" t="s">
        <v>530</v>
      </c>
      <c r="C198" s="84" t="s">
        <v>529</v>
      </c>
      <c r="D198" s="84" t="s">
        <v>8</v>
      </c>
      <c r="E198" s="84" t="s">
        <v>37</v>
      </c>
      <c r="F198" s="84" t="s">
        <v>528</v>
      </c>
      <c r="G198" s="84" t="s">
        <v>528</v>
      </c>
      <c r="H198" s="71"/>
      <c r="I198" s="71"/>
      <c r="J198" s="71"/>
    </row>
    <row r="199" spans="1:10" ht="15.75" x14ac:dyDescent="0.25">
      <c r="A199" s="84" t="s">
        <v>11</v>
      </c>
      <c r="B199" s="84" t="s">
        <v>521</v>
      </c>
      <c r="C199" s="84" t="s">
        <v>520</v>
      </c>
      <c r="D199" s="84" t="s">
        <v>13</v>
      </c>
      <c r="E199" s="84" t="s">
        <v>527</v>
      </c>
      <c r="F199" s="84" t="s">
        <v>526</v>
      </c>
      <c r="G199" s="84" t="s">
        <v>525</v>
      </c>
      <c r="H199" s="71"/>
      <c r="I199" s="71"/>
      <c r="J199" s="71"/>
    </row>
    <row r="200" spans="1:10" ht="15.75" x14ac:dyDescent="0.25">
      <c r="A200" s="84" t="s">
        <v>11</v>
      </c>
      <c r="B200" s="84" t="s">
        <v>521</v>
      </c>
      <c r="C200" s="84" t="s">
        <v>520</v>
      </c>
      <c r="D200" s="84" t="s">
        <v>12</v>
      </c>
      <c r="E200" s="84" t="s">
        <v>524</v>
      </c>
      <c r="F200" s="84" t="s">
        <v>523</v>
      </c>
      <c r="G200" s="84" t="s">
        <v>522</v>
      </c>
      <c r="H200" s="71"/>
      <c r="I200" s="71"/>
      <c r="J200" s="71"/>
    </row>
    <row r="201" spans="1:10" ht="15.75" x14ac:dyDescent="0.25">
      <c r="A201" s="84" t="s">
        <v>11</v>
      </c>
      <c r="B201" s="84" t="s">
        <v>521</v>
      </c>
      <c r="C201" s="84" t="s">
        <v>520</v>
      </c>
      <c r="D201" s="84" t="s">
        <v>8</v>
      </c>
      <c r="E201" s="84" t="s">
        <v>519</v>
      </c>
      <c r="F201" s="84" t="s">
        <v>518</v>
      </c>
      <c r="G201" s="84" t="s">
        <v>15</v>
      </c>
      <c r="H201" s="71"/>
      <c r="I201" s="71"/>
      <c r="J201" s="71"/>
    </row>
    <row r="202" spans="1:10" ht="15.75" x14ac:dyDescent="0.25">
      <c r="A202" s="84" t="s">
        <v>11</v>
      </c>
      <c r="B202" s="84" t="s">
        <v>511</v>
      </c>
      <c r="C202" s="84" t="s">
        <v>510</v>
      </c>
      <c r="D202" s="84" t="s">
        <v>13</v>
      </c>
      <c r="E202" s="84" t="s">
        <v>517</v>
      </c>
      <c r="F202" s="84" t="s">
        <v>516</v>
      </c>
      <c r="G202" s="84" t="s">
        <v>515</v>
      </c>
      <c r="H202" s="71"/>
      <c r="I202" s="71"/>
      <c r="J202" s="71"/>
    </row>
    <row r="203" spans="1:10" ht="15.75" x14ac:dyDescent="0.25">
      <c r="A203" s="84" t="s">
        <v>11</v>
      </c>
      <c r="B203" s="84" t="s">
        <v>511</v>
      </c>
      <c r="C203" s="84" t="s">
        <v>510</v>
      </c>
      <c r="D203" s="84" t="s">
        <v>12</v>
      </c>
      <c r="E203" s="84" t="s">
        <v>514</v>
      </c>
      <c r="F203" s="84" t="s">
        <v>513</v>
      </c>
      <c r="G203" s="84" t="s">
        <v>512</v>
      </c>
      <c r="H203" s="71"/>
      <c r="I203" s="71"/>
      <c r="J203" s="71"/>
    </row>
    <row r="204" spans="1:10" ht="15.75" x14ac:dyDescent="0.25">
      <c r="A204" s="84" t="s">
        <v>11</v>
      </c>
      <c r="B204" s="84" t="s">
        <v>511</v>
      </c>
      <c r="C204" s="84" t="s">
        <v>510</v>
      </c>
      <c r="D204" s="84" t="s">
        <v>8</v>
      </c>
      <c r="E204" s="84" t="s">
        <v>509</v>
      </c>
      <c r="F204" s="84" t="s">
        <v>508</v>
      </c>
      <c r="G204" s="84" t="s">
        <v>507</v>
      </c>
      <c r="H204" s="71"/>
      <c r="I204" s="71"/>
      <c r="J204" s="71"/>
    </row>
    <row r="205" spans="1:10" ht="15.75" x14ac:dyDescent="0.25">
      <c r="A205" s="84" t="s">
        <v>11</v>
      </c>
      <c r="B205" s="84" t="s">
        <v>500</v>
      </c>
      <c r="C205" s="84" t="s">
        <v>499</v>
      </c>
      <c r="D205" s="84" t="s">
        <v>13</v>
      </c>
      <c r="E205" s="84" t="s">
        <v>506</v>
      </c>
      <c r="F205" s="84" t="s">
        <v>505</v>
      </c>
      <c r="G205" s="84" t="s">
        <v>504</v>
      </c>
      <c r="H205" s="71"/>
      <c r="I205" s="71"/>
      <c r="J205" s="71"/>
    </row>
    <row r="206" spans="1:10" ht="15.75" x14ac:dyDescent="0.25">
      <c r="A206" s="84" t="s">
        <v>11</v>
      </c>
      <c r="B206" s="84" t="s">
        <v>500</v>
      </c>
      <c r="C206" s="84" t="s">
        <v>499</v>
      </c>
      <c r="D206" s="84" t="s">
        <v>12</v>
      </c>
      <c r="E206" s="84" t="s">
        <v>503</v>
      </c>
      <c r="F206" s="84" t="s">
        <v>502</v>
      </c>
      <c r="G206" s="84" t="s">
        <v>501</v>
      </c>
      <c r="H206" s="71"/>
      <c r="I206" s="71"/>
      <c r="J206" s="71"/>
    </row>
    <row r="207" spans="1:10" ht="15.75" x14ac:dyDescent="0.25">
      <c r="A207" s="84" t="s">
        <v>11</v>
      </c>
      <c r="B207" s="84" t="s">
        <v>500</v>
      </c>
      <c r="C207" s="84" t="s">
        <v>499</v>
      </c>
      <c r="D207" s="84" t="s">
        <v>8</v>
      </c>
      <c r="E207" s="84" t="s">
        <v>498</v>
      </c>
      <c r="F207" s="84" t="s">
        <v>497</v>
      </c>
      <c r="G207" s="84" t="s">
        <v>497</v>
      </c>
      <c r="H207" s="71"/>
      <c r="I207" s="71"/>
      <c r="J207" s="71"/>
    </row>
    <row r="208" spans="1:10" ht="15.75" x14ac:dyDescent="0.25">
      <c r="A208" s="84" t="s">
        <v>11</v>
      </c>
      <c r="B208" s="84" t="s">
        <v>490</v>
      </c>
      <c r="C208" s="84" t="s">
        <v>489</v>
      </c>
      <c r="D208" s="84" t="s">
        <v>13</v>
      </c>
      <c r="E208" s="84" t="s">
        <v>496</v>
      </c>
      <c r="F208" s="84" t="s">
        <v>495</v>
      </c>
      <c r="G208" s="84" t="s">
        <v>494</v>
      </c>
      <c r="H208" s="71"/>
      <c r="I208" s="71"/>
      <c r="J208" s="71"/>
    </row>
    <row r="209" spans="1:10" ht="15.75" x14ac:dyDescent="0.25">
      <c r="A209" s="84" t="s">
        <v>11</v>
      </c>
      <c r="B209" s="84" t="s">
        <v>490</v>
      </c>
      <c r="C209" s="84" t="s">
        <v>489</v>
      </c>
      <c r="D209" s="84" t="s">
        <v>12</v>
      </c>
      <c r="E209" s="84" t="s">
        <v>493</v>
      </c>
      <c r="F209" s="84" t="s">
        <v>492</v>
      </c>
      <c r="G209" s="84" t="s">
        <v>491</v>
      </c>
      <c r="H209" s="71"/>
      <c r="I209" s="71"/>
      <c r="J209" s="71"/>
    </row>
    <row r="210" spans="1:10" ht="15.75" x14ac:dyDescent="0.25">
      <c r="A210" s="84" t="s">
        <v>11</v>
      </c>
      <c r="B210" s="84" t="s">
        <v>490</v>
      </c>
      <c r="C210" s="84" t="s">
        <v>489</v>
      </c>
      <c r="D210" s="84" t="s">
        <v>8</v>
      </c>
      <c r="E210" s="84" t="s">
        <v>15</v>
      </c>
      <c r="F210" s="84" t="s">
        <v>488</v>
      </c>
      <c r="G210" s="84" t="s">
        <v>487</v>
      </c>
      <c r="H210" s="71"/>
      <c r="I210" s="71"/>
      <c r="J210" s="71"/>
    </row>
    <row r="211" spans="1:10" ht="15.75" x14ac:dyDescent="0.25">
      <c r="A211" s="84" t="s">
        <v>11</v>
      </c>
      <c r="B211" s="84" t="s">
        <v>480</v>
      </c>
      <c r="C211" s="84" t="s">
        <v>479</v>
      </c>
      <c r="D211" s="84" t="s">
        <v>13</v>
      </c>
      <c r="E211" s="84" t="s">
        <v>486</v>
      </c>
      <c r="F211" s="84" t="s">
        <v>485</v>
      </c>
      <c r="G211" s="84" t="s">
        <v>484</v>
      </c>
      <c r="H211" s="71"/>
      <c r="I211" s="71"/>
      <c r="J211" s="71"/>
    </row>
    <row r="212" spans="1:10" ht="15.75" x14ac:dyDescent="0.25">
      <c r="A212" s="84" t="s">
        <v>11</v>
      </c>
      <c r="B212" s="84" t="s">
        <v>480</v>
      </c>
      <c r="C212" s="84" t="s">
        <v>479</v>
      </c>
      <c r="D212" s="84" t="s">
        <v>12</v>
      </c>
      <c r="E212" s="84" t="s">
        <v>483</v>
      </c>
      <c r="F212" s="84" t="s">
        <v>482</v>
      </c>
      <c r="G212" s="84" t="s">
        <v>481</v>
      </c>
      <c r="H212" s="71"/>
      <c r="I212" s="71"/>
      <c r="J212" s="71"/>
    </row>
    <row r="213" spans="1:10" ht="15.75" x14ac:dyDescent="0.25">
      <c r="A213" s="84" t="s">
        <v>11</v>
      </c>
      <c r="B213" s="84" t="s">
        <v>480</v>
      </c>
      <c r="C213" s="84" t="s">
        <v>479</v>
      </c>
      <c r="D213" s="84" t="s">
        <v>8</v>
      </c>
      <c r="E213" s="84" t="s">
        <v>478</v>
      </c>
      <c r="F213" s="84" t="s">
        <v>477</v>
      </c>
      <c r="G213" s="84" t="s">
        <v>476</v>
      </c>
      <c r="H213" s="71"/>
      <c r="I213" s="71"/>
      <c r="J213" s="71"/>
    </row>
    <row r="214" spans="1:10" ht="15.75" x14ac:dyDescent="0.25">
      <c r="A214" s="84" t="s">
        <v>11</v>
      </c>
      <c r="B214" s="84" t="s">
        <v>469</v>
      </c>
      <c r="C214" s="84" t="s">
        <v>468</v>
      </c>
      <c r="D214" s="84" t="s">
        <v>13</v>
      </c>
      <c r="E214" s="84" t="s">
        <v>475</v>
      </c>
      <c r="F214" s="84" t="s">
        <v>474</v>
      </c>
      <c r="G214" s="84" t="s">
        <v>473</v>
      </c>
      <c r="H214" s="71"/>
      <c r="I214" s="71"/>
      <c r="J214" s="71"/>
    </row>
    <row r="215" spans="1:10" ht="15.75" x14ac:dyDescent="0.25">
      <c r="A215" s="84" t="s">
        <v>11</v>
      </c>
      <c r="B215" s="84" t="s">
        <v>469</v>
      </c>
      <c r="C215" s="84" t="s">
        <v>468</v>
      </c>
      <c r="D215" s="84" t="s">
        <v>12</v>
      </c>
      <c r="E215" s="84" t="s">
        <v>472</v>
      </c>
      <c r="F215" s="84" t="s">
        <v>471</v>
      </c>
      <c r="G215" s="84" t="s">
        <v>470</v>
      </c>
      <c r="H215" s="71"/>
      <c r="I215" s="71"/>
      <c r="J215" s="71"/>
    </row>
    <row r="216" spans="1:10" ht="15.75" x14ac:dyDescent="0.25">
      <c r="A216" s="84" t="s">
        <v>11</v>
      </c>
      <c r="B216" s="84" t="s">
        <v>469</v>
      </c>
      <c r="C216" s="84" t="s">
        <v>468</v>
      </c>
      <c r="D216" s="84" t="s">
        <v>8</v>
      </c>
      <c r="E216" s="84" t="s">
        <v>467</v>
      </c>
      <c r="F216" s="84" t="s">
        <v>466</v>
      </c>
      <c r="G216" s="84" t="s">
        <v>465</v>
      </c>
      <c r="H216" s="71"/>
      <c r="I216" s="71"/>
      <c r="J216" s="71"/>
    </row>
    <row r="217" spans="1:10" ht="15.75" x14ac:dyDescent="0.25">
      <c r="A217" s="84" t="s">
        <v>11</v>
      </c>
      <c r="B217" s="84" t="s">
        <v>50</v>
      </c>
      <c r="C217" s="84" t="s">
        <v>49</v>
      </c>
      <c r="D217" s="84" t="s">
        <v>13</v>
      </c>
      <c r="E217" s="84" t="s">
        <v>464</v>
      </c>
      <c r="F217" s="84" t="s">
        <v>330</v>
      </c>
      <c r="G217" s="84" t="s">
        <v>329</v>
      </c>
      <c r="H217" s="71"/>
      <c r="I217" s="71"/>
      <c r="J217" s="71"/>
    </row>
    <row r="218" spans="1:10" ht="15.75" x14ac:dyDescent="0.25">
      <c r="A218" s="84" t="s">
        <v>11</v>
      </c>
      <c r="B218" s="84" t="s">
        <v>50</v>
      </c>
      <c r="C218" s="84" t="s">
        <v>49</v>
      </c>
      <c r="D218" s="84" t="s">
        <v>12</v>
      </c>
      <c r="E218" s="84" t="s">
        <v>328</v>
      </c>
      <c r="F218" s="84" t="s">
        <v>327</v>
      </c>
      <c r="G218" s="84" t="s">
        <v>51</v>
      </c>
      <c r="H218" s="71"/>
      <c r="I218" s="71"/>
      <c r="J218" s="71"/>
    </row>
    <row r="219" spans="1:10" ht="15.75" x14ac:dyDescent="0.25">
      <c r="A219" s="84" t="s">
        <v>11</v>
      </c>
      <c r="B219" s="84" t="s">
        <v>50</v>
      </c>
      <c r="C219" s="84" t="s">
        <v>49</v>
      </c>
      <c r="D219" s="84" t="s">
        <v>8</v>
      </c>
      <c r="E219" s="84" t="s">
        <v>48</v>
      </c>
      <c r="F219" s="84" t="s">
        <v>47</v>
      </c>
      <c r="G219" s="84" t="s">
        <v>46</v>
      </c>
      <c r="H219" s="71"/>
      <c r="I219" s="71"/>
      <c r="J219" s="71"/>
    </row>
    <row r="220" spans="1:10" ht="15.75" x14ac:dyDescent="0.25">
      <c r="A220" s="84" t="s">
        <v>11</v>
      </c>
      <c r="B220" s="84" t="s">
        <v>40</v>
      </c>
      <c r="C220" s="84" t="s">
        <v>39</v>
      </c>
      <c r="D220" s="84" t="s">
        <v>13</v>
      </c>
      <c r="E220" s="84" t="s">
        <v>45</v>
      </c>
      <c r="F220" s="84" t="s">
        <v>44</v>
      </c>
      <c r="G220" s="84" t="s">
        <v>29</v>
      </c>
      <c r="H220" s="71"/>
      <c r="I220" s="71"/>
      <c r="J220" s="71"/>
    </row>
    <row r="221" spans="1:10" ht="15.75" x14ac:dyDescent="0.25">
      <c r="A221" s="84" t="s">
        <v>11</v>
      </c>
      <c r="B221" s="84" t="s">
        <v>40</v>
      </c>
      <c r="C221" s="84" t="s">
        <v>39</v>
      </c>
      <c r="D221" s="84" t="s">
        <v>12</v>
      </c>
      <c r="E221" s="84" t="s">
        <v>43</v>
      </c>
      <c r="F221" s="84" t="s">
        <v>42</v>
      </c>
      <c r="G221" s="84" t="s">
        <v>41</v>
      </c>
      <c r="H221" s="71"/>
      <c r="I221" s="71"/>
      <c r="J221" s="71"/>
    </row>
    <row r="222" spans="1:10" ht="15.75" x14ac:dyDescent="0.25">
      <c r="A222" s="84" t="s">
        <v>11</v>
      </c>
      <c r="B222" s="84" t="s">
        <v>40</v>
      </c>
      <c r="C222" s="84" t="s">
        <v>39</v>
      </c>
      <c r="D222" s="84" t="s">
        <v>8</v>
      </c>
      <c r="E222" s="84" t="s">
        <v>38</v>
      </c>
      <c r="F222" s="84" t="s">
        <v>37</v>
      </c>
      <c r="G222" s="84" t="s">
        <v>36</v>
      </c>
      <c r="H222" s="71"/>
      <c r="I222" s="71"/>
      <c r="J222" s="71"/>
    </row>
    <row r="223" spans="1:10" ht="15.75" x14ac:dyDescent="0.25">
      <c r="A223" s="84" t="s">
        <v>11</v>
      </c>
      <c r="B223" s="84" t="s">
        <v>29</v>
      </c>
      <c r="C223" s="84" t="s">
        <v>28</v>
      </c>
      <c r="D223" s="84" t="s">
        <v>13</v>
      </c>
      <c r="E223" s="84" t="s">
        <v>35</v>
      </c>
      <c r="F223" s="84" t="s">
        <v>34</v>
      </c>
      <c r="G223" s="84" t="s">
        <v>33</v>
      </c>
      <c r="H223" s="71"/>
      <c r="I223" s="71"/>
      <c r="J223" s="71"/>
    </row>
    <row r="224" spans="1:10" ht="15.75" x14ac:dyDescent="0.25">
      <c r="A224" s="84" t="s">
        <v>11</v>
      </c>
      <c r="B224" s="84" t="s">
        <v>29</v>
      </c>
      <c r="C224" s="84" t="s">
        <v>28</v>
      </c>
      <c r="D224" s="84" t="s">
        <v>12</v>
      </c>
      <c r="E224" s="84" t="s">
        <v>32</v>
      </c>
      <c r="F224" s="84" t="s">
        <v>31</v>
      </c>
      <c r="G224" s="84" t="s">
        <v>30</v>
      </c>
      <c r="H224" s="71"/>
      <c r="I224" s="71"/>
      <c r="J224" s="71"/>
    </row>
    <row r="225" spans="1:10" ht="15.75" x14ac:dyDescent="0.25">
      <c r="A225" s="84" t="s">
        <v>11</v>
      </c>
      <c r="B225" s="84" t="s">
        <v>29</v>
      </c>
      <c r="C225" s="84" t="s">
        <v>28</v>
      </c>
      <c r="D225" s="84" t="s">
        <v>8</v>
      </c>
      <c r="E225" s="84" t="s">
        <v>27</v>
      </c>
      <c r="F225" s="84" t="s">
        <v>26</v>
      </c>
      <c r="G225" s="84" t="s">
        <v>25</v>
      </c>
      <c r="H225" s="71"/>
      <c r="I225" s="71"/>
      <c r="J225" s="71"/>
    </row>
    <row r="226" spans="1:10" ht="15.75" x14ac:dyDescent="0.25">
      <c r="A226" s="84" t="s">
        <v>11</v>
      </c>
      <c r="B226" s="84" t="s">
        <v>18</v>
      </c>
      <c r="C226" s="84" t="s">
        <v>17</v>
      </c>
      <c r="D226" s="84" t="s">
        <v>13</v>
      </c>
      <c r="E226" s="84" t="s">
        <v>24</v>
      </c>
      <c r="F226" s="84" t="s">
        <v>23</v>
      </c>
      <c r="G226" s="84" t="s">
        <v>22</v>
      </c>
      <c r="H226" s="71"/>
      <c r="I226" s="71"/>
      <c r="J226" s="71"/>
    </row>
    <row r="227" spans="1:10" ht="15.75" x14ac:dyDescent="0.25">
      <c r="A227" s="84" t="s">
        <v>11</v>
      </c>
      <c r="B227" s="84" t="s">
        <v>18</v>
      </c>
      <c r="C227" s="84" t="s">
        <v>17</v>
      </c>
      <c r="D227" s="84" t="s">
        <v>12</v>
      </c>
      <c r="E227" s="84" t="s">
        <v>21</v>
      </c>
      <c r="F227" s="84" t="s">
        <v>20</v>
      </c>
      <c r="G227" s="84" t="s">
        <v>19</v>
      </c>
      <c r="H227" s="71"/>
      <c r="I227" s="71"/>
      <c r="J227" s="71"/>
    </row>
    <row r="228" spans="1:10" ht="15.75" x14ac:dyDescent="0.25">
      <c r="A228" s="84" t="s">
        <v>11</v>
      </c>
      <c r="B228" s="84" t="s">
        <v>18</v>
      </c>
      <c r="C228" s="84" t="s">
        <v>17</v>
      </c>
      <c r="D228" s="84" t="s">
        <v>8</v>
      </c>
      <c r="E228" s="84" t="s">
        <v>16</v>
      </c>
      <c r="F228" s="84" t="s">
        <v>15</v>
      </c>
      <c r="G228" s="84" t="s">
        <v>14</v>
      </c>
      <c r="H228" s="71"/>
      <c r="I228" s="71"/>
      <c r="J228" s="71"/>
    </row>
    <row r="229" spans="1:10" ht="15.75" x14ac:dyDescent="0.25">
      <c r="A229" s="84" t="s">
        <v>11</v>
      </c>
      <c r="B229" s="84" t="s">
        <v>10</v>
      </c>
      <c r="C229" s="84" t="s">
        <v>9</v>
      </c>
      <c r="D229" s="84" t="s">
        <v>13</v>
      </c>
      <c r="E229" s="84" t="s">
        <v>406</v>
      </c>
      <c r="F229" s="84" t="s">
        <v>406</v>
      </c>
      <c r="G229" s="84" t="s">
        <v>406</v>
      </c>
      <c r="H229" s="71"/>
      <c r="I229" s="71"/>
      <c r="J229" s="71"/>
    </row>
    <row r="230" spans="1:10" ht="15.75" x14ac:dyDescent="0.25">
      <c r="A230" s="84" t="s">
        <v>11</v>
      </c>
      <c r="B230" s="84" t="s">
        <v>10</v>
      </c>
      <c r="C230" s="84" t="s">
        <v>9</v>
      </c>
      <c r="D230" s="84" t="s">
        <v>12</v>
      </c>
      <c r="E230" s="84" t="s">
        <v>406</v>
      </c>
      <c r="F230" s="84" t="s">
        <v>406</v>
      </c>
      <c r="G230" s="84" t="s">
        <v>406</v>
      </c>
      <c r="H230" s="71"/>
      <c r="I230" s="71"/>
      <c r="J230" s="71"/>
    </row>
    <row r="231" spans="1:10" ht="15.75" x14ac:dyDescent="0.25">
      <c r="A231" s="84" t="s">
        <v>11</v>
      </c>
      <c r="B231" s="84" t="s">
        <v>10</v>
      </c>
      <c r="C231" s="84" t="s">
        <v>9</v>
      </c>
      <c r="D231" s="84" t="s">
        <v>8</v>
      </c>
      <c r="E231" s="84" t="s">
        <v>406</v>
      </c>
      <c r="F231" s="84" t="s">
        <v>406</v>
      </c>
      <c r="G231" s="84" t="s">
        <v>406</v>
      </c>
      <c r="H231" s="71"/>
      <c r="I231" s="71"/>
      <c r="J231" s="71"/>
    </row>
    <row r="232" spans="1:10" ht="15.75" x14ac:dyDescent="0.25">
      <c r="A232" s="71"/>
      <c r="B232" s="71"/>
      <c r="C232" s="71"/>
      <c r="D232" s="71"/>
      <c r="E232" s="71"/>
      <c r="F232" s="71"/>
      <c r="G232" s="71"/>
      <c r="H232" s="71"/>
      <c r="I232" s="71"/>
      <c r="J232" s="71"/>
    </row>
    <row r="233" spans="1:10" ht="15.75" x14ac:dyDescent="0.25">
      <c r="A233" s="71" t="s">
        <v>7</v>
      </c>
      <c r="B233" s="71"/>
      <c r="C233" s="71"/>
      <c r="D233" s="71"/>
      <c r="E233" s="71"/>
      <c r="F233" s="71"/>
      <c r="G233" s="71"/>
      <c r="H233" s="71"/>
      <c r="I233" s="71"/>
      <c r="J233" s="71"/>
    </row>
    <row r="234" spans="1:10" ht="15.75" x14ac:dyDescent="0.25">
      <c r="A234" s="71"/>
      <c r="B234" s="71"/>
      <c r="C234" s="71"/>
      <c r="D234" s="71"/>
      <c r="E234" s="71"/>
      <c r="F234" s="71"/>
      <c r="G234" s="71"/>
      <c r="H234" s="71"/>
      <c r="I234" s="71"/>
      <c r="J234" s="71"/>
    </row>
    <row r="235" spans="1:10" ht="15.75" x14ac:dyDescent="0.25">
      <c r="A235" s="71" t="s">
        <v>6</v>
      </c>
      <c r="B235" s="71" t="s">
        <v>5</v>
      </c>
      <c r="C235" s="71"/>
      <c r="D235" s="71"/>
      <c r="E235" s="71"/>
      <c r="F235" s="71"/>
      <c r="G235" s="71"/>
      <c r="H235" s="71"/>
      <c r="I235" s="71"/>
      <c r="J235" s="71"/>
    </row>
    <row r="236" spans="1:10" ht="15.75" x14ac:dyDescent="0.25">
      <c r="A236" s="71" t="s">
        <v>125</v>
      </c>
      <c r="B236" s="71" t="s">
        <v>124</v>
      </c>
      <c r="C236" s="71"/>
      <c r="D236" s="71"/>
      <c r="E236" s="71"/>
      <c r="F236" s="71"/>
      <c r="G236" s="71"/>
      <c r="H236" s="71"/>
      <c r="I236" s="71"/>
      <c r="J236" s="71"/>
    </row>
    <row r="237" spans="1:10" ht="15.75" x14ac:dyDescent="0.25">
      <c r="A237" s="71" t="s">
        <v>292</v>
      </c>
      <c r="B237" s="71" t="s">
        <v>291</v>
      </c>
      <c r="C237" s="71"/>
      <c r="D237" s="71"/>
      <c r="E237" s="71"/>
      <c r="F237" s="71"/>
      <c r="G237" s="71"/>
      <c r="H237" s="71"/>
      <c r="I237" s="71"/>
      <c r="J237" s="71"/>
    </row>
    <row r="238" spans="1:10" ht="15.75" x14ac:dyDescent="0.25">
      <c r="A238" s="71" t="s">
        <v>410</v>
      </c>
      <c r="B238" s="71" t="s">
        <v>409</v>
      </c>
      <c r="C238" s="71"/>
      <c r="D238" s="71"/>
      <c r="E238" s="71"/>
      <c r="F238" s="71"/>
      <c r="G238" s="71"/>
      <c r="H238" s="71"/>
      <c r="I238" s="71"/>
      <c r="J238" s="71"/>
    </row>
    <row r="239" spans="1:10" ht="15.75" x14ac:dyDescent="0.25">
      <c r="A239" s="71" t="s">
        <v>408</v>
      </c>
      <c r="B239" s="71" t="s">
        <v>407</v>
      </c>
      <c r="C239" s="71"/>
      <c r="D239" s="71"/>
      <c r="E239" s="71"/>
      <c r="F239" s="71"/>
      <c r="G239" s="71"/>
      <c r="H239" s="71"/>
      <c r="I239" s="71"/>
      <c r="J239" s="71"/>
    </row>
    <row r="240" spans="1:10" ht="15.75" x14ac:dyDescent="0.25">
      <c r="A240" s="71" t="s">
        <v>406</v>
      </c>
      <c r="B240" s="71" t="s">
        <v>405</v>
      </c>
      <c r="C240" s="71"/>
      <c r="D240" s="71"/>
      <c r="E240" s="71"/>
      <c r="F240" s="71"/>
      <c r="G240" s="71"/>
      <c r="H240" s="71"/>
      <c r="I240" s="71"/>
      <c r="J240" s="71"/>
    </row>
    <row r="241" spans="1:10" ht="15.75" x14ac:dyDescent="0.25">
      <c r="A241" s="71" t="s">
        <v>404</v>
      </c>
      <c r="B241" s="71" t="s">
        <v>403</v>
      </c>
      <c r="C241" s="71"/>
      <c r="D241" s="71"/>
      <c r="E241" s="71"/>
      <c r="F241" s="71"/>
      <c r="G241" s="71"/>
      <c r="H241" s="71"/>
      <c r="I241" s="71"/>
      <c r="J241" s="71"/>
    </row>
    <row r="242" spans="1:10" ht="15.75" x14ac:dyDescent="0.25">
      <c r="A242" s="71" t="s">
        <v>402</v>
      </c>
      <c r="B242" s="71" t="s">
        <v>401</v>
      </c>
      <c r="C242" s="71"/>
      <c r="D242" s="71"/>
      <c r="E242" s="71"/>
      <c r="F242" s="71"/>
      <c r="G242" s="71"/>
      <c r="H242" s="71"/>
      <c r="I242" s="71"/>
      <c r="J242" s="71"/>
    </row>
    <row r="243" spans="1:10" ht="15.75" x14ac:dyDescent="0.25">
      <c r="A243" s="71" t="s">
        <v>400</v>
      </c>
      <c r="B243" s="71" t="s">
        <v>399</v>
      </c>
      <c r="C243" s="71"/>
      <c r="D243" s="71"/>
      <c r="E243" s="71"/>
      <c r="F243" s="71"/>
      <c r="G243" s="71"/>
      <c r="H243" s="71"/>
      <c r="I243" s="71"/>
      <c r="J243" s="71"/>
    </row>
    <row r="244" spans="1:10" ht="15.75" x14ac:dyDescent="0.25">
      <c r="A244" s="71" t="s">
        <v>398</v>
      </c>
      <c r="B244" s="71" t="s">
        <v>397</v>
      </c>
      <c r="C244" s="71"/>
      <c r="D244" s="71"/>
      <c r="E244" s="71"/>
      <c r="F244" s="71"/>
      <c r="G244" s="71"/>
      <c r="H244" s="71"/>
      <c r="I244" s="71"/>
      <c r="J244" s="71"/>
    </row>
    <row r="245" spans="1:10" ht="15.75" x14ac:dyDescent="0.25">
      <c r="A245" s="71" t="s">
        <v>396</v>
      </c>
      <c r="B245" s="71" t="s">
        <v>395</v>
      </c>
      <c r="C245" s="71"/>
      <c r="D245" s="71"/>
      <c r="E245" s="71"/>
      <c r="F245" s="71"/>
      <c r="G245" s="71"/>
      <c r="H245" s="71"/>
      <c r="I245" s="71"/>
      <c r="J245" s="71"/>
    </row>
    <row r="246" spans="1:10" ht="15.75" x14ac:dyDescent="0.25">
      <c r="A246" s="71" t="s">
        <v>394</v>
      </c>
      <c r="B246" s="71" t="s">
        <v>393</v>
      </c>
      <c r="C246" s="71"/>
      <c r="D246" s="71"/>
      <c r="E246" s="71"/>
      <c r="F246" s="71"/>
      <c r="G246" s="71"/>
      <c r="H246" s="71"/>
      <c r="I246" s="71"/>
      <c r="J246" s="71"/>
    </row>
  </sheetData>
  <mergeCells count="12">
    <mergeCell ref="Y37:AB37"/>
    <mergeCell ref="B1:C1"/>
    <mergeCell ref="B3:C3"/>
    <mergeCell ref="D3:E3"/>
    <mergeCell ref="F3:G3"/>
    <mergeCell ref="H3:I3"/>
    <mergeCell ref="Y12:AC12"/>
    <mergeCell ref="H11:I11"/>
    <mergeCell ref="J11:K11"/>
    <mergeCell ref="A13:E13"/>
    <mergeCell ref="A18:E18"/>
    <mergeCell ref="A2:I2"/>
  </mergeCells>
  <phoneticPr fontId="7" type="noConversion"/>
  <hyperlinks>
    <hyperlink ref="A34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workbookViewId="0">
      <selection activeCell="I33" sqref="I33"/>
    </sheetView>
  </sheetViews>
  <sheetFormatPr defaultRowHeight="15" x14ac:dyDescent="0.25"/>
  <cols>
    <col min="1" max="1" width="21.25" style="66" bestFit="1" customWidth="1"/>
    <col min="2" max="6" width="8.375" style="66" customWidth="1"/>
    <col min="7" max="7" width="12.375" style="66" bestFit="1" customWidth="1"/>
    <col min="8" max="8" width="9" style="66"/>
    <col min="9" max="9" width="23.125" style="66" customWidth="1"/>
    <col min="10" max="10" width="16.25" style="66" bestFit="1" customWidth="1"/>
    <col min="11" max="16384" width="9" style="66"/>
  </cols>
  <sheetData>
    <row r="2" spans="1:15" ht="15.75" customHeight="1" x14ac:dyDescent="0.3">
      <c r="A2" s="122"/>
      <c r="I2" s="162" t="s">
        <v>767</v>
      </c>
      <c r="J2" s="162"/>
      <c r="K2" s="116"/>
      <c r="L2" s="116"/>
      <c r="M2" s="116"/>
      <c r="N2" s="116"/>
      <c r="O2" s="116"/>
    </row>
    <row r="3" spans="1:15" ht="18.75" x14ac:dyDescent="0.3">
      <c r="A3" s="162" t="s">
        <v>770</v>
      </c>
      <c r="B3" s="162"/>
      <c r="C3" s="162"/>
      <c r="D3" s="162"/>
      <c r="E3" s="162"/>
      <c r="F3" s="162"/>
      <c r="G3" s="116"/>
      <c r="I3" s="67" t="s">
        <v>769</v>
      </c>
      <c r="J3" s="67" t="s">
        <v>768</v>
      </c>
      <c r="K3" s="117"/>
      <c r="L3" s="117"/>
      <c r="M3" s="117"/>
      <c r="N3" s="117"/>
      <c r="O3" s="117"/>
    </row>
    <row r="4" spans="1:15" ht="15.75" x14ac:dyDescent="0.25">
      <c r="A4" s="144" t="s">
        <v>769</v>
      </c>
      <c r="B4" s="138">
        <v>2007</v>
      </c>
      <c r="C4" s="138">
        <v>2008</v>
      </c>
      <c r="D4" s="138">
        <v>2009</v>
      </c>
      <c r="E4" s="138">
        <v>2010</v>
      </c>
      <c r="F4" s="138">
        <v>2011</v>
      </c>
      <c r="G4" s="118"/>
      <c r="I4" s="120" t="s">
        <v>702</v>
      </c>
      <c r="J4" s="121">
        <v>6267</v>
      </c>
      <c r="K4" s="117"/>
      <c r="L4" s="117"/>
      <c r="M4" s="117"/>
      <c r="N4" s="117"/>
      <c r="O4" s="117"/>
    </row>
    <row r="5" spans="1:15" ht="15.75" x14ac:dyDescent="0.25">
      <c r="A5" s="106" t="s">
        <v>702</v>
      </c>
      <c r="B5" s="107">
        <v>6621</v>
      </c>
      <c r="C5" s="107">
        <v>6338</v>
      </c>
      <c r="D5" s="107">
        <v>6191</v>
      </c>
      <c r="E5" s="107">
        <v>6318</v>
      </c>
      <c r="F5" s="107">
        <v>6267</v>
      </c>
      <c r="G5" s="119"/>
      <c r="I5" s="120" t="s">
        <v>701</v>
      </c>
      <c r="J5" s="121">
        <v>2539</v>
      </c>
      <c r="K5" s="117"/>
      <c r="L5" s="117"/>
      <c r="M5" s="117"/>
      <c r="N5" s="117"/>
      <c r="O5" s="117"/>
    </row>
    <row r="6" spans="1:15" ht="15.75" x14ac:dyDescent="0.25">
      <c r="A6" s="106" t="s">
        <v>701</v>
      </c>
      <c r="B6" s="107">
        <v>3421</v>
      </c>
      <c r="C6" s="107">
        <v>3199</v>
      </c>
      <c r="D6" s="107">
        <v>2636</v>
      </c>
      <c r="E6" s="107">
        <v>2717</v>
      </c>
      <c r="F6" s="107">
        <v>2539</v>
      </c>
      <c r="G6" s="119"/>
      <c r="I6" s="120" t="s">
        <v>700</v>
      </c>
      <c r="J6" s="121">
        <v>2720</v>
      </c>
    </row>
    <row r="7" spans="1:15" ht="15.75" x14ac:dyDescent="0.25">
      <c r="A7" s="106" t="s">
        <v>700</v>
      </c>
      <c r="B7" s="107">
        <v>2738</v>
      </c>
      <c r="C7" s="107">
        <v>2685</v>
      </c>
      <c r="D7" s="107">
        <v>2624</v>
      </c>
      <c r="E7" s="107">
        <v>2649</v>
      </c>
      <c r="F7" s="107">
        <v>2720</v>
      </c>
      <c r="G7" s="119"/>
      <c r="I7" s="120" t="s">
        <v>699</v>
      </c>
      <c r="J7" s="121">
        <v>11526</v>
      </c>
    </row>
    <row r="8" spans="1:15" x14ac:dyDescent="0.25">
      <c r="A8" s="106" t="s">
        <v>699</v>
      </c>
      <c r="B8" s="107">
        <v>12780</v>
      </c>
      <c r="C8" s="107">
        <v>12222</v>
      </c>
      <c r="D8" s="107">
        <v>11451</v>
      </c>
      <c r="E8" s="107">
        <v>11683</v>
      </c>
      <c r="F8" s="107">
        <v>11526</v>
      </c>
      <c r="G8" s="119"/>
    </row>
    <row r="10" spans="1:15" ht="15.75" x14ac:dyDescent="0.25">
      <c r="A10" s="68" t="s">
        <v>698</v>
      </c>
    </row>
    <row r="11" spans="1:15" x14ac:dyDescent="0.25">
      <c r="A11" s="69" t="s">
        <v>697</v>
      </c>
    </row>
    <row r="32" spans="2:3" ht="15.75" x14ac:dyDescent="0.25">
      <c r="B32" s="67" t="s">
        <v>695</v>
      </c>
      <c r="C32" s="67" t="s">
        <v>694</v>
      </c>
    </row>
    <row r="33" spans="2:3" ht="15.75" x14ac:dyDescent="0.25">
      <c r="B33" s="121">
        <f>AVERAGE(B8:F8)</f>
        <v>11932.4</v>
      </c>
      <c r="C33" s="121">
        <f>MEDIAN(B8:F8)</f>
        <v>11683</v>
      </c>
    </row>
  </sheetData>
  <mergeCells count="2">
    <mergeCell ref="I2:J2"/>
    <mergeCell ref="A3:F3"/>
  </mergeCells>
  <hyperlinks>
    <hyperlink ref="A11" r:id="rId1"/>
  </hyperlinks>
  <pageMargins left="0.7" right="0.7" top="0.75" bottom="0.75" header="0.3" footer="0.3"/>
  <pageSetup orientation="portrait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F1" workbookViewId="0">
      <selection activeCell="O32" sqref="O32"/>
    </sheetView>
  </sheetViews>
  <sheetFormatPr defaultRowHeight="15" x14ac:dyDescent="0.25"/>
  <cols>
    <col min="1" max="1" width="9" style="59" customWidth="1"/>
    <col min="2" max="2" width="11.25" style="59" customWidth="1"/>
    <col min="3" max="3" width="18.75" style="59" bestFit="1" customWidth="1"/>
    <col min="4" max="16384" width="9" style="59"/>
  </cols>
  <sheetData>
    <row r="1" spans="1:3" ht="15.75" x14ac:dyDescent="0.25">
      <c r="A1" s="163" t="s">
        <v>696</v>
      </c>
      <c r="B1" s="163"/>
    </row>
    <row r="2" spans="1:3" ht="15.75" x14ac:dyDescent="0.25">
      <c r="A2" s="63">
        <v>2010</v>
      </c>
      <c r="B2" s="108">
        <v>467204</v>
      </c>
    </row>
    <row r="3" spans="1:3" ht="15.75" x14ac:dyDescent="0.25">
      <c r="A3" s="63">
        <v>2009</v>
      </c>
      <c r="B3" s="108">
        <v>454753</v>
      </c>
    </row>
    <row r="4" spans="1:3" ht="15.75" x14ac:dyDescent="0.25">
      <c r="A4" s="63">
        <v>2008</v>
      </c>
      <c r="B4" s="108">
        <v>452633</v>
      </c>
    </row>
    <row r="5" spans="1:3" ht="15.75" x14ac:dyDescent="0.25">
      <c r="A5" s="63">
        <v>2007</v>
      </c>
      <c r="B5" s="108">
        <v>454010</v>
      </c>
    </row>
    <row r="8" spans="1:3" ht="18.75" x14ac:dyDescent="0.3">
      <c r="A8" s="164" t="s">
        <v>722</v>
      </c>
      <c r="B8" s="164"/>
      <c r="C8" s="164"/>
    </row>
    <row r="9" spans="1:3" ht="15.75" x14ac:dyDescent="0.25">
      <c r="A9" s="65"/>
      <c r="B9" s="92" t="s">
        <v>725</v>
      </c>
      <c r="C9" s="64" t="s">
        <v>724</v>
      </c>
    </row>
    <row r="10" spans="1:3" ht="15.75" x14ac:dyDescent="0.25">
      <c r="A10" s="63">
        <v>2007</v>
      </c>
      <c r="B10" s="90">
        <f>B5/C10</f>
        <v>30634.952766531715</v>
      </c>
      <c r="C10" s="91">
        <v>14.82</v>
      </c>
    </row>
    <row r="11" spans="1:3" ht="15.75" x14ac:dyDescent="0.25">
      <c r="A11" s="63">
        <v>2008</v>
      </c>
      <c r="B11" s="90">
        <f>B4/C11</f>
        <v>37376.79603633361</v>
      </c>
      <c r="C11" s="91">
        <v>12.11</v>
      </c>
    </row>
    <row r="12" spans="1:3" ht="15.75" x14ac:dyDescent="0.25">
      <c r="A12" s="63">
        <v>2009</v>
      </c>
      <c r="B12" s="90">
        <f>B3/C12</f>
        <v>33835.788690476191</v>
      </c>
      <c r="C12" s="91">
        <v>13.44</v>
      </c>
    </row>
    <row r="13" spans="1:3" ht="15.75" x14ac:dyDescent="0.25">
      <c r="A13" s="63">
        <v>2010</v>
      </c>
      <c r="B13" s="90">
        <f>B2/C13</f>
        <v>34327.994121969139</v>
      </c>
      <c r="C13" s="91">
        <v>13.61</v>
      </c>
    </row>
    <row r="15" spans="1:3" ht="15.75" x14ac:dyDescent="0.25">
      <c r="A15" s="61" t="s">
        <v>695</v>
      </c>
      <c r="B15" s="61" t="s">
        <v>694</v>
      </c>
    </row>
    <row r="16" spans="1:3" ht="15.75" x14ac:dyDescent="0.25">
      <c r="A16" s="147">
        <f>AVERAGE(B10:B13)</f>
        <v>34043.88290382766</v>
      </c>
      <c r="B16" s="147">
        <f>MEDIAN(B10:B13)</f>
        <v>34081.891406222669</v>
      </c>
    </row>
    <row r="20" spans="1:7" x14ac:dyDescent="0.25">
      <c r="G20" s="60" t="s">
        <v>693</v>
      </c>
    </row>
    <row r="21" spans="1:7" ht="18.75" x14ac:dyDescent="0.3">
      <c r="A21" s="164" t="s">
        <v>723</v>
      </c>
      <c r="B21" s="164"/>
      <c r="C21" s="164"/>
    </row>
    <row r="22" spans="1:7" ht="15.75" x14ac:dyDescent="0.25">
      <c r="A22" s="65"/>
      <c r="B22" s="139" t="s">
        <v>725</v>
      </c>
      <c r="C22" s="140" t="s">
        <v>726</v>
      </c>
    </row>
    <row r="23" spans="1:7" ht="15.75" x14ac:dyDescent="0.25">
      <c r="A23" s="63">
        <v>2007</v>
      </c>
      <c r="B23" s="90">
        <f>B5/C23</f>
        <v>81363.79928315412</v>
      </c>
      <c r="C23" s="91">
        <v>5.58</v>
      </c>
    </row>
    <row r="24" spans="1:7" ht="15.75" x14ac:dyDescent="0.25">
      <c r="A24" s="63">
        <v>2008</v>
      </c>
      <c r="B24" s="90">
        <f>B4/C24</f>
        <v>88577.886497064581</v>
      </c>
      <c r="C24" s="91">
        <v>5.1100000000000003</v>
      </c>
    </row>
    <row r="25" spans="1:7" ht="15.75" x14ac:dyDescent="0.25">
      <c r="A25" s="63">
        <v>2009</v>
      </c>
      <c r="B25" s="90">
        <f>B3/C25</f>
        <v>84683.985102420862</v>
      </c>
      <c r="C25" s="91">
        <v>5.37</v>
      </c>
    </row>
    <row r="26" spans="1:7" ht="15.75" x14ac:dyDescent="0.25">
      <c r="A26" s="63">
        <v>2010</v>
      </c>
      <c r="B26" s="90">
        <f>B2/C26</f>
        <v>89161.068702290067</v>
      </c>
      <c r="C26" s="91">
        <v>5.24</v>
      </c>
    </row>
    <row r="27" spans="1:7" x14ac:dyDescent="0.25">
      <c r="C27" s="62"/>
    </row>
    <row r="28" spans="1:7" ht="15.75" x14ac:dyDescent="0.25">
      <c r="A28" s="145" t="s">
        <v>695</v>
      </c>
      <c r="B28" s="145" t="s">
        <v>694</v>
      </c>
    </row>
    <row r="29" spans="1:7" ht="15.75" x14ac:dyDescent="0.25">
      <c r="A29" s="97">
        <f>AVERAGE(B23:B26)</f>
        <v>85946.6848962324</v>
      </c>
      <c r="B29" s="97">
        <f>MEDIAN(B23:B26)</f>
        <v>86630.935799742729</v>
      </c>
    </row>
    <row r="31" spans="1:7" ht="15.75" x14ac:dyDescent="0.25">
      <c r="A31" s="93" t="s">
        <v>695</v>
      </c>
      <c r="B31" s="93" t="s">
        <v>694</v>
      </c>
    </row>
    <row r="32" spans="1:7" ht="15.75" x14ac:dyDescent="0.25">
      <c r="A32" s="98">
        <v>34044</v>
      </c>
      <c r="B32" s="98">
        <v>34082</v>
      </c>
    </row>
    <row r="42" spans="7:7" x14ac:dyDescent="0.25">
      <c r="G42" s="60" t="s">
        <v>693</v>
      </c>
    </row>
  </sheetData>
  <mergeCells count="3">
    <mergeCell ref="A1:B1"/>
    <mergeCell ref="A8:C8"/>
    <mergeCell ref="A21:C2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G17" sqref="G17"/>
    </sheetView>
  </sheetViews>
  <sheetFormatPr defaultColWidth="11" defaultRowHeight="12.75" x14ac:dyDescent="0.2"/>
  <cols>
    <col min="1" max="1" width="8.5" style="131" customWidth="1"/>
    <col min="2" max="2" width="28.875" style="131" customWidth="1"/>
    <col min="3" max="6" width="11" style="131"/>
    <col min="7" max="7" width="16.875" style="131" customWidth="1"/>
    <col min="8" max="8" width="6.875" style="131" customWidth="1"/>
    <col min="9" max="9" width="8.25" style="131" customWidth="1"/>
    <col min="10" max="16384" width="11" style="131"/>
  </cols>
  <sheetData>
    <row r="1" spans="1:9" ht="18.75" x14ac:dyDescent="0.3">
      <c r="A1" s="148" t="s">
        <v>762</v>
      </c>
      <c r="B1" s="148"/>
    </row>
    <row r="2" spans="1:9" ht="15.75" x14ac:dyDescent="0.25">
      <c r="A2" s="146" t="s">
        <v>620</v>
      </c>
      <c r="B2" s="146" t="s">
        <v>763</v>
      </c>
    </row>
    <row r="3" spans="1:9" ht="15.75" x14ac:dyDescent="0.25">
      <c r="A3" s="100">
        <v>2007</v>
      </c>
      <c r="B3" s="109">
        <v>2.76</v>
      </c>
    </row>
    <row r="4" spans="1:9" ht="15.75" x14ac:dyDescent="0.25">
      <c r="A4" s="100">
        <v>2008</v>
      </c>
      <c r="B4" s="109">
        <v>3.14</v>
      </c>
    </row>
    <row r="5" spans="1:9" ht="15.75" x14ac:dyDescent="0.25">
      <c r="A5" s="100">
        <v>2009</v>
      </c>
      <c r="B5" s="109">
        <v>3.44</v>
      </c>
    </row>
    <row r="6" spans="1:9" ht="15.75" x14ac:dyDescent="0.25">
      <c r="A6" s="100">
        <v>2010</v>
      </c>
      <c r="B6" s="109">
        <v>3.88</v>
      </c>
    </row>
    <row r="7" spans="1:9" ht="15.75" x14ac:dyDescent="0.25">
      <c r="A7" s="100">
        <v>2011</v>
      </c>
      <c r="B7" s="109">
        <v>4.2</v>
      </c>
      <c r="G7" s="132"/>
      <c r="H7" s="124" t="s">
        <v>695</v>
      </c>
      <c r="I7" s="124" t="s">
        <v>694</v>
      </c>
    </row>
    <row r="8" spans="1:9" ht="15.75" x14ac:dyDescent="0.25">
      <c r="G8" s="81"/>
      <c r="H8" s="70">
        <f>AVERAGE(B3:B7)</f>
        <v>3.4839999999999995</v>
      </c>
      <c r="I8" s="70">
        <f>MEDIAN(B3:B7)</f>
        <v>3.44</v>
      </c>
    </row>
    <row r="9" spans="1:9" ht="15.75" x14ac:dyDescent="0.25">
      <c r="G9" s="81"/>
      <c r="H9" s="141"/>
      <c r="I9" s="141"/>
    </row>
    <row r="10" spans="1:9" ht="15.75" x14ac:dyDescent="0.25">
      <c r="G10" s="81"/>
      <c r="H10" s="142"/>
      <c r="I10" s="132"/>
    </row>
    <row r="40" spans="1:1" ht="15.75" x14ac:dyDescent="0.25">
      <c r="A40" s="72" t="s">
        <v>703</v>
      </c>
    </row>
    <row r="41" spans="1:1" x14ac:dyDescent="0.2">
      <c r="A41" s="143" t="s">
        <v>423</v>
      </c>
    </row>
    <row r="42" spans="1:1" x14ac:dyDescent="0.2">
      <c r="A42" s="143" t="s">
        <v>422</v>
      </c>
    </row>
    <row r="43" spans="1:1" x14ac:dyDescent="0.2">
      <c r="A43" s="131" t="s">
        <v>421</v>
      </c>
    </row>
    <row r="44" spans="1:1" x14ac:dyDescent="0.2">
      <c r="A44" s="131" t="s">
        <v>420</v>
      </c>
    </row>
  </sheetData>
  <mergeCells count="1">
    <mergeCell ref="A1:B1"/>
  </mergeCells>
  <phoneticPr fontId="7" type="noConversion"/>
  <hyperlinks>
    <hyperlink ref="A41" r:id="rId1"/>
    <hyperlink ref="A42" r:id="rId2"/>
  </hyperlinks>
  <pageMargins left="0.75" right="0.75" top="1" bottom="1" header="0.5" footer="0.5"/>
  <pageSetup orientation="portrait" horizontalDpi="4294967292" verticalDpi="4294967292" r:id="rId3"/>
  <drawing r:id="rId4"/>
  <extLst>
    <ext xmlns:mx="http://schemas.microsoft.com/office/mac/excel/2008/main" uri="{64002731-A6B0-56B0-2670-7721B7C09600}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7" workbookViewId="0">
      <selection activeCell="B14" sqref="B14:E14"/>
    </sheetView>
  </sheetViews>
  <sheetFormatPr defaultRowHeight="12.75" x14ac:dyDescent="0.2"/>
  <cols>
    <col min="1" max="1" width="13.375" customWidth="1"/>
    <col min="2" max="2" width="17.125" bestFit="1" customWidth="1"/>
    <col min="3" max="3" width="17.25" bestFit="1" customWidth="1"/>
    <col min="4" max="4" width="15.125" bestFit="1" customWidth="1"/>
    <col min="5" max="5" width="16.125" bestFit="1" customWidth="1"/>
    <col min="6" max="6" width="17.875" bestFit="1" customWidth="1"/>
  </cols>
  <sheetData>
    <row r="1" spans="1:6" ht="18.75" x14ac:dyDescent="0.3">
      <c r="A1" s="148" t="s">
        <v>749</v>
      </c>
      <c r="B1" s="148"/>
      <c r="C1" s="148"/>
      <c r="D1" s="148"/>
      <c r="E1" s="148"/>
      <c r="F1" s="148"/>
    </row>
    <row r="2" spans="1:6" ht="15.75" x14ac:dyDescent="0.25">
      <c r="A2" s="74"/>
      <c r="B2" s="124" t="s">
        <v>730</v>
      </c>
      <c r="C2" s="124" t="s">
        <v>731</v>
      </c>
      <c r="D2" s="124" t="s">
        <v>751</v>
      </c>
      <c r="E2" s="124" t="s">
        <v>732</v>
      </c>
      <c r="F2" s="124" t="s">
        <v>699</v>
      </c>
    </row>
    <row r="3" spans="1:6" ht="15.75" x14ac:dyDescent="0.25">
      <c r="A3" s="100" t="s">
        <v>727</v>
      </c>
      <c r="B3" s="99" t="s">
        <v>733</v>
      </c>
      <c r="C3" s="99" t="s">
        <v>734</v>
      </c>
      <c r="D3" s="99" t="s">
        <v>735</v>
      </c>
      <c r="E3" s="99" t="s">
        <v>736</v>
      </c>
      <c r="F3" s="99" t="s">
        <v>737</v>
      </c>
    </row>
    <row r="4" spans="1:6" ht="15.75" x14ac:dyDescent="0.25">
      <c r="A4" s="100" t="s">
        <v>728</v>
      </c>
      <c r="B4" s="99" t="s">
        <v>738</v>
      </c>
      <c r="C4" s="99" t="s">
        <v>739</v>
      </c>
      <c r="D4" s="99" t="s">
        <v>740</v>
      </c>
      <c r="E4" s="99" t="s">
        <v>741</v>
      </c>
      <c r="F4" s="99" t="s">
        <v>742</v>
      </c>
    </row>
    <row r="5" spans="1:6" ht="15.75" x14ac:dyDescent="0.25">
      <c r="A5" s="100" t="s">
        <v>729</v>
      </c>
      <c r="B5" s="99" t="s">
        <v>743</v>
      </c>
      <c r="C5" s="99" t="s">
        <v>744</v>
      </c>
      <c r="D5" s="99" t="s">
        <v>745</v>
      </c>
      <c r="E5" s="99" t="s">
        <v>746</v>
      </c>
      <c r="F5" s="99" t="s">
        <v>747</v>
      </c>
    </row>
    <row r="7" spans="1:6" ht="15.75" x14ac:dyDescent="0.25">
      <c r="A7" s="72" t="s">
        <v>748</v>
      </c>
    </row>
    <row r="8" spans="1:6" x14ac:dyDescent="0.2">
      <c r="A8" s="69" t="s">
        <v>750</v>
      </c>
    </row>
    <row r="13" spans="1:6" ht="15.75" x14ac:dyDescent="0.25">
      <c r="A13" s="74"/>
      <c r="B13" s="74" t="s">
        <v>751</v>
      </c>
      <c r="C13" s="74" t="s">
        <v>732</v>
      </c>
      <c r="D13" s="74" t="s">
        <v>730</v>
      </c>
      <c r="E13" s="74" t="s">
        <v>731</v>
      </c>
    </row>
    <row r="14" spans="1:6" ht="15.75" x14ac:dyDescent="0.25">
      <c r="A14" s="74" t="s">
        <v>728</v>
      </c>
      <c r="B14" s="165">
        <v>17.899999999999999</v>
      </c>
      <c r="C14" s="165">
        <v>53.8</v>
      </c>
      <c r="D14" s="165">
        <v>57.7</v>
      </c>
      <c r="E14" s="165">
        <v>63.1</v>
      </c>
    </row>
  </sheetData>
  <mergeCells count="1">
    <mergeCell ref="A1:F1"/>
  </mergeCells>
  <hyperlinks>
    <hyperlink ref="A8" r:id="rId1"/>
  </hyperlinks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Job Sprawl</vt:lpstr>
      <vt:lpstr>Pop in Urban Area</vt:lpstr>
      <vt:lpstr>Sprawl</vt:lpstr>
      <vt:lpstr>Population Migration</vt:lpstr>
      <vt:lpstr>Land Cover Change</vt:lpstr>
      <vt:lpstr>Water Consumption</vt:lpstr>
      <vt:lpstr>Water Use</vt:lpstr>
      <vt:lpstr>Price of Water</vt:lpstr>
      <vt:lpstr>Energy Consumption</vt:lpstr>
      <vt:lpstr>LEED Certified</vt:lpstr>
      <vt:lpstr>Sheet1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Walling</dc:creator>
  <cp:lastModifiedBy>Peter Boulos</cp:lastModifiedBy>
  <dcterms:created xsi:type="dcterms:W3CDTF">2012-04-22T00:25:48Z</dcterms:created>
  <dcterms:modified xsi:type="dcterms:W3CDTF">2013-04-25T16:56:19Z</dcterms:modified>
</cp:coreProperties>
</file>