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080" yWindow="270" windowWidth="15495" windowHeight="11805" tabRatio="925" firstSheet="4" activeTab="16"/>
  </bookViews>
  <sheets>
    <sheet name="Data" sheetId="1" r:id="rId1"/>
    <sheet name="Murder" sheetId="2" r:id="rId2"/>
    <sheet name="Rape" sheetId="3" r:id="rId3"/>
    <sheet name="Robbery" sheetId="4" r:id="rId4"/>
    <sheet name="Agg. Assault" sheetId="5" r:id="rId5"/>
    <sheet name="Larceny" sheetId="6" r:id="rId6"/>
    <sheet name="Grand Larceny" sheetId="7" r:id="rId7"/>
    <sheet name="Petit Larceny" sheetId="8" r:id="rId8"/>
    <sheet name="Arson" sheetId="9" r:id="rId9"/>
    <sheet name="Possesion Marijuana" sheetId="10" r:id="rId10"/>
    <sheet name="Possesion Use Drug" sheetId="11" r:id="rId11"/>
    <sheet name="Sale Man. Sub." sheetId="12" r:id="rId12"/>
    <sheet name="Sale Man. Marij." sheetId="13" r:id="rId13"/>
    <sheet name="City Violent Crime" sheetId="14" r:id="rId14"/>
    <sheet name="% change" sheetId="15" r:id="rId15"/>
    <sheet name="MV trendline" sheetId="16" r:id="rId16"/>
    <sheet name="Weapons trendline" sheetId="17" r:id="rId17"/>
  </sheets>
  <definedNames>
    <definedName name="_xlnm._FilterDatabase" localSheetId="14" hidden="1">'% change'!$J$2:$K$10</definedName>
  </definedNames>
  <calcPr calcId="145621"/>
</workbook>
</file>

<file path=xl/calcChain.xml><?xml version="1.0" encoding="utf-8"?>
<calcChain xmlns="http://schemas.openxmlformats.org/spreadsheetml/2006/main">
  <c r="B18" i="10" l="1"/>
  <c r="B19" i="10"/>
  <c r="B16" i="9"/>
  <c r="B19" i="17" l="1"/>
  <c r="B18" i="17"/>
  <c r="B16" i="17"/>
  <c r="B17" i="16"/>
  <c r="B16" i="16"/>
  <c r="B14" i="16"/>
  <c r="B17" i="14" l="1"/>
  <c r="B16" i="14"/>
  <c r="B14" i="14"/>
  <c r="B19" i="6"/>
  <c r="B18" i="6"/>
  <c r="B18" i="5"/>
  <c r="B19" i="4"/>
  <c r="B18" i="4"/>
  <c r="B18" i="2"/>
  <c r="H26" i="4" l="1"/>
  <c r="B19" i="13" l="1"/>
  <c r="B19" i="12"/>
  <c r="B19" i="11"/>
  <c r="B19" i="9"/>
  <c r="B19" i="8"/>
  <c r="B19" i="7"/>
  <c r="B19" i="5"/>
  <c r="B19" i="3"/>
  <c r="B19" i="2"/>
  <c r="B16" i="13"/>
  <c r="B16" i="12"/>
  <c r="B16" i="11"/>
  <c r="B16" i="10"/>
  <c r="B16" i="8"/>
  <c r="B16" i="7"/>
  <c r="B16" i="6"/>
  <c r="B16" i="5"/>
  <c r="B16" i="4"/>
  <c r="B16" i="3"/>
  <c r="B16" i="2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5" i="1"/>
  <c r="O14" i="1"/>
  <c r="O17" i="1" s="1"/>
</calcChain>
</file>

<file path=xl/sharedStrings.xml><?xml version="1.0" encoding="utf-8"?>
<sst xmlns="http://schemas.openxmlformats.org/spreadsheetml/2006/main" count="143" uniqueCount="65">
  <si>
    <t>Part I Crimes</t>
  </si>
  <si>
    <t>Selected Part II Crimes</t>
  </si>
  <si>
    <t xml:space="preserve"> YEAR</t>
  </si>
  <si>
    <t>MURDER</t>
  </si>
  <si>
    <t>RAPE</t>
  </si>
  <si>
    <t>ROBBERY</t>
  </si>
  <si>
    <t>AGGRAVATED ASSAULT</t>
  </si>
  <si>
    <t>BURGLARY</t>
  </si>
  <si>
    <t>GRAND LARCENY</t>
  </si>
  <si>
    <t>PETIT LARCENY</t>
  </si>
  <si>
    <t>ARSON</t>
  </si>
  <si>
    <t>POSSESSION/MARIJUANA</t>
  </si>
  <si>
    <t>POSSESSION/USE DRUG</t>
  </si>
  <si>
    <t>SALE/MANUFACTURE CONTROLLED SUBSTANCE</t>
  </si>
  <si>
    <t>SALE/MANUFACTURE MARIJUANA</t>
  </si>
  <si>
    <t>POSSESSION/USE DANGEROUS WEAPONS</t>
  </si>
  <si>
    <t xml:space="preserve">Year Total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</si>
  <si>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</si>
  <si>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</si>
  <si>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</si>
  <si>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</si>
  <si>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</si>
  <si>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</si>
  <si>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</si>
  <si>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</si>
  <si>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</si>
  <si>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</si>
  <si>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</si>
  <si>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Total</t>
  </si>
  <si>
    <t>Avg</t>
  </si>
  <si>
    <t>Year</t>
  </si>
  <si>
    <t>Rape</t>
  </si>
  <si>
    <t xml:space="preserve">Mean </t>
  </si>
  <si>
    <t xml:space="preserve">Median </t>
  </si>
  <si>
    <t>Mean</t>
  </si>
  <si>
    <t>Median</t>
  </si>
  <si>
    <t>Count</t>
  </si>
  <si>
    <t xml:space="preserve">Robberies </t>
  </si>
  <si>
    <t>Larcenies</t>
  </si>
  <si>
    <t>Burglaries</t>
  </si>
  <si>
    <t xml:space="preserve">Aggravated Assault </t>
  </si>
  <si>
    <t xml:space="preserve">Vehicle Theft </t>
  </si>
  <si>
    <t>Shots Fired</t>
  </si>
  <si>
    <t xml:space="preserve">Shots Fired with Injuries </t>
  </si>
  <si>
    <t>&lt;--** make sure this is right with other info</t>
  </si>
  <si>
    <t xml:space="preserve">Crime </t>
  </si>
  <si>
    <t>Percent Change</t>
  </si>
  <si>
    <t xml:space="preserve"> 1,291 1,302</t>
  </si>
  <si>
    <t>Number</t>
  </si>
  <si>
    <t>Violent Cimes in Syracuse by Year</t>
  </si>
  <si>
    <t>Number of Murders, Syracuse</t>
  </si>
  <si>
    <t>Robbery Incidents, Syracuse</t>
  </si>
  <si>
    <t>Incidence of Petit Larceny</t>
  </si>
  <si>
    <t>Arson, Syracuse</t>
  </si>
  <si>
    <t>Possession / Use of Drugs</t>
  </si>
  <si>
    <t>Motor Vehicle Theft, Syracuse</t>
  </si>
  <si>
    <t>Rape Incidents in Syracuse</t>
  </si>
  <si>
    <t>Aggravated Assault, Syracuse</t>
  </si>
  <si>
    <t>Larceny, Syracuse</t>
  </si>
  <si>
    <t>Incidence of Grand Larceny, Syracuse</t>
  </si>
  <si>
    <t>Possession Marijuana, Syracuse</t>
  </si>
  <si>
    <t>Sale/Manufacture of a Controlled Substance, Syracuse</t>
  </si>
  <si>
    <t>Sale/Manufacture of Marijuana, Syracuse</t>
  </si>
  <si>
    <t>Percentage Change in Crime, Syracuse</t>
  </si>
  <si>
    <t>Possession / Use of Dangerous Weapons, Syracuse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</si>
</sst>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indexed="8"/>
      <name val="Arial"/>
      <family val="2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theme="1"/>
      <name val="Lucida Sans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3" fontId="0" fillId="0" borderId="0" xfId="1" applyFont="1"/>
    <xf numFmtId="3" fontId="2" fillId="0" borderId="1" xfId="0" applyNumberFormat="1" applyFont="1" applyFill="1" applyBorder="1" applyAlignment="1">
      <alignment horizontal="center" wrapText="1"/>
    </xf>
    <xf numFmtId="3" fontId="0" fillId="5" borderId="1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0" borderId="1" xfId="0" applyNumberFormat="1" applyBorder="1"/>
    <xf numFmtId="0" fontId="0" fillId="0" borderId="0" xfId="0" applyBorder="1"/>
    <xf numFmtId="9" fontId="0" fillId="0" borderId="0" xfId="2" applyFont="1"/>
    <xf numFmtId="9" fontId="0" fillId="0" borderId="0" xfId="2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Border="1" applyAlignment="1">
      <alignment horizontal="left"/>
    </xf>
    <xf numFmtId="1" fontId="4" fillId="0" borderId="0" xfId="0" applyNumberFormat="1" applyFont="1" applyBorder="1"/>
    <xf numFmtId="3" fontId="4" fillId="0" borderId="1" xfId="0" applyNumberFormat="1" applyFont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NumberFormat="1" applyFont="1" applyFill="1" applyBorder="1" applyAlignment="1">
      <alignment horizontal="left" wrapText="1"/>
    </xf>
    <xf numFmtId="3" fontId="5" fillId="0" borderId="1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left" wrapText="1"/>
    </xf>
    <xf numFmtId="3" fontId="5" fillId="0" borderId="2" xfId="0" applyNumberFormat="1" applyFont="1" applyFill="1" applyBorder="1" applyAlignment="1">
      <alignment horizontal="right" wrapText="1"/>
    </xf>
    <xf numFmtId="0" fontId="4" fillId="0" borderId="2" xfId="0" applyFont="1" applyBorder="1"/>
    <xf numFmtId="164" fontId="4" fillId="0" borderId="1" xfId="1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164" fontId="4" fillId="0" borderId="1" xfId="1" applyNumberFormat="1" applyFont="1" applyBorder="1" applyAlignment="1">
      <alignment horizontal="right"/>
    </xf>
    <xf numFmtId="0" fontId="4" fillId="0" borderId="0" xfId="0" applyFont="1" applyBorder="1"/>
    <xf numFmtId="164" fontId="5" fillId="0" borderId="1" xfId="1" applyNumberFormat="1" applyFont="1" applyFill="1" applyBorder="1" applyAlignment="1">
      <alignment horizontal="right" wrapText="1"/>
    </xf>
    <xf numFmtId="0" fontId="4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4" fillId="0" borderId="0" xfId="1" applyNumberFormat="1" applyFont="1" applyBorder="1"/>
    <xf numFmtId="164" fontId="4" fillId="0" borderId="1" xfId="0" applyNumberFormat="1" applyFont="1" applyBorder="1"/>
    <xf numFmtId="0" fontId="4" fillId="0" borderId="2" xfId="0" applyNumberFormat="1" applyFont="1" applyBorder="1" applyAlignment="1">
      <alignment horizontal="left"/>
    </xf>
    <xf numFmtId="164" fontId="4" fillId="0" borderId="2" xfId="1" applyNumberFormat="1" applyFont="1" applyBorder="1"/>
    <xf numFmtId="164" fontId="4" fillId="0" borderId="0" xfId="1" applyNumberFormat="1" applyFont="1" applyBorder="1" applyAlignment="1">
      <alignment horizontal="right"/>
    </xf>
    <xf numFmtId="9" fontId="4" fillId="0" borderId="1" xfId="2" applyNumberFormat="1" applyFont="1" applyBorder="1"/>
    <xf numFmtId="9" fontId="4" fillId="0" borderId="1" xfId="2" applyFont="1" applyBorder="1"/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164" fontId="4" fillId="0" borderId="2" xfId="1" applyNumberFormat="1" applyFont="1" applyBorder="1" applyAlignment="1">
      <alignment horizontal="right"/>
    </xf>
    <xf numFmtId="0" fontId="6" fillId="0" borderId="0" xfId="0" applyFont="1" applyAlignment="1">
      <alignment vertical="center"/>
    </xf>
    <xf numFmtId="0" fontId="2" fillId="0" borderId="1" xfId="0" applyFont="1" applyFill="1" applyBorder="1" applyAlignment="1">
      <alignment horizontal="right" wrapText="1"/>
    </xf>
    <xf numFmtId="164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64" fontId="4" fillId="0" borderId="2" xfId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Murder, Syracuse</a:t>
            </a:r>
          </a:p>
          <a:p>
            <a:pPr>
              <a:defRPr b="0"/>
            </a:pPr>
            <a:r>
              <a:rPr lang="en-US" sz="1200" b="0"/>
              <a:t>2000-12</a:t>
            </a:r>
          </a:p>
        </c:rich>
      </c:tx>
      <c:layout>
        <c:manualLayout>
          <c:xMode val="edge"/>
          <c:yMode val="edge"/>
          <c:x val="0.35584613254641284"/>
          <c:y val="3.0278448479849038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Murder!$B$2</c:f>
              <c:strCache>
                <c:ptCount val="1"/>
                <c:pt idx="0">
                  <c:v>Number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Murder!$A$3:$A$15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Murder!$B$3:$B$15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25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13</c:v>
                </c:pt>
                <c:pt idx="7">
                  <c:v>21</c:v>
                </c:pt>
                <c:pt idx="8">
                  <c:v>24</c:v>
                </c:pt>
                <c:pt idx="9">
                  <c:v>20</c:v>
                </c:pt>
                <c:pt idx="10">
                  <c:v>15</c:v>
                </c:pt>
                <c:pt idx="11" formatCode="#,##0">
                  <c:v>11</c:v>
                </c:pt>
                <c:pt idx="12" formatCode="#,##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05728"/>
        <c:axId val="166613376"/>
      </c:lineChart>
      <c:catAx>
        <c:axId val="1597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6613376"/>
        <c:crosses val="autoZero"/>
        <c:auto val="1"/>
        <c:lblAlgn val="ctr"/>
        <c:lblOffset val="100"/>
        <c:noMultiLvlLbl val="0"/>
      </c:catAx>
      <c:valAx>
        <c:axId val="16661337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59705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Possession / Use of Drugs, Syracuse</a:t>
            </a:r>
          </a:p>
          <a:p>
            <a:pPr>
              <a:defRPr b="0"/>
            </a:pPr>
            <a:r>
              <a:rPr lang="en-US" sz="1200" b="0"/>
              <a:t>2000-12 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1"/>
              <c:layout>
                <c:manualLayout>
                  <c:x val="-3.1208442694663267E-2"/>
                  <c:y val="-4.690899102728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'Possesion Use Drug'!$A$3:$A$15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'Possesion Use Drug'!$B$3:$B$15</c:f>
              <c:numCache>
                <c:formatCode>_(* #,##0_);_(* \(#,##0\);_(* "-"??_);_(@_)</c:formatCode>
                <c:ptCount val="13"/>
                <c:pt idx="0">
                  <c:v>1108</c:v>
                </c:pt>
                <c:pt idx="1">
                  <c:v>1120</c:v>
                </c:pt>
                <c:pt idx="2">
                  <c:v>1049</c:v>
                </c:pt>
                <c:pt idx="3">
                  <c:v>973</c:v>
                </c:pt>
                <c:pt idx="4">
                  <c:v>1104</c:v>
                </c:pt>
                <c:pt idx="5">
                  <c:v>1147</c:v>
                </c:pt>
                <c:pt idx="6">
                  <c:v>1128</c:v>
                </c:pt>
                <c:pt idx="7">
                  <c:v>1268</c:v>
                </c:pt>
                <c:pt idx="8">
                  <c:v>1223</c:v>
                </c:pt>
                <c:pt idx="9">
                  <c:v>1026</c:v>
                </c:pt>
                <c:pt idx="10">
                  <c:v>1132</c:v>
                </c:pt>
                <c:pt idx="11">
                  <c:v>406</c:v>
                </c:pt>
                <c:pt idx="12">
                  <c:v>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74112"/>
        <c:axId val="172075648"/>
      </c:lineChart>
      <c:catAx>
        <c:axId val="1720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2075648"/>
        <c:crosses val="autoZero"/>
        <c:auto val="1"/>
        <c:lblAlgn val="ctr"/>
        <c:lblOffset val="100"/>
        <c:noMultiLvlLbl val="0"/>
      </c:catAx>
      <c:valAx>
        <c:axId val="17207564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72074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Sale/Manufacture of a Controlled Substance</a:t>
            </a:r>
            <a:r>
              <a:rPr lang="en-US" sz="1400" b="0" baseline="0"/>
              <a:t> </a:t>
            </a:r>
            <a:r>
              <a:rPr lang="en-US" sz="1400" b="0"/>
              <a:t>Syracuse</a:t>
            </a:r>
          </a:p>
          <a:p>
            <a:pPr>
              <a:defRPr b="0"/>
            </a:pPr>
            <a:r>
              <a:rPr lang="en-US" sz="1200" b="0" baseline="0"/>
              <a:t>2000-12</a:t>
            </a:r>
            <a:endParaRPr lang="en-US" sz="1200" b="0"/>
          </a:p>
        </c:rich>
      </c:tx>
      <c:layout>
        <c:manualLayout>
          <c:xMode val="edge"/>
          <c:yMode val="edge"/>
          <c:x val="0.17479155730533683"/>
          <c:y val="2.4390243902439025E-2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3"/>
              <c:layout>
                <c:manualLayout>
                  <c:x val="-4.0472222222222222E-2"/>
                  <c:y val="-7.79167429652688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 Man. Sub.'!$A$3:$A$15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 Man. Sub.'!$B$3:$B$15</c:f>
              <c:numCache>
                <c:formatCode>General</c:formatCode>
                <c:ptCount val="13"/>
                <c:pt idx="0">
                  <c:v>105</c:v>
                </c:pt>
                <c:pt idx="1">
                  <c:v>103</c:v>
                </c:pt>
                <c:pt idx="2">
                  <c:v>93</c:v>
                </c:pt>
                <c:pt idx="3">
                  <c:v>50</c:v>
                </c:pt>
                <c:pt idx="4">
                  <c:v>82</c:v>
                </c:pt>
                <c:pt idx="5">
                  <c:v>71</c:v>
                </c:pt>
                <c:pt idx="6">
                  <c:v>42</c:v>
                </c:pt>
                <c:pt idx="7">
                  <c:v>33</c:v>
                </c:pt>
                <c:pt idx="8">
                  <c:v>37</c:v>
                </c:pt>
                <c:pt idx="9">
                  <c:v>30</c:v>
                </c:pt>
                <c:pt idx="10">
                  <c:v>40</c:v>
                </c:pt>
                <c:pt idx="11" formatCode="_(* #,##0_);_(* \(#,##0\);_(* &quot;-&quot;??_);_(@_)">
                  <c:v>26</c:v>
                </c:pt>
                <c:pt idx="12" formatCode="_(* #,##0_);_(* \(#,##0\);_(* &quot;-&quot;??_);_(@_)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03008"/>
        <c:axId val="172233472"/>
      </c:lineChart>
      <c:catAx>
        <c:axId val="1722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2233472"/>
        <c:crosses val="autoZero"/>
        <c:auto val="1"/>
        <c:lblAlgn val="ctr"/>
        <c:lblOffset val="100"/>
        <c:noMultiLvlLbl val="0"/>
      </c:catAx>
      <c:valAx>
        <c:axId val="17223347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72203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 baseline="0"/>
              <a:t>Sale/Manufacture of Marijuana, Syracuse</a:t>
            </a:r>
          </a:p>
          <a:p>
            <a:pPr>
              <a:defRPr b="0"/>
            </a:pPr>
            <a:r>
              <a:rPr lang="en-US" sz="1200" b="0" baseline="0"/>
              <a:t> 2000-12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 Man. Marij.'!$A$3:$A$15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'Sale Man. Marij.'!$B$3:$B$15</c:f>
              <c:numCache>
                <c:formatCode>General</c:formatCode>
                <c:ptCount val="13"/>
                <c:pt idx="0">
                  <c:v>37</c:v>
                </c:pt>
                <c:pt idx="1">
                  <c:v>29</c:v>
                </c:pt>
                <c:pt idx="2">
                  <c:v>18</c:v>
                </c:pt>
                <c:pt idx="3">
                  <c:v>6</c:v>
                </c:pt>
                <c:pt idx="4">
                  <c:v>25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 formatCode="_(* #,##0_);_(* \(#,##0\);_(* &quot;-&quot;??_);_(@_)">
                  <c:v>7</c:v>
                </c:pt>
                <c:pt idx="12" formatCode="_(* #,##0_);_(* \(#,##0\);_(* &quot;-&quot;??_);_(@_)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74048"/>
        <c:axId val="172275584"/>
      </c:lineChart>
      <c:catAx>
        <c:axId val="1722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2275584"/>
        <c:crosses val="autoZero"/>
        <c:auto val="1"/>
        <c:lblAlgn val="ctr"/>
        <c:lblOffset val="100"/>
        <c:noMultiLvlLbl val="0"/>
      </c:catAx>
      <c:valAx>
        <c:axId val="17227558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72274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Violent Crime, Syracuse</a:t>
            </a:r>
          </a:p>
          <a:p>
            <a:pPr>
              <a:defRPr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"/>
              <c:layout>
                <c:manualLayout>
                  <c:x val="-6.1817026767056082E-2"/>
                  <c:y val="-5.4032642471415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1763998250218721E-2"/>
                  <c:y val="-5.7153068632378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8217556705467915E-2"/>
                  <c:y val="-5.4032642471415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7.8737709820191331E-3"/>
                  <c:y val="-4.6369807222373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1235237226684833E-2"/>
                  <c:y val="-5.732731579284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'City Violent Crime'!$A$3:$A$13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'City Violent Crime'!$B$3:$B$13</c:f>
              <c:numCache>
                <c:formatCode>_(* #,##0_);_(* \(#,##0\);_(* "-"??_);_(@_)</c:formatCode>
                <c:ptCount val="11"/>
                <c:pt idx="0">
                  <c:v>1520</c:v>
                </c:pt>
                <c:pt idx="1">
                  <c:v>1359</c:v>
                </c:pt>
                <c:pt idx="2">
                  <c:v>1322</c:v>
                </c:pt>
                <c:pt idx="3" formatCode="#,##0">
                  <c:v>1570</c:v>
                </c:pt>
                <c:pt idx="4" formatCode="#,##0">
                  <c:v>1515</c:v>
                </c:pt>
                <c:pt idx="5" formatCode="#,##0">
                  <c:v>1435</c:v>
                </c:pt>
                <c:pt idx="6" formatCode="#,##0">
                  <c:v>1366</c:v>
                </c:pt>
                <c:pt idx="7" formatCode="#,##0">
                  <c:v>1343</c:v>
                </c:pt>
                <c:pt idx="8">
                  <c:v>1291</c:v>
                </c:pt>
                <c:pt idx="9" formatCode="#,##0">
                  <c:v>1302</c:v>
                </c:pt>
                <c:pt idx="10">
                  <c:v>1292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66080"/>
        <c:axId val="172376064"/>
      </c:lineChart>
      <c:catAx>
        <c:axId val="1723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2376064"/>
        <c:crosses val="autoZero"/>
        <c:auto val="1"/>
        <c:lblAlgn val="ctr"/>
        <c:lblOffset val="100"/>
        <c:noMultiLvlLbl val="0"/>
      </c:catAx>
      <c:valAx>
        <c:axId val="17237606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72366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Percentage Change in</a:t>
            </a:r>
            <a:r>
              <a:rPr lang="en-US" sz="1400" b="0" baseline="0"/>
              <a:t> Crime</a:t>
            </a:r>
            <a:r>
              <a:rPr lang="en-US" sz="1400" b="0"/>
              <a:t>, Syracuse</a:t>
            </a:r>
          </a:p>
          <a:p>
            <a:pPr>
              <a:defRPr/>
            </a:pPr>
            <a:r>
              <a:rPr lang="en-US" sz="1200" b="0"/>
              <a:t>2011-12</a:t>
            </a:r>
          </a:p>
        </c:rich>
      </c:tx>
      <c:layout>
        <c:manualLayout>
          <c:xMode val="edge"/>
          <c:yMode val="edge"/>
          <c:x val="0.25688533080522125"/>
          <c:y val="1.851851851851851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3377926421404682E-2"/>
          <c:y val="0.12068251268841595"/>
          <c:w val="0.95094760312151616"/>
          <c:h val="0.49256592925884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'% change'!$A$2:$H$2</c:f>
              <c:strCache>
                <c:ptCount val="8"/>
                <c:pt idx="0">
                  <c:v>Rape</c:v>
                </c:pt>
                <c:pt idx="1">
                  <c:v>Robberies </c:v>
                </c:pt>
                <c:pt idx="2">
                  <c:v>Vehicle Theft </c:v>
                </c:pt>
                <c:pt idx="3">
                  <c:v>Burglaries</c:v>
                </c:pt>
                <c:pt idx="4">
                  <c:v>Larcenies</c:v>
                </c:pt>
                <c:pt idx="5">
                  <c:v>Aggravated Assault </c:v>
                </c:pt>
                <c:pt idx="6">
                  <c:v>Shots Fired with Injuries </c:v>
                </c:pt>
                <c:pt idx="7">
                  <c:v>Shots Fired</c:v>
                </c:pt>
              </c:strCache>
            </c:strRef>
          </c:cat>
          <c:val>
            <c:numRef>
              <c:f>'% change'!$A$3:$H$3</c:f>
              <c:numCache>
                <c:formatCode>0%</c:formatCode>
                <c:ptCount val="8"/>
                <c:pt idx="0">
                  <c:v>0.19</c:v>
                </c:pt>
                <c:pt idx="1">
                  <c:v>0.16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0.06</c:v>
                </c:pt>
                <c:pt idx="6">
                  <c:v>-0.08</c:v>
                </c:pt>
                <c:pt idx="7">
                  <c:v>-0.1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96928"/>
        <c:axId val="172398464"/>
      </c:barChart>
      <c:catAx>
        <c:axId val="17239692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72398464"/>
        <c:crosses val="autoZero"/>
        <c:auto val="1"/>
        <c:lblAlgn val="ctr"/>
        <c:lblOffset val="100"/>
        <c:noMultiLvlLbl val="0"/>
      </c:catAx>
      <c:valAx>
        <c:axId val="17239846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72396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/>
              <a:t>Motor Vehicle Theft, Syracuse</a:t>
            </a:r>
          </a:p>
          <a:p>
            <a:pPr>
              <a:defRPr b="0"/>
            </a:pPr>
            <a:r>
              <a:rPr lang="en-US" sz="1200"/>
              <a:t>2002-12</a:t>
            </a:r>
            <a:endParaRPr lang="en-US" sz="1100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"/>
              <c:layout>
                <c:manualLayout>
                  <c:x val="-6.1817026767056082E-2"/>
                  <c:y val="-5.4032642471415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1763998250218721E-2"/>
                  <c:y val="-5.7153068632378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8217556705467915E-2"/>
                  <c:y val="-5.4032642471415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7.8737709820191331E-3"/>
                  <c:y val="-4.6369807222373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1235237226684833E-2"/>
                  <c:y val="-5.732731579284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'MV trendline'!$A$3:$A$13</c:f>
              <c:numCache>
                <c:formatCode>General</c:formatCode>
                <c:ptCount val="1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</c:numCache>
            </c:numRef>
          </c:cat>
          <c:val>
            <c:numRef>
              <c:f>'MV trendline'!$B$3:$B$13</c:f>
              <c:numCache>
                <c:formatCode>_(* #,##0_);_(* \(#,##0\);_(* "-"??_);_(@_)</c:formatCode>
                <c:ptCount val="11"/>
                <c:pt idx="0">
                  <c:v>1282</c:v>
                </c:pt>
                <c:pt idx="1">
                  <c:v>1217</c:v>
                </c:pt>
                <c:pt idx="2">
                  <c:v>1144</c:v>
                </c:pt>
                <c:pt idx="3" formatCode="#,##0">
                  <c:v>980</c:v>
                </c:pt>
                <c:pt idx="4" formatCode="#,##0">
                  <c:v>736</c:v>
                </c:pt>
                <c:pt idx="5" formatCode="#,##0">
                  <c:v>561</c:v>
                </c:pt>
                <c:pt idx="6" formatCode="#,##0">
                  <c:v>502</c:v>
                </c:pt>
                <c:pt idx="7" formatCode="#,##0">
                  <c:v>338</c:v>
                </c:pt>
                <c:pt idx="8">
                  <c:v>367</c:v>
                </c:pt>
                <c:pt idx="9" formatCode="#,##0">
                  <c:v>309</c:v>
                </c:pt>
                <c:pt idx="10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15232"/>
        <c:axId val="173174784"/>
      </c:lineChart>
      <c:catAx>
        <c:axId val="1724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3174784"/>
        <c:crosses val="autoZero"/>
        <c:auto val="1"/>
        <c:lblAlgn val="ctr"/>
        <c:lblOffset val="100"/>
        <c:noMultiLvlLbl val="0"/>
      </c:catAx>
      <c:valAx>
        <c:axId val="17317478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72415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/>
              <a:t>Possession / Use of Dangerous Weapons</a:t>
            </a:r>
            <a:r>
              <a:rPr lang="en-US" sz="1400" baseline="0"/>
              <a:t>, </a:t>
            </a:r>
            <a:r>
              <a:rPr lang="en-US" sz="1400"/>
              <a:t>Syracuse</a:t>
            </a:r>
            <a:r>
              <a:rPr lang="en-US" sz="1400" baseline="0"/>
              <a:t> </a:t>
            </a:r>
          </a:p>
          <a:p>
            <a:pPr>
              <a:defRPr b="0"/>
            </a:pPr>
            <a:r>
              <a:rPr lang="en-US" sz="1200"/>
              <a:t>2000-12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"/>
              <c:layout>
                <c:manualLayout>
                  <c:x val="-6.1817026767056082E-2"/>
                  <c:y val="-5.4032642471415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7138888888888864E-2"/>
                  <c:y val="-7.35874783944689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1763998250218721E-2"/>
                  <c:y val="-5.7153068632378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8444444444444447E-2"/>
                  <c:y val="-5.732731579284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8217556705467915E-2"/>
                  <c:y val="-5.4032642471415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7.8737709820191331E-3"/>
                  <c:y val="-4.6369807222373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1235237226684833E-2"/>
                  <c:y val="-5.732731579284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'Weapons trendline'!$A$3:$A$15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'Weapons trendline'!$B$3:$B$15</c:f>
              <c:numCache>
                <c:formatCode>General</c:formatCode>
                <c:ptCount val="13"/>
                <c:pt idx="0">
                  <c:v>111</c:v>
                </c:pt>
                <c:pt idx="1">
                  <c:v>87</c:v>
                </c:pt>
                <c:pt idx="2">
                  <c:v>92</c:v>
                </c:pt>
                <c:pt idx="3">
                  <c:v>684</c:v>
                </c:pt>
                <c:pt idx="4">
                  <c:v>1263</c:v>
                </c:pt>
                <c:pt idx="5">
                  <c:v>1593</c:v>
                </c:pt>
                <c:pt idx="6">
                  <c:v>1444</c:v>
                </c:pt>
                <c:pt idx="7">
                  <c:v>1419</c:v>
                </c:pt>
                <c:pt idx="8">
                  <c:v>1255</c:v>
                </c:pt>
                <c:pt idx="9">
                  <c:v>1340</c:v>
                </c:pt>
                <c:pt idx="10">
                  <c:v>1350</c:v>
                </c:pt>
                <c:pt idx="11">
                  <c:v>387</c:v>
                </c:pt>
                <c:pt idx="12">
                  <c:v>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72896"/>
        <c:axId val="174274432"/>
      </c:lineChart>
      <c:catAx>
        <c:axId val="1742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4274432"/>
        <c:crosses val="autoZero"/>
        <c:auto val="1"/>
        <c:lblAlgn val="ctr"/>
        <c:lblOffset val="100"/>
        <c:noMultiLvlLbl val="0"/>
      </c:catAx>
      <c:valAx>
        <c:axId val="17427443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742728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Rape, Syracuse</a:t>
            </a:r>
          </a:p>
          <a:p>
            <a:pPr>
              <a:defRPr b="0"/>
            </a:pPr>
            <a:r>
              <a:rPr lang="en-US" sz="1200" b="0"/>
              <a:t>2000-12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Rape!$B$2</c:f>
              <c:strCache>
                <c:ptCount val="1"/>
                <c:pt idx="0">
                  <c:v>Number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Rape!$A$3:$A$15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Rape!$B$3:$B$15</c:f>
              <c:numCache>
                <c:formatCode>General</c:formatCode>
                <c:ptCount val="13"/>
                <c:pt idx="0">
                  <c:v>52</c:v>
                </c:pt>
                <c:pt idx="1">
                  <c:v>49</c:v>
                </c:pt>
                <c:pt idx="2">
                  <c:v>53</c:v>
                </c:pt>
                <c:pt idx="3">
                  <c:v>68</c:v>
                </c:pt>
                <c:pt idx="4">
                  <c:v>79</c:v>
                </c:pt>
                <c:pt idx="5">
                  <c:v>84</c:v>
                </c:pt>
                <c:pt idx="6">
                  <c:v>62</c:v>
                </c:pt>
                <c:pt idx="7">
                  <c:v>64</c:v>
                </c:pt>
                <c:pt idx="8">
                  <c:v>70</c:v>
                </c:pt>
                <c:pt idx="9">
                  <c:v>71</c:v>
                </c:pt>
                <c:pt idx="10">
                  <c:v>67</c:v>
                </c:pt>
                <c:pt idx="11">
                  <c:v>63</c:v>
                </c:pt>
                <c:pt idx="12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54720"/>
        <c:axId val="166656256"/>
      </c:lineChart>
      <c:catAx>
        <c:axId val="1666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6656256"/>
        <c:crosses val="autoZero"/>
        <c:auto val="1"/>
        <c:lblAlgn val="ctr"/>
        <c:lblOffset val="100"/>
        <c:noMultiLvlLbl val="0"/>
      </c:catAx>
      <c:valAx>
        <c:axId val="16665625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66547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Robbery, Syracuse</a:t>
            </a:r>
          </a:p>
          <a:p>
            <a:pPr>
              <a:defRPr b="0"/>
            </a:pPr>
            <a:r>
              <a:rPr lang="en-US" sz="1200" b="0"/>
              <a:t>2000-12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Robbery!$B$2</c:f>
              <c:strCache>
                <c:ptCount val="1"/>
                <c:pt idx="0">
                  <c:v>Number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Robbery!$A$3:$A$15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Robbery!$B$3:$B$15</c:f>
              <c:numCache>
                <c:formatCode>General</c:formatCode>
                <c:ptCount val="13"/>
                <c:pt idx="0">
                  <c:v>461</c:v>
                </c:pt>
                <c:pt idx="1">
                  <c:v>577</c:v>
                </c:pt>
                <c:pt idx="2">
                  <c:v>566</c:v>
                </c:pt>
                <c:pt idx="3">
                  <c:v>493</c:v>
                </c:pt>
                <c:pt idx="4">
                  <c:v>472</c:v>
                </c:pt>
                <c:pt idx="5">
                  <c:v>586</c:v>
                </c:pt>
                <c:pt idx="6">
                  <c:v>555</c:v>
                </c:pt>
                <c:pt idx="7">
                  <c:v>468</c:v>
                </c:pt>
                <c:pt idx="8">
                  <c:v>427</c:v>
                </c:pt>
                <c:pt idx="9">
                  <c:v>407</c:v>
                </c:pt>
                <c:pt idx="10">
                  <c:v>377</c:v>
                </c:pt>
                <c:pt idx="11" formatCode="#,##0">
                  <c:v>388</c:v>
                </c:pt>
                <c:pt idx="12" formatCode="#,##0">
                  <c:v>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8080"/>
        <c:axId val="167805312"/>
      </c:lineChart>
      <c:catAx>
        <c:axId val="1667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7805312"/>
        <c:crosses val="autoZero"/>
        <c:auto val="1"/>
        <c:lblAlgn val="ctr"/>
        <c:lblOffset val="100"/>
        <c:noMultiLvlLbl val="0"/>
      </c:catAx>
      <c:valAx>
        <c:axId val="16780531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6718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Aggravated Assault, Syracuse</a:t>
            </a:r>
          </a:p>
          <a:p>
            <a:pPr>
              <a:defRPr b="0"/>
            </a:pPr>
            <a:r>
              <a:rPr lang="en-US" sz="1200" b="0"/>
              <a:t>2000-12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'Agg. Assault'!$B$2</c:f>
              <c:strCache>
                <c:ptCount val="1"/>
                <c:pt idx="0">
                  <c:v>Number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'Agg. Assault'!$A$3:$A$15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'Agg. Assault'!$B$3:$B$15</c:f>
              <c:numCache>
                <c:formatCode>General</c:formatCode>
                <c:ptCount val="13"/>
                <c:pt idx="0">
                  <c:v>945</c:v>
                </c:pt>
                <c:pt idx="1">
                  <c:v>908</c:v>
                </c:pt>
                <c:pt idx="2">
                  <c:v>849</c:v>
                </c:pt>
                <c:pt idx="3">
                  <c:v>813</c:v>
                </c:pt>
                <c:pt idx="4">
                  <c:v>869</c:v>
                </c:pt>
                <c:pt idx="5" formatCode="_(* #,##0_);_(* \(#,##0\);_(* &quot;-&quot;??_);_(@_)">
                  <c:v>1024</c:v>
                </c:pt>
                <c:pt idx="6">
                  <c:v>992</c:v>
                </c:pt>
                <c:pt idx="7">
                  <c:v>990</c:v>
                </c:pt>
                <c:pt idx="8">
                  <c:v>942</c:v>
                </c:pt>
                <c:pt idx="9">
                  <c:v>912</c:v>
                </c:pt>
                <c:pt idx="10">
                  <c:v>831</c:v>
                </c:pt>
                <c:pt idx="11" formatCode="#,##0">
                  <c:v>840</c:v>
                </c:pt>
                <c:pt idx="12" formatCode="#,##0">
                  <c:v>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20224"/>
        <c:axId val="169621760"/>
      </c:lineChart>
      <c:catAx>
        <c:axId val="1696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9621760"/>
        <c:crosses val="autoZero"/>
        <c:auto val="1"/>
        <c:lblAlgn val="ctr"/>
        <c:lblOffset val="100"/>
        <c:noMultiLvlLbl val="0"/>
      </c:catAx>
      <c:valAx>
        <c:axId val="16962176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69620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Larceny, Syracuse</a:t>
            </a:r>
          </a:p>
          <a:p>
            <a:pPr>
              <a:defRPr b="0"/>
            </a:pPr>
            <a:r>
              <a:rPr lang="en-US" sz="1200" b="0"/>
              <a:t>2000-12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Larceny!$B$2</c:f>
              <c:strCache>
                <c:ptCount val="1"/>
                <c:pt idx="0">
                  <c:v>Number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Larceny!$A$3:$A$15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Larceny!$B$3:$B$15</c:f>
              <c:numCache>
                <c:formatCode>_(* #,##0_);_(* \(#,##0\);_(* "-"??_);_(@_)</c:formatCode>
                <c:ptCount val="13"/>
                <c:pt idx="0">
                  <c:v>5066</c:v>
                </c:pt>
                <c:pt idx="1">
                  <c:v>5044</c:v>
                </c:pt>
                <c:pt idx="2">
                  <c:v>5060</c:v>
                </c:pt>
                <c:pt idx="3">
                  <c:v>4519</c:v>
                </c:pt>
                <c:pt idx="4">
                  <c:v>3839</c:v>
                </c:pt>
                <c:pt idx="5">
                  <c:v>3639</c:v>
                </c:pt>
                <c:pt idx="6">
                  <c:v>4037</c:v>
                </c:pt>
                <c:pt idx="7">
                  <c:v>3618</c:v>
                </c:pt>
                <c:pt idx="8">
                  <c:v>3725</c:v>
                </c:pt>
                <c:pt idx="9">
                  <c:v>3485</c:v>
                </c:pt>
                <c:pt idx="10">
                  <c:v>3167</c:v>
                </c:pt>
                <c:pt idx="11">
                  <c:v>3261</c:v>
                </c:pt>
                <c:pt idx="12">
                  <c:v>3221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6480"/>
        <c:axId val="169398272"/>
      </c:lineChart>
      <c:catAx>
        <c:axId val="1693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69398272"/>
        <c:crosses val="autoZero"/>
        <c:auto val="1"/>
        <c:lblAlgn val="ctr"/>
        <c:lblOffset val="100"/>
        <c:noMultiLvlLbl val="0"/>
      </c:catAx>
      <c:valAx>
        <c:axId val="16939827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69396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Incidence of Grand Larceny, Syracuse</a:t>
            </a:r>
          </a:p>
          <a:p>
            <a:pPr>
              <a:defRPr/>
            </a:pPr>
            <a:r>
              <a:rPr lang="en-US" sz="1200" b="0"/>
              <a:t>2000-12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'Grand Larceny'!$A$3:$A$15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'Grand Larceny'!$B$3:$B$15</c:f>
              <c:numCache>
                <c:formatCode>_(* #,##0_);_(* \(#,##0\);_(* "-"??_);_(@_)</c:formatCode>
                <c:ptCount val="13"/>
                <c:pt idx="0">
                  <c:v>1702</c:v>
                </c:pt>
                <c:pt idx="1">
                  <c:v>1995</c:v>
                </c:pt>
                <c:pt idx="2">
                  <c:v>2467</c:v>
                </c:pt>
                <c:pt idx="3">
                  <c:v>2614</c:v>
                </c:pt>
                <c:pt idx="4">
                  <c:v>3025</c:v>
                </c:pt>
                <c:pt idx="5">
                  <c:v>2911</c:v>
                </c:pt>
                <c:pt idx="6">
                  <c:v>2844</c:v>
                </c:pt>
                <c:pt idx="7">
                  <c:v>2442</c:v>
                </c:pt>
                <c:pt idx="8">
                  <c:v>2362</c:v>
                </c:pt>
                <c:pt idx="9">
                  <c:v>2000</c:v>
                </c:pt>
                <c:pt idx="10">
                  <c:v>2061</c:v>
                </c:pt>
                <c:pt idx="11" formatCode="General">
                  <c:v>794</c:v>
                </c:pt>
                <c:pt idx="12" formatCode="General">
                  <c:v>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06848"/>
        <c:axId val="169408384"/>
      </c:lineChart>
      <c:catAx>
        <c:axId val="1694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69408384"/>
        <c:crosses val="autoZero"/>
        <c:auto val="1"/>
        <c:lblAlgn val="ctr"/>
        <c:lblOffset val="100"/>
        <c:noMultiLvlLbl val="0"/>
      </c:catAx>
      <c:valAx>
        <c:axId val="16940838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69406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Incidence of Petit Larceny, Syracuse</a:t>
            </a:r>
          </a:p>
          <a:p>
            <a:pPr>
              <a:defRPr b="0"/>
            </a:pPr>
            <a:r>
              <a:rPr lang="en-US" sz="1200" b="0"/>
              <a:t>2000-12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1"/>
              <c:layout>
                <c:manualLayout>
                  <c:x val="-4.1354330708661416E-2"/>
                  <c:y val="-5.4660929011780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'Petit Larceny'!$A$3:$A$15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'Petit Larceny'!$B$3:$B$15</c:f>
              <c:numCache>
                <c:formatCode>_(* #,##0_);_(* \(#,##0\);_(* "-"??_);_(@_)</c:formatCode>
                <c:ptCount val="13"/>
                <c:pt idx="0">
                  <c:v>4166</c:v>
                </c:pt>
                <c:pt idx="1">
                  <c:v>4373</c:v>
                </c:pt>
                <c:pt idx="2">
                  <c:v>4192</c:v>
                </c:pt>
                <c:pt idx="3">
                  <c:v>4073</c:v>
                </c:pt>
                <c:pt idx="4">
                  <c:v>4287</c:v>
                </c:pt>
                <c:pt idx="5">
                  <c:v>4073</c:v>
                </c:pt>
                <c:pt idx="6">
                  <c:v>4196</c:v>
                </c:pt>
                <c:pt idx="7">
                  <c:v>3646</c:v>
                </c:pt>
                <c:pt idx="8">
                  <c:v>3752</c:v>
                </c:pt>
                <c:pt idx="9">
                  <c:v>3707</c:v>
                </c:pt>
                <c:pt idx="10">
                  <c:v>3581</c:v>
                </c:pt>
                <c:pt idx="11" formatCode="#,##0">
                  <c:v>2443</c:v>
                </c:pt>
                <c:pt idx="12" formatCode="#,##0">
                  <c:v>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2752"/>
        <c:axId val="171892736"/>
      </c:lineChart>
      <c:catAx>
        <c:axId val="1718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71892736"/>
        <c:crosses val="autoZero"/>
        <c:auto val="1"/>
        <c:lblAlgn val="ctr"/>
        <c:lblOffset val="100"/>
        <c:noMultiLvlLbl val="0"/>
      </c:catAx>
      <c:valAx>
        <c:axId val="17189273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71882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Arson, Syracuse</a:t>
            </a:r>
          </a:p>
          <a:p>
            <a:pPr>
              <a:defRPr b="0"/>
            </a:pPr>
            <a:r>
              <a:rPr lang="en-US" sz="1200" b="0"/>
              <a:t>2000-12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Arson!$A$3:$A$15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Arson!$B$3:$B$15</c:f>
              <c:numCache>
                <c:formatCode>General</c:formatCode>
                <c:ptCount val="13"/>
                <c:pt idx="0">
                  <c:v>95</c:v>
                </c:pt>
                <c:pt idx="1">
                  <c:v>104</c:v>
                </c:pt>
                <c:pt idx="2">
                  <c:v>112</c:v>
                </c:pt>
                <c:pt idx="3">
                  <c:v>78</c:v>
                </c:pt>
                <c:pt idx="4">
                  <c:v>64</c:v>
                </c:pt>
                <c:pt idx="5">
                  <c:v>54</c:v>
                </c:pt>
                <c:pt idx="6">
                  <c:v>68</c:v>
                </c:pt>
                <c:pt idx="7">
                  <c:v>52</c:v>
                </c:pt>
                <c:pt idx="8">
                  <c:v>68</c:v>
                </c:pt>
                <c:pt idx="9">
                  <c:v>40</c:v>
                </c:pt>
                <c:pt idx="10">
                  <c:v>56</c:v>
                </c:pt>
                <c:pt idx="11" formatCode="#,##0">
                  <c:v>51</c:v>
                </c:pt>
                <c:pt idx="12" formatCode="#,##0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38176"/>
        <c:axId val="171939712"/>
      </c:lineChart>
      <c:catAx>
        <c:axId val="1719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1939712"/>
        <c:crosses val="autoZero"/>
        <c:auto val="1"/>
        <c:lblAlgn val="ctr"/>
        <c:lblOffset val="100"/>
        <c:noMultiLvlLbl val="0"/>
      </c:catAx>
      <c:valAx>
        <c:axId val="17193971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719381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Possession Marijuana, Syracuse</a:t>
            </a:r>
            <a:endParaRPr lang="en-US" sz="1400" b="0" baseline="0">
              <a:effectLst/>
              <a:latin typeface="+mn-lt"/>
            </a:endParaRPr>
          </a:p>
          <a:p>
            <a:pPr>
              <a:defRPr/>
            </a:pPr>
            <a:r>
              <a:rPr lang="en-US" sz="1200" b="0" i="0" baseline="0">
                <a:effectLst/>
                <a:latin typeface="+mn-lt"/>
              </a:rPr>
              <a:t>2000-12</a:t>
            </a:r>
            <a:endParaRPr lang="en-US" sz="1200" b="0" baseline="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7"/>
              <c:layout>
                <c:manualLayout>
                  <c:x val="-7.7826552930883641E-2"/>
                  <c:y val="-5.8536898004028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'Possesion Marijuana'!$A$3:$A$15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'Possesion Marijuana'!$B$3:$B$15</c:f>
              <c:numCache>
                <c:formatCode>_(* #,##0_);_(* \(#,##0\);_(* "-"??_);_(@_)</c:formatCode>
                <c:ptCount val="13"/>
                <c:pt idx="0">
                  <c:v>1445</c:v>
                </c:pt>
                <c:pt idx="1">
                  <c:v>1455</c:v>
                </c:pt>
                <c:pt idx="2">
                  <c:v>1145</c:v>
                </c:pt>
                <c:pt idx="3">
                  <c:v>924</c:v>
                </c:pt>
                <c:pt idx="4">
                  <c:v>995</c:v>
                </c:pt>
                <c:pt idx="5">
                  <c:v>1097</c:v>
                </c:pt>
                <c:pt idx="6">
                  <c:v>1322</c:v>
                </c:pt>
                <c:pt idx="7">
                  <c:v>1472</c:v>
                </c:pt>
                <c:pt idx="8">
                  <c:v>1897</c:v>
                </c:pt>
                <c:pt idx="9">
                  <c:v>2023</c:v>
                </c:pt>
                <c:pt idx="10">
                  <c:v>2038</c:v>
                </c:pt>
                <c:pt idx="11">
                  <c:v>1631</c:v>
                </c:pt>
                <c:pt idx="12">
                  <c:v>1712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8688"/>
        <c:axId val="172024576"/>
      </c:lineChart>
      <c:catAx>
        <c:axId val="1720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2024576"/>
        <c:crosses val="autoZero"/>
        <c:auto val="1"/>
        <c:lblAlgn val="ctr"/>
        <c:lblOffset val="100"/>
        <c:noMultiLvlLbl val="0"/>
      </c:catAx>
      <c:valAx>
        <c:axId val="17202457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172018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533172</xdr:colOff>
      <xdr:row>2</xdr:row>
      <xdr:rowOff>115433</xdr:rowOff>
    </xdr:from>
    <xdr:to>
      <xdr:col>11</xdr:col>
      <xdr:colOff>228372</xdr:colOff>
      <xdr:row>19</xdr:row>
      <xdr:rowOff>1133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2</xdr:row>
      <xdr:rowOff>23812</xdr:rowOff>
    </xdr:from>
    <xdr:to>
      <xdr:col>10</xdr:col>
      <xdr:colOff>385762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3</xdr:row>
      <xdr:rowOff>4762</xdr:rowOff>
    </xdr:from>
    <xdr:to>
      <xdr:col>3</xdr:col>
      <xdr:colOff>2509837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</xdr:row>
      <xdr:rowOff>33337</xdr:rowOff>
    </xdr:from>
    <xdr:to>
      <xdr:col>3</xdr:col>
      <xdr:colOff>2195512</xdr:colOff>
      <xdr:row>18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1</xdr:row>
      <xdr:rowOff>138112</xdr:rowOff>
    </xdr:from>
    <xdr:to>
      <xdr:col>3</xdr:col>
      <xdr:colOff>1662112</xdr:colOff>
      <xdr:row>15</xdr:row>
      <xdr:rowOff>57430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1485900</xdr:colOff>
      <xdr:row>6</xdr:row>
      <xdr:rowOff>0</xdr:rowOff>
    </xdr:from>
    <xdr:to>
      <xdr:col>7</xdr:col>
      <xdr:colOff>752475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229721</xdr:colOff>
      <xdr:row>2</xdr:row>
      <xdr:rowOff>191619</xdr:rowOff>
    </xdr:from>
    <xdr:to>
      <xdr:col>9</xdr:col>
      <xdr:colOff>565898</xdr:colOff>
      <xdr:row>15</xdr:row>
      <xdr:rowOff>155761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157162</xdr:rowOff>
    </xdr:from>
    <xdr:to>
      <xdr:col>9</xdr:col>
      <xdr:colOff>495300</xdr:colOff>
      <xdr:row>21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185737</xdr:rowOff>
    </xdr:from>
    <xdr:to>
      <xdr:col>11</xdr:col>
      <xdr:colOff>33337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4</xdr:row>
      <xdr:rowOff>33337</xdr:rowOff>
    </xdr:from>
    <xdr:to>
      <xdr:col>11</xdr:col>
      <xdr:colOff>357187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2</xdr:row>
      <xdr:rowOff>147637</xdr:rowOff>
    </xdr:from>
    <xdr:to>
      <xdr:col>10</xdr:col>
      <xdr:colOff>500062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564497</xdr:colOff>
      <xdr:row>2</xdr:row>
      <xdr:rowOff>160523</xdr:rowOff>
    </xdr:from>
    <xdr:to>
      <xdr:col>11</xdr:col>
      <xdr:colOff>264179</xdr:colOff>
      <xdr:row>19</xdr:row>
      <xdr:rowOff>46223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364470</xdr:colOff>
      <xdr:row>1</xdr:row>
      <xdr:rowOff>133069</xdr:rowOff>
    </xdr:from>
    <xdr:to>
      <xdr:col>11</xdr:col>
      <xdr:colOff>64152</xdr:colOff>
      <xdr:row>18</xdr:row>
      <xdr:rowOff>18769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</xdr:row>
      <xdr:rowOff>4762</xdr:rowOff>
    </xdr:from>
    <xdr:to>
      <xdr:col>10</xdr:col>
      <xdr:colOff>300037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5</xdr:row>
      <xdr:rowOff>61912</xdr:rowOff>
    </xdr:from>
    <xdr:to>
      <xdr:col>10</xdr:col>
      <xdr:colOff>300037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2</xdr:row>
      <xdr:rowOff>71437</xdr:rowOff>
    </xdr:from>
    <xdr:to>
      <xdr:col>10</xdr:col>
      <xdr:colOff>547687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A8" sqref="A8"/>
    </sheetView>
  </sheetViews>
  <sheetFormatPr defaultRowHeight="15" x14ac:dyDescent="0.25"/>
  <cols>
    <col min="1" max="1" width="6.42578125" style="1" customWidth="1"/>
    <col min="2" max="2" width="9" style="1" bestFit="1" customWidth="1"/>
    <col min="3" max="3" width="6.140625" style="1" bestFit="1" customWidth="1"/>
    <col min="4" max="4" width="10.140625" style="1" bestFit="1" customWidth="1"/>
    <col min="5" max="5" width="14" style="1" bestFit="1" customWidth="1"/>
    <col min="6" max="6" width="11.140625" style="1" bestFit="1" customWidth="1"/>
    <col min="7" max="8" width="9.7109375" style="1" bestFit="1" customWidth="1"/>
    <col min="9" max="9" width="7.5703125" style="1" bestFit="1" customWidth="1"/>
    <col min="10" max="10" width="14" style="1" bestFit="1" customWidth="1"/>
    <col min="11" max="11" width="14" style="1" customWidth="1"/>
    <col min="12" max="12" width="20.7109375" style="1" customWidth="1"/>
    <col min="13" max="13" width="20.7109375" style="1" bestFit="1" customWidth="1"/>
    <col min="14" max="14" width="18" style="1" bestFit="1" customWidth="1"/>
    <col min="15" max="15" width="9.42578125" style="1" bestFit="1" customWidth="1"/>
    <col min="16" max="256" width="9.140625" style="2"/>
    <col min="257" max="257" width="6.42578125" style="2" customWidth="1"/>
    <col min="258" max="258" width="9" style="2" bestFit="1" customWidth="1"/>
    <col min="259" max="259" width="6.140625" style="2" bestFit="1" customWidth="1"/>
    <col min="260" max="260" width="10.140625" style="2" bestFit="1" customWidth="1"/>
    <col min="261" max="261" width="14" style="2" bestFit="1" customWidth="1"/>
    <col min="262" max="262" width="11.140625" style="2" bestFit="1" customWidth="1"/>
    <col min="263" max="264" width="9.7109375" style="2" bestFit="1" customWidth="1"/>
    <col min="265" max="265" width="7.5703125" style="2" bestFit="1" customWidth="1"/>
    <col min="266" max="266" width="14" style="2" bestFit="1" customWidth="1"/>
    <col min="267" max="267" width="14" style="2" customWidth="1"/>
    <col min="268" max="268" width="20.7109375" style="2" customWidth="1"/>
    <col min="269" max="269" width="20.7109375" style="2" bestFit="1" customWidth="1"/>
    <col min="270" max="270" width="18" style="2" bestFit="1" customWidth="1"/>
    <col min="271" max="271" width="9.42578125" style="2" bestFit="1" customWidth="1"/>
    <col min="272" max="512" width="9.140625" style="2"/>
    <col min="513" max="513" width="6.42578125" style="2" customWidth="1"/>
    <col min="514" max="514" width="9" style="2" bestFit="1" customWidth="1"/>
    <col min="515" max="515" width="6.140625" style="2" bestFit="1" customWidth="1"/>
    <col min="516" max="516" width="10.140625" style="2" bestFit="1" customWidth="1"/>
    <col min="517" max="517" width="14" style="2" bestFit="1" customWidth="1"/>
    <col min="518" max="518" width="11.140625" style="2" bestFit="1" customWidth="1"/>
    <col min="519" max="520" width="9.7109375" style="2" bestFit="1" customWidth="1"/>
    <col min="521" max="521" width="7.5703125" style="2" bestFit="1" customWidth="1"/>
    <col min="522" max="522" width="14" style="2" bestFit="1" customWidth="1"/>
    <col min="523" max="523" width="14" style="2" customWidth="1"/>
    <col min="524" max="524" width="20.7109375" style="2" customWidth="1"/>
    <col min="525" max="525" width="20.7109375" style="2" bestFit="1" customWidth="1"/>
    <col min="526" max="526" width="18" style="2" bestFit="1" customWidth="1"/>
    <col min="527" max="527" width="9.42578125" style="2" bestFit="1" customWidth="1"/>
    <col min="528" max="768" width="9.140625" style="2"/>
    <col min="769" max="769" width="6.42578125" style="2" customWidth="1"/>
    <col min="770" max="770" width="9" style="2" bestFit="1" customWidth="1"/>
    <col min="771" max="771" width="6.140625" style="2" bestFit="1" customWidth="1"/>
    <col min="772" max="772" width="10.140625" style="2" bestFit="1" customWidth="1"/>
    <col min="773" max="773" width="14" style="2" bestFit="1" customWidth="1"/>
    <col min="774" max="774" width="11.140625" style="2" bestFit="1" customWidth="1"/>
    <col min="775" max="776" width="9.7109375" style="2" bestFit="1" customWidth="1"/>
    <col min="777" max="777" width="7.5703125" style="2" bestFit="1" customWidth="1"/>
    <col min="778" max="778" width="14" style="2" bestFit="1" customWidth="1"/>
    <col min="779" max="779" width="14" style="2" customWidth="1"/>
    <col min="780" max="780" width="20.7109375" style="2" customWidth="1"/>
    <col min="781" max="781" width="20.7109375" style="2" bestFit="1" customWidth="1"/>
    <col min="782" max="782" width="18" style="2" bestFit="1" customWidth="1"/>
    <col min="783" max="783" width="9.42578125" style="2" bestFit="1" customWidth="1"/>
    <col min="784" max="1024" width="9.140625" style="2"/>
    <col min="1025" max="1025" width="6.42578125" style="2" customWidth="1"/>
    <col min="1026" max="1026" width="9" style="2" bestFit="1" customWidth="1"/>
    <col min="1027" max="1027" width="6.140625" style="2" bestFit="1" customWidth="1"/>
    <col min="1028" max="1028" width="10.140625" style="2" bestFit="1" customWidth="1"/>
    <col min="1029" max="1029" width="14" style="2" bestFit="1" customWidth="1"/>
    <col min="1030" max="1030" width="11.140625" style="2" bestFit="1" customWidth="1"/>
    <col min="1031" max="1032" width="9.7109375" style="2" bestFit="1" customWidth="1"/>
    <col min="1033" max="1033" width="7.5703125" style="2" bestFit="1" customWidth="1"/>
    <col min="1034" max="1034" width="14" style="2" bestFit="1" customWidth="1"/>
    <col min="1035" max="1035" width="14" style="2" customWidth="1"/>
    <col min="1036" max="1036" width="20.7109375" style="2" customWidth="1"/>
    <col min="1037" max="1037" width="20.7109375" style="2" bestFit="1" customWidth="1"/>
    <col min="1038" max="1038" width="18" style="2" bestFit="1" customWidth="1"/>
    <col min="1039" max="1039" width="9.42578125" style="2" bestFit="1" customWidth="1"/>
    <col min="1040" max="1280" width="9.140625" style="2"/>
    <col min="1281" max="1281" width="6.42578125" style="2" customWidth="1"/>
    <col min="1282" max="1282" width="9" style="2" bestFit="1" customWidth="1"/>
    <col min="1283" max="1283" width="6.140625" style="2" bestFit="1" customWidth="1"/>
    <col min="1284" max="1284" width="10.140625" style="2" bestFit="1" customWidth="1"/>
    <col min="1285" max="1285" width="14" style="2" bestFit="1" customWidth="1"/>
    <col min="1286" max="1286" width="11.140625" style="2" bestFit="1" customWidth="1"/>
    <col min="1287" max="1288" width="9.7109375" style="2" bestFit="1" customWidth="1"/>
    <col min="1289" max="1289" width="7.5703125" style="2" bestFit="1" customWidth="1"/>
    <col min="1290" max="1290" width="14" style="2" bestFit="1" customWidth="1"/>
    <col min="1291" max="1291" width="14" style="2" customWidth="1"/>
    <col min="1292" max="1292" width="20.7109375" style="2" customWidth="1"/>
    <col min="1293" max="1293" width="20.7109375" style="2" bestFit="1" customWidth="1"/>
    <col min="1294" max="1294" width="18" style="2" bestFit="1" customWidth="1"/>
    <col min="1295" max="1295" width="9.42578125" style="2" bestFit="1" customWidth="1"/>
    <col min="1296" max="1536" width="9.140625" style="2"/>
    <col min="1537" max="1537" width="6.42578125" style="2" customWidth="1"/>
    <col min="1538" max="1538" width="9" style="2" bestFit="1" customWidth="1"/>
    <col min="1539" max="1539" width="6.140625" style="2" bestFit="1" customWidth="1"/>
    <col min="1540" max="1540" width="10.140625" style="2" bestFit="1" customWidth="1"/>
    <col min="1541" max="1541" width="14" style="2" bestFit="1" customWidth="1"/>
    <col min="1542" max="1542" width="11.140625" style="2" bestFit="1" customWidth="1"/>
    <col min="1543" max="1544" width="9.7109375" style="2" bestFit="1" customWidth="1"/>
    <col min="1545" max="1545" width="7.5703125" style="2" bestFit="1" customWidth="1"/>
    <col min="1546" max="1546" width="14" style="2" bestFit="1" customWidth="1"/>
    <col min="1547" max="1547" width="14" style="2" customWidth="1"/>
    <col min="1548" max="1548" width="20.7109375" style="2" customWidth="1"/>
    <col min="1549" max="1549" width="20.7109375" style="2" bestFit="1" customWidth="1"/>
    <col min="1550" max="1550" width="18" style="2" bestFit="1" customWidth="1"/>
    <col min="1551" max="1551" width="9.42578125" style="2" bestFit="1" customWidth="1"/>
    <col min="1552" max="1792" width="9.140625" style="2"/>
    <col min="1793" max="1793" width="6.42578125" style="2" customWidth="1"/>
    <col min="1794" max="1794" width="9" style="2" bestFit="1" customWidth="1"/>
    <col min="1795" max="1795" width="6.140625" style="2" bestFit="1" customWidth="1"/>
    <col min="1796" max="1796" width="10.140625" style="2" bestFit="1" customWidth="1"/>
    <col min="1797" max="1797" width="14" style="2" bestFit="1" customWidth="1"/>
    <col min="1798" max="1798" width="11.140625" style="2" bestFit="1" customWidth="1"/>
    <col min="1799" max="1800" width="9.7109375" style="2" bestFit="1" customWidth="1"/>
    <col min="1801" max="1801" width="7.5703125" style="2" bestFit="1" customWidth="1"/>
    <col min="1802" max="1802" width="14" style="2" bestFit="1" customWidth="1"/>
    <col min="1803" max="1803" width="14" style="2" customWidth="1"/>
    <col min="1804" max="1804" width="20.7109375" style="2" customWidth="1"/>
    <col min="1805" max="1805" width="20.7109375" style="2" bestFit="1" customWidth="1"/>
    <col min="1806" max="1806" width="18" style="2" bestFit="1" customWidth="1"/>
    <col min="1807" max="1807" width="9.42578125" style="2" bestFit="1" customWidth="1"/>
    <col min="1808" max="2048" width="9.140625" style="2"/>
    <col min="2049" max="2049" width="6.42578125" style="2" customWidth="1"/>
    <col min="2050" max="2050" width="9" style="2" bestFit="1" customWidth="1"/>
    <col min="2051" max="2051" width="6.140625" style="2" bestFit="1" customWidth="1"/>
    <col min="2052" max="2052" width="10.140625" style="2" bestFit="1" customWidth="1"/>
    <col min="2053" max="2053" width="14" style="2" bestFit="1" customWidth="1"/>
    <col min="2054" max="2054" width="11.140625" style="2" bestFit="1" customWidth="1"/>
    <col min="2055" max="2056" width="9.7109375" style="2" bestFit="1" customWidth="1"/>
    <col min="2057" max="2057" width="7.5703125" style="2" bestFit="1" customWidth="1"/>
    <col min="2058" max="2058" width="14" style="2" bestFit="1" customWidth="1"/>
    <col min="2059" max="2059" width="14" style="2" customWidth="1"/>
    <col min="2060" max="2060" width="20.7109375" style="2" customWidth="1"/>
    <col min="2061" max="2061" width="20.7109375" style="2" bestFit="1" customWidth="1"/>
    <col min="2062" max="2062" width="18" style="2" bestFit="1" customWidth="1"/>
    <col min="2063" max="2063" width="9.42578125" style="2" bestFit="1" customWidth="1"/>
    <col min="2064" max="2304" width="9.140625" style="2"/>
    <col min="2305" max="2305" width="6.42578125" style="2" customWidth="1"/>
    <col min="2306" max="2306" width="9" style="2" bestFit="1" customWidth="1"/>
    <col min="2307" max="2307" width="6.140625" style="2" bestFit="1" customWidth="1"/>
    <col min="2308" max="2308" width="10.140625" style="2" bestFit="1" customWidth="1"/>
    <col min="2309" max="2309" width="14" style="2" bestFit="1" customWidth="1"/>
    <col min="2310" max="2310" width="11.140625" style="2" bestFit="1" customWidth="1"/>
    <col min="2311" max="2312" width="9.7109375" style="2" bestFit="1" customWidth="1"/>
    <col min="2313" max="2313" width="7.5703125" style="2" bestFit="1" customWidth="1"/>
    <col min="2314" max="2314" width="14" style="2" bestFit="1" customWidth="1"/>
    <col min="2315" max="2315" width="14" style="2" customWidth="1"/>
    <col min="2316" max="2316" width="20.7109375" style="2" customWidth="1"/>
    <col min="2317" max="2317" width="20.7109375" style="2" bestFit="1" customWidth="1"/>
    <col min="2318" max="2318" width="18" style="2" bestFit="1" customWidth="1"/>
    <col min="2319" max="2319" width="9.42578125" style="2" bestFit="1" customWidth="1"/>
    <col min="2320" max="2560" width="9.140625" style="2"/>
    <col min="2561" max="2561" width="6.42578125" style="2" customWidth="1"/>
    <col min="2562" max="2562" width="9" style="2" bestFit="1" customWidth="1"/>
    <col min="2563" max="2563" width="6.140625" style="2" bestFit="1" customWidth="1"/>
    <col min="2564" max="2564" width="10.140625" style="2" bestFit="1" customWidth="1"/>
    <col min="2565" max="2565" width="14" style="2" bestFit="1" customWidth="1"/>
    <col min="2566" max="2566" width="11.140625" style="2" bestFit="1" customWidth="1"/>
    <col min="2567" max="2568" width="9.7109375" style="2" bestFit="1" customWidth="1"/>
    <col min="2569" max="2569" width="7.5703125" style="2" bestFit="1" customWidth="1"/>
    <col min="2570" max="2570" width="14" style="2" bestFit="1" customWidth="1"/>
    <col min="2571" max="2571" width="14" style="2" customWidth="1"/>
    <col min="2572" max="2572" width="20.7109375" style="2" customWidth="1"/>
    <col min="2573" max="2573" width="20.7109375" style="2" bestFit="1" customWidth="1"/>
    <col min="2574" max="2574" width="18" style="2" bestFit="1" customWidth="1"/>
    <col min="2575" max="2575" width="9.42578125" style="2" bestFit="1" customWidth="1"/>
    <col min="2576" max="2816" width="9.140625" style="2"/>
    <col min="2817" max="2817" width="6.42578125" style="2" customWidth="1"/>
    <col min="2818" max="2818" width="9" style="2" bestFit="1" customWidth="1"/>
    <col min="2819" max="2819" width="6.140625" style="2" bestFit="1" customWidth="1"/>
    <col min="2820" max="2820" width="10.140625" style="2" bestFit="1" customWidth="1"/>
    <col min="2821" max="2821" width="14" style="2" bestFit="1" customWidth="1"/>
    <col min="2822" max="2822" width="11.140625" style="2" bestFit="1" customWidth="1"/>
    <col min="2823" max="2824" width="9.7109375" style="2" bestFit="1" customWidth="1"/>
    <col min="2825" max="2825" width="7.5703125" style="2" bestFit="1" customWidth="1"/>
    <col min="2826" max="2826" width="14" style="2" bestFit="1" customWidth="1"/>
    <col min="2827" max="2827" width="14" style="2" customWidth="1"/>
    <col min="2828" max="2828" width="20.7109375" style="2" customWidth="1"/>
    <col min="2829" max="2829" width="20.7109375" style="2" bestFit="1" customWidth="1"/>
    <col min="2830" max="2830" width="18" style="2" bestFit="1" customWidth="1"/>
    <col min="2831" max="2831" width="9.42578125" style="2" bestFit="1" customWidth="1"/>
    <col min="2832" max="3072" width="9.140625" style="2"/>
    <col min="3073" max="3073" width="6.42578125" style="2" customWidth="1"/>
    <col min="3074" max="3074" width="9" style="2" bestFit="1" customWidth="1"/>
    <col min="3075" max="3075" width="6.140625" style="2" bestFit="1" customWidth="1"/>
    <col min="3076" max="3076" width="10.140625" style="2" bestFit="1" customWidth="1"/>
    <col min="3077" max="3077" width="14" style="2" bestFit="1" customWidth="1"/>
    <col min="3078" max="3078" width="11.140625" style="2" bestFit="1" customWidth="1"/>
    <col min="3079" max="3080" width="9.7109375" style="2" bestFit="1" customWidth="1"/>
    <col min="3081" max="3081" width="7.5703125" style="2" bestFit="1" customWidth="1"/>
    <col min="3082" max="3082" width="14" style="2" bestFit="1" customWidth="1"/>
    <col min="3083" max="3083" width="14" style="2" customWidth="1"/>
    <col min="3084" max="3084" width="20.7109375" style="2" customWidth="1"/>
    <col min="3085" max="3085" width="20.7109375" style="2" bestFit="1" customWidth="1"/>
    <col min="3086" max="3086" width="18" style="2" bestFit="1" customWidth="1"/>
    <col min="3087" max="3087" width="9.42578125" style="2" bestFit="1" customWidth="1"/>
    <col min="3088" max="3328" width="9.140625" style="2"/>
    <col min="3329" max="3329" width="6.42578125" style="2" customWidth="1"/>
    <col min="3330" max="3330" width="9" style="2" bestFit="1" customWidth="1"/>
    <col min="3331" max="3331" width="6.140625" style="2" bestFit="1" customWidth="1"/>
    <col min="3332" max="3332" width="10.140625" style="2" bestFit="1" customWidth="1"/>
    <col min="3333" max="3333" width="14" style="2" bestFit="1" customWidth="1"/>
    <col min="3334" max="3334" width="11.140625" style="2" bestFit="1" customWidth="1"/>
    <col min="3335" max="3336" width="9.7109375" style="2" bestFit="1" customWidth="1"/>
    <col min="3337" max="3337" width="7.5703125" style="2" bestFit="1" customWidth="1"/>
    <col min="3338" max="3338" width="14" style="2" bestFit="1" customWidth="1"/>
    <col min="3339" max="3339" width="14" style="2" customWidth="1"/>
    <col min="3340" max="3340" width="20.7109375" style="2" customWidth="1"/>
    <col min="3341" max="3341" width="20.7109375" style="2" bestFit="1" customWidth="1"/>
    <col min="3342" max="3342" width="18" style="2" bestFit="1" customWidth="1"/>
    <col min="3343" max="3343" width="9.42578125" style="2" bestFit="1" customWidth="1"/>
    <col min="3344" max="3584" width="9.140625" style="2"/>
    <col min="3585" max="3585" width="6.42578125" style="2" customWidth="1"/>
    <col min="3586" max="3586" width="9" style="2" bestFit="1" customWidth="1"/>
    <col min="3587" max="3587" width="6.140625" style="2" bestFit="1" customWidth="1"/>
    <col min="3588" max="3588" width="10.140625" style="2" bestFit="1" customWidth="1"/>
    <col min="3589" max="3589" width="14" style="2" bestFit="1" customWidth="1"/>
    <col min="3590" max="3590" width="11.140625" style="2" bestFit="1" customWidth="1"/>
    <col min="3591" max="3592" width="9.7109375" style="2" bestFit="1" customWidth="1"/>
    <col min="3593" max="3593" width="7.5703125" style="2" bestFit="1" customWidth="1"/>
    <col min="3594" max="3594" width="14" style="2" bestFit="1" customWidth="1"/>
    <col min="3595" max="3595" width="14" style="2" customWidth="1"/>
    <col min="3596" max="3596" width="20.7109375" style="2" customWidth="1"/>
    <col min="3597" max="3597" width="20.7109375" style="2" bestFit="1" customWidth="1"/>
    <col min="3598" max="3598" width="18" style="2" bestFit="1" customWidth="1"/>
    <col min="3599" max="3599" width="9.42578125" style="2" bestFit="1" customWidth="1"/>
    <col min="3600" max="3840" width="9.140625" style="2"/>
    <col min="3841" max="3841" width="6.42578125" style="2" customWidth="1"/>
    <col min="3842" max="3842" width="9" style="2" bestFit="1" customWidth="1"/>
    <col min="3843" max="3843" width="6.140625" style="2" bestFit="1" customWidth="1"/>
    <col min="3844" max="3844" width="10.140625" style="2" bestFit="1" customWidth="1"/>
    <col min="3845" max="3845" width="14" style="2" bestFit="1" customWidth="1"/>
    <col min="3846" max="3846" width="11.140625" style="2" bestFit="1" customWidth="1"/>
    <col min="3847" max="3848" width="9.7109375" style="2" bestFit="1" customWidth="1"/>
    <col min="3849" max="3849" width="7.5703125" style="2" bestFit="1" customWidth="1"/>
    <col min="3850" max="3850" width="14" style="2" bestFit="1" customWidth="1"/>
    <col min="3851" max="3851" width="14" style="2" customWidth="1"/>
    <col min="3852" max="3852" width="20.7109375" style="2" customWidth="1"/>
    <col min="3853" max="3853" width="20.7109375" style="2" bestFit="1" customWidth="1"/>
    <col min="3854" max="3854" width="18" style="2" bestFit="1" customWidth="1"/>
    <col min="3855" max="3855" width="9.42578125" style="2" bestFit="1" customWidth="1"/>
    <col min="3856" max="4096" width="9.140625" style="2"/>
    <col min="4097" max="4097" width="6.42578125" style="2" customWidth="1"/>
    <col min="4098" max="4098" width="9" style="2" bestFit="1" customWidth="1"/>
    <col min="4099" max="4099" width="6.140625" style="2" bestFit="1" customWidth="1"/>
    <col min="4100" max="4100" width="10.140625" style="2" bestFit="1" customWidth="1"/>
    <col min="4101" max="4101" width="14" style="2" bestFit="1" customWidth="1"/>
    <col min="4102" max="4102" width="11.140625" style="2" bestFit="1" customWidth="1"/>
    <col min="4103" max="4104" width="9.7109375" style="2" bestFit="1" customWidth="1"/>
    <col min="4105" max="4105" width="7.5703125" style="2" bestFit="1" customWidth="1"/>
    <col min="4106" max="4106" width="14" style="2" bestFit="1" customWidth="1"/>
    <col min="4107" max="4107" width="14" style="2" customWidth="1"/>
    <col min="4108" max="4108" width="20.7109375" style="2" customWidth="1"/>
    <col min="4109" max="4109" width="20.7109375" style="2" bestFit="1" customWidth="1"/>
    <col min="4110" max="4110" width="18" style="2" bestFit="1" customWidth="1"/>
    <col min="4111" max="4111" width="9.42578125" style="2" bestFit="1" customWidth="1"/>
    <col min="4112" max="4352" width="9.140625" style="2"/>
    <col min="4353" max="4353" width="6.42578125" style="2" customWidth="1"/>
    <col min="4354" max="4354" width="9" style="2" bestFit="1" customWidth="1"/>
    <col min="4355" max="4355" width="6.140625" style="2" bestFit="1" customWidth="1"/>
    <col min="4356" max="4356" width="10.140625" style="2" bestFit="1" customWidth="1"/>
    <col min="4357" max="4357" width="14" style="2" bestFit="1" customWidth="1"/>
    <col min="4358" max="4358" width="11.140625" style="2" bestFit="1" customWidth="1"/>
    <col min="4359" max="4360" width="9.7109375" style="2" bestFit="1" customWidth="1"/>
    <col min="4361" max="4361" width="7.5703125" style="2" bestFit="1" customWidth="1"/>
    <col min="4362" max="4362" width="14" style="2" bestFit="1" customWidth="1"/>
    <col min="4363" max="4363" width="14" style="2" customWidth="1"/>
    <col min="4364" max="4364" width="20.7109375" style="2" customWidth="1"/>
    <col min="4365" max="4365" width="20.7109375" style="2" bestFit="1" customWidth="1"/>
    <col min="4366" max="4366" width="18" style="2" bestFit="1" customWidth="1"/>
    <col min="4367" max="4367" width="9.42578125" style="2" bestFit="1" customWidth="1"/>
    <col min="4368" max="4608" width="9.140625" style="2"/>
    <col min="4609" max="4609" width="6.42578125" style="2" customWidth="1"/>
    <col min="4610" max="4610" width="9" style="2" bestFit="1" customWidth="1"/>
    <col min="4611" max="4611" width="6.140625" style="2" bestFit="1" customWidth="1"/>
    <col min="4612" max="4612" width="10.140625" style="2" bestFit="1" customWidth="1"/>
    <col min="4613" max="4613" width="14" style="2" bestFit="1" customWidth="1"/>
    <col min="4614" max="4614" width="11.140625" style="2" bestFit="1" customWidth="1"/>
    <col min="4615" max="4616" width="9.7109375" style="2" bestFit="1" customWidth="1"/>
    <col min="4617" max="4617" width="7.5703125" style="2" bestFit="1" customWidth="1"/>
    <col min="4618" max="4618" width="14" style="2" bestFit="1" customWidth="1"/>
    <col min="4619" max="4619" width="14" style="2" customWidth="1"/>
    <col min="4620" max="4620" width="20.7109375" style="2" customWidth="1"/>
    <col min="4621" max="4621" width="20.7109375" style="2" bestFit="1" customWidth="1"/>
    <col min="4622" max="4622" width="18" style="2" bestFit="1" customWidth="1"/>
    <col min="4623" max="4623" width="9.42578125" style="2" bestFit="1" customWidth="1"/>
    <col min="4624" max="4864" width="9.140625" style="2"/>
    <col min="4865" max="4865" width="6.42578125" style="2" customWidth="1"/>
    <col min="4866" max="4866" width="9" style="2" bestFit="1" customWidth="1"/>
    <col min="4867" max="4867" width="6.140625" style="2" bestFit="1" customWidth="1"/>
    <col min="4868" max="4868" width="10.140625" style="2" bestFit="1" customWidth="1"/>
    <col min="4869" max="4869" width="14" style="2" bestFit="1" customWidth="1"/>
    <col min="4870" max="4870" width="11.140625" style="2" bestFit="1" customWidth="1"/>
    <col min="4871" max="4872" width="9.7109375" style="2" bestFit="1" customWidth="1"/>
    <col min="4873" max="4873" width="7.5703125" style="2" bestFit="1" customWidth="1"/>
    <col min="4874" max="4874" width="14" style="2" bestFit="1" customWidth="1"/>
    <col min="4875" max="4875" width="14" style="2" customWidth="1"/>
    <col min="4876" max="4876" width="20.7109375" style="2" customWidth="1"/>
    <col min="4877" max="4877" width="20.7109375" style="2" bestFit="1" customWidth="1"/>
    <col min="4878" max="4878" width="18" style="2" bestFit="1" customWidth="1"/>
    <col min="4879" max="4879" width="9.42578125" style="2" bestFit="1" customWidth="1"/>
    <col min="4880" max="5120" width="9.140625" style="2"/>
    <col min="5121" max="5121" width="6.42578125" style="2" customWidth="1"/>
    <col min="5122" max="5122" width="9" style="2" bestFit="1" customWidth="1"/>
    <col min="5123" max="5123" width="6.140625" style="2" bestFit="1" customWidth="1"/>
    <col min="5124" max="5124" width="10.140625" style="2" bestFit="1" customWidth="1"/>
    <col min="5125" max="5125" width="14" style="2" bestFit="1" customWidth="1"/>
    <col min="5126" max="5126" width="11.140625" style="2" bestFit="1" customWidth="1"/>
    <col min="5127" max="5128" width="9.7109375" style="2" bestFit="1" customWidth="1"/>
    <col min="5129" max="5129" width="7.5703125" style="2" bestFit="1" customWidth="1"/>
    <col min="5130" max="5130" width="14" style="2" bestFit="1" customWidth="1"/>
    <col min="5131" max="5131" width="14" style="2" customWidth="1"/>
    <col min="5132" max="5132" width="20.7109375" style="2" customWidth="1"/>
    <col min="5133" max="5133" width="20.7109375" style="2" bestFit="1" customWidth="1"/>
    <col min="5134" max="5134" width="18" style="2" bestFit="1" customWidth="1"/>
    <col min="5135" max="5135" width="9.42578125" style="2" bestFit="1" customWidth="1"/>
    <col min="5136" max="5376" width="9.140625" style="2"/>
    <col min="5377" max="5377" width="6.42578125" style="2" customWidth="1"/>
    <col min="5378" max="5378" width="9" style="2" bestFit="1" customWidth="1"/>
    <col min="5379" max="5379" width="6.140625" style="2" bestFit="1" customWidth="1"/>
    <col min="5380" max="5380" width="10.140625" style="2" bestFit="1" customWidth="1"/>
    <col min="5381" max="5381" width="14" style="2" bestFit="1" customWidth="1"/>
    <col min="5382" max="5382" width="11.140625" style="2" bestFit="1" customWidth="1"/>
    <col min="5383" max="5384" width="9.7109375" style="2" bestFit="1" customWidth="1"/>
    <col min="5385" max="5385" width="7.5703125" style="2" bestFit="1" customWidth="1"/>
    <col min="5386" max="5386" width="14" style="2" bestFit="1" customWidth="1"/>
    <col min="5387" max="5387" width="14" style="2" customWidth="1"/>
    <col min="5388" max="5388" width="20.7109375" style="2" customWidth="1"/>
    <col min="5389" max="5389" width="20.7109375" style="2" bestFit="1" customWidth="1"/>
    <col min="5390" max="5390" width="18" style="2" bestFit="1" customWidth="1"/>
    <col min="5391" max="5391" width="9.42578125" style="2" bestFit="1" customWidth="1"/>
    <col min="5392" max="5632" width="9.140625" style="2"/>
    <col min="5633" max="5633" width="6.42578125" style="2" customWidth="1"/>
    <col min="5634" max="5634" width="9" style="2" bestFit="1" customWidth="1"/>
    <col min="5635" max="5635" width="6.140625" style="2" bestFit="1" customWidth="1"/>
    <col min="5636" max="5636" width="10.140625" style="2" bestFit="1" customWidth="1"/>
    <col min="5637" max="5637" width="14" style="2" bestFit="1" customWidth="1"/>
    <col min="5638" max="5638" width="11.140625" style="2" bestFit="1" customWidth="1"/>
    <col min="5639" max="5640" width="9.7109375" style="2" bestFit="1" customWidth="1"/>
    <col min="5641" max="5641" width="7.5703125" style="2" bestFit="1" customWidth="1"/>
    <col min="5642" max="5642" width="14" style="2" bestFit="1" customWidth="1"/>
    <col min="5643" max="5643" width="14" style="2" customWidth="1"/>
    <col min="5644" max="5644" width="20.7109375" style="2" customWidth="1"/>
    <col min="5645" max="5645" width="20.7109375" style="2" bestFit="1" customWidth="1"/>
    <col min="5646" max="5646" width="18" style="2" bestFit="1" customWidth="1"/>
    <col min="5647" max="5647" width="9.42578125" style="2" bestFit="1" customWidth="1"/>
    <col min="5648" max="5888" width="9.140625" style="2"/>
    <col min="5889" max="5889" width="6.42578125" style="2" customWidth="1"/>
    <col min="5890" max="5890" width="9" style="2" bestFit="1" customWidth="1"/>
    <col min="5891" max="5891" width="6.140625" style="2" bestFit="1" customWidth="1"/>
    <col min="5892" max="5892" width="10.140625" style="2" bestFit="1" customWidth="1"/>
    <col min="5893" max="5893" width="14" style="2" bestFit="1" customWidth="1"/>
    <col min="5894" max="5894" width="11.140625" style="2" bestFit="1" customWidth="1"/>
    <col min="5895" max="5896" width="9.7109375" style="2" bestFit="1" customWidth="1"/>
    <col min="5897" max="5897" width="7.5703125" style="2" bestFit="1" customWidth="1"/>
    <col min="5898" max="5898" width="14" style="2" bestFit="1" customWidth="1"/>
    <col min="5899" max="5899" width="14" style="2" customWidth="1"/>
    <col min="5900" max="5900" width="20.7109375" style="2" customWidth="1"/>
    <col min="5901" max="5901" width="20.7109375" style="2" bestFit="1" customWidth="1"/>
    <col min="5902" max="5902" width="18" style="2" bestFit="1" customWidth="1"/>
    <col min="5903" max="5903" width="9.42578125" style="2" bestFit="1" customWidth="1"/>
    <col min="5904" max="6144" width="9.140625" style="2"/>
    <col min="6145" max="6145" width="6.42578125" style="2" customWidth="1"/>
    <col min="6146" max="6146" width="9" style="2" bestFit="1" customWidth="1"/>
    <col min="6147" max="6147" width="6.140625" style="2" bestFit="1" customWidth="1"/>
    <col min="6148" max="6148" width="10.140625" style="2" bestFit="1" customWidth="1"/>
    <col min="6149" max="6149" width="14" style="2" bestFit="1" customWidth="1"/>
    <col min="6150" max="6150" width="11.140625" style="2" bestFit="1" customWidth="1"/>
    <col min="6151" max="6152" width="9.7109375" style="2" bestFit="1" customWidth="1"/>
    <col min="6153" max="6153" width="7.5703125" style="2" bestFit="1" customWidth="1"/>
    <col min="6154" max="6154" width="14" style="2" bestFit="1" customWidth="1"/>
    <col min="6155" max="6155" width="14" style="2" customWidth="1"/>
    <col min="6156" max="6156" width="20.7109375" style="2" customWidth="1"/>
    <col min="6157" max="6157" width="20.7109375" style="2" bestFit="1" customWidth="1"/>
    <col min="6158" max="6158" width="18" style="2" bestFit="1" customWidth="1"/>
    <col min="6159" max="6159" width="9.42578125" style="2" bestFit="1" customWidth="1"/>
    <col min="6160" max="6400" width="9.140625" style="2"/>
    <col min="6401" max="6401" width="6.42578125" style="2" customWidth="1"/>
    <col min="6402" max="6402" width="9" style="2" bestFit="1" customWidth="1"/>
    <col min="6403" max="6403" width="6.140625" style="2" bestFit="1" customWidth="1"/>
    <col min="6404" max="6404" width="10.140625" style="2" bestFit="1" customWidth="1"/>
    <col min="6405" max="6405" width="14" style="2" bestFit="1" customWidth="1"/>
    <col min="6406" max="6406" width="11.140625" style="2" bestFit="1" customWidth="1"/>
    <col min="6407" max="6408" width="9.7109375" style="2" bestFit="1" customWidth="1"/>
    <col min="6409" max="6409" width="7.5703125" style="2" bestFit="1" customWidth="1"/>
    <col min="6410" max="6410" width="14" style="2" bestFit="1" customWidth="1"/>
    <col min="6411" max="6411" width="14" style="2" customWidth="1"/>
    <col min="6412" max="6412" width="20.7109375" style="2" customWidth="1"/>
    <col min="6413" max="6413" width="20.7109375" style="2" bestFit="1" customWidth="1"/>
    <col min="6414" max="6414" width="18" style="2" bestFit="1" customWidth="1"/>
    <col min="6415" max="6415" width="9.42578125" style="2" bestFit="1" customWidth="1"/>
    <col min="6416" max="6656" width="9.140625" style="2"/>
    <col min="6657" max="6657" width="6.42578125" style="2" customWidth="1"/>
    <col min="6658" max="6658" width="9" style="2" bestFit="1" customWidth="1"/>
    <col min="6659" max="6659" width="6.140625" style="2" bestFit="1" customWidth="1"/>
    <col min="6660" max="6660" width="10.140625" style="2" bestFit="1" customWidth="1"/>
    <col min="6661" max="6661" width="14" style="2" bestFit="1" customWidth="1"/>
    <col min="6662" max="6662" width="11.140625" style="2" bestFit="1" customWidth="1"/>
    <col min="6663" max="6664" width="9.7109375" style="2" bestFit="1" customWidth="1"/>
    <col min="6665" max="6665" width="7.5703125" style="2" bestFit="1" customWidth="1"/>
    <col min="6666" max="6666" width="14" style="2" bestFit="1" customWidth="1"/>
    <col min="6667" max="6667" width="14" style="2" customWidth="1"/>
    <col min="6668" max="6668" width="20.7109375" style="2" customWidth="1"/>
    <col min="6669" max="6669" width="20.7109375" style="2" bestFit="1" customWidth="1"/>
    <col min="6670" max="6670" width="18" style="2" bestFit="1" customWidth="1"/>
    <col min="6671" max="6671" width="9.42578125" style="2" bestFit="1" customWidth="1"/>
    <col min="6672" max="6912" width="9.140625" style="2"/>
    <col min="6913" max="6913" width="6.42578125" style="2" customWidth="1"/>
    <col min="6914" max="6914" width="9" style="2" bestFit="1" customWidth="1"/>
    <col min="6915" max="6915" width="6.140625" style="2" bestFit="1" customWidth="1"/>
    <col min="6916" max="6916" width="10.140625" style="2" bestFit="1" customWidth="1"/>
    <col min="6917" max="6917" width="14" style="2" bestFit="1" customWidth="1"/>
    <col min="6918" max="6918" width="11.140625" style="2" bestFit="1" customWidth="1"/>
    <col min="6919" max="6920" width="9.7109375" style="2" bestFit="1" customWidth="1"/>
    <col min="6921" max="6921" width="7.5703125" style="2" bestFit="1" customWidth="1"/>
    <col min="6922" max="6922" width="14" style="2" bestFit="1" customWidth="1"/>
    <col min="6923" max="6923" width="14" style="2" customWidth="1"/>
    <col min="6924" max="6924" width="20.7109375" style="2" customWidth="1"/>
    <col min="6925" max="6925" width="20.7109375" style="2" bestFit="1" customWidth="1"/>
    <col min="6926" max="6926" width="18" style="2" bestFit="1" customWidth="1"/>
    <col min="6927" max="6927" width="9.42578125" style="2" bestFit="1" customWidth="1"/>
    <col min="6928" max="7168" width="9.140625" style="2"/>
    <col min="7169" max="7169" width="6.42578125" style="2" customWidth="1"/>
    <col min="7170" max="7170" width="9" style="2" bestFit="1" customWidth="1"/>
    <col min="7171" max="7171" width="6.140625" style="2" bestFit="1" customWidth="1"/>
    <col min="7172" max="7172" width="10.140625" style="2" bestFit="1" customWidth="1"/>
    <col min="7173" max="7173" width="14" style="2" bestFit="1" customWidth="1"/>
    <col min="7174" max="7174" width="11.140625" style="2" bestFit="1" customWidth="1"/>
    <col min="7175" max="7176" width="9.7109375" style="2" bestFit="1" customWidth="1"/>
    <col min="7177" max="7177" width="7.5703125" style="2" bestFit="1" customWidth="1"/>
    <col min="7178" max="7178" width="14" style="2" bestFit="1" customWidth="1"/>
    <col min="7179" max="7179" width="14" style="2" customWidth="1"/>
    <col min="7180" max="7180" width="20.7109375" style="2" customWidth="1"/>
    <col min="7181" max="7181" width="20.7109375" style="2" bestFit="1" customWidth="1"/>
    <col min="7182" max="7182" width="18" style="2" bestFit="1" customWidth="1"/>
    <col min="7183" max="7183" width="9.42578125" style="2" bestFit="1" customWidth="1"/>
    <col min="7184" max="7424" width="9.140625" style="2"/>
    <col min="7425" max="7425" width="6.42578125" style="2" customWidth="1"/>
    <col min="7426" max="7426" width="9" style="2" bestFit="1" customWidth="1"/>
    <col min="7427" max="7427" width="6.140625" style="2" bestFit="1" customWidth="1"/>
    <col min="7428" max="7428" width="10.140625" style="2" bestFit="1" customWidth="1"/>
    <col min="7429" max="7429" width="14" style="2" bestFit="1" customWidth="1"/>
    <col min="7430" max="7430" width="11.140625" style="2" bestFit="1" customWidth="1"/>
    <col min="7431" max="7432" width="9.7109375" style="2" bestFit="1" customWidth="1"/>
    <col min="7433" max="7433" width="7.5703125" style="2" bestFit="1" customWidth="1"/>
    <col min="7434" max="7434" width="14" style="2" bestFit="1" customWidth="1"/>
    <col min="7435" max="7435" width="14" style="2" customWidth="1"/>
    <col min="7436" max="7436" width="20.7109375" style="2" customWidth="1"/>
    <col min="7437" max="7437" width="20.7109375" style="2" bestFit="1" customWidth="1"/>
    <col min="7438" max="7438" width="18" style="2" bestFit="1" customWidth="1"/>
    <col min="7439" max="7439" width="9.42578125" style="2" bestFit="1" customWidth="1"/>
    <col min="7440" max="7680" width="9.140625" style="2"/>
    <col min="7681" max="7681" width="6.42578125" style="2" customWidth="1"/>
    <col min="7682" max="7682" width="9" style="2" bestFit="1" customWidth="1"/>
    <col min="7683" max="7683" width="6.140625" style="2" bestFit="1" customWidth="1"/>
    <col min="7684" max="7684" width="10.140625" style="2" bestFit="1" customWidth="1"/>
    <col min="7685" max="7685" width="14" style="2" bestFit="1" customWidth="1"/>
    <col min="7686" max="7686" width="11.140625" style="2" bestFit="1" customWidth="1"/>
    <col min="7687" max="7688" width="9.7109375" style="2" bestFit="1" customWidth="1"/>
    <col min="7689" max="7689" width="7.5703125" style="2" bestFit="1" customWidth="1"/>
    <col min="7690" max="7690" width="14" style="2" bestFit="1" customWidth="1"/>
    <col min="7691" max="7691" width="14" style="2" customWidth="1"/>
    <col min="7692" max="7692" width="20.7109375" style="2" customWidth="1"/>
    <col min="7693" max="7693" width="20.7109375" style="2" bestFit="1" customWidth="1"/>
    <col min="7694" max="7694" width="18" style="2" bestFit="1" customWidth="1"/>
    <col min="7695" max="7695" width="9.42578125" style="2" bestFit="1" customWidth="1"/>
    <col min="7696" max="7936" width="9.140625" style="2"/>
    <col min="7937" max="7937" width="6.42578125" style="2" customWidth="1"/>
    <col min="7938" max="7938" width="9" style="2" bestFit="1" customWidth="1"/>
    <col min="7939" max="7939" width="6.140625" style="2" bestFit="1" customWidth="1"/>
    <col min="7940" max="7940" width="10.140625" style="2" bestFit="1" customWidth="1"/>
    <col min="7941" max="7941" width="14" style="2" bestFit="1" customWidth="1"/>
    <col min="7942" max="7942" width="11.140625" style="2" bestFit="1" customWidth="1"/>
    <col min="7943" max="7944" width="9.7109375" style="2" bestFit="1" customWidth="1"/>
    <col min="7945" max="7945" width="7.5703125" style="2" bestFit="1" customWidth="1"/>
    <col min="7946" max="7946" width="14" style="2" bestFit="1" customWidth="1"/>
    <col min="7947" max="7947" width="14" style="2" customWidth="1"/>
    <col min="7948" max="7948" width="20.7109375" style="2" customWidth="1"/>
    <col min="7949" max="7949" width="20.7109375" style="2" bestFit="1" customWidth="1"/>
    <col min="7950" max="7950" width="18" style="2" bestFit="1" customWidth="1"/>
    <col min="7951" max="7951" width="9.42578125" style="2" bestFit="1" customWidth="1"/>
    <col min="7952" max="8192" width="9.140625" style="2"/>
    <col min="8193" max="8193" width="6.42578125" style="2" customWidth="1"/>
    <col min="8194" max="8194" width="9" style="2" bestFit="1" customWidth="1"/>
    <col min="8195" max="8195" width="6.140625" style="2" bestFit="1" customWidth="1"/>
    <col min="8196" max="8196" width="10.140625" style="2" bestFit="1" customWidth="1"/>
    <col min="8197" max="8197" width="14" style="2" bestFit="1" customWidth="1"/>
    <col min="8198" max="8198" width="11.140625" style="2" bestFit="1" customWidth="1"/>
    <col min="8199" max="8200" width="9.7109375" style="2" bestFit="1" customWidth="1"/>
    <col min="8201" max="8201" width="7.5703125" style="2" bestFit="1" customWidth="1"/>
    <col min="8202" max="8202" width="14" style="2" bestFit="1" customWidth="1"/>
    <col min="8203" max="8203" width="14" style="2" customWidth="1"/>
    <col min="8204" max="8204" width="20.7109375" style="2" customWidth="1"/>
    <col min="8205" max="8205" width="20.7109375" style="2" bestFit="1" customWidth="1"/>
    <col min="8206" max="8206" width="18" style="2" bestFit="1" customWidth="1"/>
    <col min="8207" max="8207" width="9.42578125" style="2" bestFit="1" customWidth="1"/>
    <col min="8208" max="8448" width="9.140625" style="2"/>
    <col min="8449" max="8449" width="6.42578125" style="2" customWidth="1"/>
    <col min="8450" max="8450" width="9" style="2" bestFit="1" customWidth="1"/>
    <col min="8451" max="8451" width="6.140625" style="2" bestFit="1" customWidth="1"/>
    <col min="8452" max="8452" width="10.140625" style="2" bestFit="1" customWidth="1"/>
    <col min="8453" max="8453" width="14" style="2" bestFit="1" customWidth="1"/>
    <col min="8454" max="8454" width="11.140625" style="2" bestFit="1" customWidth="1"/>
    <col min="8455" max="8456" width="9.7109375" style="2" bestFit="1" customWidth="1"/>
    <col min="8457" max="8457" width="7.5703125" style="2" bestFit="1" customWidth="1"/>
    <col min="8458" max="8458" width="14" style="2" bestFit="1" customWidth="1"/>
    <col min="8459" max="8459" width="14" style="2" customWidth="1"/>
    <col min="8460" max="8460" width="20.7109375" style="2" customWidth="1"/>
    <col min="8461" max="8461" width="20.7109375" style="2" bestFit="1" customWidth="1"/>
    <col min="8462" max="8462" width="18" style="2" bestFit="1" customWidth="1"/>
    <col min="8463" max="8463" width="9.42578125" style="2" bestFit="1" customWidth="1"/>
    <col min="8464" max="8704" width="9.140625" style="2"/>
    <col min="8705" max="8705" width="6.42578125" style="2" customWidth="1"/>
    <col min="8706" max="8706" width="9" style="2" bestFit="1" customWidth="1"/>
    <col min="8707" max="8707" width="6.140625" style="2" bestFit="1" customWidth="1"/>
    <col min="8708" max="8708" width="10.140625" style="2" bestFit="1" customWidth="1"/>
    <col min="8709" max="8709" width="14" style="2" bestFit="1" customWidth="1"/>
    <col min="8710" max="8710" width="11.140625" style="2" bestFit="1" customWidth="1"/>
    <col min="8711" max="8712" width="9.7109375" style="2" bestFit="1" customWidth="1"/>
    <col min="8713" max="8713" width="7.5703125" style="2" bestFit="1" customWidth="1"/>
    <col min="8714" max="8714" width="14" style="2" bestFit="1" customWidth="1"/>
    <col min="8715" max="8715" width="14" style="2" customWidth="1"/>
    <col min="8716" max="8716" width="20.7109375" style="2" customWidth="1"/>
    <col min="8717" max="8717" width="20.7109375" style="2" bestFit="1" customWidth="1"/>
    <col min="8718" max="8718" width="18" style="2" bestFit="1" customWidth="1"/>
    <col min="8719" max="8719" width="9.42578125" style="2" bestFit="1" customWidth="1"/>
    <col min="8720" max="8960" width="9.140625" style="2"/>
    <col min="8961" max="8961" width="6.42578125" style="2" customWidth="1"/>
    <col min="8962" max="8962" width="9" style="2" bestFit="1" customWidth="1"/>
    <col min="8963" max="8963" width="6.140625" style="2" bestFit="1" customWidth="1"/>
    <col min="8964" max="8964" width="10.140625" style="2" bestFit="1" customWidth="1"/>
    <col min="8965" max="8965" width="14" style="2" bestFit="1" customWidth="1"/>
    <col min="8966" max="8966" width="11.140625" style="2" bestFit="1" customWidth="1"/>
    <col min="8967" max="8968" width="9.7109375" style="2" bestFit="1" customWidth="1"/>
    <col min="8969" max="8969" width="7.5703125" style="2" bestFit="1" customWidth="1"/>
    <col min="8970" max="8970" width="14" style="2" bestFit="1" customWidth="1"/>
    <col min="8971" max="8971" width="14" style="2" customWidth="1"/>
    <col min="8972" max="8972" width="20.7109375" style="2" customWidth="1"/>
    <col min="8973" max="8973" width="20.7109375" style="2" bestFit="1" customWidth="1"/>
    <col min="8974" max="8974" width="18" style="2" bestFit="1" customWidth="1"/>
    <col min="8975" max="8975" width="9.42578125" style="2" bestFit="1" customWidth="1"/>
    <col min="8976" max="9216" width="9.140625" style="2"/>
    <col min="9217" max="9217" width="6.42578125" style="2" customWidth="1"/>
    <col min="9218" max="9218" width="9" style="2" bestFit="1" customWidth="1"/>
    <col min="9219" max="9219" width="6.140625" style="2" bestFit="1" customWidth="1"/>
    <col min="9220" max="9220" width="10.140625" style="2" bestFit="1" customWidth="1"/>
    <col min="9221" max="9221" width="14" style="2" bestFit="1" customWidth="1"/>
    <col min="9222" max="9222" width="11.140625" style="2" bestFit="1" customWidth="1"/>
    <col min="9223" max="9224" width="9.7109375" style="2" bestFit="1" customWidth="1"/>
    <col min="9225" max="9225" width="7.5703125" style="2" bestFit="1" customWidth="1"/>
    <col min="9226" max="9226" width="14" style="2" bestFit="1" customWidth="1"/>
    <col min="9227" max="9227" width="14" style="2" customWidth="1"/>
    <col min="9228" max="9228" width="20.7109375" style="2" customWidth="1"/>
    <col min="9229" max="9229" width="20.7109375" style="2" bestFit="1" customWidth="1"/>
    <col min="9230" max="9230" width="18" style="2" bestFit="1" customWidth="1"/>
    <col min="9231" max="9231" width="9.42578125" style="2" bestFit="1" customWidth="1"/>
    <col min="9232" max="9472" width="9.140625" style="2"/>
    <col min="9473" max="9473" width="6.42578125" style="2" customWidth="1"/>
    <col min="9474" max="9474" width="9" style="2" bestFit="1" customWidth="1"/>
    <col min="9475" max="9475" width="6.140625" style="2" bestFit="1" customWidth="1"/>
    <col min="9476" max="9476" width="10.140625" style="2" bestFit="1" customWidth="1"/>
    <col min="9477" max="9477" width="14" style="2" bestFit="1" customWidth="1"/>
    <col min="9478" max="9478" width="11.140625" style="2" bestFit="1" customWidth="1"/>
    <col min="9479" max="9480" width="9.7109375" style="2" bestFit="1" customWidth="1"/>
    <col min="9481" max="9481" width="7.5703125" style="2" bestFit="1" customWidth="1"/>
    <col min="9482" max="9482" width="14" style="2" bestFit="1" customWidth="1"/>
    <col min="9483" max="9483" width="14" style="2" customWidth="1"/>
    <col min="9484" max="9484" width="20.7109375" style="2" customWidth="1"/>
    <col min="9485" max="9485" width="20.7109375" style="2" bestFit="1" customWidth="1"/>
    <col min="9486" max="9486" width="18" style="2" bestFit="1" customWidth="1"/>
    <col min="9487" max="9487" width="9.42578125" style="2" bestFit="1" customWidth="1"/>
    <col min="9488" max="9728" width="9.140625" style="2"/>
    <col min="9729" max="9729" width="6.42578125" style="2" customWidth="1"/>
    <col min="9730" max="9730" width="9" style="2" bestFit="1" customWidth="1"/>
    <col min="9731" max="9731" width="6.140625" style="2" bestFit="1" customWidth="1"/>
    <col min="9732" max="9732" width="10.140625" style="2" bestFit="1" customWidth="1"/>
    <col min="9733" max="9733" width="14" style="2" bestFit="1" customWidth="1"/>
    <col min="9734" max="9734" width="11.140625" style="2" bestFit="1" customWidth="1"/>
    <col min="9735" max="9736" width="9.7109375" style="2" bestFit="1" customWidth="1"/>
    <col min="9737" max="9737" width="7.5703125" style="2" bestFit="1" customWidth="1"/>
    <col min="9738" max="9738" width="14" style="2" bestFit="1" customWidth="1"/>
    <col min="9739" max="9739" width="14" style="2" customWidth="1"/>
    <col min="9740" max="9740" width="20.7109375" style="2" customWidth="1"/>
    <col min="9741" max="9741" width="20.7109375" style="2" bestFit="1" customWidth="1"/>
    <col min="9742" max="9742" width="18" style="2" bestFit="1" customWidth="1"/>
    <col min="9743" max="9743" width="9.42578125" style="2" bestFit="1" customWidth="1"/>
    <col min="9744" max="9984" width="9.140625" style="2"/>
    <col min="9985" max="9985" width="6.42578125" style="2" customWidth="1"/>
    <col min="9986" max="9986" width="9" style="2" bestFit="1" customWidth="1"/>
    <col min="9987" max="9987" width="6.140625" style="2" bestFit="1" customWidth="1"/>
    <col min="9988" max="9988" width="10.140625" style="2" bestFit="1" customWidth="1"/>
    <col min="9989" max="9989" width="14" style="2" bestFit="1" customWidth="1"/>
    <col min="9990" max="9990" width="11.140625" style="2" bestFit="1" customWidth="1"/>
    <col min="9991" max="9992" width="9.7109375" style="2" bestFit="1" customWidth="1"/>
    <col min="9993" max="9993" width="7.5703125" style="2" bestFit="1" customWidth="1"/>
    <col min="9994" max="9994" width="14" style="2" bestFit="1" customWidth="1"/>
    <col min="9995" max="9995" width="14" style="2" customWidth="1"/>
    <col min="9996" max="9996" width="20.7109375" style="2" customWidth="1"/>
    <col min="9997" max="9997" width="20.7109375" style="2" bestFit="1" customWidth="1"/>
    <col min="9998" max="9998" width="18" style="2" bestFit="1" customWidth="1"/>
    <col min="9999" max="9999" width="9.42578125" style="2" bestFit="1" customWidth="1"/>
    <col min="10000" max="10240" width="9.140625" style="2"/>
    <col min="10241" max="10241" width="6.42578125" style="2" customWidth="1"/>
    <col min="10242" max="10242" width="9" style="2" bestFit="1" customWidth="1"/>
    <col min="10243" max="10243" width="6.140625" style="2" bestFit="1" customWidth="1"/>
    <col min="10244" max="10244" width="10.140625" style="2" bestFit="1" customWidth="1"/>
    <col min="10245" max="10245" width="14" style="2" bestFit="1" customWidth="1"/>
    <col min="10246" max="10246" width="11.140625" style="2" bestFit="1" customWidth="1"/>
    <col min="10247" max="10248" width="9.7109375" style="2" bestFit="1" customWidth="1"/>
    <col min="10249" max="10249" width="7.5703125" style="2" bestFit="1" customWidth="1"/>
    <col min="10250" max="10250" width="14" style="2" bestFit="1" customWidth="1"/>
    <col min="10251" max="10251" width="14" style="2" customWidth="1"/>
    <col min="10252" max="10252" width="20.7109375" style="2" customWidth="1"/>
    <col min="10253" max="10253" width="20.7109375" style="2" bestFit="1" customWidth="1"/>
    <col min="10254" max="10254" width="18" style="2" bestFit="1" customWidth="1"/>
    <col min="10255" max="10255" width="9.42578125" style="2" bestFit="1" customWidth="1"/>
    <col min="10256" max="10496" width="9.140625" style="2"/>
    <col min="10497" max="10497" width="6.42578125" style="2" customWidth="1"/>
    <col min="10498" max="10498" width="9" style="2" bestFit="1" customWidth="1"/>
    <col min="10499" max="10499" width="6.140625" style="2" bestFit="1" customWidth="1"/>
    <col min="10500" max="10500" width="10.140625" style="2" bestFit="1" customWidth="1"/>
    <col min="10501" max="10501" width="14" style="2" bestFit="1" customWidth="1"/>
    <col min="10502" max="10502" width="11.140625" style="2" bestFit="1" customWidth="1"/>
    <col min="10503" max="10504" width="9.7109375" style="2" bestFit="1" customWidth="1"/>
    <col min="10505" max="10505" width="7.5703125" style="2" bestFit="1" customWidth="1"/>
    <col min="10506" max="10506" width="14" style="2" bestFit="1" customWidth="1"/>
    <col min="10507" max="10507" width="14" style="2" customWidth="1"/>
    <col min="10508" max="10508" width="20.7109375" style="2" customWidth="1"/>
    <col min="10509" max="10509" width="20.7109375" style="2" bestFit="1" customWidth="1"/>
    <col min="10510" max="10510" width="18" style="2" bestFit="1" customWidth="1"/>
    <col min="10511" max="10511" width="9.42578125" style="2" bestFit="1" customWidth="1"/>
    <col min="10512" max="10752" width="9.140625" style="2"/>
    <col min="10753" max="10753" width="6.42578125" style="2" customWidth="1"/>
    <col min="10754" max="10754" width="9" style="2" bestFit="1" customWidth="1"/>
    <col min="10755" max="10755" width="6.140625" style="2" bestFit="1" customWidth="1"/>
    <col min="10756" max="10756" width="10.140625" style="2" bestFit="1" customWidth="1"/>
    <col min="10757" max="10757" width="14" style="2" bestFit="1" customWidth="1"/>
    <col min="10758" max="10758" width="11.140625" style="2" bestFit="1" customWidth="1"/>
    <col min="10759" max="10760" width="9.7109375" style="2" bestFit="1" customWidth="1"/>
    <col min="10761" max="10761" width="7.5703125" style="2" bestFit="1" customWidth="1"/>
    <col min="10762" max="10762" width="14" style="2" bestFit="1" customWidth="1"/>
    <col min="10763" max="10763" width="14" style="2" customWidth="1"/>
    <col min="10764" max="10764" width="20.7109375" style="2" customWidth="1"/>
    <col min="10765" max="10765" width="20.7109375" style="2" bestFit="1" customWidth="1"/>
    <col min="10766" max="10766" width="18" style="2" bestFit="1" customWidth="1"/>
    <col min="10767" max="10767" width="9.42578125" style="2" bestFit="1" customWidth="1"/>
    <col min="10768" max="11008" width="9.140625" style="2"/>
    <col min="11009" max="11009" width="6.42578125" style="2" customWidth="1"/>
    <col min="11010" max="11010" width="9" style="2" bestFit="1" customWidth="1"/>
    <col min="11011" max="11011" width="6.140625" style="2" bestFit="1" customWidth="1"/>
    <col min="11012" max="11012" width="10.140625" style="2" bestFit="1" customWidth="1"/>
    <col min="11013" max="11013" width="14" style="2" bestFit="1" customWidth="1"/>
    <col min="11014" max="11014" width="11.140625" style="2" bestFit="1" customWidth="1"/>
    <col min="11015" max="11016" width="9.7109375" style="2" bestFit="1" customWidth="1"/>
    <col min="11017" max="11017" width="7.5703125" style="2" bestFit="1" customWidth="1"/>
    <col min="11018" max="11018" width="14" style="2" bestFit="1" customWidth="1"/>
    <col min="11019" max="11019" width="14" style="2" customWidth="1"/>
    <col min="11020" max="11020" width="20.7109375" style="2" customWidth="1"/>
    <col min="11021" max="11021" width="20.7109375" style="2" bestFit="1" customWidth="1"/>
    <col min="11022" max="11022" width="18" style="2" bestFit="1" customWidth="1"/>
    <col min="11023" max="11023" width="9.42578125" style="2" bestFit="1" customWidth="1"/>
    <col min="11024" max="11264" width="9.140625" style="2"/>
    <col min="11265" max="11265" width="6.42578125" style="2" customWidth="1"/>
    <col min="11266" max="11266" width="9" style="2" bestFit="1" customWidth="1"/>
    <col min="11267" max="11267" width="6.140625" style="2" bestFit="1" customWidth="1"/>
    <col min="11268" max="11268" width="10.140625" style="2" bestFit="1" customWidth="1"/>
    <col min="11269" max="11269" width="14" style="2" bestFit="1" customWidth="1"/>
    <col min="11270" max="11270" width="11.140625" style="2" bestFit="1" customWidth="1"/>
    <col min="11271" max="11272" width="9.7109375" style="2" bestFit="1" customWidth="1"/>
    <col min="11273" max="11273" width="7.5703125" style="2" bestFit="1" customWidth="1"/>
    <col min="11274" max="11274" width="14" style="2" bestFit="1" customWidth="1"/>
    <col min="11275" max="11275" width="14" style="2" customWidth="1"/>
    <col min="11276" max="11276" width="20.7109375" style="2" customWidth="1"/>
    <col min="11277" max="11277" width="20.7109375" style="2" bestFit="1" customWidth="1"/>
    <col min="11278" max="11278" width="18" style="2" bestFit="1" customWidth="1"/>
    <col min="11279" max="11279" width="9.42578125" style="2" bestFit="1" customWidth="1"/>
    <col min="11280" max="11520" width="9.140625" style="2"/>
    <col min="11521" max="11521" width="6.42578125" style="2" customWidth="1"/>
    <col min="11522" max="11522" width="9" style="2" bestFit="1" customWidth="1"/>
    <col min="11523" max="11523" width="6.140625" style="2" bestFit="1" customWidth="1"/>
    <col min="11524" max="11524" width="10.140625" style="2" bestFit="1" customWidth="1"/>
    <col min="11525" max="11525" width="14" style="2" bestFit="1" customWidth="1"/>
    <col min="11526" max="11526" width="11.140625" style="2" bestFit="1" customWidth="1"/>
    <col min="11527" max="11528" width="9.7109375" style="2" bestFit="1" customWidth="1"/>
    <col min="11529" max="11529" width="7.5703125" style="2" bestFit="1" customWidth="1"/>
    <col min="11530" max="11530" width="14" style="2" bestFit="1" customWidth="1"/>
    <col min="11531" max="11531" width="14" style="2" customWidth="1"/>
    <col min="11532" max="11532" width="20.7109375" style="2" customWidth="1"/>
    <col min="11533" max="11533" width="20.7109375" style="2" bestFit="1" customWidth="1"/>
    <col min="11534" max="11534" width="18" style="2" bestFit="1" customWidth="1"/>
    <col min="11535" max="11535" width="9.42578125" style="2" bestFit="1" customWidth="1"/>
    <col min="11536" max="11776" width="9.140625" style="2"/>
    <col min="11777" max="11777" width="6.42578125" style="2" customWidth="1"/>
    <col min="11778" max="11778" width="9" style="2" bestFit="1" customWidth="1"/>
    <col min="11779" max="11779" width="6.140625" style="2" bestFit="1" customWidth="1"/>
    <col min="11780" max="11780" width="10.140625" style="2" bestFit="1" customWidth="1"/>
    <col min="11781" max="11781" width="14" style="2" bestFit="1" customWidth="1"/>
    <col min="11782" max="11782" width="11.140625" style="2" bestFit="1" customWidth="1"/>
    <col min="11783" max="11784" width="9.7109375" style="2" bestFit="1" customWidth="1"/>
    <col min="11785" max="11785" width="7.5703125" style="2" bestFit="1" customWidth="1"/>
    <col min="11786" max="11786" width="14" style="2" bestFit="1" customWidth="1"/>
    <col min="11787" max="11787" width="14" style="2" customWidth="1"/>
    <col min="11788" max="11788" width="20.7109375" style="2" customWidth="1"/>
    <col min="11789" max="11789" width="20.7109375" style="2" bestFit="1" customWidth="1"/>
    <col min="11790" max="11790" width="18" style="2" bestFit="1" customWidth="1"/>
    <col min="11791" max="11791" width="9.42578125" style="2" bestFit="1" customWidth="1"/>
    <col min="11792" max="12032" width="9.140625" style="2"/>
    <col min="12033" max="12033" width="6.42578125" style="2" customWidth="1"/>
    <col min="12034" max="12034" width="9" style="2" bestFit="1" customWidth="1"/>
    <col min="12035" max="12035" width="6.140625" style="2" bestFit="1" customWidth="1"/>
    <col min="12036" max="12036" width="10.140625" style="2" bestFit="1" customWidth="1"/>
    <col min="12037" max="12037" width="14" style="2" bestFit="1" customWidth="1"/>
    <col min="12038" max="12038" width="11.140625" style="2" bestFit="1" customWidth="1"/>
    <col min="12039" max="12040" width="9.7109375" style="2" bestFit="1" customWidth="1"/>
    <col min="12041" max="12041" width="7.5703125" style="2" bestFit="1" customWidth="1"/>
    <col min="12042" max="12042" width="14" style="2" bestFit="1" customWidth="1"/>
    <col min="12043" max="12043" width="14" style="2" customWidth="1"/>
    <col min="12044" max="12044" width="20.7109375" style="2" customWidth="1"/>
    <col min="12045" max="12045" width="20.7109375" style="2" bestFit="1" customWidth="1"/>
    <col min="12046" max="12046" width="18" style="2" bestFit="1" customWidth="1"/>
    <col min="12047" max="12047" width="9.42578125" style="2" bestFit="1" customWidth="1"/>
    <col min="12048" max="12288" width="9.140625" style="2"/>
    <col min="12289" max="12289" width="6.42578125" style="2" customWidth="1"/>
    <col min="12290" max="12290" width="9" style="2" bestFit="1" customWidth="1"/>
    <col min="12291" max="12291" width="6.140625" style="2" bestFit="1" customWidth="1"/>
    <col min="12292" max="12292" width="10.140625" style="2" bestFit="1" customWidth="1"/>
    <col min="12293" max="12293" width="14" style="2" bestFit="1" customWidth="1"/>
    <col min="12294" max="12294" width="11.140625" style="2" bestFit="1" customWidth="1"/>
    <col min="12295" max="12296" width="9.7109375" style="2" bestFit="1" customWidth="1"/>
    <col min="12297" max="12297" width="7.5703125" style="2" bestFit="1" customWidth="1"/>
    <col min="12298" max="12298" width="14" style="2" bestFit="1" customWidth="1"/>
    <col min="12299" max="12299" width="14" style="2" customWidth="1"/>
    <col min="12300" max="12300" width="20.7109375" style="2" customWidth="1"/>
    <col min="12301" max="12301" width="20.7109375" style="2" bestFit="1" customWidth="1"/>
    <col min="12302" max="12302" width="18" style="2" bestFit="1" customWidth="1"/>
    <col min="12303" max="12303" width="9.42578125" style="2" bestFit="1" customWidth="1"/>
    <col min="12304" max="12544" width="9.140625" style="2"/>
    <col min="12545" max="12545" width="6.42578125" style="2" customWidth="1"/>
    <col min="12546" max="12546" width="9" style="2" bestFit="1" customWidth="1"/>
    <col min="12547" max="12547" width="6.140625" style="2" bestFit="1" customWidth="1"/>
    <col min="12548" max="12548" width="10.140625" style="2" bestFit="1" customWidth="1"/>
    <col min="12549" max="12549" width="14" style="2" bestFit="1" customWidth="1"/>
    <col min="12550" max="12550" width="11.140625" style="2" bestFit="1" customWidth="1"/>
    <col min="12551" max="12552" width="9.7109375" style="2" bestFit="1" customWidth="1"/>
    <col min="12553" max="12553" width="7.5703125" style="2" bestFit="1" customWidth="1"/>
    <col min="12554" max="12554" width="14" style="2" bestFit="1" customWidth="1"/>
    <col min="12555" max="12555" width="14" style="2" customWidth="1"/>
    <col min="12556" max="12556" width="20.7109375" style="2" customWidth="1"/>
    <col min="12557" max="12557" width="20.7109375" style="2" bestFit="1" customWidth="1"/>
    <col min="12558" max="12558" width="18" style="2" bestFit="1" customWidth="1"/>
    <col min="12559" max="12559" width="9.42578125" style="2" bestFit="1" customWidth="1"/>
    <col min="12560" max="12800" width="9.140625" style="2"/>
    <col min="12801" max="12801" width="6.42578125" style="2" customWidth="1"/>
    <col min="12802" max="12802" width="9" style="2" bestFit="1" customWidth="1"/>
    <col min="12803" max="12803" width="6.140625" style="2" bestFit="1" customWidth="1"/>
    <col min="12804" max="12804" width="10.140625" style="2" bestFit="1" customWidth="1"/>
    <col min="12805" max="12805" width="14" style="2" bestFit="1" customWidth="1"/>
    <col min="12806" max="12806" width="11.140625" style="2" bestFit="1" customWidth="1"/>
    <col min="12807" max="12808" width="9.7109375" style="2" bestFit="1" customWidth="1"/>
    <col min="12809" max="12809" width="7.5703125" style="2" bestFit="1" customWidth="1"/>
    <col min="12810" max="12810" width="14" style="2" bestFit="1" customWidth="1"/>
    <col min="12811" max="12811" width="14" style="2" customWidth="1"/>
    <col min="12812" max="12812" width="20.7109375" style="2" customWidth="1"/>
    <col min="12813" max="12813" width="20.7109375" style="2" bestFit="1" customWidth="1"/>
    <col min="12814" max="12814" width="18" style="2" bestFit="1" customWidth="1"/>
    <col min="12815" max="12815" width="9.42578125" style="2" bestFit="1" customWidth="1"/>
    <col min="12816" max="13056" width="9.140625" style="2"/>
    <col min="13057" max="13057" width="6.42578125" style="2" customWidth="1"/>
    <col min="13058" max="13058" width="9" style="2" bestFit="1" customWidth="1"/>
    <col min="13059" max="13059" width="6.140625" style="2" bestFit="1" customWidth="1"/>
    <col min="13060" max="13060" width="10.140625" style="2" bestFit="1" customWidth="1"/>
    <col min="13061" max="13061" width="14" style="2" bestFit="1" customWidth="1"/>
    <col min="13062" max="13062" width="11.140625" style="2" bestFit="1" customWidth="1"/>
    <col min="13063" max="13064" width="9.7109375" style="2" bestFit="1" customWidth="1"/>
    <col min="13065" max="13065" width="7.5703125" style="2" bestFit="1" customWidth="1"/>
    <col min="13066" max="13066" width="14" style="2" bestFit="1" customWidth="1"/>
    <col min="13067" max="13067" width="14" style="2" customWidth="1"/>
    <col min="13068" max="13068" width="20.7109375" style="2" customWidth="1"/>
    <col min="13069" max="13069" width="20.7109375" style="2" bestFit="1" customWidth="1"/>
    <col min="13070" max="13070" width="18" style="2" bestFit="1" customWidth="1"/>
    <col min="13071" max="13071" width="9.42578125" style="2" bestFit="1" customWidth="1"/>
    <col min="13072" max="13312" width="9.140625" style="2"/>
    <col min="13313" max="13313" width="6.42578125" style="2" customWidth="1"/>
    <col min="13314" max="13314" width="9" style="2" bestFit="1" customWidth="1"/>
    <col min="13315" max="13315" width="6.140625" style="2" bestFit="1" customWidth="1"/>
    <col min="13316" max="13316" width="10.140625" style="2" bestFit="1" customWidth="1"/>
    <col min="13317" max="13317" width="14" style="2" bestFit="1" customWidth="1"/>
    <col min="13318" max="13318" width="11.140625" style="2" bestFit="1" customWidth="1"/>
    <col min="13319" max="13320" width="9.7109375" style="2" bestFit="1" customWidth="1"/>
    <col min="13321" max="13321" width="7.5703125" style="2" bestFit="1" customWidth="1"/>
    <col min="13322" max="13322" width="14" style="2" bestFit="1" customWidth="1"/>
    <col min="13323" max="13323" width="14" style="2" customWidth="1"/>
    <col min="13324" max="13324" width="20.7109375" style="2" customWidth="1"/>
    <col min="13325" max="13325" width="20.7109375" style="2" bestFit="1" customWidth="1"/>
    <col min="13326" max="13326" width="18" style="2" bestFit="1" customWidth="1"/>
    <col min="13327" max="13327" width="9.42578125" style="2" bestFit="1" customWidth="1"/>
    <col min="13328" max="13568" width="9.140625" style="2"/>
    <col min="13569" max="13569" width="6.42578125" style="2" customWidth="1"/>
    <col min="13570" max="13570" width="9" style="2" bestFit="1" customWidth="1"/>
    <col min="13571" max="13571" width="6.140625" style="2" bestFit="1" customWidth="1"/>
    <col min="13572" max="13572" width="10.140625" style="2" bestFit="1" customWidth="1"/>
    <col min="13573" max="13573" width="14" style="2" bestFit="1" customWidth="1"/>
    <col min="13574" max="13574" width="11.140625" style="2" bestFit="1" customWidth="1"/>
    <col min="13575" max="13576" width="9.7109375" style="2" bestFit="1" customWidth="1"/>
    <col min="13577" max="13577" width="7.5703125" style="2" bestFit="1" customWidth="1"/>
    <col min="13578" max="13578" width="14" style="2" bestFit="1" customWidth="1"/>
    <col min="13579" max="13579" width="14" style="2" customWidth="1"/>
    <col min="13580" max="13580" width="20.7109375" style="2" customWidth="1"/>
    <col min="13581" max="13581" width="20.7109375" style="2" bestFit="1" customWidth="1"/>
    <col min="13582" max="13582" width="18" style="2" bestFit="1" customWidth="1"/>
    <col min="13583" max="13583" width="9.42578125" style="2" bestFit="1" customWidth="1"/>
    <col min="13584" max="13824" width="9.140625" style="2"/>
    <col min="13825" max="13825" width="6.42578125" style="2" customWidth="1"/>
    <col min="13826" max="13826" width="9" style="2" bestFit="1" customWidth="1"/>
    <col min="13827" max="13827" width="6.140625" style="2" bestFit="1" customWidth="1"/>
    <col min="13828" max="13828" width="10.140625" style="2" bestFit="1" customWidth="1"/>
    <col min="13829" max="13829" width="14" style="2" bestFit="1" customWidth="1"/>
    <col min="13830" max="13830" width="11.140625" style="2" bestFit="1" customWidth="1"/>
    <col min="13831" max="13832" width="9.7109375" style="2" bestFit="1" customWidth="1"/>
    <col min="13833" max="13833" width="7.5703125" style="2" bestFit="1" customWidth="1"/>
    <col min="13834" max="13834" width="14" style="2" bestFit="1" customWidth="1"/>
    <col min="13835" max="13835" width="14" style="2" customWidth="1"/>
    <col min="13836" max="13836" width="20.7109375" style="2" customWidth="1"/>
    <col min="13837" max="13837" width="20.7109375" style="2" bestFit="1" customWidth="1"/>
    <col min="13838" max="13838" width="18" style="2" bestFit="1" customWidth="1"/>
    <col min="13839" max="13839" width="9.42578125" style="2" bestFit="1" customWidth="1"/>
    <col min="13840" max="14080" width="9.140625" style="2"/>
    <col min="14081" max="14081" width="6.42578125" style="2" customWidth="1"/>
    <col min="14082" max="14082" width="9" style="2" bestFit="1" customWidth="1"/>
    <col min="14083" max="14083" width="6.140625" style="2" bestFit="1" customWidth="1"/>
    <col min="14084" max="14084" width="10.140625" style="2" bestFit="1" customWidth="1"/>
    <col min="14085" max="14085" width="14" style="2" bestFit="1" customWidth="1"/>
    <col min="14086" max="14086" width="11.140625" style="2" bestFit="1" customWidth="1"/>
    <col min="14087" max="14088" width="9.7109375" style="2" bestFit="1" customWidth="1"/>
    <col min="14089" max="14089" width="7.5703125" style="2" bestFit="1" customWidth="1"/>
    <col min="14090" max="14090" width="14" style="2" bestFit="1" customWidth="1"/>
    <col min="14091" max="14091" width="14" style="2" customWidth="1"/>
    <col min="14092" max="14092" width="20.7109375" style="2" customWidth="1"/>
    <col min="14093" max="14093" width="20.7109375" style="2" bestFit="1" customWidth="1"/>
    <col min="14094" max="14094" width="18" style="2" bestFit="1" customWidth="1"/>
    <col min="14095" max="14095" width="9.42578125" style="2" bestFit="1" customWidth="1"/>
    <col min="14096" max="14336" width="9.140625" style="2"/>
    <col min="14337" max="14337" width="6.42578125" style="2" customWidth="1"/>
    <col min="14338" max="14338" width="9" style="2" bestFit="1" customWidth="1"/>
    <col min="14339" max="14339" width="6.140625" style="2" bestFit="1" customWidth="1"/>
    <col min="14340" max="14340" width="10.140625" style="2" bestFit="1" customWidth="1"/>
    <col min="14341" max="14341" width="14" style="2" bestFit="1" customWidth="1"/>
    <col min="14342" max="14342" width="11.140625" style="2" bestFit="1" customWidth="1"/>
    <col min="14343" max="14344" width="9.7109375" style="2" bestFit="1" customWidth="1"/>
    <col min="14345" max="14345" width="7.5703125" style="2" bestFit="1" customWidth="1"/>
    <col min="14346" max="14346" width="14" style="2" bestFit="1" customWidth="1"/>
    <col min="14347" max="14347" width="14" style="2" customWidth="1"/>
    <col min="14348" max="14348" width="20.7109375" style="2" customWidth="1"/>
    <col min="14349" max="14349" width="20.7109375" style="2" bestFit="1" customWidth="1"/>
    <col min="14350" max="14350" width="18" style="2" bestFit="1" customWidth="1"/>
    <col min="14351" max="14351" width="9.42578125" style="2" bestFit="1" customWidth="1"/>
    <col min="14352" max="14592" width="9.140625" style="2"/>
    <col min="14593" max="14593" width="6.42578125" style="2" customWidth="1"/>
    <col min="14594" max="14594" width="9" style="2" bestFit="1" customWidth="1"/>
    <col min="14595" max="14595" width="6.140625" style="2" bestFit="1" customWidth="1"/>
    <col min="14596" max="14596" width="10.140625" style="2" bestFit="1" customWidth="1"/>
    <col min="14597" max="14597" width="14" style="2" bestFit="1" customWidth="1"/>
    <col min="14598" max="14598" width="11.140625" style="2" bestFit="1" customWidth="1"/>
    <col min="14599" max="14600" width="9.7109375" style="2" bestFit="1" customWidth="1"/>
    <col min="14601" max="14601" width="7.5703125" style="2" bestFit="1" customWidth="1"/>
    <col min="14602" max="14602" width="14" style="2" bestFit="1" customWidth="1"/>
    <col min="14603" max="14603" width="14" style="2" customWidth="1"/>
    <col min="14604" max="14604" width="20.7109375" style="2" customWidth="1"/>
    <col min="14605" max="14605" width="20.7109375" style="2" bestFit="1" customWidth="1"/>
    <col min="14606" max="14606" width="18" style="2" bestFit="1" customWidth="1"/>
    <col min="14607" max="14607" width="9.42578125" style="2" bestFit="1" customWidth="1"/>
    <col min="14608" max="14848" width="9.140625" style="2"/>
    <col min="14849" max="14849" width="6.42578125" style="2" customWidth="1"/>
    <col min="14850" max="14850" width="9" style="2" bestFit="1" customWidth="1"/>
    <col min="14851" max="14851" width="6.140625" style="2" bestFit="1" customWidth="1"/>
    <col min="14852" max="14852" width="10.140625" style="2" bestFit="1" customWidth="1"/>
    <col min="14853" max="14853" width="14" style="2" bestFit="1" customWidth="1"/>
    <col min="14854" max="14854" width="11.140625" style="2" bestFit="1" customWidth="1"/>
    <col min="14855" max="14856" width="9.7109375" style="2" bestFit="1" customWidth="1"/>
    <col min="14857" max="14857" width="7.5703125" style="2" bestFit="1" customWidth="1"/>
    <col min="14858" max="14858" width="14" style="2" bestFit="1" customWidth="1"/>
    <col min="14859" max="14859" width="14" style="2" customWidth="1"/>
    <col min="14860" max="14860" width="20.7109375" style="2" customWidth="1"/>
    <col min="14861" max="14861" width="20.7109375" style="2" bestFit="1" customWidth="1"/>
    <col min="14862" max="14862" width="18" style="2" bestFit="1" customWidth="1"/>
    <col min="14863" max="14863" width="9.42578125" style="2" bestFit="1" customWidth="1"/>
    <col min="14864" max="15104" width="9.140625" style="2"/>
    <col min="15105" max="15105" width="6.42578125" style="2" customWidth="1"/>
    <col min="15106" max="15106" width="9" style="2" bestFit="1" customWidth="1"/>
    <col min="15107" max="15107" width="6.140625" style="2" bestFit="1" customWidth="1"/>
    <col min="15108" max="15108" width="10.140625" style="2" bestFit="1" customWidth="1"/>
    <col min="15109" max="15109" width="14" style="2" bestFit="1" customWidth="1"/>
    <col min="15110" max="15110" width="11.140625" style="2" bestFit="1" customWidth="1"/>
    <col min="15111" max="15112" width="9.7109375" style="2" bestFit="1" customWidth="1"/>
    <col min="15113" max="15113" width="7.5703125" style="2" bestFit="1" customWidth="1"/>
    <col min="15114" max="15114" width="14" style="2" bestFit="1" customWidth="1"/>
    <col min="15115" max="15115" width="14" style="2" customWidth="1"/>
    <col min="15116" max="15116" width="20.7109375" style="2" customWidth="1"/>
    <col min="15117" max="15117" width="20.7109375" style="2" bestFit="1" customWidth="1"/>
    <col min="15118" max="15118" width="18" style="2" bestFit="1" customWidth="1"/>
    <col min="15119" max="15119" width="9.42578125" style="2" bestFit="1" customWidth="1"/>
    <col min="15120" max="15360" width="9.140625" style="2"/>
    <col min="15361" max="15361" width="6.42578125" style="2" customWidth="1"/>
    <col min="15362" max="15362" width="9" style="2" bestFit="1" customWidth="1"/>
    <col min="15363" max="15363" width="6.140625" style="2" bestFit="1" customWidth="1"/>
    <col min="15364" max="15364" width="10.140625" style="2" bestFit="1" customWidth="1"/>
    <col min="15365" max="15365" width="14" style="2" bestFit="1" customWidth="1"/>
    <col min="15366" max="15366" width="11.140625" style="2" bestFit="1" customWidth="1"/>
    <col min="15367" max="15368" width="9.7109375" style="2" bestFit="1" customWidth="1"/>
    <col min="15369" max="15369" width="7.5703125" style="2" bestFit="1" customWidth="1"/>
    <col min="15370" max="15370" width="14" style="2" bestFit="1" customWidth="1"/>
    <col min="15371" max="15371" width="14" style="2" customWidth="1"/>
    <col min="15372" max="15372" width="20.7109375" style="2" customWidth="1"/>
    <col min="15373" max="15373" width="20.7109375" style="2" bestFit="1" customWidth="1"/>
    <col min="15374" max="15374" width="18" style="2" bestFit="1" customWidth="1"/>
    <col min="15375" max="15375" width="9.42578125" style="2" bestFit="1" customWidth="1"/>
    <col min="15376" max="15616" width="9.140625" style="2"/>
    <col min="15617" max="15617" width="6.42578125" style="2" customWidth="1"/>
    <col min="15618" max="15618" width="9" style="2" bestFit="1" customWidth="1"/>
    <col min="15619" max="15619" width="6.140625" style="2" bestFit="1" customWidth="1"/>
    <col min="15620" max="15620" width="10.140625" style="2" bestFit="1" customWidth="1"/>
    <col min="15621" max="15621" width="14" style="2" bestFit="1" customWidth="1"/>
    <col min="15622" max="15622" width="11.140625" style="2" bestFit="1" customWidth="1"/>
    <col min="15623" max="15624" width="9.7109375" style="2" bestFit="1" customWidth="1"/>
    <col min="15625" max="15625" width="7.5703125" style="2" bestFit="1" customWidth="1"/>
    <col min="15626" max="15626" width="14" style="2" bestFit="1" customWidth="1"/>
    <col min="15627" max="15627" width="14" style="2" customWidth="1"/>
    <col min="15628" max="15628" width="20.7109375" style="2" customWidth="1"/>
    <col min="15629" max="15629" width="20.7109375" style="2" bestFit="1" customWidth="1"/>
    <col min="15630" max="15630" width="18" style="2" bestFit="1" customWidth="1"/>
    <col min="15631" max="15631" width="9.42578125" style="2" bestFit="1" customWidth="1"/>
    <col min="15632" max="15872" width="9.140625" style="2"/>
    <col min="15873" max="15873" width="6.42578125" style="2" customWidth="1"/>
    <col min="15874" max="15874" width="9" style="2" bestFit="1" customWidth="1"/>
    <col min="15875" max="15875" width="6.140625" style="2" bestFit="1" customWidth="1"/>
    <col min="15876" max="15876" width="10.140625" style="2" bestFit="1" customWidth="1"/>
    <col min="15877" max="15877" width="14" style="2" bestFit="1" customWidth="1"/>
    <col min="15878" max="15878" width="11.140625" style="2" bestFit="1" customWidth="1"/>
    <col min="15879" max="15880" width="9.7109375" style="2" bestFit="1" customWidth="1"/>
    <col min="15881" max="15881" width="7.5703125" style="2" bestFit="1" customWidth="1"/>
    <col min="15882" max="15882" width="14" style="2" bestFit="1" customWidth="1"/>
    <col min="15883" max="15883" width="14" style="2" customWidth="1"/>
    <col min="15884" max="15884" width="20.7109375" style="2" customWidth="1"/>
    <col min="15885" max="15885" width="20.7109375" style="2" bestFit="1" customWidth="1"/>
    <col min="15886" max="15886" width="18" style="2" bestFit="1" customWidth="1"/>
    <col min="15887" max="15887" width="9.42578125" style="2" bestFit="1" customWidth="1"/>
    <col min="15888" max="16128" width="9.140625" style="2"/>
    <col min="16129" max="16129" width="6.42578125" style="2" customWidth="1"/>
    <col min="16130" max="16130" width="9" style="2" bestFit="1" customWidth="1"/>
    <col min="16131" max="16131" width="6.140625" style="2" bestFit="1" customWidth="1"/>
    <col min="16132" max="16132" width="10.140625" style="2" bestFit="1" customWidth="1"/>
    <col min="16133" max="16133" width="14" style="2" bestFit="1" customWidth="1"/>
    <col min="16134" max="16134" width="11.140625" style="2" bestFit="1" customWidth="1"/>
    <col min="16135" max="16136" width="9.7109375" style="2" bestFit="1" customWidth="1"/>
    <col min="16137" max="16137" width="7.5703125" style="2" bestFit="1" customWidth="1"/>
    <col min="16138" max="16138" width="14" style="2" bestFit="1" customWidth="1"/>
    <col min="16139" max="16139" width="14" style="2" customWidth="1"/>
    <col min="16140" max="16140" width="20.7109375" style="2" customWidth="1"/>
    <col min="16141" max="16141" width="20.7109375" style="2" bestFit="1" customWidth="1"/>
    <col min="16142" max="16142" width="18" style="2" bestFit="1" customWidth="1"/>
    <col min="16143" max="16143" width="9.42578125" style="2" bestFit="1" customWidth="1"/>
    <col min="16144" max="16384" width="9.140625" style="2"/>
  </cols>
  <sheetData>
    <row r="1" spans="1:15" ht="20.25" x14ac:dyDescent="0.3">
      <c r="B1" s="63" t="s">
        <v>0</v>
      </c>
      <c r="C1" s="63"/>
      <c r="D1" s="63"/>
      <c r="E1" s="63"/>
      <c r="F1" s="63"/>
      <c r="G1" s="63"/>
      <c r="H1" s="63"/>
      <c r="I1" s="63"/>
      <c r="J1" s="64" t="s">
        <v>1</v>
      </c>
      <c r="K1" s="64"/>
      <c r="L1" s="64"/>
      <c r="M1" s="64"/>
      <c r="N1" s="64"/>
    </row>
    <row r="2" spans="1:15" s="5" customFormat="1" ht="38.25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3" t="s">
        <v>16</v>
      </c>
    </row>
    <row r="3" spans="1:15" x14ac:dyDescent="0.25">
      <c r="A3" s="6" t="s">
        <v>17</v>
      </c>
      <c r="B3" s="12">
        <v>18</v>
      </c>
      <c r="C3" s="12">
        <v>52</v>
      </c>
      <c r="D3" s="12">
        <v>461</v>
      </c>
      <c r="E3" s="12">
        <v>945</v>
      </c>
      <c r="F3" s="12">
        <v>1854</v>
      </c>
      <c r="G3" s="12">
        <v>1702</v>
      </c>
      <c r="H3" s="12">
        <v>4166</v>
      </c>
      <c r="I3" s="12">
        <v>95</v>
      </c>
      <c r="J3" s="12">
        <v>1445</v>
      </c>
      <c r="K3" s="12">
        <v>1108</v>
      </c>
      <c r="L3" s="12">
        <v>105</v>
      </c>
      <c r="M3" s="12">
        <v>37</v>
      </c>
      <c r="N3" s="12">
        <v>111</v>
      </c>
      <c r="O3" s="12">
        <v>12123</v>
      </c>
    </row>
    <row r="4" spans="1:15" x14ac:dyDescent="0.25">
      <c r="A4" s="6" t="s">
        <v>18</v>
      </c>
      <c r="B4" s="12">
        <v>18</v>
      </c>
      <c r="C4" s="12">
        <v>49</v>
      </c>
      <c r="D4" s="12">
        <v>577</v>
      </c>
      <c r="E4" s="12">
        <v>908</v>
      </c>
      <c r="F4" s="12">
        <v>1831</v>
      </c>
      <c r="G4" s="12">
        <v>1995</v>
      </c>
      <c r="H4" s="12">
        <v>4373</v>
      </c>
      <c r="I4" s="12">
        <v>104</v>
      </c>
      <c r="J4" s="12">
        <v>1455</v>
      </c>
      <c r="K4" s="12">
        <v>1120</v>
      </c>
      <c r="L4" s="12">
        <v>103</v>
      </c>
      <c r="M4" s="12">
        <v>29</v>
      </c>
      <c r="N4" s="12">
        <v>87</v>
      </c>
      <c r="O4" s="12">
        <v>12664</v>
      </c>
    </row>
    <row r="5" spans="1:15" x14ac:dyDescent="0.25">
      <c r="A5" s="6" t="s">
        <v>19</v>
      </c>
      <c r="B5" s="12">
        <v>25</v>
      </c>
      <c r="C5" s="12">
        <v>53</v>
      </c>
      <c r="D5" s="12">
        <v>566</v>
      </c>
      <c r="E5" s="12">
        <v>849</v>
      </c>
      <c r="F5" s="12">
        <v>1946</v>
      </c>
      <c r="G5" s="12">
        <v>2467</v>
      </c>
      <c r="H5" s="12">
        <v>4192</v>
      </c>
      <c r="I5" s="12">
        <v>112</v>
      </c>
      <c r="J5" s="12">
        <v>1145</v>
      </c>
      <c r="K5" s="12">
        <v>1049</v>
      </c>
      <c r="L5" s="12">
        <v>93</v>
      </c>
      <c r="M5" s="12">
        <v>18</v>
      </c>
      <c r="N5" s="12">
        <v>92</v>
      </c>
      <c r="O5" s="12">
        <v>12612</v>
      </c>
    </row>
    <row r="6" spans="1:15" x14ac:dyDescent="0.25">
      <c r="A6" s="6" t="s">
        <v>20</v>
      </c>
      <c r="B6" s="12">
        <v>17</v>
      </c>
      <c r="C6" s="12">
        <v>68</v>
      </c>
      <c r="D6" s="12">
        <v>493</v>
      </c>
      <c r="E6" s="12">
        <v>813</v>
      </c>
      <c r="F6" s="12">
        <v>2039</v>
      </c>
      <c r="G6" s="12">
        <v>2614</v>
      </c>
      <c r="H6" s="12">
        <v>4073</v>
      </c>
      <c r="I6" s="12">
        <v>78</v>
      </c>
      <c r="J6" s="12">
        <v>924</v>
      </c>
      <c r="K6" s="12">
        <v>973</v>
      </c>
      <c r="L6" s="12">
        <v>50</v>
      </c>
      <c r="M6" s="12">
        <v>6</v>
      </c>
      <c r="N6" s="12">
        <v>684</v>
      </c>
      <c r="O6" s="12">
        <v>12836</v>
      </c>
    </row>
    <row r="7" spans="1:15" x14ac:dyDescent="0.25">
      <c r="A7" s="6" t="s">
        <v>21</v>
      </c>
      <c r="B7" s="12">
        <v>17</v>
      </c>
      <c r="C7" s="12">
        <v>79</v>
      </c>
      <c r="D7" s="12">
        <v>472</v>
      </c>
      <c r="E7" s="12">
        <v>869</v>
      </c>
      <c r="F7" s="12">
        <v>1769</v>
      </c>
      <c r="G7" s="12">
        <v>3025</v>
      </c>
      <c r="H7" s="12">
        <v>4287</v>
      </c>
      <c r="I7" s="12">
        <v>64</v>
      </c>
      <c r="J7" s="12">
        <v>995</v>
      </c>
      <c r="K7" s="12">
        <v>1104</v>
      </c>
      <c r="L7" s="12">
        <v>82</v>
      </c>
      <c r="M7" s="12">
        <v>25</v>
      </c>
      <c r="N7" s="12">
        <v>1263</v>
      </c>
      <c r="O7" s="12">
        <v>14055</v>
      </c>
    </row>
    <row r="8" spans="1:15" x14ac:dyDescent="0.25">
      <c r="A8" s="6" t="s">
        <v>22</v>
      </c>
      <c r="B8" s="12">
        <v>19</v>
      </c>
      <c r="C8" s="12">
        <v>84</v>
      </c>
      <c r="D8" s="12">
        <v>586</v>
      </c>
      <c r="E8" s="12">
        <v>1024</v>
      </c>
      <c r="F8" s="12">
        <v>1961</v>
      </c>
      <c r="G8" s="12">
        <v>2911</v>
      </c>
      <c r="H8" s="12">
        <v>4073</v>
      </c>
      <c r="I8" s="12">
        <v>54</v>
      </c>
      <c r="J8" s="12">
        <v>1097</v>
      </c>
      <c r="K8" s="12">
        <v>1147</v>
      </c>
      <c r="L8" s="12">
        <v>71</v>
      </c>
      <c r="M8" s="12">
        <v>13</v>
      </c>
      <c r="N8" s="12">
        <v>1593</v>
      </c>
      <c r="O8" s="12">
        <v>14641</v>
      </c>
    </row>
    <row r="9" spans="1:15" x14ac:dyDescent="0.25">
      <c r="A9" s="6" t="s">
        <v>23</v>
      </c>
      <c r="B9" s="12">
        <v>13</v>
      </c>
      <c r="C9" s="12">
        <v>62</v>
      </c>
      <c r="D9" s="12">
        <v>555</v>
      </c>
      <c r="E9" s="12">
        <v>992</v>
      </c>
      <c r="F9" s="12">
        <v>2023</v>
      </c>
      <c r="G9" s="12">
        <v>2844</v>
      </c>
      <c r="H9" s="12">
        <v>4196</v>
      </c>
      <c r="I9" s="12">
        <v>68</v>
      </c>
      <c r="J9" s="12">
        <v>1322</v>
      </c>
      <c r="K9" s="12">
        <v>1128</v>
      </c>
      <c r="L9" s="12">
        <v>42</v>
      </c>
      <c r="M9" s="12">
        <v>14</v>
      </c>
      <c r="N9" s="12">
        <v>1444</v>
      </c>
      <c r="O9" s="12">
        <v>14708</v>
      </c>
    </row>
    <row r="10" spans="1:15" x14ac:dyDescent="0.25">
      <c r="A10" s="6" t="s">
        <v>24</v>
      </c>
      <c r="B10" s="12">
        <v>21</v>
      </c>
      <c r="C10" s="12">
        <v>64</v>
      </c>
      <c r="D10" s="12">
        <v>468</v>
      </c>
      <c r="E10" s="12">
        <v>990</v>
      </c>
      <c r="F10" s="12">
        <v>1821</v>
      </c>
      <c r="G10" s="12">
        <v>2442</v>
      </c>
      <c r="H10" s="12">
        <v>3646</v>
      </c>
      <c r="I10" s="12">
        <v>52</v>
      </c>
      <c r="J10" s="12">
        <v>1472</v>
      </c>
      <c r="K10" s="12">
        <v>1268</v>
      </c>
      <c r="L10" s="12">
        <v>33</v>
      </c>
      <c r="M10" s="12">
        <v>12</v>
      </c>
      <c r="N10" s="12">
        <v>1419</v>
      </c>
      <c r="O10" s="12">
        <v>13713</v>
      </c>
    </row>
    <row r="11" spans="1:15" x14ac:dyDescent="0.25">
      <c r="A11" s="6" t="s">
        <v>25</v>
      </c>
      <c r="B11" s="12">
        <v>24</v>
      </c>
      <c r="C11" s="12">
        <v>70</v>
      </c>
      <c r="D11" s="12">
        <v>427</v>
      </c>
      <c r="E11" s="12">
        <v>942</v>
      </c>
      <c r="F11" s="12">
        <v>1997</v>
      </c>
      <c r="G11" s="12">
        <v>2362</v>
      </c>
      <c r="H11" s="12">
        <v>3752</v>
      </c>
      <c r="I11" s="12">
        <v>68</v>
      </c>
      <c r="J11" s="12">
        <v>1897</v>
      </c>
      <c r="K11" s="12">
        <v>1223</v>
      </c>
      <c r="L11" s="12">
        <v>37</v>
      </c>
      <c r="M11" s="12">
        <v>14</v>
      </c>
      <c r="N11" s="12">
        <v>1255</v>
      </c>
      <c r="O11" s="12">
        <v>14076</v>
      </c>
    </row>
    <row r="12" spans="1:15" x14ac:dyDescent="0.25">
      <c r="A12" s="6" t="s">
        <v>26</v>
      </c>
      <c r="B12" s="12">
        <v>20</v>
      </c>
      <c r="C12" s="12">
        <v>71</v>
      </c>
      <c r="D12" s="12">
        <v>407</v>
      </c>
      <c r="E12" s="12">
        <v>912</v>
      </c>
      <c r="F12" s="12">
        <v>1990</v>
      </c>
      <c r="G12" s="12">
        <v>2000</v>
      </c>
      <c r="H12" s="12">
        <v>3707</v>
      </c>
      <c r="I12" s="12">
        <v>40</v>
      </c>
      <c r="J12" s="12">
        <v>2023</v>
      </c>
      <c r="K12" s="12">
        <v>1026</v>
      </c>
      <c r="L12" s="12">
        <v>30</v>
      </c>
      <c r="M12" s="12">
        <v>13</v>
      </c>
      <c r="N12" s="12">
        <v>1340</v>
      </c>
      <c r="O12" s="12">
        <v>13584</v>
      </c>
    </row>
    <row r="13" spans="1:15" x14ac:dyDescent="0.25">
      <c r="A13" s="6" t="s">
        <v>27</v>
      </c>
      <c r="B13" s="12">
        <v>17</v>
      </c>
      <c r="C13" s="12">
        <v>67</v>
      </c>
      <c r="D13" s="12">
        <v>391</v>
      </c>
      <c r="E13" s="12">
        <v>860</v>
      </c>
      <c r="F13" s="12">
        <v>2229</v>
      </c>
      <c r="G13" s="12">
        <v>2061</v>
      </c>
      <c r="H13" s="12">
        <v>3581</v>
      </c>
      <c r="I13" s="12">
        <v>56</v>
      </c>
      <c r="J13" s="12">
        <v>2038</v>
      </c>
      <c r="K13" s="12">
        <v>1132</v>
      </c>
      <c r="L13" s="12">
        <v>40</v>
      </c>
      <c r="M13" s="12">
        <v>15</v>
      </c>
      <c r="N13" s="12">
        <v>1350</v>
      </c>
      <c r="O13" s="12">
        <v>13842</v>
      </c>
    </row>
    <row r="14" spans="1:15" x14ac:dyDescent="0.25">
      <c r="A14" s="6">
        <v>2011</v>
      </c>
      <c r="B14" s="12">
        <v>13</v>
      </c>
      <c r="C14" s="12">
        <v>63</v>
      </c>
      <c r="D14" s="12">
        <v>387</v>
      </c>
      <c r="E14" s="12">
        <v>772</v>
      </c>
      <c r="F14" s="12">
        <v>1688</v>
      </c>
      <c r="G14" s="12">
        <v>794</v>
      </c>
      <c r="H14" s="12">
        <v>2443</v>
      </c>
      <c r="I14" s="12">
        <v>51</v>
      </c>
      <c r="J14" s="12">
        <v>1631</v>
      </c>
      <c r="K14" s="12">
        <v>406</v>
      </c>
      <c r="L14" s="12">
        <v>26</v>
      </c>
      <c r="M14" s="12">
        <v>7</v>
      </c>
      <c r="N14" s="12">
        <v>387</v>
      </c>
      <c r="O14" s="12">
        <f>SUM(B14:N14)</f>
        <v>8668</v>
      </c>
    </row>
    <row r="15" spans="1:15" x14ac:dyDescent="0.25">
      <c r="A15" s="6">
        <v>2012</v>
      </c>
      <c r="B15" s="12">
        <v>14</v>
      </c>
      <c r="C15" s="12">
        <v>73</v>
      </c>
      <c r="D15" s="12">
        <v>452</v>
      </c>
      <c r="E15" s="12">
        <v>786</v>
      </c>
      <c r="F15" s="12">
        <v>1867</v>
      </c>
      <c r="G15" s="12">
        <v>821</v>
      </c>
      <c r="H15" s="12">
        <v>2699</v>
      </c>
      <c r="I15" s="12">
        <v>43</v>
      </c>
      <c r="J15" s="12">
        <v>1712</v>
      </c>
      <c r="K15" s="12">
        <v>427</v>
      </c>
      <c r="L15" s="12">
        <v>33</v>
      </c>
      <c r="M15" s="12">
        <v>19</v>
      </c>
      <c r="N15" s="12">
        <v>334</v>
      </c>
      <c r="O15" s="12">
        <f>SUM(B15:N15)</f>
        <v>9280</v>
      </c>
    </row>
    <row r="16" spans="1:15" s="8" customFormat="1" x14ac:dyDescent="0.25">
      <c r="A16" s="7" t="s">
        <v>28</v>
      </c>
      <c r="B16" s="13">
        <f t="shared" ref="B16:O16" si="0">SUM(B3:B15)</f>
        <v>236</v>
      </c>
      <c r="C16" s="13">
        <f t="shared" si="0"/>
        <v>855</v>
      </c>
      <c r="D16" s="13">
        <f t="shared" si="0"/>
        <v>6242</v>
      </c>
      <c r="E16" s="13">
        <f t="shared" si="0"/>
        <v>11662</v>
      </c>
      <c r="F16" s="13">
        <f t="shared" si="0"/>
        <v>25015</v>
      </c>
      <c r="G16" s="13">
        <f t="shared" si="0"/>
        <v>28038</v>
      </c>
      <c r="H16" s="13">
        <f t="shared" si="0"/>
        <v>49188</v>
      </c>
      <c r="I16" s="13">
        <f t="shared" si="0"/>
        <v>885</v>
      </c>
      <c r="J16" s="13">
        <f t="shared" si="0"/>
        <v>19156</v>
      </c>
      <c r="K16" s="13">
        <f t="shared" si="0"/>
        <v>13111</v>
      </c>
      <c r="L16" s="13">
        <f t="shared" si="0"/>
        <v>745</v>
      </c>
      <c r="M16" s="13">
        <f t="shared" si="0"/>
        <v>222</v>
      </c>
      <c r="N16" s="13">
        <f t="shared" si="0"/>
        <v>11359</v>
      </c>
      <c r="O16" s="13">
        <f t="shared" si="0"/>
        <v>166802</v>
      </c>
    </row>
    <row r="17" spans="1:15" s="10" customFormat="1" x14ac:dyDescent="0.25">
      <c r="A17" s="9" t="s">
        <v>29</v>
      </c>
      <c r="B17" s="14">
        <f t="shared" ref="B17:O17" si="1">AVERAGE(B3:B15)</f>
        <v>18.153846153846153</v>
      </c>
      <c r="C17" s="14">
        <f t="shared" si="1"/>
        <v>65.769230769230774</v>
      </c>
      <c r="D17" s="14">
        <f t="shared" si="1"/>
        <v>480.15384615384613</v>
      </c>
      <c r="E17" s="14">
        <f t="shared" si="1"/>
        <v>897.07692307692309</v>
      </c>
      <c r="F17" s="14">
        <f t="shared" si="1"/>
        <v>1924.2307692307693</v>
      </c>
      <c r="G17" s="14">
        <f t="shared" si="1"/>
        <v>2156.7692307692309</v>
      </c>
      <c r="H17" s="14">
        <f t="shared" si="1"/>
        <v>3783.6923076923076</v>
      </c>
      <c r="I17" s="14">
        <f t="shared" si="1"/>
        <v>68.07692307692308</v>
      </c>
      <c r="J17" s="14">
        <f t="shared" si="1"/>
        <v>1473.5384615384614</v>
      </c>
      <c r="K17" s="14">
        <f t="shared" si="1"/>
        <v>1008.5384615384615</v>
      </c>
      <c r="L17" s="14">
        <f t="shared" si="1"/>
        <v>57.307692307692307</v>
      </c>
      <c r="M17" s="14">
        <f t="shared" si="1"/>
        <v>17.076923076923077</v>
      </c>
      <c r="N17" s="14">
        <f t="shared" si="1"/>
        <v>873.76923076923072</v>
      </c>
      <c r="O17" s="14">
        <f t="shared" si="1"/>
        <v>12830.923076923076</v>
      </c>
    </row>
  </sheetData>
  <mergeCells count="2">
    <mergeCell ref="B1:I1"/>
    <mergeCell ref="J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8" sqref="A18:B19"/>
    </sheetView>
  </sheetViews>
  <sheetFormatPr defaultRowHeight="15" x14ac:dyDescent="0.25"/>
  <cols>
    <col min="1" max="1" width="8.5703125" bestFit="1" customWidth="1"/>
    <col min="2" max="2" width="8.7109375" bestFit="1" customWidth="1"/>
  </cols>
  <sheetData>
    <row r="1" spans="1:2" ht="18.75" x14ac:dyDescent="0.25">
      <c r="A1" s="70" t="s">
        <v>60</v>
      </c>
      <c r="B1" s="70"/>
    </row>
    <row r="2" spans="1:2" ht="15.75" x14ac:dyDescent="0.25">
      <c r="A2" s="55" t="s">
        <v>30</v>
      </c>
      <c r="B2" s="55" t="s">
        <v>48</v>
      </c>
    </row>
    <row r="3" spans="1:2" ht="15.75" x14ac:dyDescent="0.25">
      <c r="A3" s="56">
        <v>2000</v>
      </c>
      <c r="B3" s="57">
        <v>1445</v>
      </c>
    </row>
    <row r="4" spans="1:2" ht="15.75" x14ac:dyDescent="0.25">
      <c r="A4" s="56">
        <v>2001</v>
      </c>
      <c r="B4" s="57">
        <v>1455</v>
      </c>
    </row>
    <row r="5" spans="1:2" ht="15.75" x14ac:dyDescent="0.25">
      <c r="A5" s="56">
        <v>2002</v>
      </c>
      <c r="B5" s="57">
        <v>1145</v>
      </c>
    </row>
    <row r="6" spans="1:2" ht="15.75" x14ac:dyDescent="0.25">
      <c r="A6" s="56">
        <v>2003</v>
      </c>
      <c r="B6" s="57">
        <v>924</v>
      </c>
    </row>
    <row r="7" spans="1:2" ht="15.75" x14ac:dyDescent="0.25">
      <c r="A7" s="56">
        <v>2004</v>
      </c>
      <c r="B7" s="57">
        <v>995</v>
      </c>
    </row>
    <row r="8" spans="1:2" ht="15.75" x14ac:dyDescent="0.25">
      <c r="A8" s="56">
        <v>2005</v>
      </c>
      <c r="B8" s="57">
        <v>1097</v>
      </c>
    </row>
    <row r="9" spans="1:2" ht="15.75" x14ac:dyDescent="0.25">
      <c r="A9" s="56">
        <v>2006</v>
      </c>
      <c r="B9" s="57">
        <v>1322</v>
      </c>
    </row>
    <row r="10" spans="1:2" ht="15.75" x14ac:dyDescent="0.25">
      <c r="A10" s="56">
        <v>2007</v>
      </c>
      <c r="B10" s="57">
        <v>1472</v>
      </c>
    </row>
    <row r="11" spans="1:2" ht="15.75" x14ac:dyDescent="0.25">
      <c r="A11" s="56">
        <v>2008</v>
      </c>
      <c r="B11" s="57">
        <v>1897</v>
      </c>
    </row>
    <row r="12" spans="1:2" ht="15.75" x14ac:dyDescent="0.25">
      <c r="A12" s="56">
        <v>2009</v>
      </c>
      <c r="B12" s="57">
        <v>2023</v>
      </c>
    </row>
    <row r="13" spans="1:2" ht="15.75" x14ac:dyDescent="0.25">
      <c r="A13" s="56">
        <v>2010</v>
      </c>
      <c r="B13" s="57">
        <v>2038</v>
      </c>
    </row>
    <row r="14" spans="1:2" ht="15.75" x14ac:dyDescent="0.25">
      <c r="A14" s="58">
        <v>2011</v>
      </c>
      <c r="B14" s="57">
        <v>1631</v>
      </c>
    </row>
    <row r="15" spans="1:2" ht="15.75" x14ac:dyDescent="0.25">
      <c r="A15" s="59">
        <v>2012</v>
      </c>
      <c r="B15" s="60">
        <v>1712</v>
      </c>
    </row>
    <row r="16" spans="1:2" ht="15.75" x14ac:dyDescent="0.25">
      <c r="A16" s="58" t="s">
        <v>28</v>
      </c>
      <c r="B16" s="57">
        <f t="shared" ref="B16" si="0">SUM(B3:B15)</f>
        <v>19156</v>
      </c>
    </row>
    <row r="17" spans="1:9" ht="15.75" x14ac:dyDescent="0.25">
      <c r="A17" s="36"/>
      <c r="B17" s="44"/>
    </row>
    <row r="18" spans="1:9" ht="15.75" x14ac:dyDescent="0.25">
      <c r="A18" s="58" t="s">
        <v>32</v>
      </c>
      <c r="B18" s="61">
        <f>AVERAGE(B3:B15)</f>
        <v>1473.5384615384614</v>
      </c>
    </row>
    <row r="19" spans="1:9" ht="15.75" x14ac:dyDescent="0.25">
      <c r="A19" s="58" t="s">
        <v>33</v>
      </c>
      <c r="B19" s="62">
        <f>MEDIAN(B3,B15)</f>
        <v>1578.5</v>
      </c>
    </row>
    <row r="25" spans="1:9" x14ac:dyDescent="0.25">
      <c r="I25" s="11"/>
    </row>
    <row r="30" spans="1:9" x14ac:dyDescent="0.25">
      <c r="E30" s="16"/>
      <c r="F30" s="16"/>
    </row>
    <row r="31" spans="1:9" x14ac:dyDescent="0.25">
      <c r="E31" s="16"/>
      <c r="F31" s="16"/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19" sqref="A18:B19"/>
    </sheetView>
  </sheetViews>
  <sheetFormatPr defaultRowHeight="15" x14ac:dyDescent="0.25"/>
  <cols>
    <col min="1" max="1" width="8.5703125" bestFit="1" customWidth="1"/>
    <col min="2" max="2" width="8.7109375" bestFit="1" customWidth="1"/>
  </cols>
  <sheetData>
    <row r="1" spans="1:2" ht="18.75" x14ac:dyDescent="0.3">
      <c r="A1" s="67" t="s">
        <v>54</v>
      </c>
      <c r="B1" s="69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38">
        <v>2000</v>
      </c>
      <c r="B3" s="35">
        <v>1108</v>
      </c>
    </row>
    <row r="4" spans="1:2" ht="15.75" x14ac:dyDescent="0.25">
      <c r="A4" s="38">
        <v>2001</v>
      </c>
      <c r="B4" s="35">
        <v>1120</v>
      </c>
    </row>
    <row r="5" spans="1:2" ht="15.75" x14ac:dyDescent="0.25">
      <c r="A5" s="38">
        <v>2002</v>
      </c>
      <c r="B5" s="35">
        <v>1049</v>
      </c>
    </row>
    <row r="6" spans="1:2" ht="15.75" x14ac:dyDescent="0.25">
      <c r="A6" s="38">
        <v>2003</v>
      </c>
      <c r="B6" s="35">
        <v>973</v>
      </c>
    </row>
    <row r="7" spans="1:2" ht="15.75" x14ac:dyDescent="0.25">
      <c r="A7" s="38">
        <v>2004</v>
      </c>
      <c r="B7" s="35">
        <v>1104</v>
      </c>
    </row>
    <row r="8" spans="1:2" ht="15.75" x14ac:dyDescent="0.25">
      <c r="A8" s="38">
        <v>2005</v>
      </c>
      <c r="B8" s="35">
        <v>1147</v>
      </c>
    </row>
    <row r="9" spans="1:2" ht="15.75" x14ac:dyDescent="0.25">
      <c r="A9" s="38">
        <v>2006</v>
      </c>
      <c r="B9" s="35">
        <v>1128</v>
      </c>
    </row>
    <row r="10" spans="1:2" ht="15.75" x14ac:dyDescent="0.25">
      <c r="A10" s="38">
        <v>2007</v>
      </c>
      <c r="B10" s="35">
        <v>1268</v>
      </c>
    </row>
    <row r="11" spans="1:2" ht="15.75" x14ac:dyDescent="0.25">
      <c r="A11" s="38">
        <v>2008</v>
      </c>
      <c r="B11" s="35">
        <v>1223</v>
      </c>
    </row>
    <row r="12" spans="1:2" ht="15.75" x14ac:dyDescent="0.25">
      <c r="A12" s="38">
        <v>2009</v>
      </c>
      <c r="B12" s="35">
        <v>1026</v>
      </c>
    </row>
    <row r="13" spans="1:2" ht="15.75" x14ac:dyDescent="0.25">
      <c r="A13" s="38">
        <v>2010</v>
      </c>
      <c r="B13" s="35">
        <v>1132</v>
      </c>
    </row>
    <row r="14" spans="1:2" ht="15.75" x14ac:dyDescent="0.25">
      <c r="A14" s="20">
        <v>2011</v>
      </c>
      <c r="B14" s="35">
        <v>406</v>
      </c>
    </row>
    <row r="15" spans="1:2" ht="15.75" x14ac:dyDescent="0.25">
      <c r="A15" s="39">
        <v>2012</v>
      </c>
      <c r="B15" s="51">
        <v>427</v>
      </c>
    </row>
    <row r="16" spans="1:2" ht="15.75" x14ac:dyDescent="0.25">
      <c r="A16" s="21" t="s">
        <v>28</v>
      </c>
      <c r="B16" s="35">
        <f t="shared" ref="B16" si="0">SUM(B3:B15)</f>
        <v>13111</v>
      </c>
    </row>
    <row r="17" spans="1:6" ht="15.75" x14ac:dyDescent="0.25">
      <c r="A17" s="36"/>
      <c r="B17" s="44"/>
    </row>
    <row r="18" spans="1:6" ht="15.75" x14ac:dyDescent="0.25">
      <c r="A18" s="21" t="s">
        <v>32</v>
      </c>
      <c r="B18" s="35">
        <v>1009</v>
      </c>
    </row>
    <row r="19" spans="1:6" ht="15.75" x14ac:dyDescent="0.25">
      <c r="A19" s="21" t="s">
        <v>33</v>
      </c>
      <c r="B19" s="48">
        <f>MEDIAN(B3,B15)</f>
        <v>767.5</v>
      </c>
    </row>
    <row r="27" spans="1:6" x14ac:dyDescent="0.25">
      <c r="E27" s="16"/>
      <c r="F27" s="16"/>
    </row>
    <row r="28" spans="1:6" x14ac:dyDescent="0.25">
      <c r="E28" s="16"/>
      <c r="F28" s="16"/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A18:B19"/>
    </sheetView>
  </sheetViews>
  <sheetFormatPr defaultRowHeight="15" x14ac:dyDescent="0.25"/>
  <cols>
    <col min="1" max="1" width="8.5703125" bestFit="1" customWidth="1"/>
    <col min="2" max="2" width="8.28515625" bestFit="1" customWidth="1"/>
    <col min="3" max="11" width="40.85546875" customWidth="1"/>
  </cols>
  <sheetData>
    <row r="1" spans="1:2" ht="18.75" x14ac:dyDescent="0.3">
      <c r="A1" s="65" t="s">
        <v>61</v>
      </c>
      <c r="B1" s="65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38">
        <v>2000</v>
      </c>
      <c r="B3" s="21">
        <v>105</v>
      </c>
    </row>
    <row r="4" spans="1:2" ht="15.75" x14ac:dyDescent="0.25">
      <c r="A4" s="38">
        <v>2001</v>
      </c>
      <c r="B4" s="21">
        <v>103</v>
      </c>
    </row>
    <row r="5" spans="1:2" ht="15.75" x14ac:dyDescent="0.25">
      <c r="A5" s="38">
        <v>2002</v>
      </c>
      <c r="B5" s="21">
        <v>93</v>
      </c>
    </row>
    <row r="6" spans="1:2" ht="15.75" x14ac:dyDescent="0.25">
      <c r="A6" s="38">
        <v>2003</v>
      </c>
      <c r="B6" s="21">
        <v>50</v>
      </c>
    </row>
    <row r="7" spans="1:2" ht="15.75" x14ac:dyDescent="0.25">
      <c r="A7" s="38">
        <v>2004</v>
      </c>
      <c r="B7" s="21">
        <v>82</v>
      </c>
    </row>
    <row r="8" spans="1:2" ht="15.75" x14ac:dyDescent="0.25">
      <c r="A8" s="38">
        <v>2005</v>
      </c>
      <c r="B8" s="21">
        <v>71</v>
      </c>
    </row>
    <row r="9" spans="1:2" ht="15.75" x14ac:dyDescent="0.25">
      <c r="A9" s="38">
        <v>2006</v>
      </c>
      <c r="B9" s="21">
        <v>42</v>
      </c>
    </row>
    <row r="10" spans="1:2" ht="15.75" x14ac:dyDescent="0.25">
      <c r="A10" s="38">
        <v>2007</v>
      </c>
      <c r="B10" s="21">
        <v>33</v>
      </c>
    </row>
    <row r="11" spans="1:2" ht="15.75" x14ac:dyDescent="0.25">
      <c r="A11" s="38">
        <v>2008</v>
      </c>
      <c r="B11" s="21">
        <v>37</v>
      </c>
    </row>
    <row r="12" spans="1:2" ht="15.75" x14ac:dyDescent="0.25">
      <c r="A12" s="38">
        <v>2009</v>
      </c>
      <c r="B12" s="21">
        <v>30</v>
      </c>
    </row>
    <row r="13" spans="1:2" ht="15.75" x14ac:dyDescent="0.25">
      <c r="A13" s="38">
        <v>2010</v>
      </c>
      <c r="B13" s="21">
        <v>40</v>
      </c>
    </row>
    <row r="14" spans="1:2" ht="15.75" x14ac:dyDescent="0.25">
      <c r="A14" s="20">
        <v>2011</v>
      </c>
      <c r="B14" s="32">
        <v>26</v>
      </c>
    </row>
    <row r="15" spans="1:2" ht="15.75" x14ac:dyDescent="0.25">
      <c r="A15" s="39">
        <v>2012</v>
      </c>
      <c r="B15" s="43">
        <v>33</v>
      </c>
    </row>
    <row r="16" spans="1:2" ht="15.75" x14ac:dyDescent="0.25">
      <c r="A16" s="21" t="s">
        <v>28</v>
      </c>
      <c r="B16" s="32">
        <f t="shared" ref="B16" si="0">SUM(B3:B15)</f>
        <v>745</v>
      </c>
    </row>
    <row r="17" spans="1:2" ht="15.75" x14ac:dyDescent="0.25">
      <c r="A17" s="36"/>
      <c r="B17" s="40"/>
    </row>
    <row r="18" spans="1:2" ht="15.75" x14ac:dyDescent="0.25">
      <c r="A18" s="21" t="s">
        <v>32</v>
      </c>
      <c r="B18" s="32">
        <v>57</v>
      </c>
    </row>
    <row r="19" spans="1:2" ht="15.75" x14ac:dyDescent="0.25">
      <c r="A19" s="21" t="s">
        <v>33</v>
      </c>
      <c r="B19" s="41">
        <f>MEDIAN(B3,B15)</f>
        <v>69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85" zoomScaleNormal="85" workbookViewId="0">
      <selection activeCell="A18" sqref="A18:B19"/>
    </sheetView>
  </sheetViews>
  <sheetFormatPr defaultRowHeight="15" x14ac:dyDescent="0.25"/>
  <cols>
    <col min="1" max="2" width="8.85546875" bestFit="1" customWidth="1"/>
    <col min="3" max="11" width="45.5703125" customWidth="1"/>
  </cols>
  <sheetData>
    <row r="1" spans="1:2" ht="18.75" x14ac:dyDescent="0.3">
      <c r="A1" s="65" t="s">
        <v>62</v>
      </c>
      <c r="B1" s="65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38">
        <v>2000</v>
      </c>
      <c r="B3" s="21">
        <v>37</v>
      </c>
    </row>
    <row r="4" spans="1:2" ht="15.75" x14ac:dyDescent="0.25">
      <c r="A4" s="38">
        <v>2001</v>
      </c>
      <c r="B4" s="21">
        <v>29</v>
      </c>
    </row>
    <row r="5" spans="1:2" ht="15.75" x14ac:dyDescent="0.25">
      <c r="A5" s="38">
        <v>2002</v>
      </c>
      <c r="B5" s="21">
        <v>18</v>
      </c>
    </row>
    <row r="6" spans="1:2" ht="15.75" x14ac:dyDescent="0.25">
      <c r="A6" s="38">
        <v>2003</v>
      </c>
      <c r="B6" s="21">
        <v>6</v>
      </c>
    </row>
    <row r="7" spans="1:2" ht="15.75" x14ac:dyDescent="0.25">
      <c r="A7" s="38">
        <v>2004</v>
      </c>
      <c r="B7" s="21">
        <v>25</v>
      </c>
    </row>
    <row r="8" spans="1:2" ht="15.75" x14ac:dyDescent="0.25">
      <c r="A8" s="38">
        <v>2005</v>
      </c>
      <c r="B8" s="21">
        <v>13</v>
      </c>
    </row>
    <row r="9" spans="1:2" ht="15.75" x14ac:dyDescent="0.25">
      <c r="A9" s="38">
        <v>2006</v>
      </c>
      <c r="B9" s="21">
        <v>14</v>
      </c>
    </row>
    <row r="10" spans="1:2" ht="15.75" x14ac:dyDescent="0.25">
      <c r="A10" s="38">
        <v>2007</v>
      </c>
      <c r="B10" s="21">
        <v>12</v>
      </c>
    </row>
    <row r="11" spans="1:2" ht="15.75" x14ac:dyDescent="0.25">
      <c r="A11" s="38">
        <v>2008</v>
      </c>
      <c r="B11" s="21">
        <v>14</v>
      </c>
    </row>
    <row r="12" spans="1:2" ht="15.75" x14ac:dyDescent="0.25">
      <c r="A12" s="38">
        <v>2009</v>
      </c>
      <c r="B12" s="21">
        <v>13</v>
      </c>
    </row>
    <row r="13" spans="1:2" ht="15.75" x14ac:dyDescent="0.25">
      <c r="A13" s="38">
        <v>2010</v>
      </c>
      <c r="B13" s="21">
        <v>15</v>
      </c>
    </row>
    <row r="14" spans="1:2" ht="15.75" x14ac:dyDescent="0.25">
      <c r="A14" s="20">
        <v>2011</v>
      </c>
      <c r="B14" s="32">
        <v>7</v>
      </c>
    </row>
    <row r="15" spans="1:2" ht="15.75" x14ac:dyDescent="0.25">
      <c r="A15" s="39">
        <v>2012</v>
      </c>
      <c r="B15" s="43">
        <v>19</v>
      </c>
    </row>
    <row r="16" spans="1:2" ht="15.75" x14ac:dyDescent="0.25">
      <c r="A16" s="21" t="s">
        <v>28</v>
      </c>
      <c r="B16" s="32">
        <f t="shared" ref="B16" si="0">SUM(B3:B15)</f>
        <v>222</v>
      </c>
    </row>
    <row r="17" spans="1:2" ht="15.75" x14ac:dyDescent="0.25">
      <c r="A17" s="36"/>
      <c r="B17" s="40"/>
    </row>
    <row r="18" spans="1:2" ht="15.75" x14ac:dyDescent="0.25">
      <c r="A18" s="21" t="s">
        <v>32</v>
      </c>
      <c r="B18" s="32">
        <v>17</v>
      </c>
    </row>
    <row r="19" spans="1:2" ht="15.75" x14ac:dyDescent="0.25">
      <c r="A19" s="21" t="s">
        <v>33</v>
      </c>
      <c r="B19" s="41">
        <f>MEDIAN(B3,B15)</f>
        <v>28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85" zoomScaleNormal="85" workbookViewId="0">
      <selection activeCell="E8" sqref="E8"/>
    </sheetView>
  </sheetViews>
  <sheetFormatPr defaultRowHeight="15" x14ac:dyDescent="0.25"/>
  <cols>
    <col min="1" max="1" width="8.85546875" bestFit="1" customWidth="1"/>
    <col min="2" max="2" width="9" customWidth="1"/>
    <col min="3" max="12" width="50.140625" customWidth="1"/>
  </cols>
  <sheetData>
    <row r="1" spans="1:3" ht="18.75" x14ac:dyDescent="0.3">
      <c r="A1" s="65" t="s">
        <v>49</v>
      </c>
      <c r="B1" s="66"/>
    </row>
    <row r="2" spans="1:3" ht="15.75" x14ac:dyDescent="0.25">
      <c r="A2" s="19" t="s">
        <v>30</v>
      </c>
      <c r="B2" s="19" t="s">
        <v>48</v>
      </c>
    </row>
    <row r="3" spans="1:3" ht="15.75" x14ac:dyDescent="0.25">
      <c r="A3" s="38">
        <v>2002</v>
      </c>
      <c r="B3" s="37">
        <v>1520</v>
      </c>
    </row>
    <row r="4" spans="1:3" ht="15.75" x14ac:dyDescent="0.25">
      <c r="A4" s="38">
        <v>2003</v>
      </c>
      <c r="B4" s="37">
        <v>1359</v>
      </c>
    </row>
    <row r="5" spans="1:3" ht="15.75" x14ac:dyDescent="0.25">
      <c r="A5" s="38">
        <v>2004</v>
      </c>
      <c r="B5" s="37">
        <v>1322</v>
      </c>
    </row>
    <row r="6" spans="1:3" ht="15.75" x14ac:dyDescent="0.25">
      <c r="A6" s="38">
        <v>2005</v>
      </c>
      <c r="B6" s="28">
        <v>1570</v>
      </c>
    </row>
    <row r="7" spans="1:3" ht="15.75" x14ac:dyDescent="0.25">
      <c r="A7" s="38">
        <v>2006</v>
      </c>
      <c r="B7" s="28">
        <v>1515</v>
      </c>
    </row>
    <row r="8" spans="1:3" ht="15.75" x14ac:dyDescent="0.25">
      <c r="A8" s="38">
        <v>2007</v>
      </c>
      <c r="B8" s="28">
        <v>1435</v>
      </c>
    </row>
    <row r="9" spans="1:3" ht="15.75" x14ac:dyDescent="0.25">
      <c r="A9" s="38">
        <v>2008</v>
      </c>
      <c r="B9" s="28">
        <v>1366</v>
      </c>
    </row>
    <row r="10" spans="1:3" ht="15.75" x14ac:dyDescent="0.25">
      <c r="A10" s="38">
        <v>2009</v>
      </c>
      <c r="B10" s="28">
        <v>1343</v>
      </c>
    </row>
    <row r="11" spans="1:3" ht="15.75" x14ac:dyDescent="0.25">
      <c r="A11" s="38">
        <v>2010</v>
      </c>
      <c r="B11" s="37">
        <v>1291</v>
      </c>
      <c r="C11">
        <v>1302</v>
      </c>
    </row>
    <row r="12" spans="1:3" ht="15.75" x14ac:dyDescent="0.25">
      <c r="A12" s="20">
        <v>2011</v>
      </c>
      <c r="B12" s="28">
        <v>1302</v>
      </c>
    </row>
    <row r="13" spans="1:3" ht="15.75" x14ac:dyDescent="0.25">
      <c r="A13" s="20">
        <v>2012</v>
      </c>
      <c r="B13" s="32">
        <v>1292</v>
      </c>
    </row>
    <row r="14" spans="1:3" ht="15.75" x14ac:dyDescent="0.25">
      <c r="A14" s="21" t="s">
        <v>28</v>
      </c>
      <c r="B14" s="32">
        <f>SUM(B3:B13)</f>
        <v>15315</v>
      </c>
    </row>
    <row r="15" spans="1:3" ht="15.75" x14ac:dyDescent="0.25">
      <c r="A15" s="36"/>
      <c r="B15" s="40"/>
    </row>
    <row r="16" spans="1:3" ht="15.75" x14ac:dyDescent="0.25">
      <c r="A16" s="21" t="s">
        <v>32</v>
      </c>
      <c r="B16" s="32">
        <f>AVERAGE(B3:B13)</f>
        <v>1392.2727272727273</v>
      </c>
    </row>
    <row r="17" spans="1:3" ht="15.75" x14ac:dyDescent="0.25">
      <c r="A17" s="21" t="s">
        <v>33</v>
      </c>
      <c r="B17" s="41">
        <f>MEDIAN(B3:B13)</f>
        <v>1359</v>
      </c>
    </row>
    <row r="23" spans="1:3" x14ac:dyDescent="0.25">
      <c r="C23" s="52" t="s">
        <v>47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6" sqref="K16"/>
    </sheetView>
  </sheetViews>
  <sheetFormatPr defaultRowHeight="15" x14ac:dyDescent="0.25"/>
  <cols>
    <col min="1" max="1" width="11" bestFit="1" customWidth="1"/>
    <col min="2" max="2" width="23" bestFit="1" customWidth="1"/>
    <col min="3" max="3" width="13.42578125" bestFit="1" customWidth="1"/>
    <col min="4" max="4" width="9.28515625" bestFit="1" customWidth="1"/>
    <col min="6" max="6" width="18.5703125" bestFit="1" customWidth="1"/>
    <col min="7" max="7" width="23" bestFit="1" customWidth="1"/>
    <col min="8" max="8" width="13.42578125" bestFit="1" customWidth="1"/>
    <col min="10" max="10" width="24.140625" bestFit="1" customWidth="1"/>
    <col min="11" max="11" width="15.7109375" bestFit="1" customWidth="1"/>
  </cols>
  <sheetData>
    <row r="1" spans="1:11" ht="18.75" x14ac:dyDescent="0.3">
      <c r="J1" s="65" t="s">
        <v>63</v>
      </c>
      <c r="K1" s="65"/>
    </row>
    <row r="2" spans="1:11" ht="15.75" x14ac:dyDescent="0.25">
      <c r="A2" t="s">
        <v>31</v>
      </c>
      <c r="B2" t="s">
        <v>37</v>
      </c>
      <c r="C2" t="s">
        <v>41</v>
      </c>
      <c r="D2" t="s">
        <v>39</v>
      </c>
      <c r="E2" t="s">
        <v>38</v>
      </c>
      <c r="F2" t="s">
        <v>40</v>
      </c>
      <c r="G2" t="s">
        <v>43</v>
      </c>
      <c r="H2" t="s">
        <v>42</v>
      </c>
      <c r="J2" s="19" t="s">
        <v>45</v>
      </c>
      <c r="K2" s="19" t="s">
        <v>46</v>
      </c>
    </row>
    <row r="3" spans="1:11" ht="15.75" x14ac:dyDescent="0.25">
      <c r="A3" s="18">
        <v>0.19</v>
      </c>
      <c r="B3" s="18">
        <v>0.16</v>
      </c>
      <c r="C3" s="18">
        <v>0.15</v>
      </c>
      <c r="D3" s="18">
        <v>0.14000000000000001</v>
      </c>
      <c r="E3" s="18">
        <v>0.11</v>
      </c>
      <c r="F3" s="18">
        <v>0.06</v>
      </c>
      <c r="G3" s="17">
        <v>-0.08</v>
      </c>
      <c r="H3" s="17">
        <v>-0.1</v>
      </c>
      <c r="J3" s="21" t="s">
        <v>40</v>
      </c>
      <c r="K3" s="45">
        <v>0.06</v>
      </c>
    </row>
    <row r="4" spans="1:11" ht="15.75" x14ac:dyDescent="0.25">
      <c r="J4" s="21" t="s">
        <v>39</v>
      </c>
      <c r="K4" s="45">
        <v>0.14000000000000001</v>
      </c>
    </row>
    <row r="5" spans="1:11" ht="15.75" x14ac:dyDescent="0.25">
      <c r="J5" s="21" t="s">
        <v>38</v>
      </c>
      <c r="K5" s="45">
        <v>0.11</v>
      </c>
    </row>
    <row r="6" spans="1:11" ht="15.75" x14ac:dyDescent="0.25">
      <c r="A6" s="18"/>
      <c r="B6" s="18"/>
      <c r="C6" s="18"/>
      <c r="D6" s="18"/>
      <c r="E6" s="18"/>
      <c r="F6" s="18"/>
      <c r="G6" s="17"/>
      <c r="H6" s="17"/>
      <c r="J6" s="21" t="s">
        <v>31</v>
      </c>
      <c r="K6" s="45">
        <v>0.19</v>
      </c>
    </row>
    <row r="7" spans="1:11" ht="15.75" x14ac:dyDescent="0.25">
      <c r="F7" s="17"/>
      <c r="J7" s="21" t="s">
        <v>37</v>
      </c>
      <c r="K7" s="45">
        <v>0.16</v>
      </c>
    </row>
    <row r="8" spans="1:11" ht="15.75" x14ac:dyDescent="0.25">
      <c r="J8" s="21" t="s">
        <v>42</v>
      </c>
      <c r="K8" s="46">
        <v>-0.1</v>
      </c>
    </row>
    <row r="9" spans="1:11" ht="15.75" x14ac:dyDescent="0.25">
      <c r="J9" s="21" t="s">
        <v>43</v>
      </c>
      <c r="K9" s="46">
        <v>-0.08</v>
      </c>
    </row>
    <row r="10" spans="1:11" ht="15.75" x14ac:dyDescent="0.25">
      <c r="J10" s="21" t="s">
        <v>41</v>
      </c>
      <c r="K10" s="45">
        <v>0.15</v>
      </c>
    </row>
    <row r="21" spans="2:2" x14ac:dyDescent="0.25">
      <c r="B21" t="s">
        <v>44</v>
      </c>
    </row>
  </sheetData>
  <mergeCells count="1">
    <mergeCell ref="J1:K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Normal="100" workbookViewId="0">
      <selection sqref="A1:B17"/>
    </sheetView>
  </sheetViews>
  <sheetFormatPr defaultRowHeight="15" x14ac:dyDescent="0.25"/>
  <cols>
    <col min="2" max="2" width="10.140625" bestFit="1" customWidth="1"/>
  </cols>
  <sheetData>
    <row r="1" spans="1:2" ht="15.75" x14ac:dyDescent="0.3">
      <c r="A1" s="71" t="s">
        <v>55</v>
      </c>
      <c r="B1" s="66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38">
        <v>2002</v>
      </c>
      <c r="B3" s="37">
        <v>1282</v>
      </c>
    </row>
    <row r="4" spans="1:2" ht="15.75" x14ac:dyDescent="0.25">
      <c r="A4" s="38">
        <v>2003</v>
      </c>
      <c r="B4" s="37">
        <v>1217</v>
      </c>
    </row>
    <row r="5" spans="1:2" ht="15.75" x14ac:dyDescent="0.25">
      <c r="A5" s="38">
        <v>2004</v>
      </c>
      <c r="B5" s="37">
        <v>1144</v>
      </c>
    </row>
    <row r="6" spans="1:2" ht="15.75" x14ac:dyDescent="0.25">
      <c r="A6" s="38">
        <v>2005</v>
      </c>
      <c r="B6" s="28">
        <v>980</v>
      </c>
    </row>
    <row r="7" spans="1:2" ht="15.75" x14ac:dyDescent="0.25">
      <c r="A7" s="38">
        <v>2006</v>
      </c>
      <c r="B7" s="28">
        <v>736</v>
      </c>
    </row>
    <row r="8" spans="1:2" ht="15.75" x14ac:dyDescent="0.25">
      <c r="A8" s="38">
        <v>2007</v>
      </c>
      <c r="B8" s="28">
        <v>561</v>
      </c>
    </row>
    <row r="9" spans="1:2" ht="15.75" x14ac:dyDescent="0.25">
      <c r="A9" s="38">
        <v>2008</v>
      </c>
      <c r="B9" s="28">
        <v>502</v>
      </c>
    </row>
    <row r="10" spans="1:2" ht="15.75" x14ac:dyDescent="0.25">
      <c r="A10" s="38">
        <v>2009</v>
      </c>
      <c r="B10" s="28">
        <v>338</v>
      </c>
    </row>
    <row r="11" spans="1:2" ht="15.75" x14ac:dyDescent="0.25">
      <c r="A11" s="38">
        <v>2010</v>
      </c>
      <c r="B11" s="37">
        <v>367</v>
      </c>
    </row>
    <row r="12" spans="1:2" ht="15.75" x14ac:dyDescent="0.25">
      <c r="A12" s="20">
        <v>2011</v>
      </c>
      <c r="B12" s="28">
        <v>309</v>
      </c>
    </row>
    <row r="13" spans="1:2" ht="15.75" x14ac:dyDescent="0.25">
      <c r="A13" s="39">
        <v>2012</v>
      </c>
      <c r="B13" s="43">
        <v>297</v>
      </c>
    </row>
    <row r="14" spans="1:2" ht="15.75" x14ac:dyDescent="0.25">
      <c r="A14" s="21" t="s">
        <v>28</v>
      </c>
      <c r="B14" s="32">
        <f>SUM(B3:B13)</f>
        <v>7733</v>
      </c>
    </row>
    <row r="15" spans="1:2" ht="15.75" x14ac:dyDescent="0.25">
      <c r="A15" s="36"/>
      <c r="B15" s="40"/>
    </row>
    <row r="16" spans="1:2" ht="15.75" x14ac:dyDescent="0.25">
      <c r="A16" s="21" t="s">
        <v>32</v>
      </c>
      <c r="B16" s="32">
        <f>AVERAGE(B3:B13)</f>
        <v>703</v>
      </c>
    </row>
    <row r="17" spans="1:2" ht="15.75" x14ac:dyDescent="0.25">
      <c r="A17" s="21" t="s">
        <v>33</v>
      </c>
      <c r="B17" s="41">
        <f>MEDIAN(B3:B13)</f>
        <v>561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B19" sqref="A18:B19"/>
    </sheetView>
  </sheetViews>
  <sheetFormatPr defaultRowHeight="15" x14ac:dyDescent="0.25"/>
  <sheetData>
    <row r="1" spans="1:2" ht="18.75" x14ac:dyDescent="0.3">
      <c r="A1" s="67" t="s">
        <v>64</v>
      </c>
      <c r="B1" s="68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20">
        <v>2000</v>
      </c>
      <c r="B3" s="53">
        <v>111</v>
      </c>
    </row>
    <row r="4" spans="1:2" ht="15.75" x14ac:dyDescent="0.25">
      <c r="A4" s="20">
        <v>2001</v>
      </c>
      <c r="B4" s="53">
        <v>87</v>
      </c>
    </row>
    <row r="5" spans="1:2" ht="15.75" x14ac:dyDescent="0.25">
      <c r="A5" s="38">
        <v>2002</v>
      </c>
      <c r="B5" s="53">
        <v>92</v>
      </c>
    </row>
    <row r="6" spans="1:2" ht="15.75" x14ac:dyDescent="0.25">
      <c r="A6" s="38">
        <v>2003</v>
      </c>
      <c r="B6" s="53">
        <v>684</v>
      </c>
    </row>
    <row r="7" spans="1:2" ht="15.75" x14ac:dyDescent="0.25">
      <c r="A7" s="38">
        <v>2004</v>
      </c>
      <c r="B7" s="53">
        <v>1263</v>
      </c>
    </row>
    <row r="8" spans="1:2" ht="15.75" x14ac:dyDescent="0.25">
      <c r="A8" s="38">
        <v>2005</v>
      </c>
      <c r="B8" s="53">
        <v>1593</v>
      </c>
    </row>
    <row r="9" spans="1:2" ht="15.75" x14ac:dyDescent="0.25">
      <c r="A9" s="38">
        <v>2006</v>
      </c>
      <c r="B9" s="53">
        <v>1444</v>
      </c>
    </row>
    <row r="10" spans="1:2" ht="15.75" x14ac:dyDescent="0.25">
      <c r="A10" s="38">
        <v>2007</v>
      </c>
      <c r="B10" s="53">
        <v>1419</v>
      </c>
    </row>
    <row r="11" spans="1:2" ht="15.75" x14ac:dyDescent="0.25">
      <c r="A11" s="38">
        <v>2008</v>
      </c>
      <c r="B11" s="53">
        <v>1255</v>
      </c>
    </row>
    <row r="12" spans="1:2" ht="15.75" x14ac:dyDescent="0.25">
      <c r="A12" s="38">
        <v>2009</v>
      </c>
      <c r="B12" s="53">
        <v>1340</v>
      </c>
    </row>
    <row r="13" spans="1:2" ht="15.75" x14ac:dyDescent="0.25">
      <c r="A13" s="38">
        <v>2010</v>
      </c>
      <c r="B13" s="53">
        <v>1350</v>
      </c>
    </row>
    <row r="14" spans="1:2" ht="15.75" x14ac:dyDescent="0.25">
      <c r="A14" s="38">
        <v>2011</v>
      </c>
      <c r="B14" s="53">
        <v>387</v>
      </c>
    </row>
    <row r="15" spans="1:2" ht="15.75" x14ac:dyDescent="0.25">
      <c r="A15" s="38">
        <v>2012</v>
      </c>
      <c r="B15" s="53">
        <v>334</v>
      </c>
    </row>
    <row r="16" spans="1:2" ht="15.75" x14ac:dyDescent="0.25">
      <c r="A16" s="21" t="s">
        <v>28</v>
      </c>
      <c r="B16" s="35">
        <f>SUM(B3:B15,)</f>
        <v>11359</v>
      </c>
    </row>
    <row r="17" spans="1:8" ht="15.75" x14ac:dyDescent="0.25">
      <c r="A17" s="21"/>
      <c r="B17" s="41"/>
    </row>
    <row r="18" spans="1:8" ht="15.75" x14ac:dyDescent="0.25">
      <c r="A18" s="21" t="s">
        <v>32</v>
      </c>
      <c r="B18" s="54">
        <f>AVERAGE(B3:B15)</f>
        <v>873.76923076923072</v>
      </c>
    </row>
    <row r="19" spans="1:8" ht="15.75" x14ac:dyDescent="0.25">
      <c r="A19" s="21" t="s">
        <v>33</v>
      </c>
      <c r="B19" s="54">
        <f>MEDIAN(B3:B15)</f>
        <v>1255</v>
      </c>
    </row>
    <row r="29" spans="1:8" ht="15.75" x14ac:dyDescent="0.25">
      <c r="C29" s="38"/>
    </row>
    <row r="30" spans="1:8" ht="15.75" x14ac:dyDescent="0.25">
      <c r="G30" s="19"/>
      <c r="H30" s="19"/>
    </row>
    <row r="31" spans="1:8" ht="15.75" x14ac:dyDescent="0.25">
      <c r="G31" s="20"/>
      <c r="H31" s="53"/>
    </row>
    <row r="32" spans="1:8" ht="15.75" x14ac:dyDescent="0.25">
      <c r="G32" s="20"/>
      <c r="H32" s="53"/>
    </row>
    <row r="33" spans="7:8" ht="15.75" x14ac:dyDescent="0.25">
      <c r="G33" s="38"/>
      <c r="H33" s="53"/>
    </row>
    <row r="34" spans="7:8" ht="15.75" x14ac:dyDescent="0.25">
      <c r="G34" s="38"/>
      <c r="H34" s="53"/>
    </row>
    <row r="35" spans="7:8" ht="15.75" x14ac:dyDescent="0.25">
      <c r="G35" s="38"/>
      <c r="H35" s="53"/>
    </row>
    <row r="36" spans="7:8" ht="15.75" x14ac:dyDescent="0.25">
      <c r="G36" s="38"/>
      <c r="H36" s="53"/>
    </row>
    <row r="37" spans="7:8" ht="15.75" x14ac:dyDescent="0.25">
      <c r="G37" s="38"/>
      <c r="H37" s="53"/>
    </row>
    <row r="38" spans="7:8" ht="15.75" x14ac:dyDescent="0.25">
      <c r="G38" s="38"/>
      <c r="H38" s="53"/>
    </row>
    <row r="39" spans="7:8" ht="15.75" x14ac:dyDescent="0.25">
      <c r="G39" s="38"/>
      <c r="H39" s="53"/>
    </row>
    <row r="40" spans="7:8" ht="15.75" x14ac:dyDescent="0.25">
      <c r="G40" s="38"/>
      <c r="H40" s="53"/>
    </row>
    <row r="41" spans="7:8" ht="15.75" x14ac:dyDescent="0.25">
      <c r="G41" s="38"/>
      <c r="H41" s="53"/>
    </row>
    <row r="42" spans="7:8" ht="15.75" x14ac:dyDescent="0.25">
      <c r="G42" s="21"/>
      <c r="H42" s="35"/>
    </row>
    <row r="43" spans="7:8" ht="15.75" x14ac:dyDescent="0.25">
      <c r="G43" s="21"/>
      <c r="H43" s="41"/>
    </row>
    <row r="44" spans="7:8" ht="15.75" x14ac:dyDescent="0.25">
      <c r="G44" s="21"/>
      <c r="H44" s="54"/>
    </row>
    <row r="45" spans="7:8" ht="15.75" x14ac:dyDescent="0.25">
      <c r="G45" s="21"/>
      <c r="H45" s="54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84" zoomScaleNormal="84" workbookViewId="0">
      <selection sqref="A1:B1"/>
    </sheetView>
  </sheetViews>
  <sheetFormatPr defaultRowHeight="15" x14ac:dyDescent="0.25"/>
  <cols>
    <col min="1" max="2" width="8.85546875" bestFit="1" customWidth="1"/>
  </cols>
  <sheetData>
    <row r="1" spans="1:2" ht="18.75" x14ac:dyDescent="0.3">
      <c r="A1" s="65" t="s">
        <v>50</v>
      </c>
      <c r="B1" s="66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25">
        <v>2000</v>
      </c>
      <c r="B3" s="26">
        <v>18</v>
      </c>
    </row>
    <row r="4" spans="1:2" ht="15.75" x14ac:dyDescent="0.25">
      <c r="A4" s="27">
        <v>2001</v>
      </c>
      <c r="B4" s="26">
        <v>18</v>
      </c>
    </row>
    <row r="5" spans="1:2" ht="15.75" x14ac:dyDescent="0.25">
      <c r="A5" s="27">
        <v>2002</v>
      </c>
      <c r="B5" s="26">
        <v>25</v>
      </c>
    </row>
    <row r="6" spans="1:2" ht="15.75" x14ac:dyDescent="0.25">
      <c r="A6" s="27">
        <v>2003</v>
      </c>
      <c r="B6" s="26">
        <v>17</v>
      </c>
    </row>
    <row r="7" spans="1:2" ht="15.75" x14ac:dyDescent="0.25">
      <c r="A7" s="27">
        <v>2004</v>
      </c>
      <c r="B7" s="26">
        <v>17</v>
      </c>
    </row>
    <row r="8" spans="1:2" ht="15.75" x14ac:dyDescent="0.25">
      <c r="A8" s="27">
        <v>2005</v>
      </c>
      <c r="B8" s="26">
        <v>19</v>
      </c>
    </row>
    <row r="9" spans="1:2" ht="15.75" x14ac:dyDescent="0.25">
      <c r="A9" s="27">
        <v>2006</v>
      </c>
      <c r="B9" s="26">
        <v>13</v>
      </c>
    </row>
    <row r="10" spans="1:2" ht="15.75" x14ac:dyDescent="0.25">
      <c r="A10" s="27">
        <v>2007</v>
      </c>
      <c r="B10" s="26">
        <v>21</v>
      </c>
    </row>
    <row r="11" spans="1:2" ht="15.75" x14ac:dyDescent="0.25">
      <c r="A11" s="27">
        <v>2008</v>
      </c>
      <c r="B11" s="26">
        <v>24</v>
      </c>
    </row>
    <row r="12" spans="1:2" ht="15.75" x14ac:dyDescent="0.25">
      <c r="A12" s="27">
        <v>2009</v>
      </c>
      <c r="B12" s="26">
        <v>20</v>
      </c>
    </row>
    <row r="13" spans="1:2" ht="15.75" x14ac:dyDescent="0.25">
      <c r="A13" s="27">
        <v>2010</v>
      </c>
      <c r="B13" s="26">
        <v>15</v>
      </c>
    </row>
    <row r="14" spans="1:2" ht="15.75" x14ac:dyDescent="0.25">
      <c r="A14" s="25">
        <v>2011</v>
      </c>
      <c r="B14" s="28">
        <v>11</v>
      </c>
    </row>
    <row r="15" spans="1:2" ht="15.75" x14ac:dyDescent="0.25">
      <c r="A15" s="29">
        <v>2012</v>
      </c>
      <c r="B15" s="30">
        <v>14</v>
      </c>
    </row>
    <row r="16" spans="1:2" ht="15.75" x14ac:dyDescent="0.25">
      <c r="A16" s="20" t="s">
        <v>28</v>
      </c>
      <c r="B16" s="21">
        <f t="shared" ref="B16" si="0">SUM(B3:B15)</f>
        <v>232</v>
      </c>
    </row>
    <row r="17" spans="1:2" ht="15.75" x14ac:dyDescent="0.25">
      <c r="A17" s="22"/>
      <c r="B17" s="23"/>
    </row>
    <row r="18" spans="1:2" ht="15.75" x14ac:dyDescent="0.25">
      <c r="A18" s="21" t="s">
        <v>32</v>
      </c>
      <c r="B18" s="49">
        <f>AVERAGE(B3:B15)</f>
        <v>17.846153846153847</v>
      </c>
    </row>
    <row r="19" spans="1:2" ht="15.75" x14ac:dyDescent="0.25">
      <c r="A19" s="21" t="s">
        <v>33</v>
      </c>
      <c r="B19" s="24">
        <f>MEDIAN(B3, B15)</f>
        <v>16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85" zoomScaleNormal="85" workbookViewId="0">
      <selection activeCell="B19" sqref="A1:B19"/>
    </sheetView>
  </sheetViews>
  <sheetFormatPr defaultRowHeight="15" x14ac:dyDescent="0.25"/>
  <cols>
    <col min="1" max="2" width="8.85546875" bestFit="1" customWidth="1"/>
  </cols>
  <sheetData>
    <row r="1" spans="1:2" ht="18.75" x14ac:dyDescent="0.3">
      <c r="A1" s="67" t="s">
        <v>56</v>
      </c>
      <c r="B1" s="68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27">
        <v>2000</v>
      </c>
      <c r="B3" s="26">
        <v>52</v>
      </c>
    </row>
    <row r="4" spans="1:2" ht="15.75" x14ac:dyDescent="0.25">
      <c r="A4" s="27">
        <v>2001</v>
      </c>
      <c r="B4" s="26">
        <v>49</v>
      </c>
    </row>
    <row r="5" spans="1:2" ht="15.75" x14ac:dyDescent="0.25">
      <c r="A5" s="27">
        <v>2002</v>
      </c>
      <c r="B5" s="26">
        <v>53</v>
      </c>
    </row>
    <row r="6" spans="1:2" ht="15.75" x14ac:dyDescent="0.25">
      <c r="A6" s="27">
        <v>2003</v>
      </c>
      <c r="B6" s="26">
        <v>68</v>
      </c>
    </row>
    <row r="7" spans="1:2" ht="15.75" x14ac:dyDescent="0.25">
      <c r="A7" s="27">
        <v>2004</v>
      </c>
      <c r="B7" s="26">
        <v>79</v>
      </c>
    </row>
    <row r="8" spans="1:2" ht="15.75" x14ac:dyDescent="0.25">
      <c r="A8" s="27">
        <v>2005</v>
      </c>
      <c r="B8" s="26">
        <v>84</v>
      </c>
    </row>
    <row r="9" spans="1:2" ht="15.75" x14ac:dyDescent="0.25">
      <c r="A9" s="27">
        <v>2006</v>
      </c>
      <c r="B9" s="26">
        <v>62</v>
      </c>
    </row>
    <row r="10" spans="1:2" ht="15.75" x14ac:dyDescent="0.25">
      <c r="A10" s="27">
        <v>2007</v>
      </c>
      <c r="B10" s="26">
        <v>64</v>
      </c>
    </row>
    <row r="11" spans="1:2" ht="15.75" x14ac:dyDescent="0.25">
      <c r="A11" s="27">
        <v>2008</v>
      </c>
      <c r="B11" s="26">
        <v>70</v>
      </c>
    </row>
    <row r="12" spans="1:2" ht="15.75" x14ac:dyDescent="0.25">
      <c r="A12" s="27">
        <v>2009</v>
      </c>
      <c r="B12" s="26">
        <v>71</v>
      </c>
    </row>
    <row r="13" spans="1:2" ht="15.75" x14ac:dyDescent="0.25">
      <c r="A13" s="27">
        <v>2010</v>
      </c>
      <c r="B13" s="26">
        <v>67</v>
      </c>
    </row>
    <row r="14" spans="1:2" ht="15.75" x14ac:dyDescent="0.25">
      <c r="A14" s="25">
        <v>2011</v>
      </c>
      <c r="B14" s="21">
        <v>63</v>
      </c>
    </row>
    <row r="15" spans="1:2" ht="15.75" x14ac:dyDescent="0.25">
      <c r="A15" s="29">
        <v>2012</v>
      </c>
      <c r="B15" s="31">
        <v>73</v>
      </c>
    </row>
    <row r="16" spans="1:2" ht="15.75" x14ac:dyDescent="0.25">
      <c r="A16" s="20" t="s">
        <v>28</v>
      </c>
      <c r="B16" s="21">
        <f t="shared" ref="B16" si="0">SUM(B3:B15)</f>
        <v>855</v>
      </c>
    </row>
    <row r="17" spans="1:2" ht="15.75" x14ac:dyDescent="0.25">
      <c r="A17" s="22"/>
      <c r="B17" s="23"/>
    </row>
    <row r="18" spans="1:2" ht="15.75" x14ac:dyDescent="0.25">
      <c r="A18" s="21" t="s">
        <v>32</v>
      </c>
      <c r="B18" s="21">
        <v>66</v>
      </c>
    </row>
    <row r="19" spans="1:2" ht="15.75" x14ac:dyDescent="0.25">
      <c r="A19" s="21" t="s">
        <v>33</v>
      </c>
      <c r="B19" s="49">
        <f>MEDIAN(B3,B15)</f>
        <v>62.5</v>
      </c>
    </row>
  </sheetData>
  <mergeCells count="1">
    <mergeCell ref="A1:B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selection activeCell="B19" sqref="A1:B19"/>
    </sheetView>
  </sheetViews>
  <sheetFormatPr defaultRowHeight="15" x14ac:dyDescent="0.25"/>
  <cols>
    <col min="1" max="1" width="8.7109375" bestFit="1" customWidth="1"/>
    <col min="2" max="2" width="8.85546875" bestFit="1" customWidth="1"/>
  </cols>
  <sheetData>
    <row r="1" spans="1:2" ht="18.75" x14ac:dyDescent="0.3">
      <c r="A1" s="65" t="s">
        <v>51</v>
      </c>
      <c r="B1" s="65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27">
        <v>2000</v>
      </c>
      <c r="B3" s="26">
        <v>461</v>
      </c>
    </row>
    <row r="4" spans="1:2" ht="15.75" x14ac:dyDescent="0.25">
      <c r="A4" s="27">
        <v>2001</v>
      </c>
      <c r="B4" s="26">
        <v>577</v>
      </c>
    </row>
    <row r="5" spans="1:2" ht="15.75" x14ac:dyDescent="0.25">
      <c r="A5" s="27">
        <v>2002</v>
      </c>
      <c r="B5" s="26">
        <v>566</v>
      </c>
    </row>
    <row r="6" spans="1:2" ht="15.75" x14ac:dyDescent="0.25">
      <c r="A6" s="27">
        <v>2003</v>
      </c>
      <c r="B6" s="26">
        <v>493</v>
      </c>
    </row>
    <row r="7" spans="1:2" ht="15.75" x14ac:dyDescent="0.25">
      <c r="A7" s="27">
        <v>2004</v>
      </c>
      <c r="B7" s="26">
        <v>472</v>
      </c>
    </row>
    <row r="8" spans="1:2" ht="15.75" x14ac:dyDescent="0.25">
      <c r="A8" s="27">
        <v>2005</v>
      </c>
      <c r="B8" s="26">
        <v>586</v>
      </c>
    </row>
    <row r="9" spans="1:2" ht="15.75" x14ac:dyDescent="0.25">
      <c r="A9" s="27">
        <v>2006</v>
      </c>
      <c r="B9" s="26">
        <v>555</v>
      </c>
    </row>
    <row r="10" spans="1:2" ht="15.75" x14ac:dyDescent="0.25">
      <c r="A10" s="27">
        <v>2007</v>
      </c>
      <c r="B10" s="26">
        <v>468</v>
      </c>
    </row>
    <row r="11" spans="1:2" ht="15.75" x14ac:dyDescent="0.25">
      <c r="A11" s="27">
        <v>2008</v>
      </c>
      <c r="B11" s="26">
        <v>427</v>
      </c>
    </row>
    <row r="12" spans="1:2" ht="15.75" x14ac:dyDescent="0.25">
      <c r="A12" s="27">
        <v>2009</v>
      </c>
      <c r="B12" s="26">
        <v>407</v>
      </c>
    </row>
    <row r="13" spans="1:2" ht="15.75" x14ac:dyDescent="0.25">
      <c r="A13" s="27">
        <v>2010</v>
      </c>
      <c r="B13" s="26">
        <v>377</v>
      </c>
    </row>
    <row r="14" spans="1:2" ht="15.75" x14ac:dyDescent="0.25">
      <c r="A14" s="25">
        <v>2011</v>
      </c>
      <c r="B14" s="28">
        <v>388</v>
      </c>
    </row>
    <row r="15" spans="1:2" ht="15.75" x14ac:dyDescent="0.25">
      <c r="A15" s="29">
        <v>2012</v>
      </c>
      <c r="B15" s="30">
        <v>452</v>
      </c>
    </row>
    <row r="16" spans="1:2" ht="15.75" x14ac:dyDescent="0.25">
      <c r="A16" s="21" t="s">
        <v>28</v>
      </c>
      <c r="B16" s="35">
        <f t="shared" ref="B16" si="0">SUM(B3:B15)</f>
        <v>6229</v>
      </c>
    </row>
    <row r="17" spans="1:8" x14ac:dyDescent="0.25">
      <c r="A17" s="33"/>
      <c r="B17" s="34"/>
    </row>
    <row r="18" spans="1:8" ht="15.75" x14ac:dyDescent="0.25">
      <c r="A18" s="21" t="s">
        <v>32</v>
      </c>
      <c r="B18" s="49">
        <f>AVERAGE(B3:B15)</f>
        <v>479.15384615384613</v>
      </c>
    </row>
    <row r="19" spans="1:8" ht="15.75" x14ac:dyDescent="0.25">
      <c r="A19" s="21" t="s">
        <v>33</v>
      </c>
      <c r="B19" s="24">
        <f>MEDIAN(B3:B15)</f>
        <v>468</v>
      </c>
    </row>
    <row r="25" spans="1:8" x14ac:dyDescent="0.25">
      <c r="G25" s="2" t="s">
        <v>32</v>
      </c>
      <c r="H25" s="2">
        <v>480</v>
      </c>
    </row>
    <row r="26" spans="1:8" x14ac:dyDescent="0.25">
      <c r="G26" s="2" t="s">
        <v>33</v>
      </c>
      <c r="H26" s="15">
        <f>MEDIAN(B3,B15)</f>
        <v>456.5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85" zoomScaleNormal="85" workbookViewId="0">
      <selection activeCell="C37" sqref="C37"/>
    </sheetView>
  </sheetViews>
  <sheetFormatPr defaultRowHeight="15" x14ac:dyDescent="0.25"/>
  <cols>
    <col min="1" max="1" width="8.85546875" bestFit="1" customWidth="1"/>
    <col min="2" max="2" width="9" bestFit="1" customWidth="1"/>
  </cols>
  <sheetData>
    <row r="1" spans="1:2" ht="18.75" x14ac:dyDescent="0.3">
      <c r="A1" s="65" t="s">
        <v>57</v>
      </c>
      <c r="B1" s="65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27">
        <v>2000</v>
      </c>
      <c r="B3" s="26">
        <v>945</v>
      </c>
    </row>
    <row r="4" spans="1:2" ht="15.75" x14ac:dyDescent="0.25">
      <c r="A4" s="27">
        <v>2001</v>
      </c>
      <c r="B4" s="26">
        <v>908</v>
      </c>
    </row>
    <row r="5" spans="1:2" ht="15.75" x14ac:dyDescent="0.25">
      <c r="A5" s="27">
        <v>2002</v>
      </c>
      <c r="B5" s="26">
        <v>849</v>
      </c>
    </row>
    <row r="6" spans="1:2" ht="15.75" x14ac:dyDescent="0.25">
      <c r="A6" s="27">
        <v>2003</v>
      </c>
      <c r="B6" s="26">
        <v>813</v>
      </c>
    </row>
    <row r="7" spans="1:2" ht="15.75" x14ac:dyDescent="0.25">
      <c r="A7" s="27">
        <v>2004</v>
      </c>
      <c r="B7" s="26">
        <v>869</v>
      </c>
    </row>
    <row r="8" spans="1:2" ht="15.75" x14ac:dyDescent="0.25">
      <c r="A8" s="27">
        <v>2005</v>
      </c>
      <c r="B8" s="37">
        <v>1024</v>
      </c>
    </row>
    <row r="9" spans="1:2" ht="15.75" x14ac:dyDescent="0.25">
      <c r="A9" s="27">
        <v>2006</v>
      </c>
      <c r="B9" s="26">
        <v>992</v>
      </c>
    </row>
    <row r="10" spans="1:2" ht="15.75" x14ac:dyDescent="0.25">
      <c r="A10" s="27">
        <v>2007</v>
      </c>
      <c r="B10" s="26">
        <v>990</v>
      </c>
    </row>
    <row r="11" spans="1:2" ht="15.75" x14ac:dyDescent="0.25">
      <c r="A11" s="27">
        <v>2008</v>
      </c>
      <c r="B11" s="26">
        <v>942</v>
      </c>
    </row>
    <row r="12" spans="1:2" ht="15.75" x14ac:dyDescent="0.25">
      <c r="A12" s="27">
        <v>2009</v>
      </c>
      <c r="B12" s="26">
        <v>912</v>
      </c>
    </row>
    <row r="13" spans="1:2" ht="15.75" x14ac:dyDescent="0.25">
      <c r="A13" s="27">
        <v>2010</v>
      </c>
      <c r="B13" s="26">
        <v>831</v>
      </c>
    </row>
    <row r="14" spans="1:2" ht="15.75" x14ac:dyDescent="0.25">
      <c r="A14" s="25">
        <v>2011</v>
      </c>
      <c r="B14" s="28">
        <v>840</v>
      </c>
    </row>
    <row r="15" spans="1:2" ht="15.75" x14ac:dyDescent="0.25">
      <c r="A15" s="29">
        <v>2012</v>
      </c>
      <c r="B15" s="30">
        <v>786</v>
      </c>
    </row>
    <row r="16" spans="1:2" ht="15.75" x14ac:dyDescent="0.25">
      <c r="A16" s="21" t="s">
        <v>28</v>
      </c>
      <c r="B16" s="32">
        <f t="shared" ref="B16" si="0">SUM(B3:B15)</f>
        <v>11701</v>
      </c>
    </row>
    <row r="17" spans="1:2" ht="15.75" x14ac:dyDescent="0.25">
      <c r="A17" s="36"/>
      <c r="B17" s="23"/>
    </row>
    <row r="18" spans="1:2" ht="15.75" x14ac:dyDescent="0.25">
      <c r="A18" s="21" t="s">
        <v>32</v>
      </c>
      <c r="B18" s="49">
        <f>AVERAGE(B3:B15)</f>
        <v>900.07692307692309</v>
      </c>
    </row>
    <row r="19" spans="1:2" ht="15.75" x14ac:dyDescent="0.25">
      <c r="A19" s="21" t="s">
        <v>33</v>
      </c>
      <c r="B19" s="24">
        <f>MEDIAN(B3,B15)</f>
        <v>865.5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85" zoomScaleNormal="85" workbookViewId="0">
      <selection activeCell="B19" sqref="A1:B19"/>
    </sheetView>
  </sheetViews>
  <sheetFormatPr defaultRowHeight="15" x14ac:dyDescent="0.25"/>
  <cols>
    <col min="1" max="1" width="8.28515625" bestFit="1" customWidth="1"/>
    <col min="2" max="2" width="9" bestFit="1" customWidth="1"/>
  </cols>
  <sheetData>
    <row r="1" spans="1:2" ht="18.75" x14ac:dyDescent="0.3">
      <c r="A1" s="65" t="s">
        <v>58</v>
      </c>
      <c r="B1" s="65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38">
        <v>2000</v>
      </c>
      <c r="B3" s="32">
        <v>5066</v>
      </c>
    </row>
    <row r="4" spans="1:2" ht="15.75" x14ac:dyDescent="0.25">
      <c r="A4" s="38">
        <v>2001</v>
      </c>
      <c r="B4" s="32">
        <v>5044</v>
      </c>
    </row>
    <row r="5" spans="1:2" ht="15.75" x14ac:dyDescent="0.25">
      <c r="A5" s="38">
        <v>2002</v>
      </c>
      <c r="B5" s="32">
        <v>5060</v>
      </c>
    </row>
    <row r="6" spans="1:2" ht="15.75" x14ac:dyDescent="0.25">
      <c r="A6" s="38">
        <v>2003</v>
      </c>
      <c r="B6" s="32">
        <v>4519</v>
      </c>
    </row>
    <row r="7" spans="1:2" ht="15.75" x14ac:dyDescent="0.25">
      <c r="A7" s="38">
        <v>2004</v>
      </c>
      <c r="B7" s="32">
        <v>3839</v>
      </c>
    </row>
    <row r="8" spans="1:2" ht="15.75" x14ac:dyDescent="0.25">
      <c r="A8" s="38">
        <v>2005</v>
      </c>
      <c r="B8" s="32">
        <v>3639</v>
      </c>
    </row>
    <row r="9" spans="1:2" ht="15.75" x14ac:dyDescent="0.25">
      <c r="A9" s="38">
        <v>2006</v>
      </c>
      <c r="B9" s="32">
        <v>4037</v>
      </c>
    </row>
    <row r="10" spans="1:2" ht="15.75" x14ac:dyDescent="0.25">
      <c r="A10" s="38">
        <v>2007</v>
      </c>
      <c r="B10" s="32">
        <v>3618</v>
      </c>
    </row>
    <row r="11" spans="1:2" ht="15.75" x14ac:dyDescent="0.25">
      <c r="A11" s="38">
        <v>2008</v>
      </c>
      <c r="B11" s="32">
        <v>3725</v>
      </c>
    </row>
    <row r="12" spans="1:2" ht="15.75" x14ac:dyDescent="0.25">
      <c r="A12" s="38">
        <v>2009</v>
      </c>
      <c r="B12" s="32">
        <v>3485</v>
      </c>
    </row>
    <row r="13" spans="1:2" ht="15.75" x14ac:dyDescent="0.25">
      <c r="A13" s="38">
        <v>2010</v>
      </c>
      <c r="B13" s="32">
        <v>3167</v>
      </c>
    </row>
    <row r="14" spans="1:2" ht="15.75" x14ac:dyDescent="0.25">
      <c r="A14" s="20">
        <v>2011</v>
      </c>
      <c r="B14" s="32">
        <v>3261</v>
      </c>
    </row>
    <row r="15" spans="1:2" ht="15.75" x14ac:dyDescent="0.25">
      <c r="A15" s="39">
        <v>2012</v>
      </c>
      <c r="B15" s="43">
        <v>3221</v>
      </c>
    </row>
    <row r="16" spans="1:2" ht="15.75" x14ac:dyDescent="0.25">
      <c r="A16" s="21" t="s">
        <v>28</v>
      </c>
      <c r="B16" s="32">
        <f t="shared" ref="B16" si="0">SUM(B3:B15)</f>
        <v>51681</v>
      </c>
    </row>
    <row r="17" spans="1:2" ht="15.75" x14ac:dyDescent="0.25">
      <c r="A17" s="36"/>
      <c r="B17" s="40"/>
    </row>
    <row r="18" spans="1:2" ht="15.75" x14ac:dyDescent="0.25">
      <c r="A18" s="21" t="s">
        <v>34</v>
      </c>
      <c r="B18" s="47">
        <f>AVERAGE(B3:B15)</f>
        <v>3975.4615384615386</v>
      </c>
    </row>
    <row r="19" spans="1:2" ht="15.75" x14ac:dyDescent="0.25">
      <c r="A19" s="21" t="s">
        <v>35</v>
      </c>
      <c r="B19" s="48">
        <f>MEDIAN(B3:B15)</f>
        <v>3725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85" zoomScaleNormal="85" workbookViewId="0">
      <selection activeCell="C10" sqref="C10"/>
    </sheetView>
  </sheetViews>
  <sheetFormatPr defaultRowHeight="15" x14ac:dyDescent="0.25"/>
  <cols>
    <col min="1" max="1" width="8.28515625" bestFit="1" customWidth="1"/>
    <col min="2" max="2" width="9" bestFit="1" customWidth="1"/>
  </cols>
  <sheetData>
    <row r="1" spans="1:2" ht="18.75" x14ac:dyDescent="0.3">
      <c r="A1" s="65" t="s">
        <v>59</v>
      </c>
      <c r="B1" s="65"/>
    </row>
    <row r="2" spans="1:2" ht="15.75" x14ac:dyDescent="0.25">
      <c r="A2" s="19" t="s">
        <v>30</v>
      </c>
      <c r="B2" s="19" t="s">
        <v>36</v>
      </c>
    </row>
    <row r="3" spans="1:2" ht="15.75" x14ac:dyDescent="0.25">
      <c r="A3" s="38">
        <v>2000</v>
      </c>
      <c r="B3" s="32">
        <v>1702</v>
      </c>
    </row>
    <row r="4" spans="1:2" ht="15.75" x14ac:dyDescent="0.25">
      <c r="A4" s="38">
        <v>2001</v>
      </c>
      <c r="B4" s="32">
        <v>1995</v>
      </c>
    </row>
    <row r="5" spans="1:2" ht="15.75" x14ac:dyDescent="0.25">
      <c r="A5" s="38">
        <v>2002</v>
      </c>
      <c r="B5" s="32">
        <v>2467</v>
      </c>
    </row>
    <row r="6" spans="1:2" ht="15.75" x14ac:dyDescent="0.25">
      <c r="A6" s="38">
        <v>2003</v>
      </c>
      <c r="B6" s="32">
        <v>2614</v>
      </c>
    </row>
    <row r="7" spans="1:2" ht="15.75" x14ac:dyDescent="0.25">
      <c r="A7" s="38">
        <v>2004</v>
      </c>
      <c r="B7" s="32">
        <v>3025</v>
      </c>
    </row>
    <row r="8" spans="1:2" ht="15.75" x14ac:dyDescent="0.25">
      <c r="A8" s="38">
        <v>2005</v>
      </c>
      <c r="B8" s="32">
        <v>2911</v>
      </c>
    </row>
    <row r="9" spans="1:2" ht="15.75" x14ac:dyDescent="0.25">
      <c r="A9" s="38">
        <v>2006</v>
      </c>
      <c r="B9" s="32">
        <v>2844</v>
      </c>
    </row>
    <row r="10" spans="1:2" ht="15.75" x14ac:dyDescent="0.25">
      <c r="A10" s="38">
        <v>2007</v>
      </c>
      <c r="B10" s="32">
        <v>2442</v>
      </c>
    </row>
    <row r="11" spans="1:2" ht="15.75" x14ac:dyDescent="0.25">
      <c r="A11" s="38">
        <v>2008</v>
      </c>
      <c r="B11" s="32">
        <v>2362</v>
      </c>
    </row>
    <row r="12" spans="1:2" ht="15.75" x14ac:dyDescent="0.25">
      <c r="A12" s="38">
        <v>2009</v>
      </c>
      <c r="B12" s="32">
        <v>2000</v>
      </c>
    </row>
    <row r="13" spans="1:2" ht="15.75" x14ac:dyDescent="0.25">
      <c r="A13" s="38">
        <v>2010</v>
      </c>
      <c r="B13" s="32">
        <v>2061</v>
      </c>
    </row>
    <row r="14" spans="1:2" ht="15.75" x14ac:dyDescent="0.25">
      <c r="A14" s="20">
        <v>2011</v>
      </c>
      <c r="B14" s="21">
        <v>794</v>
      </c>
    </row>
    <row r="15" spans="1:2" ht="15.75" x14ac:dyDescent="0.25">
      <c r="A15" s="39">
        <v>2012</v>
      </c>
      <c r="B15" s="31">
        <v>821</v>
      </c>
    </row>
    <row r="16" spans="1:2" ht="15.75" x14ac:dyDescent="0.25">
      <c r="A16" s="21" t="s">
        <v>28</v>
      </c>
      <c r="B16" s="32">
        <f t="shared" ref="B16" si="0">SUM(B3:B15)</f>
        <v>28038</v>
      </c>
    </row>
    <row r="17" spans="1:2" ht="15.75" x14ac:dyDescent="0.25">
      <c r="A17" s="36"/>
      <c r="B17" s="40"/>
    </row>
    <row r="18" spans="1:2" ht="15.75" x14ac:dyDescent="0.25">
      <c r="A18" s="21" t="s">
        <v>32</v>
      </c>
      <c r="B18" s="24">
        <v>2157</v>
      </c>
    </row>
    <row r="19" spans="1:2" ht="15.75" x14ac:dyDescent="0.25">
      <c r="A19" s="21" t="s">
        <v>35</v>
      </c>
      <c r="B19" s="41">
        <f>MEDIAN(B3, B15)</f>
        <v>1261.5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25" sqref="C25"/>
    </sheetView>
  </sheetViews>
  <sheetFormatPr defaultRowHeight="15" x14ac:dyDescent="0.25"/>
  <cols>
    <col min="1" max="1" width="8.5703125" bestFit="1" customWidth="1"/>
    <col min="2" max="2" width="8.7109375" bestFit="1" customWidth="1"/>
  </cols>
  <sheetData>
    <row r="1" spans="1:2" ht="18.75" x14ac:dyDescent="0.3">
      <c r="A1" s="65" t="s">
        <v>52</v>
      </c>
      <c r="B1" s="66"/>
    </row>
    <row r="2" spans="1:2" ht="15.75" x14ac:dyDescent="0.25">
      <c r="A2" s="19" t="s">
        <v>30</v>
      </c>
      <c r="B2" s="19" t="s">
        <v>36</v>
      </c>
    </row>
    <row r="3" spans="1:2" ht="15.75" x14ac:dyDescent="0.25">
      <c r="A3" s="38">
        <v>2000</v>
      </c>
      <c r="B3" s="32">
        <v>4166</v>
      </c>
    </row>
    <row r="4" spans="1:2" ht="15.75" x14ac:dyDescent="0.25">
      <c r="A4" s="38">
        <v>2001</v>
      </c>
      <c r="B4" s="32">
        <v>4373</v>
      </c>
    </row>
    <row r="5" spans="1:2" ht="15.75" x14ac:dyDescent="0.25">
      <c r="A5" s="38">
        <v>2002</v>
      </c>
      <c r="B5" s="32">
        <v>4192</v>
      </c>
    </row>
    <row r="6" spans="1:2" ht="15.75" x14ac:dyDescent="0.25">
      <c r="A6" s="38">
        <v>2003</v>
      </c>
      <c r="B6" s="32">
        <v>4073</v>
      </c>
    </row>
    <row r="7" spans="1:2" ht="15.75" x14ac:dyDescent="0.25">
      <c r="A7" s="38">
        <v>2004</v>
      </c>
      <c r="B7" s="32">
        <v>4287</v>
      </c>
    </row>
    <row r="8" spans="1:2" ht="15.75" x14ac:dyDescent="0.25">
      <c r="A8" s="38">
        <v>2005</v>
      </c>
      <c r="B8" s="32">
        <v>4073</v>
      </c>
    </row>
    <row r="9" spans="1:2" ht="15.75" x14ac:dyDescent="0.25">
      <c r="A9" s="38">
        <v>2006</v>
      </c>
      <c r="B9" s="32">
        <v>4196</v>
      </c>
    </row>
    <row r="10" spans="1:2" ht="15.75" x14ac:dyDescent="0.25">
      <c r="A10" s="38">
        <v>2007</v>
      </c>
      <c r="B10" s="32">
        <v>3646</v>
      </c>
    </row>
    <row r="11" spans="1:2" ht="15.75" x14ac:dyDescent="0.25">
      <c r="A11" s="38">
        <v>2008</v>
      </c>
      <c r="B11" s="32">
        <v>3752</v>
      </c>
    </row>
    <row r="12" spans="1:2" ht="15.75" x14ac:dyDescent="0.25">
      <c r="A12" s="38">
        <v>2009</v>
      </c>
      <c r="B12" s="32">
        <v>3707</v>
      </c>
    </row>
    <row r="13" spans="1:2" ht="15.75" x14ac:dyDescent="0.25">
      <c r="A13" s="42">
        <v>2010</v>
      </c>
      <c r="B13" s="43">
        <v>3581</v>
      </c>
    </row>
    <row r="14" spans="1:2" ht="15.75" x14ac:dyDescent="0.25">
      <c r="A14" s="39">
        <v>2011</v>
      </c>
      <c r="B14" s="28">
        <v>2443</v>
      </c>
    </row>
    <row r="15" spans="1:2" ht="15.75" x14ac:dyDescent="0.25">
      <c r="A15" s="39">
        <v>2012</v>
      </c>
      <c r="B15" s="30">
        <v>2699</v>
      </c>
    </row>
    <row r="16" spans="1:2" ht="15.75" x14ac:dyDescent="0.25">
      <c r="A16" s="21" t="s">
        <v>28</v>
      </c>
      <c r="B16" s="35">
        <f t="shared" ref="B16" si="0">SUM(B3:B15)</f>
        <v>49188</v>
      </c>
    </row>
    <row r="17" spans="1:2" ht="15.75" x14ac:dyDescent="0.25">
      <c r="A17" s="36"/>
      <c r="B17" s="44"/>
    </row>
    <row r="18" spans="1:2" ht="15.75" x14ac:dyDescent="0.25">
      <c r="A18" s="21" t="s">
        <v>34</v>
      </c>
      <c r="B18" s="24">
        <v>3784</v>
      </c>
    </row>
    <row r="19" spans="1:2" ht="15.75" x14ac:dyDescent="0.25">
      <c r="A19" s="21" t="s">
        <v>33</v>
      </c>
      <c r="B19" s="41">
        <f>MEDIAN(B3, B15)</f>
        <v>3432.5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9" sqref="A18:B19"/>
    </sheetView>
  </sheetViews>
  <sheetFormatPr defaultRowHeight="15" x14ac:dyDescent="0.25"/>
  <cols>
    <col min="1" max="1" width="8.5703125" bestFit="1" customWidth="1"/>
    <col min="2" max="2" width="8.28515625" bestFit="1" customWidth="1"/>
  </cols>
  <sheetData>
    <row r="1" spans="1:2" ht="18.75" x14ac:dyDescent="0.3">
      <c r="A1" s="67" t="s">
        <v>53</v>
      </c>
      <c r="B1" s="69"/>
    </row>
    <row r="2" spans="1:2" ht="15.75" x14ac:dyDescent="0.25">
      <c r="A2" s="19" t="s">
        <v>30</v>
      </c>
      <c r="B2" s="19" t="s">
        <v>48</v>
      </c>
    </row>
    <row r="3" spans="1:2" ht="15.75" x14ac:dyDescent="0.25">
      <c r="A3" s="38">
        <v>2000</v>
      </c>
      <c r="B3" s="50">
        <v>95</v>
      </c>
    </row>
    <row r="4" spans="1:2" ht="15.75" x14ac:dyDescent="0.25">
      <c r="A4" s="38">
        <v>2001</v>
      </c>
      <c r="B4" s="50">
        <v>104</v>
      </c>
    </row>
    <row r="5" spans="1:2" ht="15.75" x14ac:dyDescent="0.25">
      <c r="A5" s="38">
        <v>2002</v>
      </c>
      <c r="B5" s="50">
        <v>112</v>
      </c>
    </row>
    <row r="6" spans="1:2" ht="15.75" x14ac:dyDescent="0.25">
      <c r="A6" s="38">
        <v>2003</v>
      </c>
      <c r="B6" s="50">
        <v>78</v>
      </c>
    </row>
    <row r="7" spans="1:2" ht="15.75" x14ac:dyDescent="0.25">
      <c r="A7" s="38">
        <v>2004</v>
      </c>
      <c r="B7" s="50">
        <v>64</v>
      </c>
    </row>
    <row r="8" spans="1:2" ht="15.75" x14ac:dyDescent="0.25">
      <c r="A8" s="38">
        <v>2005</v>
      </c>
      <c r="B8" s="50">
        <v>54</v>
      </c>
    </row>
    <row r="9" spans="1:2" ht="15.75" x14ac:dyDescent="0.25">
      <c r="A9" s="38">
        <v>2006</v>
      </c>
      <c r="B9" s="50">
        <v>68</v>
      </c>
    </row>
    <row r="10" spans="1:2" ht="15.75" x14ac:dyDescent="0.25">
      <c r="A10" s="38">
        <v>2007</v>
      </c>
      <c r="B10" s="50">
        <v>52</v>
      </c>
    </row>
    <row r="11" spans="1:2" ht="15.75" x14ac:dyDescent="0.25">
      <c r="A11" s="38">
        <v>2008</v>
      </c>
      <c r="B11" s="50">
        <v>68</v>
      </c>
    </row>
    <row r="12" spans="1:2" ht="15.75" x14ac:dyDescent="0.25">
      <c r="A12" s="38">
        <v>2009</v>
      </c>
      <c r="B12" s="50">
        <v>40</v>
      </c>
    </row>
    <row r="13" spans="1:2" ht="15.75" x14ac:dyDescent="0.25">
      <c r="A13" s="38">
        <v>2010</v>
      </c>
      <c r="B13" s="50">
        <v>56</v>
      </c>
    </row>
    <row r="14" spans="1:2" ht="15.75" x14ac:dyDescent="0.25">
      <c r="A14" s="20">
        <v>2011</v>
      </c>
      <c r="B14" s="28">
        <v>51</v>
      </c>
    </row>
    <row r="15" spans="1:2" ht="15.75" x14ac:dyDescent="0.25">
      <c r="A15" s="39">
        <v>2012</v>
      </c>
      <c r="B15" s="30">
        <v>43</v>
      </c>
    </row>
    <row r="16" spans="1:2" ht="15.75" x14ac:dyDescent="0.25">
      <c r="A16" s="21" t="s">
        <v>28</v>
      </c>
      <c r="B16" s="35">
        <f>SUM(B3:B15)</f>
        <v>885</v>
      </c>
    </row>
    <row r="17" spans="1:2" ht="15.75" x14ac:dyDescent="0.25">
      <c r="A17" s="36"/>
      <c r="B17" s="44"/>
    </row>
    <row r="18" spans="1:2" ht="15.75" x14ac:dyDescent="0.25">
      <c r="A18" s="20" t="s">
        <v>32</v>
      </c>
      <c r="B18" s="50">
        <v>68</v>
      </c>
    </row>
    <row r="19" spans="1:2" ht="15.75" x14ac:dyDescent="0.25">
      <c r="A19" s="20" t="s">
        <v>33</v>
      </c>
      <c r="B19" s="47">
        <f>MEDIAN(B3,B15)</f>
        <v>69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Murder</vt:lpstr>
      <vt:lpstr>Rape</vt:lpstr>
      <vt:lpstr>Robbery</vt:lpstr>
      <vt:lpstr>Agg. Assault</vt:lpstr>
      <vt:lpstr>Larceny</vt:lpstr>
      <vt:lpstr>Grand Larceny</vt:lpstr>
      <vt:lpstr>Petit Larceny</vt:lpstr>
      <vt:lpstr>Arson</vt:lpstr>
      <vt:lpstr>Possesion Marijuana</vt:lpstr>
      <vt:lpstr>Possesion Use Drug</vt:lpstr>
      <vt:lpstr>Sale Man. Sub.</vt:lpstr>
      <vt:lpstr>Sale Man. Marij.</vt:lpstr>
      <vt:lpstr>City Violent Crime</vt:lpstr>
      <vt:lpstr>% change</vt:lpstr>
      <vt:lpstr>MV trendline</vt:lpstr>
      <vt:lpstr>Weapons trendline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Bellack</dc:creator>
  <cp:lastModifiedBy>Peter Boulos</cp:lastModifiedBy>
  <dcterms:created xsi:type="dcterms:W3CDTF">2013-01-24T20:24:31Z</dcterms:created>
  <dcterms:modified xsi:type="dcterms:W3CDTF">2013-04-25T17:11:57Z</dcterms:modified>
</cp:coreProperties>
</file>