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" l="1"/>
  <c r="P25" i="1"/>
  <c r="Q24" i="1"/>
  <c r="P24" i="1"/>
  <c r="Q23" i="1"/>
  <c r="P23" i="1"/>
  <c r="Q22" i="1"/>
  <c r="P22" i="1"/>
  <c r="Q21" i="1"/>
  <c r="P21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E25" i="1" l="1"/>
  <c r="E24" i="1"/>
  <c r="E23" i="1"/>
  <c r="E22" i="1"/>
  <c r="E21" i="1"/>
  <c r="E15" i="1"/>
  <c r="E12" i="1"/>
  <c r="E9" i="1"/>
  <c r="E6" i="1"/>
  <c r="E3" i="1"/>
  <c r="C25" i="1"/>
  <c r="C24" i="1"/>
  <c r="C23" i="1"/>
  <c r="C22" i="1"/>
  <c r="C21" i="1"/>
  <c r="C15" i="1"/>
  <c r="C12" i="1"/>
  <c r="C9" i="1"/>
  <c r="C6" i="1"/>
  <c r="C3" i="1"/>
  <c r="L25" i="1" l="1"/>
  <c r="K25" i="1"/>
  <c r="J25" i="1"/>
  <c r="I25" i="1"/>
  <c r="H25" i="1"/>
  <c r="G25" i="1"/>
  <c r="L24" i="1"/>
  <c r="K24" i="1"/>
  <c r="J24" i="1"/>
  <c r="I24" i="1"/>
  <c r="H24" i="1"/>
  <c r="G24" i="1"/>
  <c r="L23" i="1"/>
  <c r="K23" i="1"/>
  <c r="J23" i="1"/>
  <c r="I23" i="1"/>
  <c r="H23" i="1"/>
  <c r="G23" i="1"/>
  <c r="L22" i="1"/>
  <c r="K22" i="1"/>
  <c r="J22" i="1"/>
  <c r="I22" i="1"/>
  <c r="H22" i="1"/>
  <c r="G22" i="1"/>
  <c r="L21" i="1"/>
  <c r="K21" i="1"/>
  <c r="J21" i="1"/>
  <c r="I21" i="1"/>
  <c r="H21" i="1"/>
  <c r="G21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<sst xmlns="http://schemas.openxmlformats.org/spreadsheetml/2006/main" count="39" uniqueCount="22">
  <si>
    <t>I [A]</t>
  </si>
  <si>
    <t>V [V]</t>
  </si>
  <si>
    <t>* voltajes y corrientes son eficaces</t>
  </si>
  <si>
    <t>P [W]</t>
  </si>
  <si>
    <t>VDC [V]</t>
  </si>
  <si>
    <t>Vred [V]</t>
  </si>
  <si>
    <t>VV [m/s]</t>
  </si>
  <si>
    <t>Pscreen [W]</t>
  </si>
  <si>
    <t>Torque [V]</t>
  </si>
  <si>
    <t>Omega [V]</t>
  </si>
  <si>
    <t>S [VA]</t>
  </si>
  <si>
    <t>Q [VAr]</t>
  </si>
  <si>
    <t>PF</t>
  </si>
  <si>
    <t>DPF</t>
  </si>
  <si>
    <t>Valores Promediados</t>
  </si>
  <si>
    <t>Fluke</t>
  </si>
  <si>
    <t>Convertidor</t>
  </si>
  <si>
    <t>Multímetros</t>
  </si>
  <si>
    <t>Torque [Nm]</t>
  </si>
  <si>
    <t>Omega [rpm]</t>
  </si>
  <si>
    <t>Vgen [V]</t>
  </si>
  <si>
    <t>Igen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</si>
</sst>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12" xfId="0" applyFill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6" xfId="0" applyNumberFormat="1" applyFill="1" applyBorder="1"/>
    <xf numFmtId="164" fontId="0" fillId="0" borderId="9" xfId="0" applyNumberFormat="1" applyFill="1" applyBorder="1"/>
    <xf numFmtId="165" fontId="0" fillId="0" borderId="4" xfId="0" applyNumberFormat="1" applyBorder="1"/>
    <xf numFmtId="165" fontId="0" fillId="0" borderId="0" xfId="0" applyNumberFormat="1" applyFill="1" applyBorder="1"/>
    <xf numFmtId="165" fontId="0" fillId="0" borderId="11" xfId="0" applyNumberFormat="1" applyFill="1" applyBorder="1"/>
    <xf numFmtId="2" fontId="0" fillId="0" borderId="4" xfId="0" applyNumberFormat="1" applyBorder="1"/>
    <xf numFmtId="2" fontId="0" fillId="0" borderId="0" xfId="0" applyNumberFormat="1" applyFill="1" applyBorder="1"/>
    <xf numFmtId="2" fontId="0" fillId="0" borderId="11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8" xfId="0" applyNumberFormat="1" applyFill="1" applyBorder="1"/>
    <xf numFmtId="2" fontId="0" fillId="0" borderId="12" xfId="0" applyNumberFormat="1" applyFill="1" applyBorder="1"/>
    <xf numFmtId="164" fontId="0" fillId="0" borderId="4" xfId="0" applyNumberFormat="1" applyBorder="1"/>
    <xf numFmtId="164" fontId="0" fillId="0" borderId="0" xfId="0" applyNumberFormat="1" applyFill="1" applyBorder="1"/>
    <xf numFmtId="164" fontId="0" fillId="0" borderId="11" xfId="0" applyNumberFormat="1" applyFill="1" applyBorder="1"/>
    <xf numFmtId="164" fontId="0" fillId="0" borderId="5" xfId="0" applyNumberFormat="1" applyBorder="1"/>
    <xf numFmtId="164" fontId="0" fillId="0" borderId="8" xfId="0" applyNumberFormat="1" applyBorder="1"/>
    <xf numFmtId="164" fontId="0" fillId="0" borderId="8" xfId="0" applyNumberFormat="1" applyFill="1" applyBorder="1"/>
    <xf numFmtId="164" fontId="0" fillId="0" borderId="12" xfId="0" applyNumberFormat="1" applyFill="1" applyBorder="1"/>
    <xf numFmtId="2" fontId="0" fillId="0" borderId="12" xfId="0" applyNumberFormat="1" applyBorder="1"/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B1" workbookViewId="0">
      <pane ySplit="2" topLeftCell="A3" activePane="bottomLeft" state="frozen"/>
      <selection pane="bottomLeft" activeCell="R8" sqref="R8"/>
    </sheetView>
  </sheetViews>
  <sheetFormatPr baseColWidth="10" defaultColWidth="8.88671875" defaultRowHeight="14.4" x14ac:dyDescent="0.3"/>
  <cols>
    <col min="1" max="1" width="11.77734375" customWidth="1"/>
    <col min="2" max="17" width="10.77734375" customWidth="1"/>
  </cols>
  <sheetData>
    <row r="1" spans="1:19" x14ac:dyDescent="0.3">
      <c r="F1" s="44" t="s">
        <v>15</v>
      </c>
      <c r="G1" s="44"/>
      <c r="H1" s="44"/>
      <c r="I1" s="44"/>
      <c r="J1" s="44"/>
      <c r="K1" s="44"/>
      <c r="L1" s="44"/>
      <c r="M1" s="44" t="s">
        <v>16</v>
      </c>
      <c r="N1" s="44"/>
      <c r="O1" s="44"/>
      <c r="P1" s="44" t="s">
        <v>17</v>
      </c>
      <c r="Q1" s="44"/>
    </row>
    <row r="2" spans="1:19" x14ac:dyDescent="0.3">
      <c r="A2" s="1" t="s">
        <v>6</v>
      </c>
      <c r="B2" s="2" t="s">
        <v>8</v>
      </c>
      <c r="C2" s="2" t="s">
        <v>18</v>
      </c>
      <c r="D2" s="15" t="s">
        <v>9</v>
      </c>
      <c r="E2" s="15" t="s">
        <v>19</v>
      </c>
      <c r="F2" s="16" t="s">
        <v>1</v>
      </c>
      <c r="G2" s="14" t="s">
        <v>0</v>
      </c>
      <c r="H2" s="14" t="s">
        <v>3</v>
      </c>
      <c r="I2" s="14" t="s">
        <v>10</v>
      </c>
      <c r="J2" s="14" t="s">
        <v>11</v>
      </c>
      <c r="K2" s="14" t="s">
        <v>12</v>
      </c>
      <c r="L2" s="3" t="s">
        <v>13</v>
      </c>
      <c r="M2" s="14" t="s">
        <v>3</v>
      </c>
      <c r="N2" s="14" t="s">
        <v>4</v>
      </c>
      <c r="O2" s="3" t="s">
        <v>5</v>
      </c>
      <c r="P2" s="14" t="s">
        <v>20</v>
      </c>
      <c r="Q2" s="3" t="s">
        <v>21</v>
      </c>
      <c r="S2" t="s">
        <v>2</v>
      </c>
    </row>
    <row r="3" spans="1:19" x14ac:dyDescent="0.3">
      <c r="A3" s="6">
        <v>6</v>
      </c>
      <c r="B3" s="7">
        <v>0.34399999999999997</v>
      </c>
      <c r="C3" s="7">
        <f xml:space="preserve"> (B3/5) * 51.2 * 3</f>
        <v>10.567680000000001</v>
      </c>
      <c r="D3" s="7">
        <v>2.08</v>
      </c>
      <c r="E3" s="7">
        <f xml:space="preserve"> (D3/5) * 1500 * (1/3)</f>
        <v>208</v>
      </c>
      <c r="F3" s="1">
        <v>230.5</v>
      </c>
      <c r="G3" s="4">
        <v>0.5</v>
      </c>
      <c r="H3" s="4">
        <v>0.12</v>
      </c>
      <c r="I3" s="4">
        <v>0.12</v>
      </c>
      <c r="J3" s="4">
        <v>0.04</v>
      </c>
      <c r="K3" s="4">
        <v>0.93</v>
      </c>
      <c r="L3" s="5">
        <v>0.96</v>
      </c>
      <c r="M3" s="4">
        <v>132</v>
      </c>
      <c r="N3" s="4">
        <v>47.4</v>
      </c>
      <c r="O3" s="5">
        <v>228.2</v>
      </c>
      <c r="P3" s="4">
        <v>37.68</v>
      </c>
      <c r="Q3" s="5">
        <v>2.63</v>
      </c>
    </row>
    <row r="4" spans="1:19" x14ac:dyDescent="0.3">
      <c r="A4" s="6"/>
      <c r="B4" s="7"/>
      <c r="C4" s="6"/>
      <c r="D4" s="6"/>
      <c r="E4" s="7"/>
      <c r="F4" s="6">
        <v>230.4</v>
      </c>
      <c r="G4" s="8">
        <v>0.6</v>
      </c>
      <c r="H4" s="8">
        <v>0.12</v>
      </c>
      <c r="I4" s="10">
        <v>0.13</v>
      </c>
      <c r="J4" s="10">
        <v>0.04</v>
      </c>
      <c r="K4" s="10">
        <v>0.94</v>
      </c>
      <c r="L4" s="9">
        <v>0.96</v>
      </c>
      <c r="M4" s="8">
        <v>145.5</v>
      </c>
      <c r="N4" s="8">
        <v>46.6</v>
      </c>
      <c r="O4" s="9">
        <v>228.2</v>
      </c>
      <c r="P4" s="8">
        <v>37.840000000000003</v>
      </c>
      <c r="Q4" s="9">
        <v>2.54</v>
      </c>
    </row>
    <row r="5" spans="1:19" x14ac:dyDescent="0.3">
      <c r="A5" s="6"/>
      <c r="B5" s="7"/>
      <c r="C5" s="6"/>
      <c r="D5" s="6"/>
      <c r="E5" s="7"/>
      <c r="F5" s="6">
        <v>230.6</v>
      </c>
      <c r="G5" s="8">
        <v>0.6</v>
      </c>
      <c r="H5" s="8">
        <v>0.13</v>
      </c>
      <c r="I5" s="10">
        <v>0.14000000000000001</v>
      </c>
      <c r="J5" s="10">
        <v>0.05</v>
      </c>
      <c r="K5" s="10">
        <v>0.94</v>
      </c>
      <c r="L5" s="9">
        <v>0.97</v>
      </c>
      <c r="M5" s="8">
        <v>132.1</v>
      </c>
      <c r="N5" s="8">
        <v>47</v>
      </c>
      <c r="O5" s="9">
        <v>228.2</v>
      </c>
      <c r="P5" s="8">
        <v>37.9</v>
      </c>
      <c r="Q5" s="9">
        <v>2.57</v>
      </c>
    </row>
    <row r="6" spans="1:19" x14ac:dyDescent="0.3">
      <c r="A6" s="6">
        <v>7</v>
      </c>
      <c r="B6" s="7">
        <v>0.42</v>
      </c>
      <c r="C6" s="7">
        <f xml:space="preserve"> (B6/5) * 51.2 * 3</f>
        <v>12.9024</v>
      </c>
      <c r="D6" s="6">
        <v>2.3199999999999998</v>
      </c>
      <c r="E6" s="7">
        <f xml:space="preserve"> (D6/5) * 1500 * (1/3)</f>
        <v>232</v>
      </c>
      <c r="F6" s="6">
        <v>230.7</v>
      </c>
      <c r="G6" s="10">
        <v>0.9</v>
      </c>
      <c r="H6" s="10">
        <v>0.2</v>
      </c>
      <c r="I6" s="10">
        <v>0.2</v>
      </c>
      <c r="J6" s="10">
        <v>0.06</v>
      </c>
      <c r="K6" s="10">
        <v>0.96</v>
      </c>
      <c r="L6" s="9">
        <v>0.99</v>
      </c>
      <c r="M6" s="10">
        <v>223.3</v>
      </c>
      <c r="N6" s="10">
        <v>52.4</v>
      </c>
      <c r="O6" s="9">
        <v>228.7</v>
      </c>
      <c r="P6" s="10">
        <v>41.81</v>
      </c>
      <c r="Q6" s="9">
        <v>3.59</v>
      </c>
    </row>
    <row r="7" spans="1:19" x14ac:dyDescent="0.3">
      <c r="A7" s="6"/>
      <c r="B7" s="7"/>
      <c r="C7" s="6"/>
      <c r="D7" s="6"/>
      <c r="E7" s="7"/>
      <c r="F7" s="6">
        <v>230.7</v>
      </c>
      <c r="G7" s="10">
        <v>0.8</v>
      </c>
      <c r="H7" s="10">
        <v>0.19</v>
      </c>
      <c r="I7" s="10">
        <v>0.19</v>
      </c>
      <c r="J7" s="10">
        <v>0.05</v>
      </c>
      <c r="K7" s="10">
        <v>0.96</v>
      </c>
      <c r="L7" s="9">
        <v>0.99</v>
      </c>
      <c r="M7" s="10">
        <v>239.5</v>
      </c>
      <c r="N7" s="10">
        <v>51.2</v>
      </c>
      <c r="O7" s="9">
        <v>228.8</v>
      </c>
      <c r="P7" s="10">
        <v>40.99</v>
      </c>
      <c r="Q7" s="9">
        <v>3.57</v>
      </c>
    </row>
    <row r="8" spans="1:19" x14ac:dyDescent="0.3">
      <c r="A8" s="6"/>
      <c r="B8" s="7"/>
      <c r="C8" s="6"/>
      <c r="D8" s="6"/>
      <c r="E8" s="7"/>
      <c r="F8" s="6">
        <v>230.8</v>
      </c>
      <c r="G8" s="10">
        <v>0.9</v>
      </c>
      <c r="H8" s="10">
        <v>0.19</v>
      </c>
      <c r="I8" s="10">
        <v>0.2</v>
      </c>
      <c r="J8" s="10">
        <v>0.06</v>
      </c>
      <c r="K8" s="10">
        <v>0.96</v>
      </c>
      <c r="L8" s="9">
        <v>0.99</v>
      </c>
      <c r="M8" s="10">
        <v>238.4</v>
      </c>
      <c r="N8" s="10">
        <v>53.4</v>
      </c>
      <c r="O8" s="9">
        <v>228.7</v>
      </c>
      <c r="P8" s="10">
        <v>42.69</v>
      </c>
      <c r="Q8" s="9">
        <v>3.57</v>
      </c>
    </row>
    <row r="9" spans="1:19" x14ac:dyDescent="0.3">
      <c r="A9" s="6">
        <v>8</v>
      </c>
      <c r="B9" s="7">
        <v>0.6</v>
      </c>
      <c r="C9" s="7">
        <f xml:space="preserve"> (B9/5) * 51.2 * 3</f>
        <v>18.432000000000002</v>
      </c>
      <c r="D9" s="6">
        <v>3.2</v>
      </c>
      <c r="E9" s="7">
        <f xml:space="preserve"> (D9/5) * 1500 * (1/3)</f>
        <v>320</v>
      </c>
      <c r="F9" s="6">
        <v>232.1</v>
      </c>
      <c r="G9" s="10">
        <v>1.7</v>
      </c>
      <c r="H9" s="10">
        <v>0.38</v>
      </c>
      <c r="I9" s="10">
        <v>0.39</v>
      </c>
      <c r="J9" s="10">
        <v>0.05</v>
      </c>
      <c r="K9" s="10">
        <v>0.99</v>
      </c>
      <c r="L9" s="9">
        <v>1</v>
      </c>
      <c r="M9" s="10">
        <v>437.5</v>
      </c>
      <c r="N9" s="10">
        <v>70.5</v>
      </c>
      <c r="O9" s="9">
        <v>229.7</v>
      </c>
      <c r="P9" s="10">
        <v>57.01</v>
      </c>
      <c r="Q9" s="9">
        <v>5.31</v>
      </c>
    </row>
    <row r="10" spans="1:19" x14ac:dyDescent="0.3">
      <c r="A10" s="6"/>
      <c r="B10" s="7"/>
      <c r="C10" s="6"/>
      <c r="D10" s="6"/>
      <c r="E10" s="7"/>
      <c r="F10" s="6">
        <v>232.1</v>
      </c>
      <c r="G10" s="8">
        <v>1.7</v>
      </c>
      <c r="H10" s="8">
        <v>0.38</v>
      </c>
      <c r="I10" s="8">
        <v>0.39</v>
      </c>
      <c r="J10" s="8">
        <v>0.05</v>
      </c>
      <c r="K10" s="8">
        <v>0.99</v>
      </c>
      <c r="L10" s="9">
        <v>1</v>
      </c>
      <c r="M10" s="10">
        <v>440</v>
      </c>
      <c r="N10" s="10">
        <v>70.5</v>
      </c>
      <c r="O10" s="9">
        <v>229.6</v>
      </c>
      <c r="P10" s="10">
        <v>56.97</v>
      </c>
      <c r="Q10" s="9">
        <v>5.17</v>
      </c>
    </row>
    <row r="11" spans="1:19" x14ac:dyDescent="0.3">
      <c r="A11" s="6"/>
      <c r="B11" s="7"/>
      <c r="C11" s="6"/>
      <c r="D11" s="6"/>
      <c r="E11" s="7"/>
      <c r="F11" s="6">
        <v>232</v>
      </c>
      <c r="G11" s="8">
        <v>1.6</v>
      </c>
      <c r="H11" s="8">
        <v>0.37</v>
      </c>
      <c r="I11" s="8">
        <v>0.38</v>
      </c>
      <c r="J11" s="8">
        <v>0.05</v>
      </c>
      <c r="K11" s="8">
        <v>0.99</v>
      </c>
      <c r="L11" s="9">
        <v>1</v>
      </c>
      <c r="M11" s="10">
        <v>442.2</v>
      </c>
      <c r="N11" s="10">
        <v>70.900000000000006</v>
      </c>
      <c r="O11" s="9">
        <v>229.6</v>
      </c>
      <c r="P11" s="10">
        <v>56.75</v>
      </c>
      <c r="Q11" s="9">
        <v>5.23</v>
      </c>
    </row>
    <row r="12" spans="1:19" x14ac:dyDescent="0.3">
      <c r="A12" s="6">
        <v>9</v>
      </c>
      <c r="B12" s="7">
        <v>0.74</v>
      </c>
      <c r="C12" s="7">
        <f xml:space="preserve"> (B12/5) * 51.2 * 3</f>
        <v>22.732800000000001</v>
      </c>
      <c r="D12" s="6">
        <v>3.68</v>
      </c>
      <c r="E12" s="7">
        <f xml:space="preserve"> (D12/5) * 1500 * (1/3)</f>
        <v>368</v>
      </c>
      <c r="F12" s="17">
        <v>232.2</v>
      </c>
      <c r="G12" s="10">
        <v>2.4</v>
      </c>
      <c r="H12" s="10">
        <v>0.55000000000000004</v>
      </c>
      <c r="I12" s="10">
        <v>0.55000000000000004</v>
      </c>
      <c r="J12" s="10">
        <v>0.06</v>
      </c>
      <c r="K12" s="10">
        <v>0.99</v>
      </c>
      <c r="L12" s="18">
        <v>1</v>
      </c>
      <c r="M12" s="10">
        <v>601.5</v>
      </c>
      <c r="N12" s="10">
        <v>77.2</v>
      </c>
      <c r="O12" s="18">
        <v>229.7</v>
      </c>
      <c r="P12" s="10">
        <v>63.59</v>
      </c>
      <c r="Q12" s="9">
        <v>7.06</v>
      </c>
    </row>
    <row r="13" spans="1:19" x14ac:dyDescent="0.3">
      <c r="A13" s="6"/>
      <c r="B13" s="7"/>
      <c r="C13" s="6"/>
      <c r="D13" s="6"/>
      <c r="E13" s="7"/>
      <c r="F13" s="17">
        <v>232.2</v>
      </c>
      <c r="G13" s="10">
        <v>2.2999999999999998</v>
      </c>
      <c r="H13" s="10">
        <v>0.54</v>
      </c>
      <c r="I13" s="10">
        <v>0.55000000000000004</v>
      </c>
      <c r="J13" s="10">
        <v>0.06</v>
      </c>
      <c r="K13" s="10">
        <v>0.99</v>
      </c>
      <c r="L13" s="18">
        <v>1</v>
      </c>
      <c r="M13" s="10">
        <v>623.1</v>
      </c>
      <c r="N13" s="10">
        <v>77.900000000000006</v>
      </c>
      <c r="O13" s="18">
        <v>230</v>
      </c>
      <c r="P13" s="10">
        <v>63.75</v>
      </c>
      <c r="Q13" s="9">
        <v>6.77</v>
      </c>
    </row>
    <row r="14" spans="1:19" x14ac:dyDescent="0.3">
      <c r="A14" s="6"/>
      <c r="B14" s="7"/>
      <c r="C14" s="6"/>
      <c r="D14" s="6"/>
      <c r="E14" s="7"/>
      <c r="F14" s="17">
        <v>232.1</v>
      </c>
      <c r="G14" s="10">
        <v>2.4</v>
      </c>
      <c r="H14" s="10">
        <v>0.56000000000000005</v>
      </c>
      <c r="I14" s="10">
        <v>0.56000000000000005</v>
      </c>
      <c r="J14" s="10">
        <v>0.06</v>
      </c>
      <c r="K14" s="10">
        <v>0.99</v>
      </c>
      <c r="L14" s="18">
        <v>1</v>
      </c>
      <c r="M14" s="10">
        <v>622.70000000000005</v>
      </c>
      <c r="N14" s="10">
        <v>77.2</v>
      </c>
      <c r="O14" s="18">
        <v>230</v>
      </c>
      <c r="P14" s="10">
        <v>63.81</v>
      </c>
      <c r="Q14" s="9">
        <v>6.61</v>
      </c>
    </row>
    <row r="15" spans="1:19" x14ac:dyDescent="0.3">
      <c r="A15" s="6">
        <v>10</v>
      </c>
      <c r="B15" s="7">
        <v>0.92</v>
      </c>
      <c r="C15" s="7">
        <f xml:space="preserve"> (B15/5) * 51.2 * 3</f>
        <v>28.2624</v>
      </c>
      <c r="D15" s="6">
        <v>4</v>
      </c>
      <c r="E15" s="7">
        <f xml:space="preserve"> (D15/5) * 1500 * (1/3)</f>
        <v>400</v>
      </c>
      <c r="F15" s="17">
        <v>232.1</v>
      </c>
      <c r="G15" s="10">
        <v>2.9</v>
      </c>
      <c r="H15" s="10">
        <v>0.67</v>
      </c>
      <c r="I15" s="10">
        <v>0.67</v>
      </c>
      <c r="J15" s="10">
        <v>7.0000000000000007E-2</v>
      </c>
      <c r="K15" s="10">
        <v>0.99</v>
      </c>
      <c r="L15" s="18">
        <v>1</v>
      </c>
      <c r="M15" s="10">
        <v>743.4</v>
      </c>
      <c r="N15" s="10">
        <v>82.6</v>
      </c>
      <c r="O15" s="18">
        <v>230.4</v>
      </c>
      <c r="P15" s="10">
        <v>68.45</v>
      </c>
      <c r="Q15" s="9">
        <v>8.39</v>
      </c>
    </row>
    <row r="16" spans="1:19" x14ac:dyDescent="0.3">
      <c r="A16" s="6"/>
      <c r="B16" s="7"/>
      <c r="C16" s="6"/>
      <c r="D16" s="6"/>
      <c r="E16" s="7"/>
      <c r="F16" s="17">
        <v>232.3</v>
      </c>
      <c r="G16" s="10">
        <v>2.9</v>
      </c>
      <c r="H16" s="10">
        <v>0.67</v>
      </c>
      <c r="I16" s="10">
        <v>0.67</v>
      </c>
      <c r="J16" s="10">
        <v>7.0000000000000007E-2</v>
      </c>
      <c r="K16" s="10">
        <v>0.99</v>
      </c>
      <c r="L16" s="18">
        <v>1</v>
      </c>
      <c r="M16" s="10">
        <v>743.3</v>
      </c>
      <c r="N16" s="10">
        <v>82.4</v>
      </c>
      <c r="O16" s="18">
        <v>230.3</v>
      </c>
      <c r="P16" s="10">
        <v>69</v>
      </c>
      <c r="Q16" s="9">
        <v>8.49</v>
      </c>
    </row>
    <row r="17" spans="1:17" x14ac:dyDescent="0.3">
      <c r="A17" s="6"/>
      <c r="B17" s="7"/>
      <c r="C17" s="6"/>
      <c r="D17" s="6"/>
      <c r="E17" s="12"/>
      <c r="F17" s="19">
        <v>232.5</v>
      </c>
      <c r="G17" s="20">
        <v>2.9</v>
      </c>
      <c r="H17" s="20">
        <v>0.67</v>
      </c>
      <c r="I17" s="20">
        <v>0.67</v>
      </c>
      <c r="J17" s="20">
        <v>7.0000000000000007E-2</v>
      </c>
      <c r="K17" s="20">
        <v>1</v>
      </c>
      <c r="L17" s="21">
        <v>1</v>
      </c>
      <c r="M17" s="20">
        <v>743.5</v>
      </c>
      <c r="N17" s="20">
        <v>82.5</v>
      </c>
      <c r="O17" s="21">
        <v>229.9</v>
      </c>
      <c r="P17" s="20">
        <v>69.2</v>
      </c>
      <c r="Q17" s="13">
        <v>8.6</v>
      </c>
    </row>
    <row r="18" spans="1:17" x14ac:dyDescent="0.3">
      <c r="A18" s="4"/>
      <c r="B18" s="4"/>
      <c r="C18" s="4"/>
      <c r="D18" s="4"/>
      <c r="E18" s="8"/>
    </row>
    <row r="19" spans="1:17" x14ac:dyDescent="0.3">
      <c r="A19" t="s">
        <v>14</v>
      </c>
    </row>
    <row r="20" spans="1:17" x14ac:dyDescent="0.3">
      <c r="A20" s="16" t="s">
        <v>6</v>
      </c>
      <c r="B20" s="15" t="s">
        <v>8</v>
      </c>
      <c r="C20" s="2" t="s">
        <v>18</v>
      </c>
      <c r="D20" s="15" t="s">
        <v>9</v>
      </c>
      <c r="E20" s="15" t="s">
        <v>19</v>
      </c>
      <c r="F20" s="16" t="s">
        <v>1</v>
      </c>
      <c r="G20" s="14" t="s">
        <v>0</v>
      </c>
      <c r="H20" s="14" t="s">
        <v>3</v>
      </c>
      <c r="I20" s="14" t="s">
        <v>10</v>
      </c>
      <c r="J20" s="14" t="s">
        <v>11</v>
      </c>
      <c r="K20" s="14" t="s">
        <v>12</v>
      </c>
      <c r="L20" s="3" t="s">
        <v>13</v>
      </c>
      <c r="M20" s="14" t="s">
        <v>7</v>
      </c>
      <c r="N20" s="14" t="s">
        <v>4</v>
      </c>
      <c r="O20" s="3" t="s">
        <v>5</v>
      </c>
      <c r="P20" s="14" t="s">
        <v>20</v>
      </c>
      <c r="Q20" s="3" t="s">
        <v>21</v>
      </c>
    </row>
    <row r="21" spans="1:17" x14ac:dyDescent="0.3">
      <c r="A21" s="1">
        <v>6</v>
      </c>
      <c r="B21" s="2">
        <v>0.34</v>
      </c>
      <c r="C21" s="2">
        <f t="shared" ref="C21:C25" si="0" xml:space="preserve"> (B21/5) * 51.2 * 3</f>
        <v>10.444800000000001</v>
      </c>
      <c r="D21" s="2">
        <v>2.08</v>
      </c>
      <c r="E21" s="1">
        <f t="shared" ref="E21:E25" si="1" xml:space="preserve"> (D21/5) * 1500 * (1/3)</f>
        <v>208</v>
      </c>
      <c r="F21" s="22">
        <f xml:space="preserve"> AVERAGE(F3:F5)</f>
        <v>230.5</v>
      </c>
      <c r="G21" s="29">
        <f t="shared" ref="G21:L21" si="2" xml:space="preserve"> AVERAGE(G3:G5)</f>
        <v>0.56666666666666676</v>
      </c>
      <c r="H21" s="29">
        <f t="shared" si="2"/>
        <v>0.12333333333333334</v>
      </c>
      <c r="I21" s="29">
        <f t="shared" si="2"/>
        <v>0.13</v>
      </c>
      <c r="J21" s="26">
        <f t="shared" si="2"/>
        <v>4.3333333333333335E-2</v>
      </c>
      <c r="K21" s="29">
        <f t="shared" si="2"/>
        <v>0.93666666666666665</v>
      </c>
      <c r="L21" s="32">
        <f t="shared" si="2"/>
        <v>0.96333333333333326</v>
      </c>
      <c r="M21" s="36">
        <f t="shared" ref="M21:O21" si="3" xml:space="preserve"> AVERAGE(M3:M5)</f>
        <v>136.53333333333333</v>
      </c>
      <c r="N21" s="36">
        <f t="shared" si="3"/>
        <v>47</v>
      </c>
      <c r="O21" s="39">
        <f t="shared" si="3"/>
        <v>228.19999999999996</v>
      </c>
      <c r="P21" s="29">
        <f t="shared" ref="P21:Q21" si="4" xml:space="preserve"> AVERAGE(P3:P5)</f>
        <v>37.806666666666672</v>
      </c>
      <c r="Q21" s="32">
        <f t="shared" si="4"/>
        <v>2.58</v>
      </c>
    </row>
    <row r="22" spans="1:17" x14ac:dyDescent="0.3">
      <c r="A22" s="6">
        <v>7</v>
      </c>
      <c r="B22" s="7">
        <v>0.42</v>
      </c>
      <c r="C22" s="6">
        <f t="shared" si="0"/>
        <v>12.9024</v>
      </c>
      <c r="D22" s="6">
        <v>2.3199999999999998</v>
      </c>
      <c r="E22" s="6">
        <f t="shared" si="1"/>
        <v>232</v>
      </c>
      <c r="F22" s="23">
        <f xml:space="preserve"> AVERAGE(F6:F8)</f>
        <v>230.73333333333335</v>
      </c>
      <c r="G22" s="30">
        <f t="shared" ref="G22:L22" si="5" xml:space="preserve"> AVERAGE(G6:G8)</f>
        <v>0.8666666666666667</v>
      </c>
      <c r="H22" s="30">
        <f t="shared" si="5"/>
        <v>0.19333333333333336</v>
      </c>
      <c r="I22" s="30">
        <f t="shared" si="5"/>
        <v>0.19666666666666668</v>
      </c>
      <c r="J22" s="27">
        <f t="shared" si="5"/>
        <v>5.6666666666666664E-2</v>
      </c>
      <c r="K22" s="30">
        <f t="shared" si="5"/>
        <v>0.96</v>
      </c>
      <c r="L22" s="33">
        <f t="shared" si="5"/>
        <v>0.98999999999999988</v>
      </c>
      <c r="M22" s="37">
        <f t="shared" ref="M22:O22" si="6" xml:space="preserve"> AVERAGE(M6:M8)</f>
        <v>233.73333333333335</v>
      </c>
      <c r="N22" s="37">
        <f t="shared" si="6"/>
        <v>52.333333333333336</v>
      </c>
      <c r="O22" s="40">
        <f t="shared" si="6"/>
        <v>228.73333333333335</v>
      </c>
      <c r="P22" s="30">
        <f t="shared" ref="P22:Q22" si="7" xml:space="preserve"> AVERAGE(P6:P8)</f>
        <v>41.830000000000005</v>
      </c>
      <c r="Q22" s="33">
        <f t="shared" si="7"/>
        <v>3.5766666666666667</v>
      </c>
    </row>
    <row r="23" spans="1:17" x14ac:dyDescent="0.3">
      <c r="A23" s="6">
        <v>8</v>
      </c>
      <c r="B23" s="7">
        <v>0.6</v>
      </c>
      <c r="C23" s="6">
        <f t="shared" si="0"/>
        <v>18.432000000000002</v>
      </c>
      <c r="D23" s="6">
        <v>3.2</v>
      </c>
      <c r="E23" s="6">
        <f t="shared" si="1"/>
        <v>320</v>
      </c>
      <c r="F23" s="23">
        <f xml:space="preserve"> AVERAGE(F9:F11)</f>
        <v>232.06666666666669</v>
      </c>
      <c r="G23" s="30">
        <f t="shared" ref="G23:L23" si="8" xml:space="preserve"> AVERAGE(G9:G11)</f>
        <v>1.6666666666666667</v>
      </c>
      <c r="H23" s="30">
        <f t="shared" si="8"/>
        <v>0.37666666666666665</v>
      </c>
      <c r="I23" s="30">
        <f t="shared" si="8"/>
        <v>0.38666666666666671</v>
      </c>
      <c r="J23" s="27">
        <f t="shared" si="8"/>
        <v>5.000000000000001E-2</v>
      </c>
      <c r="K23" s="30">
        <f t="shared" si="8"/>
        <v>0.98999999999999988</v>
      </c>
      <c r="L23" s="33">
        <f t="shared" si="8"/>
        <v>1</v>
      </c>
      <c r="M23" s="37">
        <f t="shared" ref="M23:O23" si="9" xml:space="preserve"> AVERAGE(M9:M11)</f>
        <v>439.90000000000003</v>
      </c>
      <c r="N23" s="37">
        <f t="shared" si="9"/>
        <v>70.63333333333334</v>
      </c>
      <c r="O23" s="40">
        <f t="shared" si="9"/>
        <v>229.63333333333333</v>
      </c>
      <c r="P23" s="30">
        <f t="shared" ref="P23:Q23" si="10" xml:space="preserve"> AVERAGE(P9:P11)</f>
        <v>56.91</v>
      </c>
      <c r="Q23" s="33">
        <f t="shared" si="10"/>
        <v>5.2366666666666672</v>
      </c>
    </row>
    <row r="24" spans="1:17" x14ac:dyDescent="0.3">
      <c r="A24" s="6">
        <v>9</v>
      </c>
      <c r="B24" s="7">
        <v>0.74</v>
      </c>
      <c r="C24" s="6">
        <f t="shared" si="0"/>
        <v>22.732800000000001</v>
      </c>
      <c r="D24" s="6">
        <v>3.68</v>
      </c>
      <c r="E24" s="6">
        <f t="shared" si="1"/>
        <v>368</v>
      </c>
      <c r="F24" s="24">
        <f xml:space="preserve"> AVERAGE(F12:F14)</f>
        <v>232.16666666666666</v>
      </c>
      <c r="G24" s="30">
        <f t="shared" ref="G24:L24" si="11" xml:space="preserve"> AVERAGE(G12:G14)</f>
        <v>2.3666666666666667</v>
      </c>
      <c r="H24" s="30">
        <f t="shared" si="11"/>
        <v>0.55000000000000004</v>
      </c>
      <c r="I24" s="30">
        <f t="shared" si="11"/>
        <v>0.55333333333333334</v>
      </c>
      <c r="J24" s="27">
        <f t="shared" si="11"/>
        <v>0.06</v>
      </c>
      <c r="K24" s="30">
        <f t="shared" si="11"/>
        <v>0.98999999999999988</v>
      </c>
      <c r="L24" s="34">
        <f t="shared" si="11"/>
        <v>1</v>
      </c>
      <c r="M24" s="37">
        <f t="shared" ref="M24:O24" si="12" xml:space="preserve"> AVERAGE(M12:M14)</f>
        <v>615.76666666666665</v>
      </c>
      <c r="N24" s="37">
        <f t="shared" si="12"/>
        <v>77.433333333333337</v>
      </c>
      <c r="O24" s="41">
        <f t="shared" si="12"/>
        <v>229.9</v>
      </c>
      <c r="P24" s="30">
        <f t="shared" ref="P24:Q24" si="13" xml:space="preserve"> AVERAGE(P12:P14)</f>
        <v>63.716666666666669</v>
      </c>
      <c r="Q24" s="33">
        <f t="shared" si="13"/>
        <v>6.8133333333333326</v>
      </c>
    </row>
    <row r="25" spans="1:17" x14ac:dyDescent="0.3">
      <c r="A25" s="11">
        <v>10</v>
      </c>
      <c r="B25" s="12">
        <v>0.92</v>
      </c>
      <c r="C25" s="11">
        <f t="shared" si="0"/>
        <v>28.2624</v>
      </c>
      <c r="D25" s="11">
        <v>4</v>
      </c>
      <c r="E25" s="11">
        <f t="shared" si="1"/>
        <v>400</v>
      </c>
      <c r="F25" s="25">
        <f xml:space="preserve"> AVERAGE(F15:F17)</f>
        <v>232.29999999999998</v>
      </c>
      <c r="G25" s="31">
        <f t="shared" ref="G25:L25" si="14" xml:space="preserve"> AVERAGE(G15:G17)</f>
        <v>2.9</v>
      </c>
      <c r="H25" s="31">
        <f t="shared" si="14"/>
        <v>0.67</v>
      </c>
      <c r="I25" s="31">
        <f t="shared" si="14"/>
        <v>0.67</v>
      </c>
      <c r="J25" s="28">
        <f t="shared" si="14"/>
        <v>7.0000000000000007E-2</v>
      </c>
      <c r="K25" s="31">
        <f t="shared" si="14"/>
        <v>0.99333333333333329</v>
      </c>
      <c r="L25" s="35">
        <f t="shared" si="14"/>
        <v>1</v>
      </c>
      <c r="M25" s="38">
        <f t="shared" ref="M25:O25" si="15" xml:space="preserve"> AVERAGE(M15:M17)</f>
        <v>743.4</v>
      </c>
      <c r="N25" s="38">
        <f t="shared" si="15"/>
        <v>82.5</v>
      </c>
      <c r="O25" s="42">
        <f t="shared" si="15"/>
        <v>230.20000000000002</v>
      </c>
      <c r="P25" s="31">
        <f t="shared" ref="P25:Q25" si="16" xml:space="preserve"> AVERAGE(P15:P17)</f>
        <v>68.883333333333326</v>
      </c>
      <c r="Q25" s="43">
        <f t="shared" si="16"/>
        <v>8.4933333333333341</v>
      </c>
    </row>
  </sheetData>
  <mergeCells count="3">
    <mergeCell ref="F1:L1"/>
    <mergeCell ref="M1:O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2025-06-05T20:29:52Z</dcterms:modified>
</cp:coreProperties>
</file>