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ng\WTE organizado\Partes\conversión e inyección a la red\pruebas\med salida rect enero-2025\"/>
    </mc:Choice>
  </mc:AlternateContent>
  <bookViews>
    <workbookView minimized="1"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J13" i="1" s="1"/>
  <c r="G15" i="1"/>
  <c r="J14" i="1" l="1"/>
  <c r="J15" i="1" s="1"/>
  <c r="J16" i="1" s="1"/>
  <c r="J18" i="1" s="1"/>
  <c r="I13" i="1"/>
  <c r="I14" i="1" s="1"/>
  <c r="I15" i="1" s="1"/>
  <c r="I16" i="1" s="1"/>
  <c r="I18" i="1" s="1"/>
  <c r="G16" i="1"/>
  <c r="F16" i="1"/>
  <c r="G14" i="1"/>
  <c r="F14" i="1"/>
  <c r="G13" i="1"/>
  <c r="F13" i="1"/>
  <c r="G11" i="1"/>
  <c r="F11" i="1"/>
  <c r="G10" i="1"/>
  <c r="I8" i="1" s="1"/>
  <c r="I9" i="1" s="1"/>
  <c r="I10" i="1" s="1"/>
  <c r="I11" i="1" s="1"/>
  <c r="I12" i="1" s="1"/>
  <c r="F10" i="1"/>
  <c r="G9" i="1"/>
  <c r="F9" i="1"/>
  <c r="G8" i="1"/>
  <c r="F8" i="1"/>
  <c r="J8" i="1"/>
  <c r="J9" i="1" s="1"/>
  <c r="J10" i="1" s="1"/>
  <c r="J11" i="1" s="1"/>
  <c r="J12" i="1" s="1"/>
  <c r="I3" i="1"/>
  <c r="I4" i="1" s="1"/>
  <c r="I5" i="1" s="1"/>
  <c r="I6" i="1" s="1"/>
  <c r="I7" i="1" s="1"/>
  <c r="G6" i="1"/>
  <c r="G5" i="1"/>
  <c r="G4" i="1"/>
  <c r="G3" i="1"/>
  <c r="F6" i="1"/>
  <c r="F5" i="1"/>
  <c r="J3" i="1" s="1"/>
  <c r="J4" i="1" s="1"/>
  <c r="J5" i="1" s="1"/>
  <c r="J6" i="1" s="1"/>
  <c r="J7" i="1" s="1"/>
  <c r="F4" i="1"/>
  <c r="F3" i="1"/>
</calcChain>
</file>

<file path=xl/sharedStrings.xml><?xml version="1.0" encoding="utf-8"?>
<sst xmlns="http://schemas.openxmlformats.org/spreadsheetml/2006/main" count="11" uniqueCount="9">
  <si>
    <t>Torque [%]</t>
  </si>
  <si>
    <t>Omega [%]</t>
  </si>
  <si>
    <t>VDC [V]</t>
  </si>
  <si>
    <t>inestable</t>
  </si>
  <si>
    <t>Cargas [Ohm]</t>
  </si>
  <si>
    <t>7 ???</t>
  </si>
  <si>
    <t>Interpolados para obtener 50VDC</t>
  </si>
  <si>
    <t>mTorque</t>
  </si>
  <si>
    <t>mOmega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</si>
</sst>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3114610673666"/>
          <c:y val="5.0925925925925923E-2"/>
          <c:w val="0.82082852143482066"/>
          <c:h val="0.81294765237678623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Hoja1!$J$2</c:f>
              <c:strCache>
                <c:ptCount val="1"/>
                <c:pt idx="0">
                  <c:v>Torque [%]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Hoja1!$I$3:$I$23</c:f>
              <c:numCache>
                <c:formatCode>0.00</c:formatCode>
                <c:ptCount val="21"/>
                <c:pt idx="0">
                  <c:v>29.111111111111111</c:v>
                </c:pt>
                <c:pt idx="1">
                  <c:v>29.111111111111111</c:v>
                </c:pt>
                <c:pt idx="2">
                  <c:v>29.111111111111111</c:v>
                </c:pt>
                <c:pt idx="3">
                  <c:v>29.111111111111111</c:v>
                </c:pt>
                <c:pt idx="4">
                  <c:v>29.111111111111111</c:v>
                </c:pt>
                <c:pt idx="5">
                  <c:v>37.846153846153847</c:v>
                </c:pt>
                <c:pt idx="6">
                  <c:v>37.846153846153847</c:v>
                </c:pt>
                <c:pt idx="7">
                  <c:v>37.846153846153847</c:v>
                </c:pt>
                <c:pt idx="8">
                  <c:v>37.846153846153847</c:v>
                </c:pt>
                <c:pt idx="9">
                  <c:v>37.846153846153847</c:v>
                </c:pt>
                <c:pt idx="10">
                  <c:v>46.795833333333334</c:v>
                </c:pt>
                <c:pt idx="11">
                  <c:v>46.795833333333334</c:v>
                </c:pt>
                <c:pt idx="12">
                  <c:v>46.795833333333334</c:v>
                </c:pt>
                <c:pt idx="13">
                  <c:v>46.795833333333334</c:v>
                </c:pt>
                <c:pt idx="15">
                  <c:v>46.795833333333334</c:v>
                </c:pt>
              </c:numCache>
            </c:numRef>
          </c:xVal>
          <c:yVal>
            <c:numRef>
              <c:f>Hoja1!$J$3:$J$23</c:f>
              <c:numCache>
                <c:formatCode>0.00</c:formatCode>
                <c:ptCount val="21"/>
                <c:pt idx="0">
                  <c:v>4.1111111111111107</c:v>
                </c:pt>
                <c:pt idx="1">
                  <c:v>4.1111111111111107</c:v>
                </c:pt>
                <c:pt idx="2">
                  <c:v>4.1111111111111107</c:v>
                </c:pt>
                <c:pt idx="3">
                  <c:v>4.1111111111111107</c:v>
                </c:pt>
                <c:pt idx="4">
                  <c:v>4.1111111111111107</c:v>
                </c:pt>
                <c:pt idx="5">
                  <c:v>3.5384615384615383</c:v>
                </c:pt>
                <c:pt idx="6">
                  <c:v>3.5384615384615383</c:v>
                </c:pt>
                <c:pt idx="7">
                  <c:v>3.5384615384615383</c:v>
                </c:pt>
                <c:pt idx="8">
                  <c:v>3.5384615384615383</c:v>
                </c:pt>
                <c:pt idx="9">
                  <c:v>3.5384615384615383</c:v>
                </c:pt>
                <c:pt idx="10">
                  <c:v>8.077272727272728</c:v>
                </c:pt>
                <c:pt idx="11">
                  <c:v>8.077272727272728</c:v>
                </c:pt>
                <c:pt idx="12">
                  <c:v>8.077272727272728</c:v>
                </c:pt>
                <c:pt idx="13">
                  <c:v>8.077272727272728</c:v>
                </c:pt>
                <c:pt idx="15">
                  <c:v>8.077272727272728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EC-4026-8D68-BAFEBD60B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896992"/>
        <c:axId val="1666897824"/>
      </c:scatterChart>
      <c:valAx>
        <c:axId val="16668969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Omega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66897824"/>
        <c:crosses val="autoZero"/>
        <c:crossBetween val="midCat"/>
      </c:valAx>
      <c:valAx>
        <c:axId val="16668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6689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358705161854767E-2"/>
          <c:y val="5.0925925925925923E-2"/>
          <c:w val="0.87630796150481205"/>
          <c:h val="0.79537839020122481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VDC 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Hoja1!$D$3:$D$7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28</c:v>
                </c:pt>
                <c:pt idx="3">
                  <c:v>33</c:v>
                </c:pt>
                <c:pt idx="4">
                  <c:v>38</c:v>
                </c:pt>
              </c:numCache>
            </c:numRef>
          </c:xVal>
          <c:yVal>
            <c:numRef>
              <c:f>Hoja1!$C$3:$C$7</c:f>
              <c:numCache>
                <c:formatCode>General</c:formatCode>
                <c:ptCount val="5"/>
                <c:pt idx="0">
                  <c:v>33</c:v>
                </c:pt>
                <c:pt idx="1">
                  <c:v>40</c:v>
                </c:pt>
                <c:pt idx="2">
                  <c:v>48</c:v>
                </c:pt>
                <c:pt idx="3">
                  <c:v>57</c:v>
                </c:pt>
                <c:pt idx="4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45-48BE-BBEE-9927A3A329BE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VDC 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Hoja1!$D$8:$D$12</c:f>
              <c:numCache>
                <c:formatCode>General</c:formatCode>
                <c:ptCount val="5"/>
                <c:pt idx="0">
                  <c:v>22</c:v>
                </c:pt>
                <c:pt idx="1">
                  <c:v>30</c:v>
                </c:pt>
                <c:pt idx="2">
                  <c:v>37</c:v>
                </c:pt>
                <c:pt idx="3">
                  <c:v>48</c:v>
                </c:pt>
                <c:pt idx="4">
                  <c:v>56</c:v>
                </c:pt>
              </c:numCache>
            </c:numRef>
          </c:xVal>
          <c:yVal>
            <c:numRef>
              <c:f>Hoja1!$C$8:$C$12</c:f>
              <c:numCache>
                <c:formatCode>General</c:formatCode>
                <c:ptCount val="5"/>
                <c:pt idx="0">
                  <c:v>30</c:v>
                </c:pt>
                <c:pt idx="1">
                  <c:v>38</c:v>
                </c:pt>
                <c:pt idx="2">
                  <c:v>49</c:v>
                </c:pt>
                <c:pt idx="3">
                  <c:v>62</c:v>
                </c:pt>
                <c:pt idx="4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45-48BE-BBEE-9927A3A329BE}"/>
            </c:ext>
          </c:extLst>
        </c:ser>
        <c:ser>
          <c:idx val="2"/>
          <c:order val="2"/>
          <c:tx>
            <c:strRef>
              <c:f>Hoja1!$C$2</c:f>
              <c:strCache>
                <c:ptCount val="1"/>
                <c:pt idx="0">
                  <c:v>VDC [V]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Hoja1!$D$13:$D$18</c:f>
              <c:numCache>
                <c:formatCode>General</c:formatCode>
                <c:ptCount val="6"/>
                <c:pt idx="0">
                  <c:v>35.200000000000003</c:v>
                </c:pt>
                <c:pt idx="1">
                  <c:v>37.799999999999997</c:v>
                </c:pt>
                <c:pt idx="2">
                  <c:v>40.299999999999997</c:v>
                </c:pt>
                <c:pt idx="3">
                  <c:v>42.6</c:v>
                </c:pt>
                <c:pt idx="4">
                  <c:v>45.9</c:v>
                </c:pt>
                <c:pt idx="5">
                  <c:v>47.7</c:v>
                </c:pt>
              </c:numCache>
            </c:numRef>
          </c:xVal>
          <c:yVal>
            <c:numRef>
              <c:f>Hoja1!$C$13:$C$18</c:f>
              <c:numCache>
                <c:formatCode>General</c:formatCode>
                <c:ptCount val="6"/>
                <c:pt idx="0">
                  <c:v>38.4</c:v>
                </c:pt>
                <c:pt idx="1">
                  <c:v>41.5</c:v>
                </c:pt>
                <c:pt idx="2">
                  <c:v>45</c:v>
                </c:pt>
                <c:pt idx="3">
                  <c:v>47.6</c:v>
                </c:pt>
                <c:pt idx="4">
                  <c:v>50.6</c:v>
                </c:pt>
                <c:pt idx="5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45-48BE-BBEE-9927A3A32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377968"/>
        <c:axId val="1690376720"/>
      </c:scatterChart>
      <c:valAx>
        <c:axId val="169037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Omega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90376720"/>
        <c:crosses val="autoZero"/>
        <c:crossBetween val="midCat"/>
      </c:valAx>
      <c:valAx>
        <c:axId val="16903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VDC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9037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358705161854767E-2"/>
          <c:y val="5.0925925925925923E-2"/>
          <c:w val="0.87630796150481205"/>
          <c:h val="0.79537839020122481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VDC 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Hoja1!$B$3:$B$7</c:f>
              <c:numCache>
                <c:formatCode>General</c:formatCode>
                <c:ptCount val="5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</c:numCache>
            </c:numRef>
          </c:xVal>
          <c:yVal>
            <c:numRef>
              <c:f>Hoja1!$C$3:$C$7</c:f>
              <c:numCache>
                <c:formatCode>General</c:formatCode>
                <c:ptCount val="5"/>
                <c:pt idx="0">
                  <c:v>33</c:v>
                </c:pt>
                <c:pt idx="1">
                  <c:v>40</c:v>
                </c:pt>
                <c:pt idx="2">
                  <c:v>48</c:v>
                </c:pt>
                <c:pt idx="3">
                  <c:v>57</c:v>
                </c:pt>
                <c:pt idx="4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7-4523-8DCD-CB11A2DEF0BD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VDC 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Hoja1!$B$8:$B$12</c:f>
              <c:numCache>
                <c:formatCode>General</c:formatCode>
                <c:ptCount val="5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</c:numCache>
            </c:numRef>
          </c:xVal>
          <c:yVal>
            <c:numRef>
              <c:f>Hoja1!$C$8:$C$12</c:f>
              <c:numCache>
                <c:formatCode>General</c:formatCode>
                <c:ptCount val="5"/>
                <c:pt idx="0">
                  <c:v>30</c:v>
                </c:pt>
                <c:pt idx="1">
                  <c:v>38</c:v>
                </c:pt>
                <c:pt idx="2">
                  <c:v>49</c:v>
                </c:pt>
                <c:pt idx="3">
                  <c:v>62</c:v>
                </c:pt>
                <c:pt idx="4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17-4523-8DCD-CB11A2DEF0BD}"/>
            </c:ext>
          </c:extLst>
        </c:ser>
        <c:ser>
          <c:idx val="2"/>
          <c:order val="2"/>
          <c:tx>
            <c:strRef>
              <c:f>Hoja1!$C$2</c:f>
              <c:strCache>
                <c:ptCount val="1"/>
                <c:pt idx="0">
                  <c:v>VDC [V]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Hoja1!$B$13:$B$15</c:f>
              <c:numCache>
                <c:formatCode>General</c:formatCode>
                <c:ptCount val="3"/>
                <c:pt idx="0">
                  <c:v>7.5</c:v>
                </c:pt>
                <c:pt idx="1">
                  <c:v>8</c:v>
                </c:pt>
                <c:pt idx="2">
                  <c:v>8.5</c:v>
                </c:pt>
              </c:numCache>
            </c:numRef>
          </c:xVal>
          <c:yVal>
            <c:numRef>
              <c:f>Hoja1!$C$13:$C$15</c:f>
              <c:numCache>
                <c:formatCode>General</c:formatCode>
                <c:ptCount val="3"/>
                <c:pt idx="0">
                  <c:v>38.4</c:v>
                </c:pt>
                <c:pt idx="1">
                  <c:v>41.5</c:v>
                </c:pt>
                <c:pt idx="2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17-4523-8DCD-CB11A2DEF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377968"/>
        <c:axId val="1690376720"/>
      </c:scatterChart>
      <c:valAx>
        <c:axId val="169037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Torque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90376720"/>
        <c:crosses val="autoZero"/>
        <c:crossBetween val="midCat"/>
      </c:valAx>
      <c:valAx>
        <c:axId val="16903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VDC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9037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358705161854767E-2"/>
          <c:y val="5.0925925925925923E-2"/>
          <c:w val="0.87630796150481205"/>
          <c:h val="0.79537839020122481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Torque [%]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Hoja1!$D$3:$D$7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28</c:v>
                </c:pt>
                <c:pt idx="3">
                  <c:v>33</c:v>
                </c:pt>
                <c:pt idx="4">
                  <c:v>38</c:v>
                </c:pt>
              </c:numCache>
            </c:numRef>
          </c:xVal>
          <c:yVal>
            <c:numRef>
              <c:f>Hoja1!$B$3:$B$7</c:f>
              <c:numCache>
                <c:formatCode>General</c:formatCode>
                <c:ptCount val="5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0-471D-B1B2-A061CB025CEC}"/>
            </c:ext>
          </c:extLst>
        </c:ser>
        <c:ser>
          <c:idx val="1"/>
          <c:order val="1"/>
          <c:tx>
            <c:strRef>
              <c:f>Hoja1!$B$2</c:f>
              <c:strCache>
                <c:ptCount val="1"/>
                <c:pt idx="0">
                  <c:v>Torque [%]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Hoja1!$D$8:$D$12</c:f>
              <c:numCache>
                <c:formatCode>General</c:formatCode>
                <c:ptCount val="5"/>
                <c:pt idx="0">
                  <c:v>22</c:v>
                </c:pt>
                <c:pt idx="1">
                  <c:v>30</c:v>
                </c:pt>
                <c:pt idx="2">
                  <c:v>37</c:v>
                </c:pt>
                <c:pt idx="3">
                  <c:v>48</c:v>
                </c:pt>
                <c:pt idx="4">
                  <c:v>56</c:v>
                </c:pt>
              </c:numCache>
            </c:numRef>
          </c:xVal>
          <c:yVal>
            <c:numRef>
              <c:f>Hoja1!$B$8:$B$12</c:f>
              <c:numCache>
                <c:formatCode>General</c:formatCode>
                <c:ptCount val="5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E0-471D-B1B2-A061CB025CEC}"/>
            </c:ext>
          </c:extLst>
        </c:ser>
        <c:ser>
          <c:idx val="2"/>
          <c:order val="2"/>
          <c:tx>
            <c:strRef>
              <c:f>Hoja1!$B$2</c:f>
              <c:strCache>
                <c:ptCount val="1"/>
                <c:pt idx="0">
                  <c:v>Torque [%]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Hoja1!$D$13:$D$18</c:f>
              <c:numCache>
                <c:formatCode>General</c:formatCode>
                <c:ptCount val="6"/>
                <c:pt idx="0">
                  <c:v>35.200000000000003</c:v>
                </c:pt>
                <c:pt idx="1">
                  <c:v>37.799999999999997</c:v>
                </c:pt>
                <c:pt idx="2">
                  <c:v>40.299999999999997</c:v>
                </c:pt>
                <c:pt idx="3">
                  <c:v>42.6</c:v>
                </c:pt>
                <c:pt idx="4">
                  <c:v>45.9</c:v>
                </c:pt>
                <c:pt idx="5">
                  <c:v>47.7</c:v>
                </c:pt>
              </c:numCache>
            </c:numRef>
          </c:xVal>
          <c:yVal>
            <c:numRef>
              <c:f>Hoja1!$B$13:$B$18</c:f>
              <c:numCache>
                <c:formatCode>General</c:formatCode>
                <c:ptCount val="6"/>
                <c:pt idx="0">
                  <c:v>7.5</c:v>
                </c:pt>
                <c:pt idx="1">
                  <c:v>8</c:v>
                </c:pt>
                <c:pt idx="2">
                  <c:v>8.5</c:v>
                </c:pt>
                <c:pt idx="3">
                  <c:v>9</c:v>
                </c:pt>
                <c:pt idx="4">
                  <c:v>9.5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E0-471D-B1B2-A061CB025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377968"/>
        <c:axId val="1690376720"/>
      </c:scatterChart>
      <c:valAx>
        <c:axId val="169037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Omega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90376720"/>
        <c:crosses val="autoZero"/>
        <c:crossBetween val="midCat"/>
      </c:valAx>
      <c:valAx>
        <c:axId val="16903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Torque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9037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2</xdr:row>
      <xdr:rowOff>34290</xdr:rowOff>
    </xdr:from>
    <xdr:to>
      <xdr:col>16</xdr:col>
      <xdr:colOff>419100</xdr:colOff>
      <xdr:row>18</xdr:row>
      <xdr:rowOff>41910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434340</xdr:colOff>
      <xdr:row>20</xdr:row>
      <xdr:rowOff>179070</xdr:rowOff>
    </xdr:from>
    <xdr:to>
      <xdr:col>6</xdr:col>
      <xdr:colOff>251460</xdr:colOff>
      <xdr:row>35</xdr:row>
      <xdr:rowOff>179070</xdr:rowOff>
    </xdr:to>
    <xdr:graphicFrame macro="">
      <xdr:nvGraphicFramePr>
        <xdr:cNvPr id="4" name="Gráfico 3" title="VDC vs Omeg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419100</xdr:colOff>
      <xdr:row>21</xdr:row>
      <xdr:rowOff>22860</xdr:rowOff>
    </xdr:from>
    <xdr:to>
      <xdr:col>13</xdr:col>
      <xdr:colOff>236220</xdr:colOff>
      <xdr:row>36</xdr:row>
      <xdr:rowOff>22860</xdr:rowOff>
    </xdr:to>
    <xdr:graphicFrame macro="">
      <xdr:nvGraphicFramePr>
        <xdr:cNvPr id="5" name="Gráfico 4" title="VDC vs Omega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449580</xdr:colOff>
      <xdr:row>37</xdr:row>
      <xdr:rowOff>91440</xdr:rowOff>
    </xdr:from>
    <xdr:to>
      <xdr:col>6</xdr:col>
      <xdr:colOff>266700</xdr:colOff>
      <xdr:row>52</xdr:row>
      <xdr:rowOff>91440</xdr:rowOff>
    </xdr:to>
    <xdr:graphicFrame macro="">
      <xdr:nvGraphicFramePr>
        <xdr:cNvPr id="6" name="Gráfico 5" title="VDC vs Omega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topLeftCell="A31" workbookViewId="0">
      <selection activeCell="H21" sqref="H21"/>
    </sheetView>
  </sheetViews>
  <sheetFormatPr baseColWidth="10" defaultRowHeight="14.4" x14ac:dyDescent="0.3"/>
  <sheetData>
    <row r="1" spans="1:10" x14ac:dyDescent="0.3">
      <c r="I1" t="s">
        <v>6</v>
      </c>
    </row>
    <row r="2" spans="1:10" x14ac:dyDescent="0.3">
      <c r="A2" s="1" t="s">
        <v>4</v>
      </c>
      <c r="B2" s="10" t="s">
        <v>0</v>
      </c>
      <c r="C2" s="13" t="s">
        <v>2</v>
      </c>
      <c r="D2" s="14" t="s">
        <v>1</v>
      </c>
      <c r="F2" t="s">
        <v>7</v>
      </c>
      <c r="G2" t="s">
        <v>8</v>
      </c>
      <c r="I2" t="s">
        <v>1</v>
      </c>
      <c r="J2" t="s">
        <v>0</v>
      </c>
    </row>
    <row r="3" spans="1:10" x14ac:dyDescent="0.3">
      <c r="A3" s="1">
        <v>20</v>
      </c>
      <c r="B3" s="10">
        <v>3</v>
      </c>
      <c r="C3" s="2">
        <v>33</v>
      </c>
      <c r="D3" s="3">
        <v>20</v>
      </c>
      <c r="F3">
        <f xml:space="preserve"> (B4-B3) / (C4-C3)</f>
        <v>7.1428571428571425E-2</v>
      </c>
      <c r="G3">
        <f xml:space="preserve"> (D4-D3) / (C4-C3)</f>
        <v>0.7142857142857143</v>
      </c>
      <c r="I3" s="16">
        <f xml:space="preserve"> D5 + G5*(50-C5)</f>
        <v>29.111111111111111</v>
      </c>
      <c r="J3" s="16">
        <f xml:space="preserve"> B5 + F5*(50-C5)</f>
        <v>4.1111111111111107</v>
      </c>
    </row>
    <row r="4" spans="1:10" x14ac:dyDescent="0.3">
      <c r="A4" s="4"/>
      <c r="B4" s="11">
        <v>3.5</v>
      </c>
      <c r="C4" s="5">
        <v>40</v>
      </c>
      <c r="D4" s="6">
        <v>25</v>
      </c>
      <c r="F4">
        <f xml:space="preserve"> (B5-B4) / (C5-C4)</f>
        <v>6.25E-2</v>
      </c>
      <c r="G4">
        <f t="shared" ref="G4:G6" si="0" xml:space="preserve"> (D5-D4) / (C5-C4)</f>
        <v>0.375</v>
      </c>
      <c r="I4" s="16">
        <f>I3</f>
        <v>29.111111111111111</v>
      </c>
      <c r="J4" s="16">
        <f t="shared" ref="J4:J7" si="1">J3</f>
        <v>4.1111111111111107</v>
      </c>
    </row>
    <row r="5" spans="1:10" x14ac:dyDescent="0.3">
      <c r="A5" s="4"/>
      <c r="B5" s="11">
        <v>4</v>
      </c>
      <c r="C5" s="5">
        <v>48</v>
      </c>
      <c r="D5" s="6">
        <v>28</v>
      </c>
      <c r="F5">
        <f t="shared" ref="F5:F6" si="2" xml:space="preserve"> (B6-B5) / (C6-C5)</f>
        <v>5.5555555555555552E-2</v>
      </c>
      <c r="G5">
        <f t="shared" si="0"/>
        <v>0.55555555555555558</v>
      </c>
      <c r="I5" s="16">
        <f t="shared" ref="I5:I7" si="3">I4</f>
        <v>29.111111111111111</v>
      </c>
      <c r="J5" s="16">
        <f t="shared" si="1"/>
        <v>4.1111111111111107</v>
      </c>
    </row>
    <row r="6" spans="1:10" ht="13.8" customHeight="1" x14ac:dyDescent="0.3">
      <c r="A6" s="4"/>
      <c r="B6" s="11">
        <v>4.5</v>
      </c>
      <c r="C6" s="15">
        <v>57</v>
      </c>
      <c r="D6" s="6">
        <v>33</v>
      </c>
      <c r="F6">
        <f t="shared" si="2"/>
        <v>5.5555555555555552E-2</v>
      </c>
      <c r="G6">
        <f t="shared" si="0"/>
        <v>0.55555555555555558</v>
      </c>
      <c r="I6" s="16">
        <f t="shared" si="3"/>
        <v>29.111111111111111</v>
      </c>
      <c r="J6" s="16">
        <f t="shared" si="1"/>
        <v>4.1111111111111107</v>
      </c>
    </row>
    <row r="7" spans="1:10" x14ac:dyDescent="0.3">
      <c r="A7" s="7"/>
      <c r="B7" s="12">
        <v>5</v>
      </c>
      <c r="C7" s="8">
        <v>66</v>
      </c>
      <c r="D7" s="9">
        <v>38</v>
      </c>
      <c r="I7" s="16">
        <f t="shared" si="3"/>
        <v>29.111111111111111</v>
      </c>
      <c r="J7" s="16">
        <f t="shared" si="1"/>
        <v>4.1111111111111107</v>
      </c>
    </row>
    <row r="8" spans="1:10" x14ac:dyDescent="0.3">
      <c r="A8" s="1">
        <v>40</v>
      </c>
      <c r="B8" s="10">
        <v>2.5</v>
      </c>
      <c r="C8" s="2">
        <v>30</v>
      </c>
      <c r="D8" s="3">
        <v>22</v>
      </c>
      <c r="F8">
        <f xml:space="preserve"> (B9-B8) / (C9-C8)</f>
        <v>6.25E-2</v>
      </c>
      <c r="G8">
        <f xml:space="preserve"> (D9-D8) / (C9-C8)</f>
        <v>1</v>
      </c>
      <c r="I8" s="16">
        <f xml:space="preserve"> D10 + G10*(50-C10)</f>
        <v>37.846153846153847</v>
      </c>
      <c r="J8" s="16">
        <f xml:space="preserve"> B10 + F10*(50-C10)</f>
        <v>3.5384615384615383</v>
      </c>
    </row>
    <row r="9" spans="1:10" x14ac:dyDescent="0.3">
      <c r="A9" s="4"/>
      <c r="B9" s="11">
        <v>3</v>
      </c>
      <c r="C9" s="15">
        <v>38</v>
      </c>
      <c r="D9" s="6">
        <v>30</v>
      </c>
      <c r="F9">
        <f xml:space="preserve"> (B10-B9) / (C10-C9)</f>
        <v>4.5454545454545456E-2</v>
      </c>
      <c r="G9">
        <f t="shared" ref="G9:G11" si="4" xml:space="preserve"> (D10-D9) / (C10-C9)</f>
        <v>0.63636363636363635</v>
      </c>
      <c r="I9" s="16">
        <f t="shared" ref="I9:I12" si="5">I8</f>
        <v>37.846153846153847</v>
      </c>
      <c r="J9" s="16">
        <f t="shared" ref="J9:J12" si="6">J8</f>
        <v>3.5384615384615383</v>
      </c>
    </row>
    <row r="10" spans="1:10" x14ac:dyDescent="0.3">
      <c r="A10" s="4"/>
      <c r="B10" s="11">
        <v>3.5</v>
      </c>
      <c r="C10" s="15">
        <v>49</v>
      </c>
      <c r="D10" s="6">
        <v>37</v>
      </c>
      <c r="F10">
        <f t="shared" ref="F10:F11" si="7" xml:space="preserve"> (B11-B10) / (C11-C10)</f>
        <v>3.8461538461538464E-2</v>
      </c>
      <c r="G10">
        <f t="shared" si="4"/>
        <v>0.84615384615384615</v>
      </c>
      <c r="I10" s="16">
        <f t="shared" si="5"/>
        <v>37.846153846153847</v>
      </c>
      <c r="J10" s="16">
        <f t="shared" si="6"/>
        <v>3.5384615384615383</v>
      </c>
    </row>
    <row r="11" spans="1:10" x14ac:dyDescent="0.3">
      <c r="A11" s="4"/>
      <c r="B11" s="11">
        <v>4</v>
      </c>
      <c r="C11" s="15">
        <v>62</v>
      </c>
      <c r="D11" s="6">
        <v>48</v>
      </c>
      <c r="F11">
        <f t="shared" si="7"/>
        <v>5.5555555555555552E-2</v>
      </c>
      <c r="G11">
        <f t="shared" si="4"/>
        <v>0.88888888888888884</v>
      </c>
      <c r="I11" s="16">
        <f t="shared" si="5"/>
        <v>37.846153846153847</v>
      </c>
      <c r="J11" s="16">
        <f t="shared" si="6"/>
        <v>3.5384615384615383</v>
      </c>
    </row>
    <row r="12" spans="1:10" x14ac:dyDescent="0.3">
      <c r="A12" s="7"/>
      <c r="B12" s="12">
        <v>4.5</v>
      </c>
      <c r="C12" s="8">
        <v>71</v>
      </c>
      <c r="D12" s="9">
        <v>56</v>
      </c>
      <c r="I12" s="16">
        <f t="shared" si="5"/>
        <v>37.846153846153847</v>
      </c>
      <c r="J12" s="16">
        <f t="shared" si="6"/>
        <v>3.5384615384615383</v>
      </c>
    </row>
    <row r="13" spans="1:10" x14ac:dyDescent="0.3">
      <c r="A13" s="1">
        <v>10</v>
      </c>
      <c r="B13" s="10">
        <v>7.5</v>
      </c>
      <c r="C13" s="15">
        <v>38.4</v>
      </c>
      <c r="D13" s="6">
        <v>35.200000000000003</v>
      </c>
      <c r="F13">
        <f xml:space="preserve"> (B14-B13) / (C14-C13)</f>
        <v>0.16129032258064507</v>
      </c>
      <c r="G13">
        <f xml:space="preserve"> (D14-D13) / (C14-C13)</f>
        <v>0.83870967741935265</v>
      </c>
      <c r="I13" s="16">
        <f xml:space="preserve"> D14 + G15*(50-C14)</f>
        <v>46.795833333333334</v>
      </c>
      <c r="J13" s="16">
        <f xml:space="preserve"> B14 + F15*(50-C14)</f>
        <v>8.077272727272728</v>
      </c>
    </row>
    <row r="14" spans="1:10" x14ac:dyDescent="0.3">
      <c r="A14" s="4"/>
      <c r="B14" s="11">
        <v>8</v>
      </c>
      <c r="C14" s="15">
        <v>41.5</v>
      </c>
      <c r="D14" s="6">
        <v>37.799999999999997</v>
      </c>
      <c r="F14">
        <f xml:space="preserve"> (B15-B14) / (C15-C14)</f>
        <v>0.14285714285714285</v>
      </c>
      <c r="G14">
        <f t="shared" ref="G14" si="8" xml:space="preserve"> (D15-D14) / (C15-C14)</f>
        <v>0.7142857142857143</v>
      </c>
      <c r="I14" s="16">
        <f t="shared" ref="I14:I16" si="9">I13</f>
        <v>46.795833333333334</v>
      </c>
      <c r="J14" s="16">
        <f t="shared" ref="J14:J16" si="10">J13</f>
        <v>8.077272727272728</v>
      </c>
    </row>
    <row r="15" spans="1:10" x14ac:dyDescent="0.3">
      <c r="A15" s="4"/>
      <c r="B15" s="11">
        <v>8.5</v>
      </c>
      <c r="C15" s="15">
        <v>45</v>
      </c>
      <c r="D15" s="6">
        <v>40.299999999999997</v>
      </c>
      <c r="F15">
        <f xml:space="preserve"> (B16-B15) / (100-C15)</f>
        <v>9.0909090909090905E-3</v>
      </c>
      <c r="G15">
        <f xml:space="preserve"> (53-D15) / (57-C15)</f>
        <v>1.0583333333333336</v>
      </c>
      <c r="I15" s="16">
        <f t="shared" si="9"/>
        <v>46.795833333333334</v>
      </c>
      <c r="J15" s="16">
        <f t="shared" si="10"/>
        <v>8.077272727272728</v>
      </c>
    </row>
    <row r="16" spans="1:10" x14ac:dyDescent="0.3">
      <c r="A16" s="4"/>
      <c r="B16" s="11">
        <v>9</v>
      </c>
      <c r="C16" s="15">
        <v>47.6</v>
      </c>
      <c r="D16" s="6">
        <v>42.6</v>
      </c>
      <c r="E16" t="s">
        <v>3</v>
      </c>
      <c r="F16">
        <f t="shared" ref="F16" si="11" xml:space="preserve"> (B18-B16) / (C18-C16)</f>
        <v>0.18518518518518523</v>
      </c>
      <c r="G16">
        <f xml:space="preserve"> (D18-D16) / (C18-C16)</f>
        <v>0.94444444444444497</v>
      </c>
      <c r="I16" s="16">
        <f t="shared" si="9"/>
        <v>46.795833333333334</v>
      </c>
      <c r="J16" s="16">
        <f t="shared" si="10"/>
        <v>8.077272727272728</v>
      </c>
    </row>
    <row r="17" spans="1:10" x14ac:dyDescent="0.3">
      <c r="A17" s="4"/>
      <c r="B17" s="11">
        <v>9.5</v>
      </c>
      <c r="C17" s="15">
        <v>50.6</v>
      </c>
      <c r="D17" s="6">
        <v>45.9</v>
      </c>
      <c r="I17" s="16"/>
      <c r="J17" s="16"/>
    </row>
    <row r="18" spans="1:10" x14ac:dyDescent="0.3">
      <c r="A18" s="7"/>
      <c r="B18" s="12">
        <v>10</v>
      </c>
      <c r="C18" s="8">
        <v>53</v>
      </c>
      <c r="D18" s="9">
        <v>47.7</v>
      </c>
      <c r="I18" s="16">
        <f>I16</f>
        <v>46.795833333333334</v>
      </c>
      <c r="J18" s="16">
        <f>J16</f>
        <v>8.077272727272728</v>
      </c>
    </row>
    <row r="19" spans="1:10" x14ac:dyDescent="0.3">
      <c r="A19" s="10">
        <v>6.66</v>
      </c>
      <c r="B19" s="10" t="s">
        <v>5</v>
      </c>
      <c r="C19" s="1"/>
      <c r="D19" s="3"/>
      <c r="I19" s="16"/>
      <c r="J19" s="16"/>
    </row>
    <row r="20" spans="1:10" x14ac:dyDescent="0.3">
      <c r="A20" s="11"/>
      <c r="B20" s="11"/>
      <c r="C20" s="4"/>
      <c r="D20" s="6"/>
      <c r="I20" s="16"/>
      <c r="J20" s="16"/>
    </row>
    <row r="21" spans="1:10" x14ac:dyDescent="0.3">
      <c r="A21" s="11"/>
      <c r="B21" s="11"/>
      <c r="C21" s="4"/>
      <c r="D21" s="6"/>
      <c r="I21" s="16"/>
      <c r="J21" s="16"/>
    </row>
    <row r="22" spans="1:10" x14ac:dyDescent="0.3">
      <c r="A22" s="11"/>
      <c r="B22" s="11"/>
      <c r="C22" s="4"/>
      <c r="D22" s="6"/>
      <c r="I22" s="16"/>
      <c r="J22" s="16"/>
    </row>
    <row r="23" spans="1:10" x14ac:dyDescent="0.3">
      <c r="A23" s="12"/>
      <c r="B23" s="12"/>
      <c r="C23" s="7"/>
      <c r="D23" s="9"/>
      <c r="I23" s="16"/>
      <c r="J23" s="16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zcn</dc:creator>
  <cp:lastModifiedBy>zcn</cp:lastModifiedBy>
  <dcterms:created xsi:type="dcterms:W3CDTF">2025-02-13T12:51:45Z</dcterms:created>
  <dcterms:modified xsi:type="dcterms:W3CDTF">2025-04-09T22:02:43Z</dcterms:modified>
</cp:coreProperties>
</file>