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g\WTE\detección de potencia generada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S20" i="1" l="1"/>
  <c r="AW19" i="1" s="1"/>
  <c r="AS13" i="1"/>
  <c r="AW12" i="1" s="1"/>
  <c r="AS6" i="1"/>
  <c r="AU18" i="1"/>
  <c r="AV18" i="1" s="1"/>
  <c r="AU17" i="1"/>
  <c r="AV17" i="1" s="1"/>
  <c r="AU11" i="1"/>
  <c r="AV11" i="1" s="1"/>
  <c r="AU10" i="1"/>
  <c r="AV10" i="1" s="1"/>
  <c r="AW10" i="1" s="1"/>
  <c r="BD5" i="1"/>
  <c r="BB4" i="1"/>
  <c r="BC4" i="1" s="1"/>
  <c r="BB3" i="1"/>
  <c r="BC3" i="1" s="1"/>
  <c r="BD3" i="1" s="1"/>
  <c r="AL27" i="1"/>
  <c r="AL20" i="1"/>
  <c r="AP19" i="1" s="1"/>
  <c r="AL13" i="1"/>
  <c r="AP12" i="1" s="1"/>
  <c r="AL6" i="1"/>
  <c r="AP5" i="1" s="1"/>
  <c r="AP26" i="1"/>
  <c r="AN25" i="1"/>
  <c r="AO25" i="1" s="1"/>
  <c r="AN24" i="1"/>
  <c r="AO24" i="1" s="1"/>
  <c r="AP24" i="1" s="1"/>
  <c r="AN18" i="1"/>
  <c r="AO18" i="1" s="1"/>
  <c r="AN17" i="1"/>
  <c r="AO17" i="1" s="1"/>
  <c r="AN11" i="1"/>
  <c r="AO11" i="1" s="1"/>
  <c r="AN10" i="1"/>
  <c r="AO10" i="1" s="1"/>
  <c r="AW5" i="1"/>
  <c r="AU4" i="1"/>
  <c r="AV4" i="1" s="1"/>
  <c r="AU3" i="1"/>
  <c r="AV3" i="1" s="1"/>
  <c r="AW3" i="1" s="1"/>
  <c r="AE27" i="1"/>
  <c r="AI26" i="1" s="1"/>
  <c r="AE20" i="1"/>
  <c r="AI19" i="1" s="1"/>
  <c r="AE13" i="1"/>
  <c r="AI12" i="1"/>
  <c r="AE6" i="1"/>
  <c r="AG25" i="1"/>
  <c r="AH25" i="1" s="1"/>
  <c r="AG24" i="1"/>
  <c r="AH24" i="1" s="1"/>
  <c r="AI24" i="1" s="1"/>
  <c r="AG18" i="1"/>
  <c r="AH18" i="1" s="1"/>
  <c r="AG17" i="1"/>
  <c r="AH17" i="1" s="1"/>
  <c r="AG11" i="1"/>
  <c r="AH11" i="1" s="1"/>
  <c r="AG10" i="1"/>
  <c r="AH10" i="1" s="1"/>
  <c r="AI10" i="1" s="1"/>
  <c r="AN4" i="1"/>
  <c r="AO4" i="1" s="1"/>
  <c r="AN3" i="1"/>
  <c r="AO3" i="1" s="1"/>
  <c r="AW17" i="1" l="1"/>
  <c r="AW21" i="1"/>
  <c r="AW14" i="1"/>
  <c r="BD7" i="1"/>
  <c r="AP17" i="1"/>
  <c r="AP3" i="1"/>
  <c r="AP28" i="1"/>
  <c r="AP21" i="1"/>
  <c r="AP10" i="1"/>
  <c r="AP14" i="1" s="1"/>
  <c r="AW7" i="1"/>
  <c r="AI17" i="1"/>
  <c r="AI28" i="1"/>
  <c r="AI21" i="1"/>
  <c r="AI14" i="1"/>
  <c r="AP7" i="1"/>
  <c r="AB12" i="1"/>
  <c r="Z11" i="1"/>
  <c r="AA11" i="1" s="1"/>
  <c r="Z10" i="1"/>
  <c r="AA10" i="1" s="1"/>
  <c r="U40" i="1"/>
  <c r="S39" i="1"/>
  <c r="T39" i="1" s="1"/>
  <c r="S38" i="1"/>
  <c r="T38" i="1" s="1"/>
  <c r="U38" i="1" s="1"/>
  <c r="U26" i="1"/>
  <c r="S25" i="1"/>
  <c r="T25" i="1" s="1"/>
  <c r="S24" i="1"/>
  <c r="T24" i="1" s="1"/>
  <c r="U12" i="1"/>
  <c r="S11" i="1"/>
  <c r="T11" i="1" s="1"/>
  <c r="S10" i="1"/>
  <c r="T10" i="1" s="1"/>
  <c r="AI5" i="1"/>
  <c r="AG4" i="1"/>
  <c r="AH4" i="1" s="1"/>
  <c r="AG3" i="1"/>
  <c r="AH3" i="1" s="1"/>
  <c r="G40" i="1"/>
  <c r="E39" i="1"/>
  <c r="F39" i="1" s="1"/>
  <c r="E38" i="1"/>
  <c r="F38" i="1" s="1"/>
  <c r="N54" i="1"/>
  <c r="L53" i="1"/>
  <c r="M53" i="1" s="1"/>
  <c r="L52" i="1"/>
  <c r="M52" i="1" s="1"/>
  <c r="N40" i="1"/>
  <c r="L39" i="1"/>
  <c r="M39" i="1" s="1"/>
  <c r="L38" i="1"/>
  <c r="M38" i="1" s="1"/>
  <c r="N26" i="1"/>
  <c r="L25" i="1"/>
  <c r="M25" i="1" s="1"/>
  <c r="L24" i="1"/>
  <c r="M24" i="1" s="1"/>
  <c r="N19" i="1"/>
  <c r="L18" i="1"/>
  <c r="M18" i="1" s="1"/>
  <c r="L17" i="1"/>
  <c r="M17" i="1" s="1"/>
  <c r="N47" i="1"/>
  <c r="L46" i="1"/>
  <c r="M46" i="1" s="1"/>
  <c r="L45" i="1"/>
  <c r="M45" i="1" s="1"/>
  <c r="N33" i="1"/>
  <c r="L32" i="1"/>
  <c r="M32" i="1" s="1"/>
  <c r="L31" i="1"/>
  <c r="M31" i="1" s="1"/>
  <c r="N12" i="1"/>
  <c r="L11" i="1"/>
  <c r="M11" i="1" s="1"/>
  <c r="L10" i="1"/>
  <c r="M10" i="1" s="1"/>
  <c r="N5" i="1"/>
  <c r="L4" i="1"/>
  <c r="M4" i="1" s="1"/>
  <c r="L3" i="1"/>
  <c r="M3" i="1" s="1"/>
  <c r="AB26" i="1"/>
  <c r="Z25" i="1"/>
  <c r="AA25" i="1" s="1"/>
  <c r="Z24" i="1"/>
  <c r="AA24" i="1" s="1"/>
  <c r="AB33" i="1"/>
  <c r="Z32" i="1"/>
  <c r="AA32" i="1" s="1"/>
  <c r="Z31" i="1"/>
  <c r="AA31" i="1" s="1"/>
  <c r="AB19" i="1"/>
  <c r="Z18" i="1"/>
  <c r="AA18" i="1" s="1"/>
  <c r="Z17" i="1"/>
  <c r="AA17" i="1" s="1"/>
  <c r="AB5" i="1"/>
  <c r="Z4" i="1"/>
  <c r="AA4" i="1" s="1"/>
  <c r="Z3" i="1"/>
  <c r="AA3" i="1" s="1"/>
  <c r="G54" i="1"/>
  <c r="G61" i="1"/>
  <c r="G47" i="1"/>
  <c r="U33" i="1"/>
  <c r="U47" i="1"/>
  <c r="U19" i="1"/>
  <c r="U5" i="1"/>
  <c r="E53" i="1"/>
  <c r="F53" i="1" s="1"/>
  <c r="E52" i="1"/>
  <c r="F52" i="1" s="1"/>
  <c r="S4" i="1"/>
  <c r="T4" i="1" s="1"/>
  <c r="S3" i="1"/>
  <c r="T3" i="1" s="1"/>
  <c r="S18" i="1"/>
  <c r="T18" i="1" s="1"/>
  <c r="S17" i="1"/>
  <c r="T17" i="1" s="1"/>
  <c r="S32" i="1"/>
  <c r="T32" i="1" s="1"/>
  <c r="S31" i="1"/>
  <c r="T31" i="1" s="1"/>
  <c r="S46" i="1"/>
  <c r="T46" i="1" s="1"/>
  <c r="S45" i="1"/>
  <c r="T45" i="1" s="1"/>
  <c r="E60" i="1"/>
  <c r="F60" i="1" s="1"/>
  <c r="E59" i="1"/>
  <c r="F59" i="1" s="1"/>
  <c r="E46" i="1"/>
  <c r="F46" i="1" s="1"/>
  <c r="E45" i="1"/>
  <c r="F45" i="1" s="1"/>
  <c r="G45" i="1" l="1"/>
  <c r="G52" i="1"/>
  <c r="N24" i="1"/>
  <c r="AI3" i="1"/>
  <c r="AI7" i="1" s="1"/>
  <c r="AB10" i="1"/>
  <c r="U45" i="1"/>
  <c r="U31" i="1"/>
  <c r="U3" i="1"/>
  <c r="U7" i="1" s="1"/>
  <c r="N17" i="1"/>
  <c r="N10" i="1"/>
  <c r="N52" i="1"/>
  <c r="U17" i="1"/>
  <c r="U21" i="1" s="1"/>
  <c r="U24" i="1"/>
  <c r="U28" i="1" s="1"/>
  <c r="AB31" i="1"/>
  <c r="G38" i="1"/>
  <c r="G59" i="1"/>
  <c r="G63" i="1" s="1"/>
  <c r="AB14" i="1"/>
  <c r="AB24" i="1"/>
  <c r="AB28" i="1" s="1"/>
  <c r="U42" i="1"/>
  <c r="U10" i="1"/>
  <c r="U14" i="1" s="1"/>
  <c r="U35" i="1"/>
  <c r="U49" i="1"/>
  <c r="G56" i="1"/>
  <c r="G42" i="1"/>
  <c r="G49" i="1"/>
  <c r="N56" i="1"/>
  <c r="N38" i="1"/>
  <c r="N42" i="1" s="1"/>
  <c r="N28" i="1"/>
  <c r="N21" i="1"/>
  <c r="N31" i="1"/>
  <c r="N35" i="1" s="1"/>
  <c r="N45" i="1"/>
  <c r="N49" i="1" s="1"/>
  <c r="N3" i="1"/>
  <c r="N7" i="1" s="1"/>
  <c r="N14" i="1"/>
  <c r="AB17" i="1"/>
  <c r="AB21" i="1" s="1"/>
  <c r="AB3" i="1"/>
  <c r="AB7" i="1" s="1"/>
  <c r="AB35" i="1"/>
</calcChain>
</file>

<file path=xl/sharedStrings.xml><?xml version="1.0" encoding="utf-8"?>
<sst xmlns="http://schemas.openxmlformats.org/spreadsheetml/2006/main" count="439" uniqueCount="19">
  <si>
    <t>Omega</t>
  </si>
  <si>
    <t>Torque</t>
  </si>
  <si>
    <t>Omega [rpm]</t>
  </si>
  <si>
    <t>Torque [Nm]</t>
  </si>
  <si>
    <t>Motor</t>
  </si>
  <si>
    <t>Generador</t>
  </si>
  <si>
    <t>Voltaje [V]</t>
  </si>
  <si>
    <t>Corriente [A]</t>
  </si>
  <si>
    <t>Medición</t>
  </si>
  <si>
    <t>Potencias</t>
  </si>
  <si>
    <t>20 Ohm</t>
  </si>
  <si>
    <t>10 Ohm</t>
  </si>
  <si>
    <t>30 Ohm</t>
  </si>
  <si>
    <t>15 Ohm</t>
  </si>
  <si>
    <t>Vel Viento</t>
  </si>
  <si>
    <t>Pres/Pmotor</t>
  </si>
  <si>
    <t>40 Ohm</t>
  </si>
  <si>
    <t>50 Ohm</t>
  </si>
  <si>
    <t>60 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</si>
</sst>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Font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63"/>
  <sheetViews>
    <sheetView tabSelected="1" topLeftCell="AN1" zoomScaleNormal="100" workbookViewId="0">
      <selection activeCell="AW7" sqref="AW7"/>
    </sheetView>
  </sheetViews>
  <sheetFormatPr baseColWidth="10" defaultRowHeight="14.4" x14ac:dyDescent="0.3"/>
  <sheetData>
    <row r="1" spans="2:56" x14ac:dyDescent="0.3">
      <c r="B1" t="s">
        <v>11</v>
      </c>
      <c r="I1" t="s">
        <v>13</v>
      </c>
      <c r="P1" t="s">
        <v>10</v>
      </c>
      <c r="W1" t="s">
        <v>12</v>
      </c>
      <c r="AD1" t="s">
        <v>16</v>
      </c>
      <c r="AK1" t="s">
        <v>17</v>
      </c>
      <c r="AR1" t="s">
        <v>18</v>
      </c>
    </row>
    <row r="2" spans="2:56" x14ac:dyDescent="0.3">
      <c r="J2" t="s">
        <v>8</v>
      </c>
      <c r="L2" t="s">
        <v>4</v>
      </c>
      <c r="M2" t="s">
        <v>5</v>
      </c>
      <c r="N2" t="s">
        <v>9</v>
      </c>
      <c r="Q2" t="s">
        <v>8</v>
      </c>
      <c r="S2" t="s">
        <v>4</v>
      </c>
      <c r="T2" t="s">
        <v>5</v>
      </c>
      <c r="U2" t="s">
        <v>9</v>
      </c>
      <c r="X2" t="s">
        <v>8</v>
      </c>
      <c r="Z2" t="s">
        <v>4</v>
      </c>
      <c r="AA2" t="s">
        <v>5</v>
      </c>
      <c r="AB2" t="s">
        <v>9</v>
      </c>
      <c r="AE2" t="s">
        <v>8</v>
      </c>
      <c r="AG2" t="s">
        <v>4</v>
      </c>
      <c r="AH2" t="s">
        <v>5</v>
      </c>
      <c r="AI2" t="s">
        <v>9</v>
      </c>
      <c r="AL2" t="s">
        <v>8</v>
      </c>
      <c r="AN2" t="s">
        <v>4</v>
      </c>
      <c r="AO2" t="s">
        <v>5</v>
      </c>
      <c r="AP2" t="s">
        <v>9</v>
      </c>
      <c r="AS2" t="s">
        <v>8</v>
      </c>
      <c r="AU2" t="s">
        <v>4</v>
      </c>
      <c r="AV2" t="s">
        <v>5</v>
      </c>
      <c r="AW2" t="s">
        <v>9</v>
      </c>
      <c r="AZ2" t="s">
        <v>8</v>
      </c>
      <c r="BB2" t="s">
        <v>4</v>
      </c>
      <c r="BC2" t="s">
        <v>5</v>
      </c>
      <c r="BD2" t="s">
        <v>9</v>
      </c>
    </row>
    <row r="3" spans="2:56" x14ac:dyDescent="0.3">
      <c r="I3" t="s">
        <v>0</v>
      </c>
      <c r="J3">
        <v>0.6</v>
      </c>
      <c r="K3" t="s">
        <v>2</v>
      </c>
      <c r="L3">
        <f>J3*1500/5</f>
        <v>180</v>
      </c>
      <c r="M3">
        <f>L3/3</f>
        <v>60</v>
      </c>
      <c r="N3">
        <f>(M3*2*PI()/60)*M4</f>
        <v>23.583810386792432</v>
      </c>
      <c r="P3" t="s">
        <v>0</v>
      </c>
      <c r="Q3">
        <v>1.76</v>
      </c>
      <c r="R3" t="s">
        <v>2</v>
      </c>
      <c r="S3">
        <f>Q3*1500/5</f>
        <v>528</v>
      </c>
      <c r="T3">
        <f>S3/3</f>
        <v>176</v>
      </c>
      <c r="U3">
        <f>(T3*2*PI()/60)*T4</f>
        <v>138.35835426918226</v>
      </c>
      <c r="W3" t="s">
        <v>0</v>
      </c>
      <c r="X3">
        <v>2.2799999999999998</v>
      </c>
      <c r="Y3" t="s">
        <v>2</v>
      </c>
      <c r="Z3">
        <f>X3*1500/5</f>
        <v>683.99999999999989</v>
      </c>
      <c r="AA3">
        <f>Z3/3</f>
        <v>227.99999999999997</v>
      </c>
      <c r="AB3">
        <f>(AA3*2*PI()/60)*AA4</f>
        <v>167.67328416932423</v>
      </c>
      <c r="AD3" t="s">
        <v>0</v>
      </c>
      <c r="AE3">
        <v>2.58</v>
      </c>
      <c r="AF3" t="s">
        <v>2</v>
      </c>
      <c r="AG3">
        <f>AE3*1500/5</f>
        <v>774</v>
      </c>
      <c r="AH3">
        <f>AG3/3</f>
        <v>258</v>
      </c>
      <c r="AI3">
        <f>(AH3*2*PI()/60)*AH4</f>
        <v>179.92165020891647</v>
      </c>
      <c r="AK3" t="s">
        <v>0</v>
      </c>
      <c r="AL3">
        <v>2.78</v>
      </c>
      <c r="AM3" t="s">
        <v>2</v>
      </c>
      <c r="AN3">
        <f>AL3*1500/5</f>
        <v>834</v>
      </c>
      <c r="AO3">
        <f>AN3/3</f>
        <v>278</v>
      </c>
      <c r="AP3">
        <f>(AO3*2*PI()/60)*AO4</f>
        <v>179.7694965935178</v>
      </c>
      <c r="AR3" t="s">
        <v>0</v>
      </c>
      <c r="AS3">
        <v>2.92</v>
      </c>
      <c r="AT3" t="s">
        <v>2</v>
      </c>
      <c r="AU3">
        <f>AS3*1500/5</f>
        <v>876</v>
      </c>
      <c r="AV3">
        <f>AU3/3</f>
        <v>292</v>
      </c>
      <c r="AW3" s="1">
        <f>(AV3*2*PI()/60)*AV4</f>
        <v>181.41782742700326</v>
      </c>
      <c r="AY3" t="s">
        <v>0</v>
      </c>
      <c r="BA3" t="s">
        <v>2</v>
      </c>
      <c r="BB3">
        <f>AZ3*1500/5</f>
        <v>0</v>
      </c>
      <c r="BC3">
        <f>BB3/3</f>
        <v>0</v>
      </c>
      <c r="BD3">
        <f>(BC3*2*PI()/60)*BC4</f>
        <v>0</v>
      </c>
    </row>
    <row r="4" spans="2:56" x14ac:dyDescent="0.3">
      <c r="I4" t="s">
        <v>1</v>
      </c>
      <c r="J4">
        <v>0.62</v>
      </c>
      <c r="K4" t="s">
        <v>3</v>
      </c>
      <c r="L4">
        <f>J4*10.09/5</f>
        <v>1.25116</v>
      </c>
      <c r="M4">
        <f>L4*3</f>
        <v>3.7534800000000001</v>
      </c>
      <c r="P4" t="s">
        <v>1</v>
      </c>
      <c r="Q4">
        <v>1.24</v>
      </c>
      <c r="R4" t="s">
        <v>3</v>
      </c>
      <c r="S4">
        <f>Q4*10.09/5</f>
        <v>2.5023200000000001</v>
      </c>
      <c r="T4">
        <f>S4*3</f>
        <v>7.5069600000000003</v>
      </c>
      <c r="W4" t="s">
        <v>1</v>
      </c>
      <c r="X4">
        <v>1.1599999999999999</v>
      </c>
      <c r="Y4" t="s">
        <v>3</v>
      </c>
      <c r="Z4">
        <f>X4*10.09/5</f>
        <v>2.3408799999999998</v>
      </c>
      <c r="AA4">
        <f>Z4*3</f>
        <v>7.0226399999999991</v>
      </c>
      <c r="AD4" t="s">
        <v>1</v>
      </c>
      <c r="AE4">
        <v>1.1000000000000001</v>
      </c>
      <c r="AF4" t="s">
        <v>3</v>
      </c>
      <c r="AG4">
        <f>AE4*10.09/5</f>
        <v>2.2198000000000002</v>
      </c>
      <c r="AH4">
        <f>AG4*3</f>
        <v>6.6594000000000007</v>
      </c>
      <c r="AK4" t="s">
        <v>1</v>
      </c>
      <c r="AL4">
        <v>1.02</v>
      </c>
      <c r="AM4" t="s">
        <v>3</v>
      </c>
      <c r="AN4">
        <f>AL4*10.09/5</f>
        <v>2.05836</v>
      </c>
      <c r="AO4">
        <f>AN4*3</f>
        <v>6.1750799999999995</v>
      </c>
      <c r="AR4" t="s">
        <v>1</v>
      </c>
      <c r="AS4">
        <v>0.98</v>
      </c>
      <c r="AT4" t="s">
        <v>3</v>
      </c>
      <c r="AU4">
        <f>AS4*10.09/5</f>
        <v>1.9776399999999998</v>
      </c>
      <c r="AV4">
        <f>AU4*3</f>
        <v>5.9329199999999993</v>
      </c>
      <c r="AY4" t="s">
        <v>1</v>
      </c>
      <c r="BA4" t="s">
        <v>3</v>
      </c>
      <c r="BB4">
        <f>AZ4*10.09/5</f>
        <v>0</v>
      </c>
      <c r="BC4">
        <f>BB4*3</f>
        <v>0</v>
      </c>
    </row>
    <row r="5" spans="2:56" x14ac:dyDescent="0.3">
      <c r="I5" t="s">
        <v>6</v>
      </c>
      <c r="N5">
        <f>J5*J6</f>
        <v>0</v>
      </c>
      <c r="P5" t="s">
        <v>6</v>
      </c>
      <c r="Q5">
        <v>43</v>
      </c>
      <c r="U5">
        <f>Q5*Q6</f>
        <v>92.45</v>
      </c>
      <c r="W5" t="s">
        <v>6</v>
      </c>
      <c r="X5">
        <v>56</v>
      </c>
      <c r="AB5">
        <f>X5*X6</f>
        <v>106.39999999999999</v>
      </c>
      <c r="AD5" t="s">
        <v>6</v>
      </c>
      <c r="AE5">
        <v>64</v>
      </c>
      <c r="AI5">
        <f>AE5*AE6</f>
        <v>102.4</v>
      </c>
      <c r="AK5" t="s">
        <v>6</v>
      </c>
      <c r="AL5">
        <v>69.2</v>
      </c>
      <c r="AP5">
        <f>AL5*AL6</f>
        <v>95.772800000000018</v>
      </c>
      <c r="AR5" t="s">
        <v>6</v>
      </c>
      <c r="AS5">
        <v>73.2</v>
      </c>
      <c r="AW5">
        <f>AS5*AS6</f>
        <v>89.304000000000002</v>
      </c>
      <c r="AY5" t="s">
        <v>6</v>
      </c>
      <c r="BD5">
        <f>AZ5*AZ6</f>
        <v>0</v>
      </c>
    </row>
    <row r="6" spans="2:56" x14ac:dyDescent="0.3">
      <c r="I6" t="s">
        <v>7</v>
      </c>
      <c r="P6" t="s">
        <v>7</v>
      </c>
      <c r="Q6">
        <v>2.15</v>
      </c>
      <c r="W6" t="s">
        <v>7</v>
      </c>
      <c r="X6">
        <v>1.9</v>
      </c>
      <c r="AD6" t="s">
        <v>7</v>
      </c>
      <c r="AE6">
        <f>AE5/40</f>
        <v>1.6</v>
      </c>
      <c r="AK6" t="s">
        <v>7</v>
      </c>
      <c r="AL6">
        <f>AL5/50</f>
        <v>1.3840000000000001</v>
      </c>
      <c r="AR6" t="s">
        <v>7</v>
      </c>
      <c r="AS6">
        <f>AS5/60</f>
        <v>1.22</v>
      </c>
      <c r="AY6" t="s">
        <v>7</v>
      </c>
    </row>
    <row r="7" spans="2:56" x14ac:dyDescent="0.3">
      <c r="I7" t="s">
        <v>14</v>
      </c>
      <c r="M7" t="s">
        <v>15</v>
      </c>
      <c r="N7">
        <f>N5/N3</f>
        <v>0</v>
      </c>
      <c r="P7" t="s">
        <v>14</v>
      </c>
      <c r="Q7">
        <v>5</v>
      </c>
      <c r="T7" t="s">
        <v>15</v>
      </c>
      <c r="U7">
        <f>U5/U3</f>
        <v>0.66819239422387511</v>
      </c>
      <c r="W7" t="s">
        <v>14</v>
      </c>
      <c r="X7">
        <v>5</v>
      </c>
      <c r="AA7" t="s">
        <v>15</v>
      </c>
      <c r="AB7">
        <f>AB5/AB3</f>
        <v>0.63456740009071666</v>
      </c>
      <c r="AD7" t="s">
        <v>14</v>
      </c>
      <c r="AE7">
        <v>5</v>
      </c>
      <c r="AH7" t="s">
        <v>15</v>
      </c>
      <c r="AI7">
        <f>AI5/AI3</f>
        <v>0.569136620751855</v>
      </c>
      <c r="AK7" t="s">
        <v>14</v>
      </c>
      <c r="AL7">
        <v>5</v>
      </c>
      <c r="AO7" t="s">
        <v>15</v>
      </c>
      <c r="AP7">
        <f>AP5/AP3</f>
        <v>0.53275334144454312</v>
      </c>
      <c r="AR7" t="s">
        <v>14</v>
      </c>
      <c r="AS7">
        <v>5</v>
      </c>
      <c r="AV7" t="s">
        <v>15</v>
      </c>
      <c r="AW7">
        <f>AW5/AW3</f>
        <v>0.4922559225108849</v>
      </c>
      <c r="AY7" t="s">
        <v>14</v>
      </c>
      <c r="BC7" t="s">
        <v>15</v>
      </c>
      <c r="BD7" t="e">
        <f>BD5/BD3</f>
        <v>#DIV/0!</v>
      </c>
    </row>
    <row r="9" spans="2:56" x14ac:dyDescent="0.3">
      <c r="J9" t="s">
        <v>8</v>
      </c>
      <c r="L9" t="s">
        <v>4</v>
      </c>
      <c r="M9" t="s">
        <v>5</v>
      </c>
      <c r="N9" t="s">
        <v>9</v>
      </c>
      <c r="Q9" t="s">
        <v>8</v>
      </c>
      <c r="S9" t="s">
        <v>4</v>
      </c>
      <c r="T9" t="s">
        <v>5</v>
      </c>
      <c r="U9" t="s">
        <v>9</v>
      </c>
      <c r="X9" t="s">
        <v>8</v>
      </c>
      <c r="Z9" t="s">
        <v>4</v>
      </c>
      <c r="AA9" t="s">
        <v>5</v>
      </c>
      <c r="AB9" t="s">
        <v>9</v>
      </c>
      <c r="AE9" t="s">
        <v>8</v>
      </c>
      <c r="AG9" t="s">
        <v>4</v>
      </c>
      <c r="AH9" t="s">
        <v>5</v>
      </c>
      <c r="AI9" t="s">
        <v>9</v>
      </c>
      <c r="AL9" t="s">
        <v>8</v>
      </c>
      <c r="AN9" t="s">
        <v>4</v>
      </c>
      <c r="AO9" t="s">
        <v>5</v>
      </c>
      <c r="AP9" t="s">
        <v>9</v>
      </c>
      <c r="AS9" t="s">
        <v>8</v>
      </c>
      <c r="AU9" t="s">
        <v>4</v>
      </c>
      <c r="AV9" t="s">
        <v>5</v>
      </c>
      <c r="AW9" t="s">
        <v>9</v>
      </c>
    </row>
    <row r="10" spans="2:56" x14ac:dyDescent="0.3">
      <c r="I10" t="s">
        <v>0</v>
      </c>
      <c r="J10">
        <v>0.96</v>
      </c>
      <c r="K10" t="s">
        <v>2</v>
      </c>
      <c r="L10">
        <f>J10*1500/5</f>
        <v>288</v>
      </c>
      <c r="M10">
        <f>L10/3</f>
        <v>96</v>
      </c>
      <c r="N10">
        <f>(M10*2*PI()/60)*M11</f>
        <v>53.558072620328623</v>
      </c>
      <c r="P10" t="s">
        <v>0</v>
      </c>
      <c r="Q10">
        <v>2.2200000000000002</v>
      </c>
      <c r="R10" t="s">
        <v>2</v>
      </c>
      <c r="S10">
        <f>Q10*1500/5</f>
        <v>666.00000000000011</v>
      </c>
      <c r="T10">
        <f>S10/3</f>
        <v>222.00000000000003</v>
      </c>
      <c r="U10">
        <f>(T10*2*PI()/60)*T11</f>
        <v>208.29829948076676</v>
      </c>
      <c r="W10" t="s">
        <v>0</v>
      </c>
      <c r="X10">
        <v>2.68</v>
      </c>
      <c r="Y10" t="s">
        <v>2</v>
      </c>
      <c r="Z10">
        <f>X10*1500/5</f>
        <v>804.00000000000011</v>
      </c>
      <c r="AA10">
        <f>Z10/3</f>
        <v>268.00000000000006</v>
      </c>
      <c r="AB10">
        <f>(AA10*2*PI()/60)*AA11</f>
        <v>227.67252650819626</v>
      </c>
      <c r="AD10" t="s">
        <v>0</v>
      </c>
      <c r="AE10">
        <v>3.04</v>
      </c>
      <c r="AF10" t="s">
        <v>2</v>
      </c>
      <c r="AG10">
        <f>AE10*1500/5</f>
        <v>912</v>
      </c>
      <c r="AH10">
        <f>AG10/3</f>
        <v>304</v>
      </c>
      <c r="AI10">
        <f>(AH10*2*PI()/60)*AH11</f>
        <v>248.61900756141182</v>
      </c>
      <c r="AK10" t="s">
        <v>0</v>
      </c>
      <c r="AL10">
        <v>3.28</v>
      </c>
      <c r="AM10" t="s">
        <v>2</v>
      </c>
      <c r="AN10">
        <f>AL10*1500/5</f>
        <v>984</v>
      </c>
      <c r="AO10">
        <f>AN10/3</f>
        <v>328</v>
      </c>
      <c r="AP10" s="1">
        <f>(AO10*2*PI()/60)*AO11</f>
        <v>241.21419827867695</v>
      </c>
      <c r="AR10" t="s">
        <v>0</v>
      </c>
      <c r="AS10">
        <v>3.44</v>
      </c>
      <c r="AT10" t="s">
        <v>2</v>
      </c>
      <c r="AU10">
        <f>AS10*1500/5</f>
        <v>1032</v>
      </c>
      <c r="AV10">
        <f>AU10/3</f>
        <v>344</v>
      </c>
      <c r="AW10">
        <f>(AV10*2*PI()/60)*AV11</f>
        <v>239.89553361188862</v>
      </c>
    </row>
    <row r="11" spans="2:56" x14ac:dyDescent="0.3">
      <c r="I11" t="s">
        <v>1</v>
      </c>
      <c r="J11">
        <v>0.88</v>
      </c>
      <c r="K11" t="s">
        <v>3</v>
      </c>
      <c r="L11">
        <f>J11*10.09/5</f>
        <v>1.7758399999999999</v>
      </c>
      <c r="M11">
        <f>L11*3</f>
        <v>5.3275199999999998</v>
      </c>
      <c r="P11" t="s">
        <v>1</v>
      </c>
      <c r="Q11">
        <v>1.48</v>
      </c>
      <c r="R11" t="s">
        <v>3</v>
      </c>
      <c r="S11">
        <f>Q11*10.09/5</f>
        <v>2.98664</v>
      </c>
      <c r="T11">
        <f>S11*3</f>
        <v>8.9599200000000003</v>
      </c>
      <c r="W11" t="s">
        <v>1</v>
      </c>
      <c r="X11">
        <v>1.34</v>
      </c>
      <c r="Y11" t="s">
        <v>3</v>
      </c>
      <c r="Z11">
        <f>X11*10.09/5</f>
        <v>2.7041200000000001</v>
      </c>
      <c r="AA11">
        <f>Z11*3</f>
        <v>8.1123600000000007</v>
      </c>
      <c r="AD11" t="s">
        <v>1</v>
      </c>
      <c r="AE11">
        <v>1.29</v>
      </c>
      <c r="AF11" t="s">
        <v>3</v>
      </c>
      <c r="AG11">
        <f>AE11*10.09/5</f>
        <v>2.6032199999999999</v>
      </c>
      <c r="AH11">
        <f>AG11*3</f>
        <v>7.8096599999999992</v>
      </c>
      <c r="AK11" t="s">
        <v>1</v>
      </c>
      <c r="AL11">
        <v>1.1599999999999999</v>
      </c>
      <c r="AM11" t="s">
        <v>3</v>
      </c>
      <c r="AN11">
        <f>AL11*10.09/5</f>
        <v>2.3408799999999998</v>
      </c>
      <c r="AO11">
        <f>AN11*3</f>
        <v>7.0226399999999991</v>
      </c>
      <c r="AR11" t="s">
        <v>1</v>
      </c>
      <c r="AS11">
        <v>1.1000000000000001</v>
      </c>
      <c r="AT11" t="s">
        <v>3</v>
      </c>
      <c r="AU11">
        <f>AS11*10.09/5</f>
        <v>2.2198000000000002</v>
      </c>
      <c r="AV11">
        <f>AU11*3</f>
        <v>6.6594000000000007</v>
      </c>
    </row>
    <row r="12" spans="2:56" x14ac:dyDescent="0.3">
      <c r="I12" t="s">
        <v>6</v>
      </c>
      <c r="N12">
        <f>J12*J13</f>
        <v>0</v>
      </c>
      <c r="P12" t="s">
        <v>6</v>
      </c>
      <c r="Q12">
        <v>53.6</v>
      </c>
      <c r="U12">
        <f>Q12*Q13</f>
        <v>147.4</v>
      </c>
      <c r="W12" t="s">
        <v>6</v>
      </c>
      <c r="X12">
        <v>66</v>
      </c>
      <c r="AB12">
        <f>X12*X13</f>
        <v>151.79999999999998</v>
      </c>
      <c r="AD12" t="s">
        <v>6</v>
      </c>
      <c r="AE12">
        <v>75.2</v>
      </c>
      <c r="AI12">
        <f>AE12*AE13</f>
        <v>141.376</v>
      </c>
      <c r="AK12" t="s">
        <v>6</v>
      </c>
      <c r="AL12">
        <v>82.4</v>
      </c>
      <c r="AP12">
        <f>AL12*AL13</f>
        <v>135.79520000000002</v>
      </c>
      <c r="AR12" t="s">
        <v>6</v>
      </c>
      <c r="AS12">
        <v>86.4</v>
      </c>
      <c r="AW12">
        <f>AS12*AS13</f>
        <v>124.41600000000003</v>
      </c>
    </row>
    <row r="13" spans="2:56" x14ac:dyDescent="0.3">
      <c r="I13" t="s">
        <v>7</v>
      </c>
      <c r="P13" t="s">
        <v>7</v>
      </c>
      <c r="Q13">
        <v>2.75</v>
      </c>
      <c r="W13" t="s">
        <v>7</v>
      </c>
      <c r="X13">
        <v>2.2999999999999998</v>
      </c>
      <c r="AD13" t="s">
        <v>7</v>
      </c>
      <c r="AE13">
        <f>AE12/40</f>
        <v>1.8800000000000001</v>
      </c>
      <c r="AK13" t="s">
        <v>7</v>
      </c>
      <c r="AL13">
        <f>AL12/50</f>
        <v>1.6480000000000001</v>
      </c>
      <c r="AR13" t="s">
        <v>7</v>
      </c>
      <c r="AS13">
        <f>AS12/60</f>
        <v>1.4400000000000002</v>
      </c>
    </row>
    <row r="14" spans="2:56" x14ac:dyDescent="0.3">
      <c r="I14" t="s">
        <v>14</v>
      </c>
      <c r="M14" t="s">
        <v>15</v>
      </c>
      <c r="N14">
        <f>N12/N10</f>
        <v>0</v>
      </c>
      <c r="P14" t="s">
        <v>14</v>
      </c>
      <c r="Q14">
        <v>5.5</v>
      </c>
      <c r="T14" t="s">
        <v>15</v>
      </c>
      <c r="U14">
        <f>U12/U10</f>
        <v>0.707638998337623</v>
      </c>
      <c r="W14" t="s">
        <v>14</v>
      </c>
      <c r="X14">
        <v>5.5</v>
      </c>
      <c r="AA14" t="s">
        <v>15</v>
      </c>
      <c r="AB14">
        <f>AB12/AB10</f>
        <v>0.66674711405961029</v>
      </c>
      <c r="AD14" t="s">
        <v>14</v>
      </c>
      <c r="AE14">
        <v>5.5</v>
      </c>
      <c r="AH14" t="s">
        <v>15</v>
      </c>
      <c r="AI14">
        <f>AI12/AI10</f>
        <v>0.56864517876847553</v>
      </c>
      <c r="AK14" t="s">
        <v>14</v>
      </c>
      <c r="AL14">
        <v>5.5</v>
      </c>
      <c r="AO14" t="s">
        <v>15</v>
      </c>
      <c r="AP14">
        <f>AP12/AP10</f>
        <v>0.5629652025836166</v>
      </c>
      <c r="AR14" t="s">
        <v>14</v>
      </c>
      <c r="AS14">
        <v>6</v>
      </c>
      <c r="AV14" t="s">
        <v>15</v>
      </c>
      <c r="AW14">
        <f>AW12/AW10</f>
        <v>0.51862574566012798</v>
      </c>
    </row>
    <row r="16" spans="2:56" x14ac:dyDescent="0.3">
      <c r="J16" t="s">
        <v>8</v>
      </c>
      <c r="L16" t="s">
        <v>4</v>
      </c>
      <c r="M16" t="s">
        <v>5</v>
      </c>
      <c r="N16" t="s">
        <v>9</v>
      </c>
      <c r="Q16" t="s">
        <v>8</v>
      </c>
      <c r="S16" t="s">
        <v>4</v>
      </c>
      <c r="T16" t="s">
        <v>5</v>
      </c>
      <c r="U16" t="s">
        <v>9</v>
      </c>
      <c r="X16" t="s">
        <v>8</v>
      </c>
      <c r="Z16" t="s">
        <v>4</v>
      </c>
      <c r="AA16" t="s">
        <v>5</v>
      </c>
      <c r="AB16" t="s">
        <v>9</v>
      </c>
      <c r="AE16" t="s">
        <v>8</v>
      </c>
      <c r="AG16" t="s">
        <v>4</v>
      </c>
      <c r="AH16" t="s">
        <v>5</v>
      </c>
      <c r="AI16" t="s">
        <v>9</v>
      </c>
      <c r="AL16" t="s">
        <v>8</v>
      </c>
      <c r="AN16" t="s">
        <v>4</v>
      </c>
      <c r="AO16" t="s">
        <v>5</v>
      </c>
      <c r="AP16" t="s">
        <v>9</v>
      </c>
      <c r="AS16" t="s">
        <v>8</v>
      </c>
      <c r="AU16" t="s">
        <v>4</v>
      </c>
      <c r="AV16" t="s">
        <v>5</v>
      </c>
      <c r="AW16" t="s">
        <v>9</v>
      </c>
    </row>
    <row r="17" spans="9:49" x14ac:dyDescent="0.3">
      <c r="I17" t="s">
        <v>0</v>
      </c>
      <c r="J17">
        <v>2.16</v>
      </c>
      <c r="K17" t="s">
        <v>2</v>
      </c>
      <c r="L17">
        <f>J17*1500/5</f>
        <v>648</v>
      </c>
      <c r="M17">
        <f>L17/3</f>
        <v>216</v>
      </c>
      <c r="N17">
        <f>(M17*2*PI()/60)*M18</f>
        <v>241.01132679147878</v>
      </c>
      <c r="P17" t="s">
        <v>0</v>
      </c>
      <c r="Q17">
        <v>2.56</v>
      </c>
      <c r="R17" t="s">
        <v>2</v>
      </c>
      <c r="S17">
        <f>Q17*1500/5</f>
        <v>768</v>
      </c>
      <c r="T17">
        <f>S17/3</f>
        <v>256</v>
      </c>
      <c r="U17">
        <f>(T17*2*PI()/60)*T18</f>
        <v>272.65927879440022</v>
      </c>
      <c r="W17" t="s">
        <v>0</v>
      </c>
      <c r="X17">
        <v>3.1</v>
      </c>
      <c r="Y17" t="s">
        <v>2</v>
      </c>
      <c r="Z17">
        <f>X17*1500/5</f>
        <v>930</v>
      </c>
      <c r="AA17">
        <f>Z17/3</f>
        <v>310</v>
      </c>
      <c r="AB17">
        <f>(AA17*2*PI()/60)*AA18</f>
        <v>298.72826489937074</v>
      </c>
      <c r="AD17" t="s">
        <v>0</v>
      </c>
      <c r="AE17">
        <v>3.5</v>
      </c>
      <c r="AF17" t="s">
        <v>2</v>
      </c>
      <c r="AG17">
        <f>AE17*1500/5</f>
        <v>1050</v>
      </c>
      <c r="AH17">
        <f>AG17/3</f>
        <v>350</v>
      </c>
      <c r="AI17" s="1">
        <f>(AH17*2*PI()/60)*AH18</f>
        <v>315.08477855472677</v>
      </c>
      <c r="AK17" t="s">
        <v>0</v>
      </c>
      <c r="AL17">
        <v>3.76</v>
      </c>
      <c r="AM17" t="s">
        <v>2</v>
      </c>
      <c r="AN17">
        <f>AL17*1500/5</f>
        <v>1128</v>
      </c>
      <c r="AO17">
        <f>AN17/3</f>
        <v>376</v>
      </c>
      <c r="AP17">
        <f>(AO17*2*PI()/60)*AO18</f>
        <v>307.5024567206936</v>
      </c>
      <c r="AR17" t="s">
        <v>0</v>
      </c>
      <c r="AS17">
        <v>3.96</v>
      </c>
      <c r="AT17" t="s">
        <v>2</v>
      </c>
      <c r="AU17">
        <f>AS17*1500/5</f>
        <v>1188</v>
      </c>
      <c r="AV17">
        <f>AU17/3</f>
        <v>396</v>
      </c>
      <c r="AW17">
        <f>(AV17*2*PI()/60)*AV18</f>
        <v>306.28522779750432</v>
      </c>
    </row>
    <row r="18" spans="9:49" x14ac:dyDescent="0.3">
      <c r="I18" t="s">
        <v>1</v>
      </c>
      <c r="J18">
        <v>1.76</v>
      </c>
      <c r="K18" t="s">
        <v>3</v>
      </c>
      <c r="L18">
        <f>J18*10.09/5</f>
        <v>3.5516799999999997</v>
      </c>
      <c r="M18">
        <f>L18*3</f>
        <v>10.65504</v>
      </c>
      <c r="P18" t="s">
        <v>1</v>
      </c>
      <c r="Q18">
        <v>1.68</v>
      </c>
      <c r="R18" t="s">
        <v>3</v>
      </c>
      <c r="S18">
        <f>Q18*10.09/5</f>
        <v>3.3902399999999999</v>
      </c>
      <c r="T18">
        <f>S18*3</f>
        <v>10.170719999999999</v>
      </c>
      <c r="W18" t="s">
        <v>1</v>
      </c>
      <c r="X18">
        <v>1.52</v>
      </c>
      <c r="Y18" t="s">
        <v>3</v>
      </c>
      <c r="Z18">
        <f>X18*10.09/5</f>
        <v>3.0673599999999999</v>
      </c>
      <c r="AA18">
        <f>Z18*3</f>
        <v>9.2020799999999987</v>
      </c>
      <c r="AD18" t="s">
        <v>1</v>
      </c>
      <c r="AE18">
        <v>1.42</v>
      </c>
      <c r="AF18" t="s">
        <v>3</v>
      </c>
      <c r="AG18">
        <f>AE18*10.09/5</f>
        <v>2.8655599999999999</v>
      </c>
      <c r="AH18">
        <f>AG18*3</f>
        <v>8.5966799999999992</v>
      </c>
      <c r="AK18" t="s">
        <v>1</v>
      </c>
      <c r="AL18">
        <v>1.29</v>
      </c>
      <c r="AM18" t="s">
        <v>3</v>
      </c>
      <c r="AN18">
        <f>AL18*10.09/5</f>
        <v>2.6032199999999999</v>
      </c>
      <c r="AO18">
        <f>AN18*3</f>
        <v>7.8096599999999992</v>
      </c>
      <c r="AR18" t="s">
        <v>1</v>
      </c>
      <c r="AS18">
        <v>1.22</v>
      </c>
      <c r="AT18" t="s">
        <v>3</v>
      </c>
      <c r="AU18">
        <f>AS18*10.09/5</f>
        <v>2.4619599999999999</v>
      </c>
      <c r="AV18">
        <f>AU18*3</f>
        <v>7.3858800000000002</v>
      </c>
    </row>
    <row r="19" spans="9:49" x14ac:dyDescent="0.3">
      <c r="I19" t="s">
        <v>6</v>
      </c>
      <c r="J19">
        <v>51.2</v>
      </c>
      <c r="N19">
        <f>J19*J20</f>
        <v>176.64000000000001</v>
      </c>
      <c r="P19" t="s">
        <v>6</v>
      </c>
      <c r="Q19">
        <v>62</v>
      </c>
      <c r="U19">
        <f>Q19*Q20</f>
        <v>198.4</v>
      </c>
      <c r="W19" t="s">
        <v>6</v>
      </c>
      <c r="X19">
        <v>77.599999999999994</v>
      </c>
      <c r="AB19">
        <f>X19*X20</f>
        <v>197.87999999999997</v>
      </c>
      <c r="AD19" t="s">
        <v>6</v>
      </c>
      <c r="AE19">
        <v>86.8</v>
      </c>
      <c r="AI19">
        <f>AE19*AE20</f>
        <v>188.35599999999999</v>
      </c>
      <c r="AK19" t="s">
        <v>6</v>
      </c>
      <c r="AL19">
        <v>94</v>
      </c>
      <c r="AP19">
        <f>AL19*AL20</f>
        <v>176.72</v>
      </c>
      <c r="AR19" t="s">
        <v>6</v>
      </c>
      <c r="AS19">
        <v>99.2</v>
      </c>
      <c r="AW19">
        <f>AS19*AS20</f>
        <v>164.01066666666668</v>
      </c>
    </row>
    <row r="20" spans="9:49" x14ac:dyDescent="0.3">
      <c r="I20" t="s">
        <v>7</v>
      </c>
      <c r="J20">
        <v>3.45</v>
      </c>
      <c r="P20" t="s">
        <v>7</v>
      </c>
      <c r="Q20">
        <v>3.2</v>
      </c>
      <c r="W20" t="s">
        <v>7</v>
      </c>
      <c r="X20">
        <v>2.5499999999999998</v>
      </c>
      <c r="AD20" t="s">
        <v>7</v>
      </c>
      <c r="AE20">
        <f>AE19/40</f>
        <v>2.17</v>
      </c>
      <c r="AK20" t="s">
        <v>7</v>
      </c>
      <c r="AL20">
        <f>AL19/50</f>
        <v>1.88</v>
      </c>
      <c r="AR20" t="s">
        <v>7</v>
      </c>
      <c r="AS20">
        <f>AS19/60</f>
        <v>1.6533333333333333</v>
      </c>
    </row>
    <row r="21" spans="9:49" x14ac:dyDescent="0.3">
      <c r="I21" t="s">
        <v>14</v>
      </c>
      <c r="J21">
        <v>6</v>
      </c>
      <c r="M21" t="s">
        <v>15</v>
      </c>
      <c r="N21">
        <f>N19/N17</f>
        <v>0.73291161187966758</v>
      </c>
      <c r="P21" t="s">
        <v>14</v>
      </c>
      <c r="Q21">
        <v>6</v>
      </c>
      <c r="T21" t="s">
        <v>15</v>
      </c>
      <c r="U21">
        <f>U19/U17</f>
        <v>0.72764807739994164</v>
      </c>
      <c r="W21" t="s">
        <v>14</v>
      </c>
      <c r="X21">
        <v>6</v>
      </c>
      <c r="AA21" t="s">
        <v>15</v>
      </c>
      <c r="AB21">
        <f>AB19/AB17</f>
        <v>0.66240802512161878</v>
      </c>
      <c r="AD21" t="s">
        <v>14</v>
      </c>
      <c r="AE21">
        <v>6</v>
      </c>
      <c r="AH21" t="s">
        <v>15</v>
      </c>
      <c r="AI21">
        <f>AI19/AI17</f>
        <v>0.59779466613391041</v>
      </c>
      <c r="AK21" t="s">
        <v>14</v>
      </c>
      <c r="AL21">
        <v>6</v>
      </c>
      <c r="AO21" t="s">
        <v>15</v>
      </c>
      <c r="AP21">
        <f>AP19/AP17</f>
        <v>0.5746945955638848</v>
      </c>
      <c r="AR21" s="2" t="s">
        <v>14</v>
      </c>
      <c r="AS21">
        <v>6.5</v>
      </c>
      <c r="AV21" t="s">
        <v>15</v>
      </c>
      <c r="AW21">
        <f>AW19/AW17</f>
        <v>0.53548343759856343</v>
      </c>
    </row>
    <row r="23" spans="9:49" x14ac:dyDescent="0.3">
      <c r="J23" t="s">
        <v>8</v>
      </c>
      <c r="L23" t="s">
        <v>4</v>
      </c>
      <c r="M23" t="s">
        <v>5</v>
      </c>
      <c r="N23" t="s">
        <v>9</v>
      </c>
      <c r="Q23" t="s">
        <v>8</v>
      </c>
      <c r="S23" t="s">
        <v>4</v>
      </c>
      <c r="T23" t="s">
        <v>5</v>
      </c>
      <c r="U23" t="s">
        <v>9</v>
      </c>
      <c r="X23" t="s">
        <v>8</v>
      </c>
      <c r="Z23" t="s">
        <v>4</v>
      </c>
      <c r="AA23" t="s">
        <v>5</v>
      </c>
      <c r="AB23" t="s">
        <v>9</v>
      </c>
      <c r="AE23" t="s">
        <v>8</v>
      </c>
      <c r="AG23" t="s">
        <v>4</v>
      </c>
      <c r="AH23" t="s">
        <v>5</v>
      </c>
      <c r="AI23" t="s">
        <v>9</v>
      </c>
      <c r="AL23" t="s">
        <v>8</v>
      </c>
      <c r="AN23" t="s">
        <v>4</v>
      </c>
      <c r="AO23" t="s">
        <v>5</v>
      </c>
      <c r="AP23" t="s">
        <v>9</v>
      </c>
    </row>
    <row r="24" spans="9:49" x14ac:dyDescent="0.3">
      <c r="I24" t="s">
        <v>0</v>
      </c>
      <c r="J24">
        <v>2.56</v>
      </c>
      <c r="K24" t="s">
        <v>2</v>
      </c>
      <c r="L24">
        <f>J24*1500/5</f>
        <v>768</v>
      </c>
      <c r="M24">
        <f>L24/3</f>
        <v>256</v>
      </c>
      <c r="N24">
        <f>(M24*2*PI()/60)*M25</f>
        <v>331.08626710748598</v>
      </c>
      <c r="P24" t="s">
        <v>0</v>
      </c>
      <c r="Q24">
        <v>3</v>
      </c>
      <c r="R24" t="s">
        <v>2</v>
      </c>
      <c r="S24">
        <f>Q24*1500/5</f>
        <v>900</v>
      </c>
      <c r="T24">
        <f>S24/3</f>
        <v>300</v>
      </c>
      <c r="U24">
        <f>(T24*2*PI()/60)*T25</f>
        <v>361.36483657181958</v>
      </c>
      <c r="W24" t="s">
        <v>0</v>
      </c>
      <c r="X24">
        <v>3.56</v>
      </c>
      <c r="Y24" t="s">
        <v>2</v>
      </c>
      <c r="Z24">
        <f>X24*1500/5</f>
        <v>1068</v>
      </c>
      <c r="AA24">
        <f>Z24/3</f>
        <v>356</v>
      </c>
      <c r="AB24">
        <f>(AA24*2*PI()/60)*AA25</f>
        <v>383.6807001636231</v>
      </c>
      <c r="AD24" t="s">
        <v>0</v>
      </c>
      <c r="AE24">
        <v>4.0599999999999996</v>
      </c>
      <c r="AF24" t="s">
        <v>2</v>
      </c>
      <c r="AG24">
        <f>AE24*1500/5</f>
        <v>1217.9999999999998</v>
      </c>
      <c r="AH24">
        <f>AG24/3</f>
        <v>405.99999999999994</v>
      </c>
      <c r="AI24" s="1">
        <f>(AH24*2*PI()/60)*AH25</f>
        <v>406.6812550247206</v>
      </c>
      <c r="AK24" t="s">
        <v>0</v>
      </c>
      <c r="AL24">
        <v>4.32</v>
      </c>
      <c r="AM24" t="s">
        <v>2</v>
      </c>
      <c r="AN24">
        <f>AL24*1500/5</f>
        <v>1296</v>
      </c>
      <c r="AO24">
        <f>AN24/3</f>
        <v>432</v>
      </c>
      <c r="AP24">
        <f>(AO24*2*PI()/60)*AO25</f>
        <v>388.9046409589771</v>
      </c>
    </row>
    <row r="25" spans="9:49" x14ac:dyDescent="0.3">
      <c r="I25" t="s">
        <v>1</v>
      </c>
      <c r="J25">
        <v>2.04</v>
      </c>
      <c r="K25" t="s">
        <v>3</v>
      </c>
      <c r="L25">
        <f>J25*10.09/5</f>
        <v>4.1167199999999999</v>
      </c>
      <c r="M25">
        <f>L25*3</f>
        <v>12.350159999999999</v>
      </c>
      <c r="P25" t="s">
        <v>1</v>
      </c>
      <c r="Q25">
        <v>1.9</v>
      </c>
      <c r="R25" t="s">
        <v>3</v>
      </c>
      <c r="S25">
        <f>Q25*10.09/5</f>
        <v>3.8342000000000001</v>
      </c>
      <c r="T25">
        <f>S25*3</f>
        <v>11.502600000000001</v>
      </c>
      <c r="W25" t="s">
        <v>1</v>
      </c>
      <c r="X25">
        <v>1.7</v>
      </c>
      <c r="Y25" t="s">
        <v>3</v>
      </c>
      <c r="Z25">
        <f>X25*10.09/5</f>
        <v>3.4305999999999996</v>
      </c>
      <c r="AA25">
        <f>Z25*3</f>
        <v>10.291799999999999</v>
      </c>
      <c r="AD25" t="s">
        <v>1</v>
      </c>
      <c r="AE25">
        <v>1.58</v>
      </c>
      <c r="AF25" t="s">
        <v>3</v>
      </c>
      <c r="AG25">
        <f>AE25*10.09/5</f>
        <v>3.1884399999999999</v>
      </c>
      <c r="AH25">
        <f>AG25*3</f>
        <v>9.5653199999999998</v>
      </c>
      <c r="AK25" t="s">
        <v>1</v>
      </c>
      <c r="AL25">
        <v>1.42</v>
      </c>
      <c r="AM25" t="s">
        <v>3</v>
      </c>
      <c r="AN25">
        <f>AL25*10.09/5</f>
        <v>2.8655599999999999</v>
      </c>
      <c r="AO25">
        <f>AN25*3</f>
        <v>8.5966799999999992</v>
      </c>
    </row>
    <row r="26" spans="9:49" x14ac:dyDescent="0.3">
      <c r="I26" t="s">
        <v>6</v>
      </c>
      <c r="J26">
        <v>61</v>
      </c>
      <c r="N26">
        <f>J26*J27</f>
        <v>250.09999999999997</v>
      </c>
      <c r="P26" t="s">
        <v>6</v>
      </c>
      <c r="Q26">
        <v>72.8</v>
      </c>
      <c r="U26">
        <f>Q26*Q27</f>
        <v>273</v>
      </c>
      <c r="W26" t="s">
        <v>6</v>
      </c>
      <c r="X26">
        <v>88.8</v>
      </c>
      <c r="AB26">
        <f>X26*X27</f>
        <v>270.83999999999997</v>
      </c>
      <c r="AD26" t="s">
        <v>6</v>
      </c>
      <c r="AE26">
        <v>100</v>
      </c>
      <c r="AI26">
        <f>AE26*AE27</f>
        <v>250</v>
      </c>
      <c r="AK26" t="s">
        <v>6</v>
      </c>
      <c r="AL26">
        <v>107</v>
      </c>
      <c r="AP26">
        <f>AL26*AL27</f>
        <v>228.98000000000002</v>
      </c>
    </row>
    <row r="27" spans="9:49" x14ac:dyDescent="0.3">
      <c r="I27" t="s">
        <v>7</v>
      </c>
      <c r="J27">
        <v>4.0999999999999996</v>
      </c>
      <c r="P27" t="s">
        <v>7</v>
      </c>
      <c r="Q27">
        <v>3.75</v>
      </c>
      <c r="W27" t="s">
        <v>7</v>
      </c>
      <c r="X27">
        <v>3.05</v>
      </c>
      <c r="AD27" t="s">
        <v>7</v>
      </c>
      <c r="AE27">
        <f>AE26/40</f>
        <v>2.5</v>
      </c>
      <c r="AK27" t="s">
        <v>7</v>
      </c>
      <c r="AL27">
        <f>AL26/50</f>
        <v>2.14</v>
      </c>
    </row>
    <row r="28" spans="9:49" x14ac:dyDescent="0.3">
      <c r="I28" t="s">
        <v>14</v>
      </c>
      <c r="J28">
        <v>6.5</v>
      </c>
      <c r="M28" t="s">
        <v>15</v>
      </c>
      <c r="N28">
        <f>N26/N24</f>
        <v>0.75539224923154513</v>
      </c>
      <c r="P28" t="s">
        <v>14</v>
      </c>
      <c r="Q28">
        <v>6.5</v>
      </c>
      <c r="T28" t="s">
        <v>15</v>
      </c>
      <c r="U28">
        <f>U26/U24</f>
        <v>0.75546918895010562</v>
      </c>
      <c r="W28" t="s">
        <v>14</v>
      </c>
      <c r="X28">
        <v>6.5</v>
      </c>
      <c r="AA28" t="s">
        <v>15</v>
      </c>
      <c r="AB28">
        <f>AB26/AB24</f>
        <v>0.70589946245536594</v>
      </c>
      <c r="AD28" t="s">
        <v>14</v>
      </c>
      <c r="AE28">
        <v>6.5</v>
      </c>
      <c r="AH28" t="s">
        <v>15</v>
      </c>
      <c r="AI28">
        <f>AI26/AI24</f>
        <v>0.61473204607083121</v>
      </c>
      <c r="AK28" t="s">
        <v>14</v>
      </c>
      <c r="AL28">
        <v>6.5</v>
      </c>
      <c r="AO28" t="s">
        <v>15</v>
      </c>
      <c r="AP28">
        <f>AP26/AP24</f>
        <v>0.58878186548602685</v>
      </c>
    </row>
    <row r="30" spans="9:49" x14ac:dyDescent="0.3">
      <c r="J30" t="s">
        <v>8</v>
      </c>
      <c r="L30" t="s">
        <v>4</v>
      </c>
      <c r="M30" t="s">
        <v>5</v>
      </c>
      <c r="N30" t="s">
        <v>9</v>
      </c>
      <c r="Q30" t="s">
        <v>8</v>
      </c>
      <c r="S30" t="s">
        <v>4</v>
      </c>
      <c r="T30" t="s">
        <v>5</v>
      </c>
      <c r="U30" t="s">
        <v>9</v>
      </c>
      <c r="X30" t="s">
        <v>8</v>
      </c>
      <c r="Z30" t="s">
        <v>4</v>
      </c>
      <c r="AA30" t="s">
        <v>5</v>
      </c>
      <c r="AB30" t="s">
        <v>9</v>
      </c>
    </row>
    <row r="31" spans="9:49" x14ac:dyDescent="0.3">
      <c r="I31" t="s">
        <v>0</v>
      </c>
      <c r="J31">
        <v>2.96</v>
      </c>
      <c r="K31" t="s">
        <v>2</v>
      </c>
      <c r="L31">
        <f>J31*1500/5</f>
        <v>888</v>
      </c>
      <c r="M31">
        <f>L31/3</f>
        <v>296</v>
      </c>
      <c r="N31">
        <f>(M31*2*PI()/60)*M32</f>
        <v>435.36221152736823</v>
      </c>
      <c r="P31" t="s">
        <v>0</v>
      </c>
      <c r="Q31">
        <v>3.36</v>
      </c>
      <c r="R31" t="s">
        <v>2</v>
      </c>
      <c r="S31">
        <f>Q31*1500/5</f>
        <v>1008</v>
      </c>
      <c r="T31">
        <f>S31/3</f>
        <v>336</v>
      </c>
      <c r="U31">
        <f>(T31*2*PI()/60)*T32</f>
        <v>451.59193050322551</v>
      </c>
      <c r="W31" t="s">
        <v>0</v>
      </c>
      <c r="X31">
        <v>4.0599999999999996</v>
      </c>
      <c r="Y31" t="s">
        <v>2</v>
      </c>
      <c r="Z31">
        <f>X31*1500/5</f>
        <v>1217.9999999999998</v>
      </c>
      <c r="AA31">
        <f>Z31/3</f>
        <v>405.99999999999994</v>
      </c>
      <c r="AB31" s="1">
        <f>(AA31*2*PI()/60)*AA32</f>
        <v>478.7513508518864</v>
      </c>
    </row>
    <row r="32" spans="9:49" x14ac:dyDescent="0.3">
      <c r="I32" t="s">
        <v>1</v>
      </c>
      <c r="J32">
        <v>2.3199999999999998</v>
      </c>
      <c r="K32" t="s">
        <v>3</v>
      </c>
      <c r="L32">
        <f>J32*10.09/5</f>
        <v>4.6817599999999997</v>
      </c>
      <c r="M32">
        <f>L32*3</f>
        <v>14.045279999999998</v>
      </c>
      <c r="P32" t="s">
        <v>1</v>
      </c>
      <c r="Q32">
        <v>2.12</v>
      </c>
      <c r="R32" t="s">
        <v>3</v>
      </c>
      <c r="S32">
        <f>Q32*10.09/5</f>
        <v>4.2781600000000006</v>
      </c>
      <c r="T32">
        <f>S32*3</f>
        <v>12.834480000000003</v>
      </c>
      <c r="W32" t="s">
        <v>1</v>
      </c>
      <c r="X32">
        <v>1.86</v>
      </c>
      <c r="Y32" t="s">
        <v>3</v>
      </c>
      <c r="Z32">
        <f>X32*10.09/5</f>
        <v>3.7534800000000006</v>
      </c>
      <c r="AA32">
        <f>Z32*3</f>
        <v>11.260440000000003</v>
      </c>
    </row>
    <row r="33" spans="2:28" x14ac:dyDescent="0.3">
      <c r="I33" t="s">
        <v>6</v>
      </c>
      <c r="J33">
        <v>70.400000000000006</v>
      </c>
      <c r="N33">
        <f>J33*J34</f>
        <v>334.40000000000003</v>
      </c>
      <c r="P33" t="s">
        <v>6</v>
      </c>
      <c r="Q33">
        <v>82</v>
      </c>
      <c r="U33">
        <f>Q33*Q34</f>
        <v>344.40000000000003</v>
      </c>
      <c r="W33" t="s">
        <v>6</v>
      </c>
      <c r="X33">
        <v>100</v>
      </c>
      <c r="AB33">
        <f>X33*X34</f>
        <v>325</v>
      </c>
    </row>
    <row r="34" spans="2:28" x14ac:dyDescent="0.3">
      <c r="I34" t="s">
        <v>7</v>
      </c>
      <c r="J34">
        <v>4.75</v>
      </c>
      <c r="P34" t="s">
        <v>7</v>
      </c>
      <c r="Q34">
        <v>4.2</v>
      </c>
      <c r="W34" t="s">
        <v>7</v>
      </c>
      <c r="X34">
        <v>3.25</v>
      </c>
    </row>
    <row r="35" spans="2:28" x14ac:dyDescent="0.3">
      <c r="I35" t="s">
        <v>14</v>
      </c>
      <c r="J35">
        <v>7</v>
      </c>
      <c r="M35" t="s">
        <v>15</v>
      </c>
      <c r="N35">
        <f>N33/N31</f>
        <v>0.76809606149976706</v>
      </c>
      <c r="P35" t="s">
        <v>14</v>
      </c>
      <c r="Q35">
        <v>7</v>
      </c>
      <c r="T35" t="s">
        <v>15</v>
      </c>
      <c r="U35">
        <f>U33/U31</f>
        <v>0.76263541648368793</v>
      </c>
      <c r="W35" t="s">
        <v>14</v>
      </c>
      <c r="X35">
        <v>7</v>
      </c>
      <c r="AA35" t="s">
        <v>15</v>
      </c>
      <c r="AB35">
        <f>AB33/AB31</f>
        <v>0.67884925947821884</v>
      </c>
    </row>
    <row r="37" spans="2:28" x14ac:dyDescent="0.3">
      <c r="C37" t="s">
        <v>8</v>
      </c>
      <c r="E37" t="s">
        <v>4</v>
      </c>
      <c r="F37" t="s">
        <v>5</v>
      </c>
      <c r="G37" t="s">
        <v>9</v>
      </c>
      <c r="J37" t="s">
        <v>8</v>
      </c>
      <c r="L37" t="s">
        <v>4</v>
      </c>
      <c r="M37" t="s">
        <v>5</v>
      </c>
      <c r="N37" t="s">
        <v>9</v>
      </c>
      <c r="Q37" t="s">
        <v>8</v>
      </c>
      <c r="S37" t="s">
        <v>4</v>
      </c>
      <c r="T37" t="s">
        <v>5</v>
      </c>
      <c r="U37" t="s">
        <v>9</v>
      </c>
    </row>
    <row r="38" spans="2:28" x14ac:dyDescent="0.3">
      <c r="B38" t="s">
        <v>0</v>
      </c>
      <c r="C38">
        <v>2.6</v>
      </c>
      <c r="D38" t="s">
        <v>2</v>
      </c>
      <c r="E38">
        <f>C38*1500/5</f>
        <v>780</v>
      </c>
      <c r="F38">
        <f>E38/3</f>
        <v>260</v>
      </c>
      <c r="G38">
        <f>(F38*2*PI()/60)*F39</f>
        <v>454.93931004199595</v>
      </c>
      <c r="I38" t="s">
        <v>0</v>
      </c>
      <c r="J38">
        <v>3.36</v>
      </c>
      <c r="K38" t="s">
        <v>2</v>
      </c>
      <c r="L38">
        <f>J38*1500/5</f>
        <v>1008</v>
      </c>
      <c r="M38">
        <f>L38/3</f>
        <v>336</v>
      </c>
      <c r="N38">
        <f>(M38*2*PI()/60)*M39</f>
        <v>553.83916005112553</v>
      </c>
      <c r="P38" t="s">
        <v>0</v>
      </c>
      <c r="Q38">
        <v>3.86</v>
      </c>
      <c r="R38" t="s">
        <v>2</v>
      </c>
      <c r="S38">
        <f>Q38*1500/5</f>
        <v>1158</v>
      </c>
      <c r="T38">
        <f>S38/3</f>
        <v>386</v>
      </c>
      <c r="U38" s="1">
        <f>(T38*2*PI()/60)*T39</f>
        <v>562.84158229554623</v>
      </c>
    </row>
    <row r="39" spans="2:28" x14ac:dyDescent="0.3">
      <c r="B39" t="s">
        <v>1</v>
      </c>
      <c r="C39">
        <v>2.76</v>
      </c>
      <c r="D39" t="s">
        <v>3</v>
      </c>
      <c r="E39">
        <f>C39*10.09/5</f>
        <v>5.56968</v>
      </c>
      <c r="F39">
        <f>E39*3</f>
        <v>16.709040000000002</v>
      </c>
      <c r="I39" t="s">
        <v>1</v>
      </c>
      <c r="J39">
        <v>2.6</v>
      </c>
      <c r="K39" t="s">
        <v>3</v>
      </c>
      <c r="L39">
        <f>J39*10.09/5</f>
        <v>5.2468000000000004</v>
      </c>
      <c r="M39">
        <f>L39*3</f>
        <v>15.740400000000001</v>
      </c>
      <c r="P39" t="s">
        <v>1</v>
      </c>
      <c r="Q39">
        <v>2.2999999999999998</v>
      </c>
      <c r="R39" t="s">
        <v>3</v>
      </c>
      <c r="S39">
        <f>Q39*10.09/5</f>
        <v>4.6413999999999991</v>
      </c>
      <c r="T39">
        <f>S39*3</f>
        <v>13.924199999999997</v>
      </c>
    </row>
    <row r="40" spans="2:28" x14ac:dyDescent="0.3">
      <c r="B40" t="s">
        <v>6</v>
      </c>
      <c r="C40">
        <v>58.4</v>
      </c>
      <c r="G40">
        <f>C40*C41</f>
        <v>344.56</v>
      </c>
      <c r="I40" t="s">
        <v>6</v>
      </c>
      <c r="J40">
        <v>80</v>
      </c>
      <c r="N40">
        <f>J40*J41</f>
        <v>428</v>
      </c>
      <c r="P40" t="s">
        <v>6</v>
      </c>
      <c r="Q40">
        <v>93.6</v>
      </c>
      <c r="U40">
        <f>Q40*Q41</f>
        <v>435.24</v>
      </c>
    </row>
    <row r="41" spans="2:28" x14ac:dyDescent="0.3">
      <c r="B41" t="s">
        <v>7</v>
      </c>
      <c r="C41">
        <v>5.9</v>
      </c>
      <c r="I41" t="s">
        <v>7</v>
      </c>
      <c r="J41">
        <v>5.35</v>
      </c>
      <c r="P41" t="s">
        <v>7</v>
      </c>
      <c r="Q41">
        <v>4.6500000000000004</v>
      </c>
    </row>
    <row r="42" spans="2:28" x14ac:dyDescent="0.3">
      <c r="B42" t="s">
        <v>14</v>
      </c>
      <c r="C42">
        <v>7.5</v>
      </c>
      <c r="F42" t="s">
        <v>15</v>
      </c>
      <c r="G42">
        <f>G40/G38</f>
        <v>0.75737574747759939</v>
      </c>
      <c r="I42" t="s">
        <v>14</v>
      </c>
      <c r="J42">
        <v>7.5</v>
      </c>
      <c r="M42" t="s">
        <v>15</v>
      </c>
      <c r="N42">
        <f>N40/N38</f>
        <v>0.7727875362957195</v>
      </c>
      <c r="P42" t="s">
        <v>14</v>
      </c>
      <c r="Q42">
        <v>7.5</v>
      </c>
      <c r="T42" t="s">
        <v>15</v>
      </c>
      <c r="U42">
        <f>U40/U38</f>
        <v>0.77329041366289275</v>
      </c>
    </row>
    <row r="44" spans="2:28" x14ac:dyDescent="0.3">
      <c r="C44" t="s">
        <v>8</v>
      </c>
      <c r="E44" t="s">
        <v>4</v>
      </c>
      <c r="F44" t="s">
        <v>5</v>
      </c>
      <c r="G44" t="s">
        <v>9</v>
      </c>
      <c r="J44" t="s">
        <v>8</v>
      </c>
      <c r="L44" t="s">
        <v>4</v>
      </c>
      <c r="M44" t="s">
        <v>5</v>
      </c>
      <c r="N44" t="s">
        <v>9</v>
      </c>
      <c r="Q44" t="s">
        <v>8</v>
      </c>
      <c r="S44" t="s">
        <v>4</v>
      </c>
      <c r="T44" t="s">
        <v>5</v>
      </c>
      <c r="U44" t="s">
        <v>9</v>
      </c>
    </row>
    <row r="45" spans="2:28" x14ac:dyDescent="0.3">
      <c r="B45" t="s">
        <v>0</v>
      </c>
      <c r="C45">
        <v>2.96</v>
      </c>
      <c r="D45" t="s">
        <v>2</v>
      </c>
      <c r="E45">
        <f>C45*1500/5</f>
        <v>888</v>
      </c>
      <c r="F45">
        <f>E45/3</f>
        <v>296</v>
      </c>
      <c r="G45">
        <f>(F45*2*PI()/60)*F46</f>
        <v>585.48711205404709</v>
      </c>
      <c r="I45" t="s">
        <v>0</v>
      </c>
      <c r="J45">
        <v>3.76</v>
      </c>
      <c r="K45" t="s">
        <v>2</v>
      </c>
      <c r="L45">
        <f>J45*1500/5</f>
        <v>1128</v>
      </c>
      <c r="M45">
        <f>L45/3</f>
        <v>376</v>
      </c>
      <c r="N45">
        <f>(M45*2*PI()/60)*M46</f>
        <v>676.98215278044165</v>
      </c>
      <c r="P45" t="s">
        <v>0</v>
      </c>
      <c r="Q45">
        <v>4.24</v>
      </c>
      <c r="R45" t="s">
        <v>2</v>
      </c>
      <c r="S45">
        <f>Q45*1500/5</f>
        <v>1272</v>
      </c>
      <c r="T45">
        <f>S45/3</f>
        <v>424</v>
      </c>
      <c r="U45" s="1">
        <f>(T45*2*PI()/60)*T46</f>
        <v>698.89227339784895</v>
      </c>
    </row>
    <row r="46" spans="2:28" x14ac:dyDescent="0.3">
      <c r="B46" t="s">
        <v>1</v>
      </c>
      <c r="C46">
        <v>3.12</v>
      </c>
      <c r="D46" t="s">
        <v>3</v>
      </c>
      <c r="E46">
        <f>C46*10.09/5</f>
        <v>6.2961600000000004</v>
      </c>
      <c r="F46">
        <f>E46*3</f>
        <v>18.888480000000001</v>
      </c>
      <c r="I46" t="s">
        <v>1</v>
      </c>
      <c r="J46">
        <v>2.84</v>
      </c>
      <c r="K46" t="s">
        <v>3</v>
      </c>
      <c r="L46">
        <f>J46*10.09/5</f>
        <v>5.7311199999999998</v>
      </c>
      <c r="M46">
        <f>L46*3</f>
        <v>17.193359999999998</v>
      </c>
      <c r="P46" t="s">
        <v>1</v>
      </c>
      <c r="Q46">
        <v>2.6</v>
      </c>
      <c r="R46" t="s">
        <v>3</v>
      </c>
      <c r="S46">
        <f>Q46*10.09/5</f>
        <v>5.2468000000000004</v>
      </c>
      <c r="T46">
        <f>S46*3</f>
        <v>15.740400000000001</v>
      </c>
    </row>
    <row r="47" spans="2:28" x14ac:dyDescent="0.3">
      <c r="B47" t="s">
        <v>6</v>
      </c>
      <c r="C47">
        <v>68</v>
      </c>
      <c r="G47">
        <f>C47*C48</f>
        <v>472.6</v>
      </c>
      <c r="I47" t="s">
        <v>6</v>
      </c>
      <c r="J47">
        <v>88.8</v>
      </c>
      <c r="N47">
        <f>J47*J48</f>
        <v>532.79999999999995</v>
      </c>
      <c r="P47" t="s">
        <v>6</v>
      </c>
      <c r="Q47">
        <v>104</v>
      </c>
      <c r="U47">
        <f>Q47*Q48</f>
        <v>530.4</v>
      </c>
    </row>
    <row r="48" spans="2:28" x14ac:dyDescent="0.3">
      <c r="B48" t="s">
        <v>7</v>
      </c>
      <c r="C48">
        <v>6.95</v>
      </c>
      <c r="I48" t="s">
        <v>7</v>
      </c>
      <c r="J48">
        <v>6</v>
      </c>
      <c r="P48" t="s">
        <v>7</v>
      </c>
      <c r="Q48">
        <v>5.0999999999999996</v>
      </c>
    </row>
    <row r="49" spans="2:21" x14ac:dyDescent="0.3">
      <c r="B49" t="s">
        <v>14</v>
      </c>
      <c r="C49">
        <v>8</v>
      </c>
      <c r="F49" t="s">
        <v>15</v>
      </c>
      <c r="G49">
        <f>G47/G45</f>
        <v>0.80719112388655567</v>
      </c>
      <c r="I49" t="s">
        <v>14</v>
      </c>
      <c r="J49">
        <v>8</v>
      </c>
      <c r="M49" t="s">
        <v>15</v>
      </c>
      <c r="N49">
        <f>N47/N45</f>
        <v>0.78702222475397698</v>
      </c>
      <c r="P49" t="s">
        <v>14</v>
      </c>
      <c r="Q49">
        <v>8</v>
      </c>
      <c r="T49" t="s">
        <v>15</v>
      </c>
      <c r="U49">
        <f>U47/U45</f>
        <v>0.75891524372035279</v>
      </c>
    </row>
    <row r="51" spans="2:21" x14ac:dyDescent="0.3">
      <c r="C51" t="s">
        <v>8</v>
      </c>
      <c r="E51" t="s">
        <v>4</v>
      </c>
      <c r="F51" t="s">
        <v>5</v>
      </c>
      <c r="G51" t="s">
        <v>9</v>
      </c>
      <c r="J51" t="s">
        <v>8</v>
      </c>
      <c r="L51" t="s">
        <v>4</v>
      </c>
      <c r="M51" t="s">
        <v>5</v>
      </c>
      <c r="N51" t="s">
        <v>9</v>
      </c>
    </row>
    <row r="52" spans="2:21" x14ac:dyDescent="0.3">
      <c r="B52" t="s">
        <v>0</v>
      </c>
      <c r="C52">
        <v>3.4</v>
      </c>
      <c r="D52" t="s">
        <v>2</v>
      </c>
      <c r="E52">
        <f>C52*1500/5</f>
        <v>1020</v>
      </c>
      <c r="F52">
        <f>E52/3</f>
        <v>340</v>
      </c>
      <c r="G52">
        <f>(F52*2*PI()/60)*F53</f>
        <v>758.73936212132219</v>
      </c>
      <c r="I52" t="s">
        <v>0</v>
      </c>
      <c r="J52">
        <v>4.22</v>
      </c>
      <c r="K52" t="s">
        <v>2</v>
      </c>
      <c r="L52">
        <f>J52*1500/5</f>
        <v>1266</v>
      </c>
      <c r="M52">
        <f>L52/3</f>
        <v>422</v>
      </c>
      <c r="N52" s="1">
        <f>(M52*2*PI()/60)*M53</f>
        <v>834.71473407705355</v>
      </c>
    </row>
    <row r="53" spans="2:21" x14ac:dyDescent="0.3">
      <c r="B53" t="s">
        <v>1</v>
      </c>
      <c r="C53">
        <v>3.52</v>
      </c>
      <c r="D53" t="s">
        <v>3</v>
      </c>
      <c r="E53">
        <f>C53*10.09/5</f>
        <v>7.1033599999999995</v>
      </c>
      <c r="F53">
        <f>E53*3</f>
        <v>21.310079999999999</v>
      </c>
      <c r="I53" t="s">
        <v>1</v>
      </c>
      <c r="J53">
        <v>3.12</v>
      </c>
      <c r="K53" t="s">
        <v>3</v>
      </c>
      <c r="L53">
        <f>J53*10.09/5</f>
        <v>6.2961600000000004</v>
      </c>
      <c r="M53">
        <f>L53*3</f>
        <v>18.888480000000001</v>
      </c>
    </row>
    <row r="54" spans="2:21" x14ac:dyDescent="0.3">
      <c r="B54" t="s">
        <v>6</v>
      </c>
      <c r="C54">
        <v>76.8</v>
      </c>
      <c r="G54">
        <f>C54*C55</f>
        <v>595.19999999999993</v>
      </c>
      <c r="I54" t="s">
        <v>6</v>
      </c>
      <c r="J54">
        <v>98.4</v>
      </c>
      <c r="N54">
        <f>J54*J55</f>
        <v>649.44000000000005</v>
      </c>
    </row>
    <row r="55" spans="2:21" x14ac:dyDescent="0.3">
      <c r="B55" t="s">
        <v>7</v>
      </c>
      <c r="C55">
        <v>7.75</v>
      </c>
      <c r="I55" t="s">
        <v>7</v>
      </c>
      <c r="J55">
        <v>6.6</v>
      </c>
    </row>
    <row r="56" spans="2:21" x14ac:dyDescent="0.3">
      <c r="B56" t="s">
        <v>14</v>
      </c>
      <c r="C56">
        <v>8.5</v>
      </c>
      <c r="F56" t="s">
        <v>15</v>
      </c>
      <c r="G56">
        <f>G54/G52</f>
        <v>0.78445910376378714</v>
      </c>
      <c r="I56" t="s">
        <v>14</v>
      </c>
      <c r="J56">
        <v>8.5</v>
      </c>
      <c r="M56" t="s">
        <v>15</v>
      </c>
      <c r="N56">
        <f>N54/N52</f>
        <v>0.77803826084139716</v>
      </c>
    </row>
    <row r="58" spans="2:21" x14ac:dyDescent="0.3">
      <c r="C58" t="s">
        <v>8</v>
      </c>
      <c r="E58" t="s">
        <v>4</v>
      </c>
      <c r="F58" t="s">
        <v>5</v>
      </c>
      <c r="G58" t="s">
        <v>9</v>
      </c>
    </row>
    <row r="59" spans="2:21" x14ac:dyDescent="0.3">
      <c r="B59" t="s">
        <v>0</v>
      </c>
      <c r="C59">
        <v>3.76</v>
      </c>
      <c r="D59" t="s">
        <v>2</v>
      </c>
      <c r="E59">
        <f>C59*1500/5</f>
        <v>1128</v>
      </c>
      <c r="F59">
        <f>E59/3</f>
        <v>376</v>
      </c>
      <c r="G59" s="1">
        <f>(F59*2*PI()/60)*F60</f>
        <v>915.35615023834384</v>
      </c>
    </row>
    <row r="60" spans="2:21" x14ac:dyDescent="0.3">
      <c r="B60" t="s">
        <v>1</v>
      </c>
      <c r="C60">
        <v>3.84</v>
      </c>
      <c r="D60" t="s">
        <v>3</v>
      </c>
      <c r="E60">
        <f>C60*10.09/5</f>
        <v>7.7491199999999996</v>
      </c>
      <c r="F60">
        <f>E60*3</f>
        <v>23.24736</v>
      </c>
    </row>
    <row r="61" spans="2:21" x14ac:dyDescent="0.3">
      <c r="B61" t="s">
        <v>6</v>
      </c>
      <c r="C61">
        <v>84</v>
      </c>
      <c r="G61">
        <f>C61*C62</f>
        <v>730.8</v>
      </c>
    </row>
    <row r="62" spans="2:21" x14ac:dyDescent="0.3">
      <c r="B62" t="s">
        <v>7</v>
      </c>
      <c r="C62">
        <v>8.6999999999999993</v>
      </c>
    </row>
    <row r="63" spans="2:21" x14ac:dyDescent="0.3">
      <c r="B63" t="s">
        <v>14</v>
      </c>
      <c r="C63">
        <v>9</v>
      </c>
      <c r="F63" t="s">
        <v>15</v>
      </c>
      <c r="G63">
        <f>G61/G59</f>
        <v>0.7983777678335493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zcn</dc:creator>
  <cp:lastModifiedBy>zcn</cp:lastModifiedBy>
  <dcterms:created xsi:type="dcterms:W3CDTF">2022-04-21T18:26:56Z</dcterms:created>
  <dcterms:modified xsi:type="dcterms:W3CDTF">2022-04-26T22:22:31Z</dcterms:modified>
</cp:coreProperties>
</file>