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yongzhejiang/Downloads/"/>
    </mc:Choice>
  </mc:AlternateContent>
  <xr:revisionPtr revIDLastSave="0" documentId="13_ncr:1_{1D6B9E59-2953-EE42-BFCC-EE29EADC1056}" xr6:coauthVersionLast="47" xr6:coauthVersionMax="47" xr10:uidLastSave="{00000000-0000-0000-0000-000000000000}"/>
  <bookViews>
    <workbookView xWindow="0" yWindow="500" windowWidth="28800" windowHeight="1612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H75" i="2" s="1"/>
  <c r="A75" i="2"/>
  <c r="W74" i="2"/>
  <c r="V74" i="2"/>
  <c r="U74" i="2"/>
  <c r="T74" i="2"/>
  <c r="C74" i="2"/>
  <c r="B74" i="2"/>
  <c r="K74" i="2" s="1"/>
  <c r="A74" i="2"/>
  <c r="W73" i="2"/>
  <c r="V73" i="2"/>
  <c r="U73" i="2"/>
  <c r="T73" i="2"/>
  <c r="C73" i="2"/>
  <c r="B73" i="2"/>
  <c r="N73" i="2" s="1"/>
  <c r="A73" i="2"/>
  <c r="W72" i="2"/>
  <c r="V72" i="2"/>
  <c r="U72" i="2"/>
  <c r="T72" i="2"/>
  <c r="C72" i="2"/>
  <c r="B72" i="2"/>
  <c r="I72" i="2" s="1"/>
  <c r="A72" i="2"/>
  <c r="W71" i="2"/>
  <c r="V71" i="2"/>
  <c r="U71" i="2"/>
  <c r="T71" i="2"/>
  <c r="C71" i="2"/>
  <c r="B71" i="2"/>
  <c r="L71" i="2" s="1"/>
  <c r="A71" i="2"/>
  <c r="W70" i="2"/>
  <c r="V70" i="2"/>
  <c r="U70" i="2"/>
  <c r="T70" i="2"/>
  <c r="C70" i="2"/>
  <c r="B70" i="2"/>
  <c r="O70" i="2" s="1"/>
  <c r="A70" i="2"/>
  <c r="W69" i="2"/>
  <c r="V69" i="2"/>
  <c r="U69" i="2"/>
  <c r="T69" i="2"/>
  <c r="C69" i="2"/>
  <c r="B69" i="2"/>
  <c r="J69" i="2" s="1"/>
  <c r="A69" i="2"/>
  <c r="W68" i="2"/>
  <c r="V68" i="2"/>
  <c r="U68" i="2"/>
  <c r="T68" i="2"/>
  <c r="G68" i="2"/>
  <c r="C68" i="2"/>
  <c r="B68" i="2"/>
  <c r="M68" i="2" s="1"/>
  <c r="A68" i="2"/>
  <c r="W67" i="2"/>
  <c r="V67" i="2"/>
  <c r="U67" i="2"/>
  <c r="T67" i="2"/>
  <c r="C67" i="2"/>
  <c r="B67" i="2"/>
  <c r="H67" i="2" s="1"/>
  <c r="A67" i="2"/>
  <c r="W66" i="2"/>
  <c r="V66" i="2"/>
  <c r="U66" i="2"/>
  <c r="T66" i="2"/>
  <c r="C66" i="2"/>
  <c r="B66" i="2"/>
  <c r="K66" i="2" s="1"/>
  <c r="A66" i="2"/>
  <c r="W65" i="2"/>
  <c r="V65" i="2"/>
  <c r="U65" i="2"/>
  <c r="T65" i="2"/>
  <c r="C65" i="2"/>
  <c r="B65" i="2"/>
  <c r="N65" i="2" s="1"/>
  <c r="A65" i="2"/>
  <c r="W64" i="2"/>
  <c r="V64" i="2"/>
  <c r="U64" i="2"/>
  <c r="T64" i="2"/>
  <c r="C64" i="2"/>
  <c r="B64" i="2"/>
  <c r="I64" i="2" s="1"/>
  <c r="A64" i="2"/>
  <c r="W63" i="2"/>
  <c r="V63" i="2"/>
  <c r="U63" i="2"/>
  <c r="T63" i="2"/>
  <c r="C63" i="2"/>
  <c r="B63" i="2"/>
  <c r="L63" i="2" s="1"/>
  <c r="A63" i="2"/>
  <c r="W62" i="2"/>
  <c r="V62" i="2"/>
  <c r="U62" i="2"/>
  <c r="T62" i="2"/>
  <c r="C62" i="2"/>
  <c r="B62" i="2"/>
  <c r="O62" i="2" s="1"/>
  <c r="A62" i="2"/>
  <c r="W61" i="2"/>
  <c r="V61" i="2"/>
  <c r="U61" i="2"/>
  <c r="T61" i="2"/>
  <c r="L61" i="2"/>
  <c r="C61" i="2"/>
  <c r="B61" i="2"/>
  <c r="J61" i="2" s="1"/>
  <c r="A61" i="2"/>
  <c r="W60" i="2"/>
  <c r="V60" i="2"/>
  <c r="U60" i="2"/>
  <c r="T60" i="2"/>
  <c r="C60" i="2"/>
  <c r="B60" i="2"/>
  <c r="M60" i="2" s="1"/>
  <c r="A60" i="2"/>
  <c r="W59" i="2"/>
  <c r="V59" i="2"/>
  <c r="U59" i="2"/>
  <c r="T59" i="2"/>
  <c r="C59" i="2"/>
  <c r="B59" i="2"/>
  <c r="H59" i="2" s="1"/>
  <c r="A59" i="2"/>
  <c r="W58" i="2"/>
  <c r="V58" i="2"/>
  <c r="U58" i="2"/>
  <c r="T58" i="2"/>
  <c r="C58" i="2"/>
  <c r="B58" i="2"/>
  <c r="K58" i="2" s="1"/>
  <c r="A58" i="2"/>
  <c r="W57" i="2"/>
  <c r="V57" i="2"/>
  <c r="U57" i="2"/>
  <c r="T57" i="2"/>
  <c r="C57" i="2"/>
  <c r="B57" i="2"/>
  <c r="N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N76" i="2" l="1"/>
  <c r="O76" i="2"/>
  <c r="B93" i="2"/>
  <c r="E93" i="2" s="1"/>
  <c r="I61" i="2"/>
  <c r="K61" i="2"/>
  <c r="G76" i="2"/>
  <c r="I76" i="2"/>
  <c r="N68" i="2"/>
  <c r="I69" i="2"/>
  <c r="I68" i="2"/>
  <c r="K69" i="2"/>
  <c r="L69" i="2"/>
  <c r="G73" i="2"/>
  <c r="H58" i="2"/>
  <c r="M58" i="2"/>
  <c r="G61" i="2"/>
  <c r="G74" i="2"/>
  <c r="I75" i="2"/>
  <c r="F76" i="2"/>
  <c r="H62" i="2"/>
  <c r="I62" i="2"/>
  <c r="K62" i="2"/>
  <c r="K63" i="2"/>
  <c r="G65" i="2"/>
  <c r="O69" i="2"/>
  <c r="K70" i="2"/>
  <c r="H73" i="2"/>
  <c r="D61" i="2"/>
  <c r="M63" i="2"/>
  <c r="H65" i="2"/>
  <c r="L70" i="2"/>
  <c r="O73" i="2"/>
  <c r="D74" i="2"/>
  <c r="L58" i="2"/>
  <c r="F61" i="2"/>
  <c r="O65" i="2"/>
  <c r="M66" i="2"/>
  <c r="I67" i="2"/>
  <c r="F68" i="2"/>
  <c r="E74" i="2"/>
  <c r="O28" i="1"/>
  <c r="O27" i="1"/>
  <c r="G57" i="2"/>
  <c r="N63" i="2"/>
  <c r="N70" i="2"/>
  <c r="E71" i="2"/>
  <c r="J57" i="2"/>
  <c r="G60" i="2"/>
  <c r="N62" i="2"/>
  <c r="E63" i="2"/>
  <c r="E66" i="2"/>
  <c r="D70" i="2"/>
  <c r="H71" i="2"/>
  <c r="M33" i="1"/>
  <c r="M34" i="1" s="1"/>
  <c r="G58" i="2"/>
  <c r="O60" i="2"/>
  <c r="F62" i="2"/>
  <c r="I63" i="2"/>
  <c r="L66" i="2"/>
  <c r="G69" i="2"/>
  <c r="I70" i="2"/>
  <c r="M71" i="2"/>
  <c r="O74" i="2"/>
  <c r="B90" i="2"/>
  <c r="O66" i="2"/>
  <c r="H57" i="2"/>
  <c r="O58" i="2"/>
  <c r="I59" i="2"/>
  <c r="F60" i="2"/>
  <c r="L62" i="2"/>
  <c r="D66" i="2"/>
  <c r="N69" i="2"/>
  <c r="F71" i="2"/>
  <c r="H74" i="2"/>
  <c r="N71" i="2"/>
  <c r="L74" i="2"/>
  <c r="O57" i="2"/>
  <c r="D58" i="2"/>
  <c r="I60" i="2"/>
  <c r="N61" i="2"/>
  <c r="F63" i="2"/>
  <c r="G66" i="2"/>
  <c r="O68" i="2"/>
  <c r="D69" i="2"/>
  <c r="F70" i="2"/>
  <c r="I71" i="2"/>
  <c r="E58" i="2"/>
  <c r="N60" i="2"/>
  <c r="O61" i="2"/>
  <c r="D62" i="2"/>
  <c r="H63" i="2"/>
  <c r="H66" i="2"/>
  <c r="F69" i="2"/>
  <c r="H70" i="2"/>
  <c r="K71" i="2"/>
  <c r="M74" i="2"/>
  <c r="L93" i="2"/>
  <c r="D93" i="2"/>
  <c r="K93" i="2"/>
  <c r="H93" i="2"/>
  <c r="J93" i="2"/>
  <c r="N93" i="2"/>
  <c r="F93" i="2"/>
  <c r="J56" i="2"/>
  <c r="J72" i="2"/>
  <c r="K56" i="2"/>
  <c r="J59" i="2"/>
  <c r="K64" i="2"/>
  <c r="J67" i="2"/>
  <c r="K72" i="2"/>
  <c r="J75" i="2"/>
  <c r="D56" i="2"/>
  <c r="L56" i="2"/>
  <c r="I57" i="2"/>
  <c r="F58" i="2"/>
  <c r="N58" i="2"/>
  <c r="K59" i="2"/>
  <c r="H60" i="2"/>
  <c r="E61" i="2"/>
  <c r="M61" i="2"/>
  <c r="J62" i="2"/>
  <c r="G63" i="2"/>
  <c r="O63" i="2"/>
  <c r="D64" i="2"/>
  <c r="L64" i="2"/>
  <c r="I65" i="2"/>
  <c r="F66" i="2"/>
  <c r="N66" i="2"/>
  <c r="K67" i="2"/>
  <c r="H68" i="2"/>
  <c r="E69" i="2"/>
  <c r="M69" i="2"/>
  <c r="J70" i="2"/>
  <c r="G71" i="2"/>
  <c r="O71" i="2"/>
  <c r="D72" i="2"/>
  <c r="L72" i="2"/>
  <c r="I73" i="2"/>
  <c r="F74" i="2"/>
  <c r="N74" i="2"/>
  <c r="K75" i="2"/>
  <c r="H76" i="2"/>
  <c r="J64" i="2"/>
  <c r="M56" i="2"/>
  <c r="D59" i="2"/>
  <c r="L59" i="2"/>
  <c r="E64" i="2"/>
  <c r="J65" i="2"/>
  <c r="L67" i="2"/>
  <c r="F56" i="2"/>
  <c r="F64" i="2"/>
  <c r="K65" i="2"/>
  <c r="O26" i="1"/>
  <c r="G56" i="2"/>
  <c r="O56" i="2"/>
  <c r="D57" i="2"/>
  <c r="L57" i="2"/>
  <c r="I58" i="2"/>
  <c r="F59" i="2"/>
  <c r="N59" i="2"/>
  <c r="K60" i="2"/>
  <c r="H61" i="2"/>
  <c r="E62" i="2"/>
  <c r="M62" i="2"/>
  <c r="J63" i="2"/>
  <c r="G64" i="2"/>
  <c r="O64" i="2"/>
  <c r="D65" i="2"/>
  <c r="L65" i="2"/>
  <c r="I66" i="2"/>
  <c r="F67" i="2"/>
  <c r="N67" i="2"/>
  <c r="K68" i="2"/>
  <c r="H69" i="2"/>
  <c r="E70" i="2"/>
  <c r="M70" i="2"/>
  <c r="J71" i="2"/>
  <c r="G72" i="2"/>
  <c r="O72" i="2"/>
  <c r="D73" i="2"/>
  <c r="L73" i="2"/>
  <c r="I74" i="2"/>
  <c r="F75" i="2"/>
  <c r="N75" i="2"/>
  <c r="K76" i="2"/>
  <c r="E56" i="2"/>
  <c r="M64" i="2"/>
  <c r="D67" i="2"/>
  <c r="M72" i="2"/>
  <c r="L75" i="2"/>
  <c r="N56" i="2"/>
  <c r="K57" i="2"/>
  <c r="M59" i="2"/>
  <c r="J60" i="2"/>
  <c r="N64" i="2"/>
  <c r="E67" i="2"/>
  <c r="M67" i="2"/>
  <c r="J68" i="2"/>
  <c r="F72" i="2"/>
  <c r="N72" i="2"/>
  <c r="K73" i="2"/>
  <c r="E75" i="2"/>
  <c r="M75" i="2"/>
  <c r="J76" i="2"/>
  <c r="H56" i="2"/>
  <c r="E57" i="2"/>
  <c r="M57" i="2"/>
  <c r="J58" i="2"/>
  <c r="G59" i="2"/>
  <c r="O59" i="2"/>
  <c r="D60" i="2"/>
  <c r="L60" i="2"/>
  <c r="H64" i="2"/>
  <c r="E65" i="2"/>
  <c r="M65" i="2"/>
  <c r="J66" i="2"/>
  <c r="G67" i="2"/>
  <c r="O67" i="2"/>
  <c r="D68" i="2"/>
  <c r="L68" i="2"/>
  <c r="H72" i="2"/>
  <c r="E73" i="2"/>
  <c r="M73" i="2"/>
  <c r="J74" i="2"/>
  <c r="G75" i="2"/>
  <c r="O75" i="2"/>
  <c r="D76" i="2"/>
  <c r="L76" i="2"/>
  <c r="E72" i="2"/>
  <c r="J73" i="2"/>
  <c r="D75" i="2"/>
  <c r="B89" i="2"/>
  <c r="E59" i="2"/>
  <c r="I56" i="2"/>
  <c r="F57" i="2"/>
  <c r="E60" i="2"/>
  <c r="G62" i="2"/>
  <c r="D63" i="2"/>
  <c r="F65" i="2"/>
  <c r="E68" i="2"/>
  <c r="G70" i="2"/>
  <c r="D71" i="2"/>
  <c r="F73" i="2"/>
  <c r="E76" i="2"/>
  <c r="B88" i="2"/>
  <c r="G93" i="2" l="1"/>
  <c r="O93" i="2"/>
  <c r="M93" i="2"/>
  <c r="I93" i="2"/>
  <c r="B95" i="2"/>
  <c r="B96" i="2" s="1"/>
  <c r="I90" i="2"/>
  <c r="I88" i="2"/>
  <c r="I89" i="2"/>
  <c r="I95" i="2" s="1"/>
  <c r="I96" i="2" s="1"/>
  <c r="D89" i="2"/>
  <c r="D90" i="2"/>
  <c r="D88" i="2"/>
  <c r="E89" i="2"/>
  <c r="E90" i="2"/>
  <c r="E88" i="2"/>
  <c r="M89" i="2"/>
  <c r="M90" i="2"/>
  <c r="M88" i="2"/>
  <c r="J90" i="2"/>
  <c r="J88" i="2"/>
  <c r="J89" i="2"/>
  <c r="H90" i="2"/>
  <c r="H88" i="2"/>
  <c r="H89" i="2"/>
  <c r="K90" i="2"/>
  <c r="K89" i="2"/>
  <c r="K88" i="2"/>
  <c r="G89" i="2"/>
  <c r="G88" i="2"/>
  <c r="G90" i="2"/>
  <c r="L89" i="2"/>
  <c r="L90" i="2"/>
  <c r="L88" i="2"/>
  <c r="N89" i="2"/>
  <c r="N90" i="2"/>
  <c r="N88" i="2"/>
  <c r="F89" i="2"/>
  <c r="F88" i="2"/>
  <c r="F90" i="2"/>
  <c r="O90" i="2"/>
  <c r="O88" i="2"/>
  <c r="O89" i="2"/>
  <c r="O95" i="2" l="1"/>
  <c r="O96" i="2" s="1"/>
  <c r="O98" i="2" s="1"/>
  <c r="M95" i="2"/>
  <c r="M96" i="2" s="1"/>
  <c r="E95" i="2"/>
  <c r="E96" i="2" s="1"/>
  <c r="E98" i="2" s="1"/>
  <c r="N95" i="2"/>
  <c r="N96" i="2" s="1"/>
  <c r="N98" i="2" s="1"/>
  <c r="J95" i="2"/>
  <c r="J96" i="2" s="1"/>
  <c r="D95" i="2"/>
  <c r="D96" i="2" s="1"/>
  <c r="D98" i="2" s="1"/>
  <c r="M98" i="2"/>
  <c r="J98" i="2"/>
  <c r="I98" i="2"/>
  <c r="G95" i="2"/>
  <c r="G96" i="2" s="1"/>
  <c r="G98" i="2" s="1"/>
  <c r="K95" i="2"/>
  <c r="K96" i="2" s="1"/>
  <c r="K98" i="2" s="1"/>
  <c r="L95" i="2"/>
  <c r="L96" i="2" s="1"/>
  <c r="L98" i="2" s="1"/>
  <c r="H95" i="2"/>
  <c r="H96" i="2" s="1"/>
  <c r="H98" i="2" s="1"/>
  <c r="F95" i="2"/>
  <c r="F96" i="2" s="1"/>
  <c r="F98" i="2" s="1"/>
</calcChain>
</file>

<file path=xl/sharedStrings.xml><?xml version="1.0" encoding="utf-8"?>
<sst xmlns="http://schemas.openxmlformats.org/spreadsheetml/2006/main" count="76" uniqueCount="57">
  <si>
    <t>System Parameters (defined by hardware)</t>
  </si>
  <si>
    <t>Profiles (usage of each component mode - defined by software and usage)</t>
  </si>
  <si>
    <t>form the datasheets</t>
  </si>
  <si>
    <t>"off"</t>
  </si>
  <si>
    <t>"sensing"</t>
  </si>
  <si>
    <t>"interactive"</t>
  </si>
  <si>
    <t>mW</t>
  </si>
  <si>
    <t>Idle</t>
  </si>
  <si>
    <t>Sleep</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</si>
  <si>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</si>
  <si>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</si>
  <si>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</si>
  <si>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</si>
  <si>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</si>
  <si>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</si>
  <si>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</si>
  <si>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</si>
  <si>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</si>
  <si>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</si>
  <si>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</si>
  <si>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</si>
  <si>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</si>
  <si>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</si>
  <si>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mW*h</t>
  </si>
  <si>
    <t>Capacity</t>
  </si>
  <si>
    <t>mAh</t>
  </si>
  <si>
    <t>Nominal Voltage</t>
  </si>
  <si>
    <t>V</t>
  </si>
  <si>
    <t>Days of Use</t>
  </si>
  <si>
    <t>days</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</si>
  <si>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</si>
  <si>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</si>
  <si>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</si>
  <si>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</si>
  <si>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</si>
  <si>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</si>
  <si>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</si>
  <si>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</si>
  <si>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</si>
  <si>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</si>
  <si>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</si>
  <si>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</si>
  <si>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</si>
  <si>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</si>
  <si>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</si>
  <si>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</si>
  <si>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</si>
  <si>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Processor-XIAO ESP32S3</t>
    <phoneticPr fontId="4" type="noConversion"/>
  </si>
  <si>
    <t xml:space="preserve">Battery-EEMB 3.7V 550mAh 323450 Lipo Battery Rechargeable with JST Connector </t>
    <phoneticPr fontId="4" type="noConversion"/>
  </si>
  <si>
    <t>Display-SSD1306</t>
    <phoneticPr fontId="4" type="noConversion"/>
  </si>
  <si>
    <t>LED-LS R976</t>
    <phoneticPr fontId="4" type="noConversion"/>
  </si>
  <si>
    <t>Sensor-DS18B20</t>
    <phoneticPr fontId="4" type="noConversion"/>
  </si>
  <si>
    <t>mW</t>
    <phoneticPr fontId="4" type="noConversion"/>
  </si>
  <si>
    <t>Regulator Efficiency</t>
    <phoneticPr fontId="4" type="noConversion"/>
  </si>
  <si>
    <t>Active</t>
    <phoneticPr fontId="4" type="noConversion"/>
  </si>
  <si>
    <t>This table records the component parameters of the display device, so most of the values are initial values.</t>
    <phoneticPr fontId="4" type="noConversion"/>
  </si>
  <si>
    <r>
      <rPr>
        <b/>
        <sz val="10"/>
        <color rgb="FF000000"/>
        <rFont val="Arial"/>
        <family val="2"/>
        <scheme val="minor"/>
      </rPr>
      <t>Days of Use Metric:</t>
    </r>
    <r>
      <rPr>
        <sz val="10"/>
        <color rgb="FF000000"/>
        <rFont val="Arial"/>
        <family val="2"/>
        <scheme val="minor"/>
      </rPr>
      <t xml:space="preserve"> To determine the "days of use" metric, I considered the expected daily usage patterns for each device mode. The duty cycles and power consumption values were extrapolated from the datasheets and adjusted based on realistic usage scenarios. </t>
    </r>
    <r>
      <rPr>
        <b/>
        <sz val="10"/>
        <color rgb="FF000000"/>
        <rFont val="Arial"/>
        <family val="2"/>
        <scheme val="minor"/>
      </rPr>
      <t xml:space="preserve">Optimum Battery Size: </t>
    </r>
    <r>
      <rPr>
        <sz val="10"/>
        <color rgb="FF000000"/>
        <rFont val="Arial"/>
        <family val="2"/>
        <scheme val="minor"/>
      </rPr>
      <t xml:space="preserve">The optimum battery size was determined by balancing the desired days of use with the physical constraints and form factor of the device. The EEMB 3.7V 550mAh 323450 Lipo Battery was selected based on its capacity and compatibility with the project. The battery size is small, the capacity is moderate, easy to install and carry. Tradeoffs for </t>
    </r>
    <r>
      <rPr>
        <b/>
        <sz val="10"/>
        <color rgb="FF000000"/>
        <rFont val="Arial"/>
        <family val="2"/>
        <scheme val="minor"/>
      </rPr>
      <t>Improved User Experience:</t>
    </r>
    <r>
      <rPr>
        <sz val="10"/>
        <color rgb="FF000000"/>
        <rFont val="Arial"/>
        <family val="2"/>
        <scheme val="minor"/>
      </rPr>
      <t xml:space="preserve"> Several hardware/software/cost/effort tradeoffs could be considered to enhance the user experience. For instance, optimizing the processor's power management settings, implementing more efficient algorithms for sensing, or exploring low-power display options might contribute to extended battery life.</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</si>
</sst>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b/>
      <sz val="10"/>
      <color theme="1"/>
      <name val="Arial"/>
      <family val="2"/>
      <scheme val="minor"/>
    </font>
    <font>
      <sz val="10"/>
      <color rgb="FF000000"/>
      <name val="Arial"/>
      <family val="2"/>
      <scheme val="minor"/>
    </font>
    <font>
      <b/>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76"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4" xfId="0" applyFont="1" applyBorder="1"/>
    <xf numFmtId="0" fontId="6" fillId="0" borderId="0" xfId="0" applyFont="1"/>
    <xf numFmtId="0" fontId="6" fillId="0" borderId="0" xfId="0" applyFont="1" applyAlignment="1">
      <alignment wrapText="1"/>
    </xf>
    <xf numFmtId="0" fontId="0" fillId="0" borderId="0" xfId="0" applyAlignment="1"/>
    <xf numFmtId="0" fontId="6" fillId="0" borderId="0" xfId="0"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3.5299925944211497E-2</c:v>
                </c:pt>
                <c:pt idx="1">
                  <c:v>2.0603504218040358E-2</c:v>
                </c:pt>
                <c:pt idx="2">
                  <c:v>5.1126378015657892E-3</c:v>
                </c:pt>
                <c:pt idx="3">
                  <c:v>6.3623349769370563E-4</c:v>
                </c:pt>
                <c:pt idx="4">
                  <c:v>6.3989761638136855E-3</c:v>
                </c:pt>
                <c:pt idx="5">
                  <c:v>1.2732770969285934E-3</c:v>
                </c:pt>
                <c:pt idx="6">
                  <c:v>5.1126378015657892E-3</c:v>
                </c:pt>
                <c:pt idx="7">
                  <c:v>6.3989761638136855E-3</c:v>
                </c:pt>
                <c:pt idx="8">
                  <c:v>7.3658927141715402E-3</c:v>
                </c:pt>
                <c:pt idx="9">
                  <c:v>1.2489136382656918E-2</c:v>
                </c:pt>
                <c:pt idx="10">
                  <c:v>1.0183623460524593E-3</c:v>
                </c:pt>
                <c:pt idx="11">
                  <c:v>2.5439628581436224E-4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CB0-0E47-BEDC-0D7EEE3DFB9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1044070821"/>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title>
      <c:tx>
        <c:rich>
          <a:bodyPr/>
          <a:lstStyle/>
          <a:p>
            <a:pPr lvl="0">
              <a:defRPr b="0">
                <a:solidFill>
                  <a:srgbClr val="757575"/>
                </a:solidFill>
                <a:latin typeface="+mn-lt"/>
              </a:defRPr>
            </a:pPr>
            <a:r>
              <a:rPr lang="en"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3.5299925944211497E-2</c:v>
                </c:pt>
                <c:pt idx="1">
                  <c:v>2.0603504218040358E-2</c:v>
                </c:pt>
                <c:pt idx="2">
                  <c:v>5.1126378015657892E-3</c:v>
                </c:pt>
                <c:pt idx="3">
                  <c:v>6.3623349769370563E-4</c:v>
                </c:pt>
                <c:pt idx="4">
                  <c:v>6.3989761638136855E-3</c:v>
                </c:pt>
                <c:pt idx="5">
                  <c:v>1.2732770969285934E-3</c:v>
                </c:pt>
                <c:pt idx="6">
                  <c:v>5.1126378015657892E-3</c:v>
                </c:pt>
                <c:pt idx="7">
                  <c:v>6.3989761638136855E-3</c:v>
                </c:pt>
                <c:pt idx="8">
                  <c:v>7.3658927141715402E-3</c:v>
                </c:pt>
                <c:pt idx="9">
                  <c:v>1.2489136382656918E-2</c:v>
                </c:pt>
                <c:pt idx="10">
                  <c:v>1.0183623460524593E-3</c:v>
                </c:pt>
                <c:pt idx="11">
                  <c:v>2.5439628581436224E-4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447-1547-B571-A5942C5833E5}"/>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zh-CN"/>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zh-CN"/>
          </a:p>
        </c:txPr>
        <c:crossAx val="2021209165"/>
        <c:crosses val="autoZero"/>
        <c:crossBetween val="between"/>
      </c:valAx>
    </c:plotArea>
    <c:legend>
      <c:legendPos val="r"/>
      <c:overlay val="0"/>
      <c:txPr>
        <a:bodyPr/>
        <a:lstStyle/>
        <a:p>
          <a:pPr lvl="0">
            <a:defRPr b="0">
              <a:solidFill>
                <a:srgbClr val="1A1A1A"/>
              </a:solidFill>
              <a:latin typeface="+mn-lt"/>
            </a:defRPr>
          </a:pPr>
          <a:endParaRPr lang="zh-CN"/>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2"/>
  <sheetViews>
    <sheetView tabSelected="1" zoomScale="75" workbookViewId="0">
      <selection activeCell="R40" sqref="R40"/>
    </sheetView>
  </sheetViews>
  <sheetFormatPr baseColWidth="10" defaultColWidth="12.6640625" defaultRowHeight="15.75" customHeight="1" x14ac:dyDescent="0.15"/>
  <cols>
    <col min="1" max="1" width="35"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23" t="s">
        <v>47</v>
      </c>
      <c r="I6" s="6"/>
    </row>
    <row r="7" spans="1:9" ht="15.75" customHeight="1" x14ac:dyDescent="0.15">
      <c r="A7" s="7" t="s">
        <v>54</v>
      </c>
      <c r="B7" s="10">
        <v>65</v>
      </c>
      <c r="C7" s="9" t="s">
        <v>52</v>
      </c>
      <c r="E7" s="11">
        <v>0</v>
      </c>
      <c r="F7" s="12">
        <v>0.2</v>
      </c>
      <c r="G7" s="11">
        <v>0.25</v>
      </c>
      <c r="I7" s="6"/>
    </row>
    <row r="8" spans="1:9" ht="15.75" customHeight="1" x14ac:dyDescent="0.15">
      <c r="A8" s="7" t="s">
        <v>7</v>
      </c>
      <c r="B8" s="13">
        <v>10</v>
      </c>
      <c r="C8" s="9" t="s">
        <v>6</v>
      </c>
      <c r="E8" s="11">
        <v>0</v>
      </c>
      <c r="F8" s="12">
        <v>0.8</v>
      </c>
      <c r="G8" s="11">
        <v>0.75</v>
      </c>
      <c r="I8" s="6"/>
    </row>
    <row r="9" spans="1:9" ht="15.75" customHeight="1" x14ac:dyDescent="0.15">
      <c r="A9" s="7" t="s">
        <v>8</v>
      </c>
      <c r="B9" s="13">
        <v>1</v>
      </c>
      <c r="C9" s="9" t="s">
        <v>6</v>
      </c>
      <c r="E9" s="11">
        <v>1</v>
      </c>
      <c r="F9" s="11">
        <v>0</v>
      </c>
      <c r="G9" s="11">
        <v>0</v>
      </c>
      <c r="I9" s="6"/>
    </row>
    <row r="10" spans="1:9" ht="15.75" customHeight="1" x14ac:dyDescent="0.15">
      <c r="A10" s="7"/>
      <c r="I10" s="6"/>
    </row>
    <row r="11" spans="1:9" ht="15.75" customHeight="1" x14ac:dyDescent="0.15">
      <c r="A11" s="4" t="s">
        <v>50</v>
      </c>
      <c r="I11" s="6"/>
    </row>
    <row r="12" spans="1:9" ht="15.75" customHeight="1" x14ac:dyDescent="0.15">
      <c r="A12" s="7" t="s">
        <v>9</v>
      </c>
      <c r="B12" s="13">
        <v>5</v>
      </c>
      <c r="C12" s="9" t="s">
        <v>6</v>
      </c>
      <c r="E12" s="11">
        <v>0</v>
      </c>
      <c r="F12" s="11">
        <v>0.05</v>
      </c>
      <c r="G12" s="11">
        <v>0.05</v>
      </c>
      <c r="I12" s="6"/>
    </row>
    <row r="13" spans="1:9" ht="15.75" customHeight="1" x14ac:dyDescent="0.15">
      <c r="A13" s="7"/>
      <c r="I13" s="6"/>
    </row>
    <row r="14" spans="1:9" ht="15.75" customHeight="1" x14ac:dyDescent="0.15">
      <c r="A14" s="7"/>
      <c r="I14" s="6"/>
    </row>
    <row r="15" spans="1:9" ht="15.75" customHeight="1" x14ac:dyDescent="0.15">
      <c r="A15" s="23" t="s">
        <v>51</v>
      </c>
      <c r="I15" s="6"/>
    </row>
    <row r="16" spans="1:9" ht="15.75" customHeight="1" x14ac:dyDescent="0.15">
      <c r="A16" s="7" t="s">
        <v>9</v>
      </c>
      <c r="B16" s="13">
        <v>5</v>
      </c>
      <c r="C16" s="9" t="s">
        <v>6</v>
      </c>
      <c r="E16" s="11">
        <v>0</v>
      </c>
      <c r="F16" s="11">
        <v>0.5</v>
      </c>
      <c r="G16" s="11">
        <v>0.5</v>
      </c>
      <c r="I16" s="6"/>
    </row>
    <row r="17" spans="1:17" ht="15.75" customHeight="1" x14ac:dyDescent="0.15">
      <c r="A17" s="7" t="s">
        <v>7</v>
      </c>
      <c r="B17" s="13">
        <v>1</v>
      </c>
      <c r="C17" s="9" t="s">
        <v>6</v>
      </c>
      <c r="E17" s="11">
        <v>0</v>
      </c>
      <c r="F17" s="11">
        <v>0.5</v>
      </c>
      <c r="G17" s="11">
        <v>0.5</v>
      </c>
      <c r="I17" s="6"/>
    </row>
    <row r="18" spans="1:17" ht="15.75" customHeight="1" x14ac:dyDescent="0.15">
      <c r="A18" s="7" t="s">
        <v>10</v>
      </c>
      <c r="B18" s="13">
        <v>1</v>
      </c>
      <c r="C18" s="9" t="s">
        <v>6</v>
      </c>
      <c r="E18" s="11">
        <v>1</v>
      </c>
      <c r="F18" s="11">
        <v>0</v>
      </c>
      <c r="G18" s="11">
        <v>0</v>
      </c>
      <c r="I18" s="6"/>
    </row>
    <row r="19" spans="1:17" ht="15.75" customHeight="1" x14ac:dyDescent="0.15">
      <c r="A19" s="7"/>
      <c r="I19" s="6"/>
    </row>
    <row r="20" spans="1:17" ht="15.75" customHeight="1" x14ac:dyDescent="0.15">
      <c r="A20" s="23" t="s">
        <v>49</v>
      </c>
      <c r="I20" s="6"/>
    </row>
    <row r="21" spans="1:17" ht="15.75" customHeight="1" x14ac:dyDescent="0.15">
      <c r="A21" s="7" t="s">
        <v>9</v>
      </c>
      <c r="B21" s="13">
        <v>20</v>
      </c>
      <c r="C21" s="9" t="s">
        <v>6</v>
      </c>
      <c r="E21" s="11">
        <v>0</v>
      </c>
      <c r="F21" s="11">
        <v>0</v>
      </c>
      <c r="G21" s="11">
        <v>1</v>
      </c>
      <c r="I21" s="6"/>
    </row>
    <row r="22" spans="1:17" ht="15.75" customHeight="1" x14ac:dyDescent="0.15">
      <c r="A22" s="7" t="s">
        <v>11</v>
      </c>
      <c r="B22" s="13">
        <v>1</v>
      </c>
      <c r="C22" s="9" t="s">
        <v>6</v>
      </c>
      <c r="E22" s="11">
        <v>1</v>
      </c>
      <c r="F22" s="11">
        <v>1</v>
      </c>
      <c r="G22" s="11">
        <v>0</v>
      </c>
      <c r="I22" s="6"/>
    </row>
    <row r="23" spans="1:17" ht="15.75" customHeight="1" x14ac:dyDescent="0.15">
      <c r="A23" s="7"/>
      <c r="I23" s="6"/>
    </row>
    <row r="24" spans="1:17" ht="15.75" customHeight="1" x14ac:dyDescent="0.15">
      <c r="A24" s="4" t="s">
        <v>12</v>
      </c>
      <c r="I24" s="6"/>
      <c r="K24" s="1"/>
      <c r="L24" s="2"/>
      <c r="M24" s="2"/>
      <c r="N24" s="2"/>
      <c r="O24" s="2"/>
      <c r="P24" s="2"/>
      <c r="Q24" s="3"/>
    </row>
    <row r="25" spans="1:17" ht="15.75" customHeight="1" x14ac:dyDescent="0.15">
      <c r="A25" s="7" t="s">
        <v>13</v>
      </c>
      <c r="B25" s="13">
        <v>300</v>
      </c>
      <c r="C25" s="9" t="s">
        <v>14</v>
      </c>
      <c r="E25" s="11">
        <v>0</v>
      </c>
      <c r="F25" s="11">
        <v>0</v>
      </c>
      <c r="G25" s="11">
        <v>0</v>
      </c>
      <c r="I25" s="6"/>
      <c r="K25" s="7"/>
      <c r="L25" s="14" t="s">
        <v>15</v>
      </c>
      <c r="M25" s="14"/>
      <c r="N25" s="14"/>
      <c r="O25" s="14" t="s">
        <v>16</v>
      </c>
      <c r="P25" s="14"/>
      <c r="Q25" s="6"/>
    </row>
    <row r="26" spans="1:17" ht="15.75" customHeight="1" x14ac:dyDescent="0.15">
      <c r="A26" s="7" t="s">
        <v>17</v>
      </c>
      <c r="B26" s="13">
        <v>5</v>
      </c>
      <c r="C26" s="9" t="s">
        <v>6</v>
      </c>
      <c r="E26" s="11">
        <v>0</v>
      </c>
      <c r="F26" s="11">
        <v>0.97</v>
      </c>
      <c r="G26" s="11">
        <v>0.97</v>
      </c>
      <c r="I26" s="6"/>
      <c r="K26" s="7"/>
      <c r="L26" s="14" t="str">
        <f>E5</f>
        <v>"off"</v>
      </c>
      <c r="M26" s="14">
        <f>SUMPRODUCT(B7:B28, E7:E28)</f>
        <v>3</v>
      </c>
      <c r="N26" s="14" t="s">
        <v>6</v>
      </c>
      <c r="O26" s="15">
        <f t="shared" ref="O26:O28" si="0">$M$31/M26</f>
        <v>550</v>
      </c>
      <c r="P26" s="14" t="s">
        <v>18</v>
      </c>
      <c r="Q26" s="6"/>
    </row>
    <row r="27" spans="1:17" ht="15.75" customHeight="1" x14ac:dyDescent="0.15">
      <c r="A27" s="7" t="s">
        <v>19</v>
      </c>
      <c r="B27" s="13">
        <v>20</v>
      </c>
      <c r="C27" s="9" t="s">
        <v>6</v>
      </c>
      <c r="E27" s="11">
        <v>0</v>
      </c>
      <c r="F27" s="11">
        <v>0.02</v>
      </c>
      <c r="G27" s="11">
        <v>0.02</v>
      </c>
      <c r="I27" s="6"/>
      <c r="K27" s="7"/>
      <c r="L27" s="14" t="str">
        <f>F5</f>
        <v>"sensing"</v>
      </c>
      <c r="M27" s="14">
        <f>SUMPRODUCT(B7:B28, F7:F28)</f>
        <v>30.6</v>
      </c>
      <c r="N27" s="14" t="s">
        <v>6</v>
      </c>
      <c r="O27" s="15">
        <f t="shared" si="0"/>
        <v>53.921568627450981</v>
      </c>
      <c r="P27" s="14" t="s">
        <v>18</v>
      </c>
      <c r="Q27" s="6"/>
    </row>
    <row r="28" spans="1:17" ht="15.75" customHeight="1" x14ac:dyDescent="0.15">
      <c r="A28" s="7" t="s">
        <v>20</v>
      </c>
      <c r="B28" s="13">
        <v>10</v>
      </c>
      <c r="C28" s="9" t="s">
        <v>6</v>
      </c>
      <c r="E28" s="11">
        <v>0</v>
      </c>
      <c r="F28" s="11">
        <v>0.01</v>
      </c>
      <c r="G28" s="11">
        <v>0.01</v>
      </c>
      <c r="I28" s="6"/>
      <c r="K28" s="7"/>
      <c r="L28" s="14" t="str">
        <f>G5</f>
        <v>"interactive"</v>
      </c>
      <c r="M28" s="14">
        <f>SUMPRODUCT(B7:B28, G7:G28)</f>
        <v>52.35</v>
      </c>
      <c r="N28" s="14" t="s">
        <v>6</v>
      </c>
      <c r="O28" s="15">
        <f t="shared" si="0"/>
        <v>31.51862464183381</v>
      </c>
      <c r="P28" s="14" t="s">
        <v>18</v>
      </c>
      <c r="Q28" s="6"/>
    </row>
    <row r="29" spans="1:17" ht="15.75" customHeight="1" x14ac:dyDescent="0.15">
      <c r="A29" s="7"/>
      <c r="I29" s="6"/>
      <c r="K29" s="7"/>
      <c r="Q29" s="6"/>
    </row>
    <row r="30" spans="1:17" ht="15.75" customHeight="1" x14ac:dyDescent="0.15">
      <c r="A30" s="4"/>
      <c r="E30" s="13">
        <v>16</v>
      </c>
      <c r="F30" s="13">
        <v>7</v>
      </c>
      <c r="G30" s="13">
        <v>1</v>
      </c>
      <c r="H30" s="9" t="s">
        <v>21</v>
      </c>
      <c r="I30" s="6"/>
      <c r="K30" s="7"/>
      <c r="L30" s="9" t="s">
        <v>22</v>
      </c>
      <c r="Q30" s="6"/>
    </row>
    <row r="31" spans="1:17" ht="15.75" customHeight="1" x14ac:dyDescent="0.15">
      <c r="A31" s="23" t="s">
        <v>48</v>
      </c>
      <c r="I31" s="6"/>
      <c r="K31" s="7"/>
      <c r="M31" s="9">
        <f>B32*B33*B34</f>
        <v>1650</v>
      </c>
      <c r="N31" s="9" t="s">
        <v>23</v>
      </c>
      <c r="Q31" s="6"/>
    </row>
    <row r="32" spans="1:17" ht="15.75" customHeight="1" x14ac:dyDescent="0.15">
      <c r="A32" s="7" t="s">
        <v>24</v>
      </c>
      <c r="B32" s="13">
        <v>550</v>
      </c>
      <c r="C32" s="9" t="s">
        <v>25</v>
      </c>
      <c r="I32" s="6"/>
      <c r="K32" s="7"/>
      <c r="Q32" s="6"/>
    </row>
    <row r="33" spans="1:17" ht="15.75" customHeight="1" x14ac:dyDescent="0.15">
      <c r="A33" s="7" t="s">
        <v>26</v>
      </c>
      <c r="B33" s="13">
        <v>3</v>
      </c>
      <c r="C33" s="9" t="s">
        <v>27</v>
      </c>
      <c r="I33" s="6"/>
      <c r="K33" s="7"/>
      <c r="L33" s="16" t="s">
        <v>28</v>
      </c>
      <c r="M33" s="17">
        <f>M31/(E30*M26+F30*M27+G30*M28)</f>
        <v>5.24558893657606</v>
      </c>
      <c r="N33" s="16" t="s">
        <v>29</v>
      </c>
      <c r="Q33" s="6"/>
    </row>
    <row r="34" spans="1:17" ht="15.75" customHeight="1" x14ac:dyDescent="0.15">
      <c r="A34" s="7" t="s">
        <v>53</v>
      </c>
      <c r="B34" s="11">
        <v>1</v>
      </c>
      <c r="I34" s="6"/>
      <c r="K34" s="7"/>
      <c r="L34" s="16" t="s">
        <v>30</v>
      </c>
      <c r="M34" s="17">
        <f>M33*24</f>
        <v>125.89413447782545</v>
      </c>
      <c r="N34" s="16" t="s">
        <v>18</v>
      </c>
      <c r="Q34" s="6"/>
    </row>
    <row r="35" spans="1:17" ht="15.75" customHeight="1" x14ac:dyDescent="0.15">
      <c r="B35" s="19"/>
      <c r="C35" s="19"/>
      <c r="D35" s="19"/>
      <c r="E35" s="19"/>
      <c r="F35" s="19"/>
      <c r="G35" s="19"/>
      <c r="H35" s="19"/>
      <c r="I35" s="20"/>
      <c r="K35" s="18"/>
      <c r="L35" s="19"/>
      <c r="M35" s="19"/>
      <c r="N35" s="19"/>
      <c r="O35" s="19"/>
      <c r="P35" s="19"/>
      <c r="Q35" s="20"/>
    </row>
    <row r="38" spans="1:17" ht="15.75" customHeight="1" x14ac:dyDescent="0.15">
      <c r="A38" s="5" t="s">
        <v>31</v>
      </c>
    </row>
    <row r="39" spans="1:17" ht="15.75" customHeight="1" x14ac:dyDescent="0.15">
      <c r="A39" s="24" t="s">
        <v>55</v>
      </c>
    </row>
    <row r="40" spans="1:17" ht="98" customHeight="1" x14ac:dyDescent="0.15">
      <c r="A40" s="27" t="s">
        <v>56</v>
      </c>
      <c r="B40" s="27"/>
      <c r="C40" s="27"/>
      <c r="D40" s="27"/>
      <c r="E40" s="27"/>
      <c r="F40" s="27"/>
      <c r="G40" s="27"/>
      <c r="H40" s="27"/>
      <c r="I40" s="27"/>
    </row>
    <row r="41" spans="1:17" ht="13" x14ac:dyDescent="0.15">
      <c r="A41" s="25"/>
    </row>
    <row r="42" spans="1:17" ht="13" x14ac:dyDescent="0.15">
      <c r="A42" s="25"/>
      <c r="E42" s="26"/>
    </row>
  </sheetData>
  <mergeCells count="1">
    <mergeCell ref="A40:I40"/>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32</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Processor-XIAO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0.2</v>
      </c>
      <c r="V56" s="21">
        <f>'System Parameters'!G7</f>
        <v>0.25</v>
      </c>
      <c r="W56" s="9">
        <f>'System Parameters'!H7</f>
        <v>0</v>
      </c>
    </row>
    <row r="57" spans="1:23" ht="15.75" customHeight="1"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0.8</v>
      </c>
      <c r="V57" s="21">
        <f>'System Parameters'!G8</f>
        <v>0.75</v>
      </c>
      <c r="W57" s="9">
        <f>'System Parameters'!H8</f>
        <v>0</v>
      </c>
    </row>
    <row r="58" spans="1:23" ht="15.75" customHeight="1"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ht="15.75" customHeight="1"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5.75" customHeight="1" x14ac:dyDescent="0.15">
      <c r="A60" s="9" t="str">
        <f>'System Parameters'!A11</f>
        <v>LED-LS R976</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5.75" customHeight="1"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0.05</v>
      </c>
      <c r="V61" s="21">
        <f>'System Parameters'!G12</f>
        <v>0.05</v>
      </c>
      <c r="W61" s="9">
        <f>'System Parameters'!H12</f>
        <v>0</v>
      </c>
    </row>
    <row r="62" spans="1:23" ht="15.75" customHeight="1"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5.75" customHeight="1"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5.75" customHeight="1" x14ac:dyDescent="0.15">
      <c r="A64" s="9" t="str">
        <f>'System Parameters'!A15</f>
        <v>Sensor-DS18B20</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5.75" customHeight="1" x14ac:dyDescent="0.15">
      <c r="A65" s="9" t="str">
        <f>'System Parameters'!A16</f>
        <v>On</v>
      </c>
      <c r="B65" s="9">
        <f>'System Parameters'!B16</f>
        <v>5</v>
      </c>
      <c r="C65" s="9" t="str">
        <f>'System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'System Parameters'!E16</f>
        <v>0</v>
      </c>
      <c r="U65" s="21">
        <f>'System Parameters'!F16</f>
        <v>0.5</v>
      </c>
      <c r="V65" s="21">
        <f>'System Parameters'!G16</f>
        <v>0.5</v>
      </c>
      <c r="W65" s="9">
        <f>'System Parameters'!H16</f>
        <v>0</v>
      </c>
    </row>
    <row r="66" spans="1:23" ht="15.75" customHeight="1" x14ac:dyDescent="0.15">
      <c r="A66" s="9" t="str">
        <f>'System Parameters'!A17</f>
        <v>Idle</v>
      </c>
      <c r="B66" s="9">
        <f>'System Parameters'!B17</f>
        <v>1</v>
      </c>
      <c r="C66" s="9" t="str">
        <f>'System Parameters'!C17</f>
        <v>mW</v>
      </c>
      <c r="D66" s="9">
        <f t="shared" si="1"/>
        <v>1</v>
      </c>
      <c r="E66" s="9">
        <f t="shared" si="3"/>
        <v>1</v>
      </c>
      <c r="F66" s="9">
        <f t="shared" si="7"/>
        <v>1</v>
      </c>
      <c r="G66" s="9">
        <f t="shared" si="12"/>
        <v>1</v>
      </c>
      <c r="H66" s="9">
        <f t="shared" ref="H66:H76" si="14">$B66</f>
        <v>1</v>
      </c>
      <c r="I66" s="9">
        <f>$B66*0.9</f>
        <v>0.9</v>
      </c>
      <c r="J66" s="9">
        <f t="shared" ref="J66:O66" si="15">$B66</f>
        <v>1</v>
      </c>
      <c r="K66" s="9">
        <f t="shared" si="15"/>
        <v>1</v>
      </c>
      <c r="L66" s="9">
        <f t="shared" si="15"/>
        <v>1</v>
      </c>
      <c r="M66" s="9">
        <f t="shared" si="15"/>
        <v>1</v>
      </c>
      <c r="N66" s="9">
        <f t="shared" si="15"/>
        <v>1</v>
      </c>
      <c r="O66" s="9">
        <f t="shared" si="15"/>
        <v>1</v>
      </c>
      <c r="T66" s="21">
        <f>'System Parameters'!E17</f>
        <v>0</v>
      </c>
      <c r="U66" s="21">
        <f>'System Parameters'!F17</f>
        <v>0.5</v>
      </c>
      <c r="V66" s="21">
        <f>'System Parameters'!G17</f>
        <v>0.5</v>
      </c>
      <c r="W66" s="9">
        <f>'System Parameters'!H17</f>
        <v>0</v>
      </c>
    </row>
    <row r="67" spans="1:23" ht="15.75" customHeight="1"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ht="15.75" customHeight="1"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5.75" customHeight="1" x14ac:dyDescent="0.15">
      <c r="A69" s="9" t="str">
        <f>'System Parameters'!A20</f>
        <v>Display-SSD1306</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5.75" customHeight="1" x14ac:dyDescent="0.15">
      <c r="A70" s="9" t="str">
        <f>'System Parameters'!A21</f>
        <v>On</v>
      </c>
      <c r="B70" s="9">
        <f>'System Parameters'!B21</f>
        <v>20</v>
      </c>
      <c r="C70" s="9" t="str">
        <f>'System Parameters'!C21</f>
        <v>mW</v>
      </c>
      <c r="D70" s="9">
        <f t="shared" si="1"/>
        <v>20</v>
      </c>
      <c r="E70" s="9">
        <f t="shared" si="3"/>
        <v>20</v>
      </c>
      <c r="F70" s="9">
        <f t="shared" si="7"/>
        <v>20</v>
      </c>
      <c r="G70" s="9">
        <f t="shared" si="12"/>
        <v>20</v>
      </c>
      <c r="H70" s="9">
        <f t="shared" si="14"/>
        <v>20</v>
      </c>
      <c r="I70" s="9">
        <f t="shared" si="16"/>
        <v>20</v>
      </c>
      <c r="J70" s="9">
        <f t="shared" ref="J70:J76" si="20">$B70</f>
        <v>20</v>
      </c>
      <c r="K70" s="9">
        <f>$B70*0.9</f>
        <v>18</v>
      </c>
      <c r="L70" s="9">
        <f t="shared" ref="L70:O70" si="21">$B70</f>
        <v>20</v>
      </c>
      <c r="M70" s="9">
        <f t="shared" si="21"/>
        <v>20</v>
      </c>
      <c r="N70" s="9">
        <f t="shared" si="21"/>
        <v>20</v>
      </c>
      <c r="O70" s="9">
        <f t="shared" si="21"/>
        <v>20</v>
      </c>
      <c r="T70" s="21">
        <f>'System Parameters'!E21</f>
        <v>0</v>
      </c>
      <c r="U70" s="21">
        <f>'System Parameters'!F21</f>
        <v>0</v>
      </c>
      <c r="V70" s="21">
        <f>'System Parameters'!G21</f>
        <v>1</v>
      </c>
      <c r="W70" s="9">
        <f>'System Parameters'!H21</f>
        <v>0</v>
      </c>
    </row>
    <row r="71" spans="1:23" ht="15.75" customHeight="1" x14ac:dyDescent="0.15">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Parameters'!E22</f>
        <v>1</v>
      </c>
      <c r="U71" s="21">
        <f>'System Parameters'!F22</f>
        <v>1</v>
      </c>
      <c r="V71" s="21">
        <f>'System Parameters'!G22</f>
        <v>0</v>
      </c>
      <c r="W71" s="9">
        <f>'System Parameters'!H22</f>
        <v>0</v>
      </c>
    </row>
    <row r="72" spans="1:23" ht="15.75" customHeight="1"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5.75" customHeight="1"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5.75" customHeight="1"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'System Parameters'!E26</f>
        <v>0</v>
      </c>
      <c r="U74" s="21">
        <f>'System Parameters'!F26</f>
        <v>0.97</v>
      </c>
      <c r="V74" s="21">
        <f>'System Parameters'!G26</f>
        <v>0.97</v>
      </c>
      <c r="W74" s="9">
        <f>'System Parameters'!H26</f>
        <v>0</v>
      </c>
    </row>
    <row r="75" spans="1:23" ht="15.75" customHeight="1" x14ac:dyDescent="0.15">
      <c r="A75" s="9" t="str">
        <f>'System Parameters'!A27</f>
        <v>TX Power</v>
      </c>
      <c r="B75" s="9">
        <f>'System Parameters'!B27</f>
        <v>20</v>
      </c>
      <c r="C75" s="9" t="str">
        <f>'System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1">
        <f>'System Parameters'!E27</f>
        <v>0</v>
      </c>
      <c r="U75" s="21">
        <f>'System Parameters'!F27</f>
        <v>0.02</v>
      </c>
      <c r="V75" s="21">
        <f>'System Parameters'!G27</f>
        <v>0.02</v>
      </c>
      <c r="W75" s="9">
        <f>'System Parameters'!H27</f>
        <v>0</v>
      </c>
    </row>
    <row r="76" spans="1:23" ht="15.75" customHeight="1"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'System Parameters'!E28</f>
        <v>0</v>
      </c>
      <c r="U76" s="21">
        <f>'System Parameters'!F28</f>
        <v>0.01</v>
      </c>
      <c r="V76" s="21">
        <f>'System Parameters'!G28</f>
        <v>0.01</v>
      </c>
      <c r="W76" s="9">
        <f>'System Parameters'!H28</f>
        <v>0</v>
      </c>
    </row>
    <row r="77" spans="1:23" ht="15.75" customHeight="1"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5.75" customHeight="1" x14ac:dyDescent="0.15">
      <c r="A78" s="9">
        <f>'System Parameters'!A30</f>
        <v>0</v>
      </c>
      <c r="B78" s="9">
        <f>'System Parameters'!B30</f>
        <v>0</v>
      </c>
      <c r="C78" s="9">
        <f>'System Parameters'!C30</f>
        <v>0</v>
      </c>
      <c r="D78" s="9">
        <f>'System Parameters'!D30</f>
        <v>0</v>
      </c>
      <c r="T78" s="9">
        <f>'System Parameters'!E30</f>
        <v>16</v>
      </c>
      <c r="U78" s="9">
        <f>'System Parameters'!F30</f>
        <v>7</v>
      </c>
      <c r="V78" s="9">
        <f>'System Parameters'!G30</f>
        <v>1</v>
      </c>
      <c r="W78" s="9" t="str">
        <f>'System Parameters'!H30</f>
        <v>hours/day typical usage</v>
      </c>
    </row>
    <row r="79" spans="1:23" ht="15.75" customHeight="1" x14ac:dyDescent="0.15">
      <c r="A79" s="9" t="str">
        <f>'System Parameters'!A31</f>
        <v xml:space="preserve">Battery-EEMB 3.7V 550mAh 323450 Lipo Battery Rechargeable with JST Connector </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5.75" customHeight="1" x14ac:dyDescent="0.15">
      <c r="A80" s="9" t="str">
        <f>'System Parameters'!A32</f>
        <v>Capacity</v>
      </c>
      <c r="B80" s="9">
        <f>'System Parameters'!B32</f>
        <v>550</v>
      </c>
      <c r="C80" s="9" t="str">
        <f>'System Parameters'!C32</f>
        <v>mAh</v>
      </c>
      <c r="D80" s="9">
        <f>'System Parameters'!D32</f>
        <v>0</v>
      </c>
      <c r="T80" s="9">
        <f>'System Parameters'!E32</f>
        <v>0</v>
      </c>
      <c r="U80" s="9">
        <f>'System Parameters'!F32</f>
        <v>0</v>
      </c>
      <c r="V80" s="9">
        <f>'System Parameters'!G32</f>
        <v>0</v>
      </c>
      <c r="W80" s="9">
        <f>'System Parameters'!H32</f>
        <v>0</v>
      </c>
    </row>
    <row r="81" spans="1:23" ht="15.75" customHeight="1" x14ac:dyDescent="0.15">
      <c r="A81" s="9" t="str">
        <f>'System Parameters'!A33</f>
        <v>Nominal Voltage</v>
      </c>
      <c r="B81" s="9">
        <f>'System Parameters'!B33</f>
        <v>3</v>
      </c>
      <c r="C81" s="9" t="str">
        <f>'System Parameters'!C33</f>
        <v>V</v>
      </c>
      <c r="D81" s="9">
        <f>'System Parameters'!D33</f>
        <v>0</v>
      </c>
      <c r="T81" s="9">
        <f>'System Parameters'!E33</f>
        <v>0</v>
      </c>
      <c r="U81" s="9">
        <f>'System Parameters'!F33</f>
        <v>0</v>
      </c>
      <c r="V81" s="9">
        <f>'System Parameters'!G33</f>
        <v>0</v>
      </c>
      <c r="W81" s="9">
        <f>'System Parameters'!H33</f>
        <v>0</v>
      </c>
    </row>
    <row r="82" spans="1:23" ht="15.75" customHeight="1" x14ac:dyDescent="0.15">
      <c r="A82" s="9" t="str">
        <f>'System Parameters'!A34</f>
        <v>Regulator Efficiency</v>
      </c>
      <c r="B82" s="21">
        <f>'System Parameters'!B34</f>
        <v>1</v>
      </c>
      <c r="C82" s="9">
        <f>'System Parameters'!C34</f>
        <v>0</v>
      </c>
      <c r="D82" s="9">
        <f>'System Parameters'!D34</f>
        <v>0</v>
      </c>
      <c r="T82" s="9">
        <f>'System Parameters'!E34</f>
        <v>0</v>
      </c>
      <c r="U82" s="9">
        <f>'System Parameters'!F34</f>
        <v>0</v>
      </c>
      <c r="V82" s="9">
        <f>'System Parameters'!G34</f>
        <v>0</v>
      </c>
      <c r="W82" s="9">
        <f>'System Parameters'!H34</f>
        <v>0</v>
      </c>
    </row>
    <row r="83" spans="1:23" ht="15.75" customHeight="1" x14ac:dyDescent="0.15">
      <c r="A83" s="9" t="e">
        <f>'System Parameters'!#REF!</f>
        <v>#REF!</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5.75" customHeight="1"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5.75" customHeight="1"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5.75" customHeight="1"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5.75" customHeight="1"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5.75" customHeight="1" x14ac:dyDescent="0.15">
      <c r="A88" s="9" t="str">
        <f>'System Parameters'!L26</f>
        <v>"off"</v>
      </c>
      <c r="B88" s="9">
        <f>SUMPRODUCT(B56:B76, $T56:$T76)</f>
        <v>3</v>
      </c>
      <c r="C88" s="9" t="str">
        <f>'System Parameters'!N26</f>
        <v>mW</v>
      </c>
      <c r="D88" s="9">
        <f t="shared" ref="D88:O88" si="35">SUMPRODUCT(D56:D76, $T56:$T76)</f>
        <v>3</v>
      </c>
      <c r="E88" s="9">
        <f t="shared" si="35"/>
        <v>3</v>
      </c>
      <c r="F88" s="9">
        <f t="shared" si="35"/>
        <v>2.9</v>
      </c>
      <c r="G88" s="9">
        <f t="shared" si="35"/>
        <v>3</v>
      </c>
      <c r="H88" s="9">
        <f t="shared" si="35"/>
        <v>3</v>
      </c>
      <c r="I88" s="9">
        <f t="shared" si="35"/>
        <v>3</v>
      </c>
      <c r="J88" s="9">
        <f t="shared" si="35"/>
        <v>2.9</v>
      </c>
      <c r="K88" s="9">
        <f t="shared" si="35"/>
        <v>3</v>
      </c>
      <c r="L88" s="9">
        <f t="shared" si="35"/>
        <v>2.9</v>
      </c>
      <c r="M88" s="9">
        <f t="shared" si="35"/>
        <v>3</v>
      </c>
      <c r="N88" s="9">
        <f t="shared" si="35"/>
        <v>3</v>
      </c>
      <c r="O88" s="9">
        <f t="shared" si="35"/>
        <v>3</v>
      </c>
      <c r="R88" s="9">
        <f>'System Parameters'!Q27</f>
        <v>0</v>
      </c>
      <c r="S88" s="9">
        <f>'System Parameters'!I40</f>
        <v>0</v>
      </c>
      <c r="T88" s="9">
        <f>'System Parameters'!J40</f>
        <v>0</v>
      </c>
      <c r="U88" s="9">
        <f>'System Parameters'!K40</f>
        <v>0</v>
      </c>
      <c r="V88" s="9">
        <f>'System Parameters'!L40</f>
        <v>0</v>
      </c>
    </row>
    <row r="89" spans="1:23" ht="15.75" customHeight="1" x14ac:dyDescent="0.15">
      <c r="A89" s="9" t="str">
        <f>'System Parameters'!L27</f>
        <v>"sensing"</v>
      </c>
      <c r="B89" s="9">
        <f>SUMPRODUCT(B56:B76,$U56:$U76)</f>
        <v>30.6</v>
      </c>
      <c r="C89" s="9" t="str">
        <f>'System Parameters'!N27</f>
        <v>mW</v>
      </c>
      <c r="D89" s="9">
        <f t="shared" ref="D89:O89" si="36">SUMPRODUCT(D56:D76,$U56:$U76)</f>
        <v>29.300000000000004</v>
      </c>
      <c r="E89" s="9">
        <f t="shared" si="36"/>
        <v>29.799999999999997</v>
      </c>
      <c r="F89" s="9">
        <f t="shared" si="36"/>
        <v>30.6</v>
      </c>
      <c r="G89" s="9">
        <f t="shared" si="36"/>
        <v>30.575000000000003</v>
      </c>
      <c r="H89" s="9">
        <f t="shared" si="36"/>
        <v>30.35</v>
      </c>
      <c r="I89" s="9">
        <f t="shared" si="36"/>
        <v>30.549999999999997</v>
      </c>
      <c r="J89" s="9">
        <f t="shared" si="36"/>
        <v>30.6</v>
      </c>
      <c r="K89" s="9">
        <f t="shared" si="36"/>
        <v>30.6</v>
      </c>
      <c r="L89" s="9">
        <f t="shared" si="36"/>
        <v>30.5</v>
      </c>
      <c r="M89" s="9">
        <f t="shared" si="36"/>
        <v>30.115000000000002</v>
      </c>
      <c r="N89" s="9">
        <f t="shared" si="36"/>
        <v>30.560000000000002</v>
      </c>
      <c r="O89" s="9">
        <f t="shared" si="36"/>
        <v>30.59</v>
      </c>
      <c r="R89" s="9">
        <f>'System Parameters'!Q28</f>
        <v>0</v>
      </c>
      <c r="S89" s="9">
        <f>'System Parameters'!I41</f>
        <v>0</v>
      </c>
      <c r="T89" s="9">
        <f>'System Parameters'!J41</f>
        <v>0</v>
      </c>
      <c r="U89" s="9">
        <f>'System Parameters'!K41</f>
        <v>0</v>
      </c>
      <c r="V89" s="9">
        <f>'System Parameters'!L41</f>
        <v>0</v>
      </c>
    </row>
    <row r="90" spans="1:23" ht="15.75" customHeight="1" x14ac:dyDescent="0.15">
      <c r="A90" s="9" t="str">
        <f>'System Parameters'!L28</f>
        <v>"interactive"</v>
      </c>
      <c r="B90" s="9">
        <f>SUMPRODUCT(B56:B76, $V56:$V76)</f>
        <v>52.35</v>
      </c>
      <c r="C90" s="9" t="str">
        <f>'System Parameters'!N28</f>
        <v>mW</v>
      </c>
      <c r="D90" s="9">
        <f t="shared" ref="D90:O90" si="37">SUMPRODUCT(D56:D76, $V56:$V76)</f>
        <v>50.725000000000001</v>
      </c>
      <c r="E90" s="9">
        <f t="shared" si="37"/>
        <v>51.6</v>
      </c>
      <c r="F90" s="9">
        <f t="shared" si="37"/>
        <v>52.35</v>
      </c>
      <c r="G90" s="9">
        <f t="shared" si="37"/>
        <v>52.325000000000003</v>
      </c>
      <c r="H90" s="9">
        <f t="shared" si="37"/>
        <v>52.1</v>
      </c>
      <c r="I90" s="9">
        <f t="shared" si="37"/>
        <v>52.300000000000004</v>
      </c>
      <c r="J90" s="9">
        <f t="shared" si="37"/>
        <v>52.35</v>
      </c>
      <c r="K90" s="9">
        <f t="shared" si="37"/>
        <v>50.35</v>
      </c>
      <c r="L90" s="9">
        <f t="shared" si="37"/>
        <v>52.35</v>
      </c>
      <c r="M90" s="9">
        <f t="shared" si="37"/>
        <v>51.865000000000002</v>
      </c>
      <c r="N90" s="9">
        <f t="shared" si="37"/>
        <v>52.31</v>
      </c>
      <c r="O90" s="9">
        <f t="shared" si="37"/>
        <v>52.34</v>
      </c>
      <c r="R90" s="9">
        <f>'System Parameters'!Q29</f>
        <v>0</v>
      </c>
      <c r="S90" s="9">
        <f>'System Parameters'!I42</f>
        <v>0</v>
      </c>
      <c r="T90" s="9">
        <f>'System Parameters'!J42</f>
        <v>0</v>
      </c>
      <c r="U90" s="9">
        <f>'System Parameters'!K42</f>
        <v>0</v>
      </c>
      <c r="V90" s="9">
        <f>'System Parameters'!L42</f>
        <v>0</v>
      </c>
    </row>
    <row r="91" spans="1:23" ht="15.75" customHeight="1" x14ac:dyDescent="0.15">
      <c r="A91" s="9">
        <f>'System Parameters'!L29</f>
        <v>0</v>
      </c>
      <c r="B91" s="9">
        <f>'System Parameters'!M29</f>
        <v>0</v>
      </c>
      <c r="C91" s="9">
        <f>'System Parameters'!N29</f>
        <v>0</v>
      </c>
      <c r="D91" s="9">
        <f>'System Parameters'!O29</f>
        <v>0</v>
      </c>
      <c r="E91" s="9">
        <f>'System Parameters'!P29</f>
        <v>0</v>
      </c>
      <c r="F91" s="9">
        <f>'System Parameters'!Q30</f>
        <v>0</v>
      </c>
      <c r="G91" s="9">
        <f>'System Parameters'!I43</f>
        <v>0</v>
      </c>
      <c r="H91" s="9">
        <f>'System Parameters'!J43</f>
        <v>0</v>
      </c>
      <c r="I91" s="9">
        <f>'System Parameters'!K43</f>
        <v>0</v>
      </c>
      <c r="J91" s="9">
        <f>'System Parameters'!L43</f>
        <v>0</v>
      </c>
      <c r="K91" s="9">
        <f>'System Parameters'!M43</f>
        <v>0</v>
      </c>
      <c r="L91" s="9">
        <f>'System Parameters'!N43</f>
        <v>0</v>
      </c>
      <c r="M91" s="9">
        <f>'System Parameters'!O43</f>
        <v>0</v>
      </c>
      <c r="N91" s="9">
        <f>'System Parameters'!P43</f>
        <v>0</v>
      </c>
      <c r="O91" s="9">
        <f>'System Parameters'!Q43</f>
        <v>0</v>
      </c>
      <c r="R91" s="9">
        <f>'System Parameters'!Q30</f>
        <v>0</v>
      </c>
      <c r="S91" s="9">
        <f>'System Parameters'!I43</f>
        <v>0</v>
      </c>
      <c r="T91" s="9">
        <f>'System Parameters'!J43</f>
        <v>0</v>
      </c>
      <c r="U91" s="9">
        <f>'System Parameters'!K43</f>
        <v>0</v>
      </c>
      <c r="V91" s="9">
        <f>'System Parameters'!L43</f>
        <v>0</v>
      </c>
    </row>
    <row r="92" spans="1:23" ht="15.75" customHeight="1"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Parameters'!I44</f>
        <v>0</v>
      </c>
      <c r="H92" s="9">
        <f>'System Parameters'!J44</f>
        <v>0</v>
      </c>
      <c r="I92" s="9">
        <f>'System Parameters'!K44</f>
        <v>0</v>
      </c>
      <c r="J92" s="9">
        <f>'System Parameters'!L44</f>
        <v>0</v>
      </c>
      <c r="K92" s="9">
        <f>'System Parameters'!M44</f>
        <v>0</v>
      </c>
      <c r="L92" s="9">
        <f>'System Parameters'!N44</f>
        <v>0</v>
      </c>
      <c r="M92" s="9">
        <f>'System Parameters'!O44</f>
        <v>0</v>
      </c>
      <c r="N92" s="9">
        <f>'System Parameters'!P44</f>
        <v>0</v>
      </c>
      <c r="O92" s="9">
        <f>'System Parameters'!Q44</f>
        <v>0</v>
      </c>
      <c r="P92" s="9">
        <f>'System Parameters'!O30</f>
        <v>0</v>
      </c>
      <c r="Q92" s="9">
        <f>'System Parameters'!P30</f>
        <v>0</v>
      </c>
      <c r="R92" s="9">
        <f>'System Parameters'!Q31</f>
        <v>0</v>
      </c>
      <c r="S92" s="9">
        <f>'System Parameters'!I44</f>
        <v>0</v>
      </c>
      <c r="T92" s="9">
        <f>'System Parameters'!J44</f>
        <v>0</v>
      </c>
      <c r="U92" s="9">
        <f>'System Parameters'!K44</f>
        <v>0</v>
      </c>
      <c r="V92" s="9">
        <f>'System Parameters'!L44</f>
        <v>0</v>
      </c>
    </row>
    <row r="93" spans="1:23" ht="15.75" customHeight="1" x14ac:dyDescent="0.15">
      <c r="A93" s="9">
        <f>'System Parameters'!L31</f>
        <v>0</v>
      </c>
      <c r="B93" s="9">
        <f>B80*B81*B82</f>
        <v>1650</v>
      </c>
      <c r="C93" s="9" t="str">
        <f>'System Parameters'!N31</f>
        <v>mW*h</v>
      </c>
      <c r="D93" s="9">
        <f t="shared" ref="D93:O93" si="38">$B93</f>
        <v>1650</v>
      </c>
      <c r="E93" s="9">
        <f t="shared" si="38"/>
        <v>1650</v>
      </c>
      <c r="F93" s="9">
        <f t="shared" si="38"/>
        <v>1650</v>
      </c>
      <c r="G93" s="9">
        <f t="shared" si="38"/>
        <v>1650</v>
      </c>
      <c r="H93" s="9">
        <f t="shared" si="38"/>
        <v>1650</v>
      </c>
      <c r="I93" s="9">
        <f t="shared" si="38"/>
        <v>1650</v>
      </c>
      <c r="J93" s="9">
        <f t="shared" si="38"/>
        <v>1650</v>
      </c>
      <c r="K93" s="9">
        <f t="shared" si="38"/>
        <v>1650</v>
      </c>
      <c r="L93" s="9">
        <f t="shared" si="38"/>
        <v>1650</v>
      </c>
      <c r="M93" s="9">
        <f t="shared" si="38"/>
        <v>1650</v>
      </c>
      <c r="N93" s="9">
        <f t="shared" si="38"/>
        <v>1650</v>
      </c>
      <c r="O93" s="9">
        <f t="shared" si="38"/>
        <v>1650</v>
      </c>
      <c r="P93" s="9">
        <f>'System Parameters'!O31</f>
        <v>0</v>
      </c>
      <c r="Q93" s="9">
        <f>'System Parameters'!P31</f>
        <v>0</v>
      </c>
      <c r="R93" s="9">
        <f>'System Parameters'!Q32</f>
        <v>0</v>
      </c>
      <c r="S93" s="9">
        <f>'System Parameters'!I45</f>
        <v>0</v>
      </c>
      <c r="T93" s="9">
        <f>'System Parameters'!J45</f>
        <v>0</v>
      </c>
      <c r="U93" s="9">
        <f>'System Parameters'!K45</f>
        <v>0</v>
      </c>
      <c r="V93" s="9">
        <f>'System Parameters'!L45</f>
        <v>0</v>
      </c>
    </row>
    <row r="94" spans="1:23" ht="15.75" customHeight="1"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Parameters'!I46</f>
        <v>0</v>
      </c>
      <c r="H94" s="9">
        <f>'System Parameters'!J46</f>
        <v>0</v>
      </c>
      <c r="I94" s="9">
        <f>'System Parameters'!K46</f>
        <v>0</v>
      </c>
      <c r="J94" s="9">
        <f>'System Parameters'!L46</f>
        <v>0</v>
      </c>
      <c r="K94" s="9">
        <f>'System Parameters'!M46</f>
        <v>0</v>
      </c>
      <c r="L94" s="9">
        <f>'System Parameters'!N46</f>
        <v>0</v>
      </c>
      <c r="M94" s="9">
        <f>'System Parameters'!O46</f>
        <v>0</v>
      </c>
      <c r="N94" s="9">
        <f>'System Parameters'!P46</f>
        <v>0</v>
      </c>
      <c r="O94" s="9">
        <f>'System Parameters'!Q46</f>
        <v>0</v>
      </c>
      <c r="P94" s="9">
        <f>'System Parameters'!O32</f>
        <v>0</v>
      </c>
      <c r="Q94" s="9">
        <f>'System Parameters'!P32</f>
        <v>0</v>
      </c>
      <c r="R94" s="9">
        <f>'System Parameters'!Q33</f>
        <v>0</v>
      </c>
      <c r="S94" s="9">
        <f>'System Parameters'!I46</f>
        <v>0</v>
      </c>
      <c r="T94" s="9">
        <f>'System Parameters'!J46</f>
        <v>0</v>
      </c>
      <c r="U94" s="9">
        <f>'System Parameters'!K46</f>
        <v>0</v>
      </c>
      <c r="V94" s="9">
        <f>'System Parameters'!L46</f>
        <v>0</v>
      </c>
    </row>
    <row r="95" spans="1:23" ht="15.75" customHeight="1" x14ac:dyDescent="0.15">
      <c r="A95" s="9" t="str">
        <f>'System Parameters'!L33</f>
        <v>Days of Use</v>
      </c>
      <c r="B95" s="9">
        <f>B93/($T78*B88+$U78*B89+$V78*B90)</f>
        <v>5.24558893657606</v>
      </c>
      <c r="C95" s="9" t="str">
        <f>'System Parameters'!N33</f>
        <v>days</v>
      </c>
      <c r="D95" s="9">
        <f t="shared" ref="D95:O95" si="39">D93/($T78*D88+$U78*D89+$V78*D90)</f>
        <v>5.4307578375709697</v>
      </c>
      <c r="E95" s="9">
        <f t="shared" si="39"/>
        <v>5.3536664503569114</v>
      </c>
      <c r="F95" s="9">
        <f t="shared" si="39"/>
        <v>5.2724077328646741</v>
      </c>
      <c r="G95" s="9">
        <f t="shared" si="39"/>
        <v>5.2489263559726416</v>
      </c>
      <c r="H95" s="9">
        <f t="shared" si="39"/>
        <v>5.2791553351463758</v>
      </c>
      <c r="I95" s="9">
        <f t="shared" si="39"/>
        <v>5.2522680248289042</v>
      </c>
      <c r="J95" s="9">
        <f t="shared" si="39"/>
        <v>5.2724077328646741</v>
      </c>
      <c r="K95" s="9">
        <f t="shared" si="39"/>
        <v>5.2791553351463758</v>
      </c>
      <c r="L95" s="9">
        <f t="shared" si="39"/>
        <v>5.2842273819055245</v>
      </c>
      <c r="M95" s="9">
        <f t="shared" si="39"/>
        <v>5.311101812212315</v>
      </c>
      <c r="N95" s="9">
        <f t="shared" si="39"/>
        <v>5.2509308468319382</v>
      </c>
      <c r="O95" s="9">
        <f t="shared" si="39"/>
        <v>5.2469233949184337</v>
      </c>
      <c r="P95" s="9">
        <f>'System Parameters'!O33</f>
        <v>0</v>
      </c>
      <c r="Q95" s="9">
        <f>'System Parameters'!P33</f>
        <v>0</v>
      </c>
      <c r="R95" s="9">
        <f>'System Parameters'!Q34</f>
        <v>0</v>
      </c>
      <c r="S95" s="9">
        <f>'System Parameters'!I47</f>
        <v>0</v>
      </c>
      <c r="T95" s="9">
        <f>'System Parameters'!J47</f>
        <v>0</v>
      </c>
      <c r="U95" s="9">
        <f>'System Parameters'!K47</f>
        <v>0</v>
      </c>
      <c r="V95" s="9">
        <f>'System Parameters'!L47</f>
        <v>0</v>
      </c>
    </row>
    <row r="96" spans="1:23" ht="15.75" customHeight="1" x14ac:dyDescent="0.15">
      <c r="A96" s="9" t="str">
        <f>'System Parameters'!L34</f>
        <v>Hours of Use</v>
      </c>
      <c r="B96" s="9">
        <f>B95*24</f>
        <v>125.89413447782545</v>
      </c>
      <c r="C96" s="9" t="str">
        <f>'System Parameters'!N34</f>
        <v>hours</v>
      </c>
      <c r="D96" s="9">
        <f t="shared" ref="D96:O96" si="40">D95*24</f>
        <v>130.33818810170328</v>
      </c>
      <c r="E96" s="9">
        <f t="shared" si="40"/>
        <v>128.48799480856587</v>
      </c>
      <c r="F96" s="9">
        <f t="shared" si="40"/>
        <v>126.53778558875217</v>
      </c>
      <c r="G96" s="9">
        <f t="shared" si="40"/>
        <v>125.97423254334339</v>
      </c>
      <c r="H96" s="9">
        <f t="shared" si="40"/>
        <v>126.69972804351302</v>
      </c>
      <c r="I96" s="9">
        <f t="shared" si="40"/>
        <v>126.0544325958937</v>
      </c>
      <c r="J96" s="9">
        <f t="shared" si="40"/>
        <v>126.53778558875217</v>
      </c>
      <c r="K96" s="9">
        <f t="shared" si="40"/>
        <v>126.69972804351302</v>
      </c>
      <c r="L96" s="9">
        <f t="shared" si="40"/>
        <v>126.8214571657326</v>
      </c>
      <c r="M96" s="9">
        <f t="shared" si="40"/>
        <v>127.46644349309557</v>
      </c>
      <c r="N96" s="9">
        <f t="shared" si="40"/>
        <v>126.02234032396652</v>
      </c>
      <c r="O96" s="9">
        <f t="shared" si="40"/>
        <v>125.92616147804242</v>
      </c>
      <c r="P96" s="9">
        <f>'System Parameters'!O34</f>
        <v>0</v>
      </c>
      <c r="Q96" s="9">
        <f>'System Parameters'!P34</f>
        <v>0</v>
      </c>
      <c r="R96" s="9">
        <f>'System Parameters'!Q35</f>
        <v>0</v>
      </c>
      <c r="S96" s="9">
        <f>'System Parameters'!I48</f>
        <v>0</v>
      </c>
      <c r="T96" s="9">
        <f>'System Parameters'!J48</f>
        <v>0</v>
      </c>
      <c r="U96" s="9">
        <f>'System Parameters'!K48</f>
        <v>0</v>
      </c>
      <c r="V96" s="9">
        <f>'System Parameters'!L48</f>
        <v>0</v>
      </c>
    </row>
    <row r="97" spans="1:22" ht="15.75" customHeight="1" x14ac:dyDescent="0.15">
      <c r="A97" s="9">
        <f>'System Parameters'!A49</f>
        <v>0</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Parameters'!I49</f>
        <v>0</v>
      </c>
      <c r="T97" s="9">
        <f>'System Parameters'!J49</f>
        <v>0</v>
      </c>
      <c r="U97" s="9">
        <f>'System Parameters'!K49</f>
        <v>0</v>
      </c>
      <c r="V97" s="9">
        <f>'System Parameters'!L49</f>
        <v>0</v>
      </c>
    </row>
    <row r="98" spans="1:22" ht="15.75" customHeight="1" x14ac:dyDescent="0.15">
      <c r="A98" s="9" t="s">
        <v>33</v>
      </c>
      <c r="B98" s="9">
        <f>'System Parameters'!K37</f>
        <v>0</v>
      </c>
      <c r="C98" s="9">
        <f>'System Parameters'!L37</f>
        <v>0</v>
      </c>
      <c r="D98" s="22">
        <f t="shared" ref="D98:O98" si="41">D96/$B96-1</f>
        <v>3.5299925944211497E-2</v>
      </c>
      <c r="E98" s="22">
        <f t="shared" si="41"/>
        <v>2.0603504218040358E-2</v>
      </c>
      <c r="F98" s="22">
        <f t="shared" si="41"/>
        <v>5.1126378015657892E-3</v>
      </c>
      <c r="G98" s="22">
        <f t="shared" si="41"/>
        <v>6.3623349769370563E-4</v>
      </c>
      <c r="H98" s="22">
        <f t="shared" si="41"/>
        <v>6.3989761638136855E-3</v>
      </c>
      <c r="I98" s="22">
        <f t="shared" si="41"/>
        <v>1.2732770969285934E-3</v>
      </c>
      <c r="J98" s="22">
        <f t="shared" si="41"/>
        <v>5.1126378015657892E-3</v>
      </c>
      <c r="K98" s="22">
        <f t="shared" si="41"/>
        <v>6.3989761638136855E-3</v>
      </c>
      <c r="L98" s="22">
        <f t="shared" si="41"/>
        <v>7.3658927141715402E-3</v>
      </c>
      <c r="M98" s="22">
        <f t="shared" si="41"/>
        <v>1.2489136382656918E-2</v>
      </c>
      <c r="N98" s="22">
        <f t="shared" si="41"/>
        <v>1.0183623460524593E-3</v>
      </c>
      <c r="O98" s="22">
        <f t="shared" si="41"/>
        <v>2.5439628581436224E-4</v>
      </c>
      <c r="P98" s="9">
        <f>'System Parameters'!O37</f>
        <v>0</v>
      </c>
      <c r="Q98" s="9">
        <f>'System Parameters'!P37</f>
        <v>0</v>
      </c>
      <c r="R98" s="9">
        <f>'System Parameters'!Q37</f>
        <v>0</v>
      </c>
      <c r="S98" s="9">
        <f>'System Parameters'!I50</f>
        <v>0</v>
      </c>
      <c r="T98" s="9">
        <f>'System Parameters'!J50</f>
        <v>0</v>
      </c>
      <c r="U98" s="9">
        <f>'System Parameters'!K50</f>
        <v>0</v>
      </c>
      <c r="V98" s="9">
        <f>'System Parameters'!L50</f>
        <v>0</v>
      </c>
    </row>
    <row r="99" spans="1:22" ht="15.75" customHeight="1" x14ac:dyDescent="0.15">
      <c r="A99" s="9" t="s">
        <v>34</v>
      </c>
      <c r="B99" s="9">
        <f>'System Parameters'!K38</f>
        <v>0</v>
      </c>
      <c r="C99" s="9">
        <f>'System Parameters'!L38</f>
        <v>0</v>
      </c>
      <c r="D99" s="9" t="s">
        <v>35</v>
      </c>
      <c r="E99" s="9" t="s">
        <v>36</v>
      </c>
      <c r="F99" s="9" t="s">
        <v>37</v>
      </c>
      <c r="G99" s="9" t="s">
        <v>38</v>
      </c>
      <c r="H99" s="9" t="s">
        <v>39</v>
      </c>
      <c r="I99" s="9" t="s">
        <v>40</v>
      </c>
      <c r="J99" s="9" t="s">
        <v>41</v>
      </c>
      <c r="K99" s="9" t="s">
        <v>42</v>
      </c>
      <c r="L99" s="9" t="s">
        <v>43</v>
      </c>
      <c r="M99" s="9" t="s">
        <v>44</v>
      </c>
      <c r="N99" s="9" t="s">
        <v>45</v>
      </c>
      <c r="O99" s="9" t="s">
        <v>46</v>
      </c>
      <c r="P99" s="9">
        <f>'System Parameters'!O38</f>
        <v>0</v>
      </c>
      <c r="Q99" s="9">
        <f>'System Parameters'!P38</f>
        <v>0</v>
      </c>
      <c r="R99" s="9">
        <f>'System Parameters'!Q38</f>
        <v>0</v>
      </c>
      <c r="S99" s="9">
        <f>'System Parameters'!I51</f>
        <v>0</v>
      </c>
      <c r="T99" s="9">
        <f>'System Parameters'!J51</f>
        <v>0</v>
      </c>
      <c r="U99" s="9">
        <f>'System Parameters'!K51</f>
        <v>0</v>
      </c>
      <c r="V99" s="9">
        <f>'System Parameters'!L51</f>
        <v>0</v>
      </c>
    </row>
    <row r="100" spans="1:22" ht="15.75" customHeight="1" x14ac:dyDescent="0.15">
      <c r="A100" s="9">
        <f>'System Parameters'!A52</f>
        <v>0</v>
      </c>
      <c r="B100" s="9">
        <f>'System Parameters'!B52</f>
        <v>0</v>
      </c>
      <c r="C100" s="9">
        <f>'System Parameters'!C52</f>
        <v>0</v>
      </c>
      <c r="D100" s="9">
        <f>'System Parameters'!D52</f>
        <v>0</v>
      </c>
      <c r="O100" s="9">
        <f>'System Parameters'!E52</f>
        <v>0</v>
      </c>
      <c r="P100" s="9">
        <f>'System Parameters'!F52</f>
        <v>0</v>
      </c>
      <c r="Q100" s="9">
        <f>'System Parameters'!G52</f>
        <v>0</v>
      </c>
      <c r="R100" s="9">
        <f>'System Parameters'!H52</f>
        <v>0</v>
      </c>
      <c r="S100" s="9">
        <f>'System Parameters'!I52</f>
        <v>0</v>
      </c>
      <c r="T100" s="9">
        <f>'System Parameters'!J52</f>
        <v>0</v>
      </c>
      <c r="U100" s="9">
        <f>'System Parameters'!K52</f>
        <v>0</v>
      </c>
      <c r="V100" s="9">
        <f>'System Parameters'!L52</f>
        <v>0</v>
      </c>
    </row>
    <row r="101" spans="1:22" ht="15.75" customHeight="1" x14ac:dyDescent="0.15">
      <c r="A101" s="9">
        <f>'System Parameters'!A53</f>
        <v>0</v>
      </c>
      <c r="B101" s="9">
        <f>'System Parameters'!B53</f>
        <v>0</v>
      </c>
      <c r="C101" s="9">
        <f>'System Parameters'!C53</f>
        <v>0</v>
      </c>
      <c r="D101" s="9">
        <f>'System Parameters'!D53</f>
        <v>0</v>
      </c>
      <c r="O101" s="9">
        <f>'System Parameters'!E53</f>
        <v>0</v>
      </c>
      <c r="P101" s="9">
        <f>'System Parameters'!F53</f>
        <v>0</v>
      </c>
      <c r="Q101" s="9">
        <f>'System Parameters'!G53</f>
        <v>0</v>
      </c>
      <c r="R101" s="9">
        <f>'System Parameters'!H53</f>
        <v>0</v>
      </c>
      <c r="S101" s="9">
        <f>'System Parameters'!I53</f>
        <v>0</v>
      </c>
      <c r="T101" s="9">
        <f>'System Parameters'!J53</f>
        <v>0</v>
      </c>
      <c r="U101" s="9">
        <f>'System Parameters'!K53</f>
        <v>0</v>
      </c>
      <c r="V101" s="9">
        <f>'System Parameters'!L53</f>
        <v>0</v>
      </c>
    </row>
    <row r="102" spans="1:22" ht="15.75" customHeight="1" x14ac:dyDescent="0.15">
      <c r="A102" s="9">
        <f>'System Parameters'!A54</f>
        <v>0</v>
      </c>
      <c r="B102" s="9">
        <f>'System Parameters'!B54</f>
        <v>0</v>
      </c>
      <c r="C102" s="9">
        <f>'System Parameters'!C54</f>
        <v>0</v>
      </c>
      <c r="D102" s="9">
        <f>'System Parameters'!D54</f>
        <v>0</v>
      </c>
      <c r="O102" s="9">
        <f>'System Parameters'!E54</f>
        <v>0</v>
      </c>
      <c r="P102" s="9">
        <f>'System Parameters'!F54</f>
        <v>0</v>
      </c>
      <c r="Q102" s="9">
        <f>'System Parameters'!G54</f>
        <v>0</v>
      </c>
      <c r="R102" s="9">
        <f>'System Parameters'!H54</f>
        <v>0</v>
      </c>
      <c r="S102" s="9">
        <f>'System Parameters'!I54</f>
        <v>0</v>
      </c>
      <c r="T102" s="9">
        <f>'System Parameters'!J54</f>
        <v>0</v>
      </c>
      <c r="U102" s="9">
        <f>'System Parameters'!K54</f>
        <v>0</v>
      </c>
      <c r="V102" s="9">
        <f>'System Parameters'!L54</f>
        <v>0</v>
      </c>
    </row>
    <row r="103" spans="1:22" ht="15.75" customHeight="1" x14ac:dyDescent="0.15">
      <c r="A103" s="9">
        <f>'System Parameters'!A55</f>
        <v>0</v>
      </c>
      <c r="B103" s="9">
        <f>'System Parameters'!B55</f>
        <v>0</v>
      </c>
      <c r="C103" s="9">
        <f>'System Parameters'!C55</f>
        <v>0</v>
      </c>
      <c r="D103" s="9">
        <f>'System Parameters'!D55</f>
        <v>0</v>
      </c>
      <c r="O103" s="9">
        <f>'System Parameters'!E55</f>
        <v>0</v>
      </c>
      <c r="P103" s="9">
        <f>'System Parameters'!F55</f>
        <v>0</v>
      </c>
      <c r="Q103" s="9">
        <f>'System Parameters'!G55</f>
        <v>0</v>
      </c>
      <c r="R103" s="9">
        <f>'System Parameters'!H55</f>
        <v>0</v>
      </c>
      <c r="S103" s="9">
        <f>'System Parameters'!I55</f>
        <v>0</v>
      </c>
      <c r="T103" s="9">
        <f>'System Parameters'!J55</f>
        <v>0</v>
      </c>
      <c r="U103" s="9">
        <f>'System Parameters'!K55</f>
        <v>0</v>
      </c>
      <c r="V103" s="9">
        <f>'System Parameters'!L55</f>
        <v>0</v>
      </c>
    </row>
    <row r="104" spans="1:22" ht="15.75" customHeight="1" x14ac:dyDescent="0.15">
      <c r="A104" s="9">
        <f>'System Parameters'!A56</f>
        <v>0</v>
      </c>
      <c r="B104" s="9">
        <f>'System Parameters'!B56</f>
        <v>0</v>
      </c>
      <c r="C104" s="9">
        <f>'System Parameters'!C56</f>
        <v>0</v>
      </c>
      <c r="D104" s="9">
        <f>'System Parameters'!D56</f>
        <v>0</v>
      </c>
      <c r="O104" s="9">
        <f>'System Parameters'!E56</f>
        <v>0</v>
      </c>
      <c r="P104" s="9">
        <f>'System Parameters'!F56</f>
        <v>0</v>
      </c>
      <c r="Q104" s="9">
        <f>'System Parameters'!G56</f>
        <v>0</v>
      </c>
      <c r="R104" s="9">
        <f>'System Parameters'!H56</f>
        <v>0</v>
      </c>
      <c r="S104" s="9">
        <f>'System Parameters'!I56</f>
        <v>0</v>
      </c>
      <c r="T104" s="9">
        <f>'System Parameters'!J56</f>
        <v>0</v>
      </c>
      <c r="U104" s="9">
        <f>'System Parameters'!K56</f>
        <v>0</v>
      </c>
      <c r="V104" s="9">
        <f>'System Parameters'!L56</f>
        <v>0</v>
      </c>
    </row>
    <row r="105" spans="1:22" ht="15.75" customHeight="1" x14ac:dyDescent="0.15">
      <c r="A105" s="9">
        <f>'System Parameters'!A57</f>
        <v>0</v>
      </c>
      <c r="B105" s="9">
        <f>'System Parameters'!B57</f>
        <v>0</v>
      </c>
      <c r="C105" s="9">
        <f>'System Parameters'!C57</f>
        <v>0</v>
      </c>
      <c r="D105" s="9">
        <f>'System Parameters'!D57</f>
        <v>0</v>
      </c>
      <c r="O105" s="9">
        <f>'System Parameters'!E57</f>
        <v>0</v>
      </c>
      <c r="P105" s="9">
        <f>'System Parameters'!F57</f>
        <v>0</v>
      </c>
      <c r="Q105" s="9">
        <f>'System Parameters'!G57</f>
        <v>0</v>
      </c>
      <c r="R105" s="9">
        <f>'System Parameters'!H57</f>
        <v>0</v>
      </c>
      <c r="S105" s="9">
        <f>'System Parameters'!I57</f>
        <v>0</v>
      </c>
      <c r="T105" s="9">
        <f>'System Parameters'!J57</f>
        <v>0</v>
      </c>
      <c r="U105" s="9">
        <f>'System Parameters'!K57</f>
        <v>0</v>
      </c>
      <c r="V105" s="9">
        <f>'System Parameters'!L57</f>
        <v>0</v>
      </c>
    </row>
    <row r="106" spans="1:22" ht="15.75" customHeight="1" x14ac:dyDescent="0.15">
      <c r="A106" s="9">
        <f>'System Parameters'!A58</f>
        <v>0</v>
      </c>
      <c r="B106" s="9">
        <f>'System Parameters'!B58</f>
        <v>0</v>
      </c>
      <c r="C106" s="9">
        <f>'System Parameters'!C58</f>
        <v>0</v>
      </c>
      <c r="D106" s="9">
        <f>'System Parameters'!D58</f>
        <v>0</v>
      </c>
      <c r="O106" s="9">
        <f>'System Parameters'!E58</f>
        <v>0</v>
      </c>
      <c r="P106" s="9">
        <f>'System Parameters'!F58</f>
        <v>0</v>
      </c>
      <c r="Q106" s="9">
        <f>'System Parameters'!G58</f>
        <v>0</v>
      </c>
      <c r="R106" s="9">
        <f>'System Parameters'!H58</f>
        <v>0</v>
      </c>
      <c r="S106" s="9">
        <f>'System Parameters'!I58</f>
        <v>0</v>
      </c>
      <c r="T106" s="9">
        <f>'System Parameters'!J58</f>
        <v>0</v>
      </c>
      <c r="U106" s="9">
        <f>'System Parameters'!K58</f>
        <v>0</v>
      </c>
      <c r="V106" s="9">
        <f>'System Parameters'!L58</f>
        <v>0</v>
      </c>
    </row>
    <row r="107" spans="1:22" ht="15.75" customHeight="1" x14ac:dyDescent="0.15">
      <c r="A107" s="9">
        <f>'System Parameters'!A59</f>
        <v>0</v>
      </c>
      <c r="B107" s="9">
        <f>'System Parameters'!B59</f>
        <v>0</v>
      </c>
      <c r="C107" s="9">
        <f>'System Parameters'!C59</f>
        <v>0</v>
      </c>
      <c r="D107" s="9">
        <f>'System Parameters'!D59</f>
        <v>0</v>
      </c>
      <c r="O107" s="9">
        <f>'System Parameters'!E59</f>
        <v>0</v>
      </c>
      <c r="P107" s="9">
        <f>'System Parameters'!F59</f>
        <v>0</v>
      </c>
      <c r="Q107" s="9">
        <f>'System Parameters'!G59</f>
        <v>0</v>
      </c>
      <c r="R107" s="9">
        <f>'System Parameters'!H59</f>
        <v>0</v>
      </c>
      <c r="S107" s="9">
        <f>'System Parameters'!I59</f>
        <v>0</v>
      </c>
      <c r="T107" s="9">
        <f>'System Parameters'!J59</f>
        <v>0</v>
      </c>
      <c r="U107" s="9">
        <f>'System Parameters'!K59</f>
        <v>0</v>
      </c>
      <c r="V107" s="9">
        <f>'System Parameters'!L59</f>
        <v>0</v>
      </c>
    </row>
    <row r="108" spans="1:22" ht="15.75" customHeight="1" x14ac:dyDescent="0.15">
      <c r="A108" s="9">
        <f>'System Parameters'!A60</f>
        <v>0</v>
      </c>
      <c r="B108" s="9">
        <f>'System Parameters'!B60</f>
        <v>0</v>
      </c>
      <c r="C108" s="9">
        <f>'System Parameters'!C60</f>
        <v>0</v>
      </c>
      <c r="D108" s="9">
        <f>'System Parameters'!D60</f>
        <v>0</v>
      </c>
      <c r="O108" s="9">
        <f>'System Parameters'!E60</f>
        <v>0</v>
      </c>
      <c r="P108" s="9">
        <f>'System Parameters'!F60</f>
        <v>0</v>
      </c>
      <c r="Q108" s="9">
        <f>'System Parameters'!G60</f>
        <v>0</v>
      </c>
      <c r="R108" s="9">
        <f>'System Parameters'!H60</f>
        <v>0</v>
      </c>
      <c r="S108" s="9">
        <f>'System Parameters'!I60</f>
        <v>0</v>
      </c>
      <c r="T108" s="9">
        <f>'System Parameters'!J60</f>
        <v>0</v>
      </c>
      <c r="U108" s="9">
        <f>'System Parameters'!K60</f>
        <v>0</v>
      </c>
      <c r="V108" s="9">
        <f>'System Parameters'!L60</f>
        <v>0</v>
      </c>
    </row>
    <row r="109" spans="1:22" ht="15.75" customHeight="1" x14ac:dyDescent="0.15">
      <c r="A109" s="9">
        <f>'System Parameters'!A61</f>
        <v>0</v>
      </c>
      <c r="B109" s="9">
        <f>'System Parameters'!B61</f>
        <v>0</v>
      </c>
      <c r="C109" s="9">
        <f>'System Parameters'!C61</f>
        <v>0</v>
      </c>
      <c r="D109" s="9">
        <f>'System Parameters'!D61</f>
        <v>0</v>
      </c>
      <c r="O109" s="9">
        <f>'System Parameters'!E61</f>
        <v>0</v>
      </c>
      <c r="P109" s="9">
        <f>'System Parameters'!F61</f>
        <v>0</v>
      </c>
      <c r="Q109" s="9">
        <f>'System Parameters'!G61</f>
        <v>0</v>
      </c>
      <c r="R109" s="9">
        <f>'System Parameters'!H61</f>
        <v>0</v>
      </c>
      <c r="S109" s="9">
        <f>'System Parameters'!I61</f>
        <v>0</v>
      </c>
      <c r="T109" s="9">
        <f>'System Parameters'!J61</f>
        <v>0</v>
      </c>
      <c r="U109" s="9">
        <f>'System Parameters'!K61</f>
        <v>0</v>
      </c>
      <c r="V109" s="9">
        <f>'System Parameters'!L61</f>
        <v>0</v>
      </c>
    </row>
    <row r="110" spans="1:22" ht="15.75" customHeight="1" x14ac:dyDescent="0.15">
      <c r="A110" s="9">
        <f>'System Parameters'!A62</f>
        <v>0</v>
      </c>
      <c r="B110" s="9">
        <f>'System Parameters'!B62</f>
        <v>0</v>
      </c>
      <c r="C110" s="9">
        <f>'System Parameters'!C62</f>
        <v>0</v>
      </c>
      <c r="D110" s="9">
        <f>'System Parameters'!D62</f>
        <v>0</v>
      </c>
      <c r="O110" s="9">
        <f>'System Parameters'!E62</f>
        <v>0</v>
      </c>
      <c r="P110" s="9">
        <f>'System Parameters'!F62</f>
        <v>0</v>
      </c>
      <c r="Q110" s="9">
        <f>'System Parameters'!G62</f>
        <v>0</v>
      </c>
      <c r="R110" s="9">
        <f>'System Parameters'!H62</f>
        <v>0</v>
      </c>
      <c r="S110" s="9">
        <f>'System Parameters'!I62</f>
        <v>0</v>
      </c>
      <c r="T110" s="9">
        <f>'System Parameters'!J62</f>
        <v>0</v>
      </c>
      <c r="U110" s="9">
        <f>'System Parameters'!K62</f>
        <v>0</v>
      </c>
      <c r="V110" s="9">
        <f>'System Parameters'!L62</f>
        <v>0</v>
      </c>
    </row>
    <row r="111" spans="1:22" ht="15.75" customHeight="1" x14ac:dyDescent="0.15">
      <c r="A111" s="9">
        <f>'System Parameters'!A63</f>
        <v>0</v>
      </c>
      <c r="B111" s="9">
        <f>'System Parameters'!B63</f>
        <v>0</v>
      </c>
      <c r="C111" s="9">
        <f>'System Parameters'!C63</f>
        <v>0</v>
      </c>
      <c r="D111" s="9">
        <f>'System Parameters'!D63</f>
        <v>0</v>
      </c>
      <c r="O111" s="9">
        <f>'System Parameters'!E63</f>
        <v>0</v>
      </c>
      <c r="P111" s="9">
        <f>'System Parameters'!F63</f>
        <v>0</v>
      </c>
      <c r="Q111" s="9">
        <f>'System Parameters'!G63</f>
        <v>0</v>
      </c>
      <c r="R111" s="9">
        <f>'System Parameters'!H63</f>
        <v>0</v>
      </c>
      <c r="S111" s="9">
        <f>'System Parameters'!I63</f>
        <v>0</v>
      </c>
      <c r="T111" s="9">
        <f>'System Parameters'!J63</f>
        <v>0</v>
      </c>
      <c r="U111" s="9">
        <f>'System Parameters'!K63</f>
        <v>0</v>
      </c>
      <c r="V111" s="9">
        <f>'System Parameters'!L63</f>
        <v>0</v>
      </c>
    </row>
    <row r="112" spans="1:22" ht="15.75" customHeight="1" x14ac:dyDescent="0.15">
      <c r="A112" s="9">
        <f>'System Parameters'!A64</f>
        <v>0</v>
      </c>
      <c r="B112" s="9">
        <f>'System Parameters'!B64</f>
        <v>0</v>
      </c>
      <c r="C112" s="9">
        <f>'System Parameters'!C64</f>
        <v>0</v>
      </c>
      <c r="D112" s="9">
        <f>'System Parameters'!D64</f>
        <v>0</v>
      </c>
      <c r="O112" s="9">
        <f>'System Parameters'!E64</f>
        <v>0</v>
      </c>
      <c r="P112" s="9">
        <f>'System Parameters'!F64</f>
        <v>0</v>
      </c>
      <c r="Q112" s="9">
        <f>'System Parameters'!G64</f>
        <v>0</v>
      </c>
      <c r="R112" s="9">
        <f>'System Parameters'!H64</f>
        <v>0</v>
      </c>
      <c r="S112" s="9">
        <f>'System Parameters'!I64</f>
        <v>0</v>
      </c>
      <c r="T112" s="9">
        <f>'System Parameters'!J64</f>
        <v>0</v>
      </c>
      <c r="U112" s="9">
        <f>'System Parameters'!K64</f>
        <v>0</v>
      </c>
      <c r="V112" s="9">
        <f>'System Parameters'!L64</f>
        <v>0</v>
      </c>
    </row>
    <row r="113" spans="1:22" ht="15.75" customHeight="1" x14ac:dyDescent="0.15">
      <c r="A113" s="9">
        <f>'System Parameters'!A65</f>
        <v>0</v>
      </c>
      <c r="B113" s="9">
        <f>'System Parameters'!B65</f>
        <v>0</v>
      </c>
      <c r="C113" s="9">
        <f>'System Parameters'!C65</f>
        <v>0</v>
      </c>
      <c r="D113" s="9">
        <f>'System Parameters'!D65</f>
        <v>0</v>
      </c>
      <c r="O113" s="9">
        <f>'System Parameters'!E65</f>
        <v>0</v>
      </c>
      <c r="P113" s="9">
        <f>'System Parameters'!F65</f>
        <v>0</v>
      </c>
      <c r="Q113" s="9">
        <f>'System Parameters'!G65</f>
        <v>0</v>
      </c>
      <c r="R113" s="9">
        <f>'System Parameters'!H65</f>
        <v>0</v>
      </c>
      <c r="S113" s="9">
        <f>'System Parameters'!I65</f>
        <v>0</v>
      </c>
      <c r="T113" s="9">
        <f>'System Parameters'!J65</f>
        <v>0</v>
      </c>
      <c r="U113" s="9">
        <f>'System Parameters'!K65</f>
        <v>0</v>
      </c>
      <c r="V113" s="9">
        <f>'System Parameters'!L65</f>
        <v>0</v>
      </c>
    </row>
    <row r="114" spans="1:22" ht="15.75" customHeight="1" x14ac:dyDescent="0.15">
      <c r="A114" s="9">
        <f>'System Parameters'!A66</f>
        <v>0</v>
      </c>
      <c r="B114" s="9">
        <f>'System Parameters'!B66</f>
        <v>0</v>
      </c>
      <c r="C114" s="9">
        <f>'System Parameters'!C66</f>
        <v>0</v>
      </c>
      <c r="D114" s="9">
        <f>'System Parameters'!D66</f>
        <v>0</v>
      </c>
      <c r="O114" s="9">
        <f>'System Parameters'!E66</f>
        <v>0</v>
      </c>
      <c r="P114" s="9">
        <f>'System Parameters'!F66</f>
        <v>0</v>
      </c>
      <c r="Q114" s="9">
        <f>'System Parameters'!G66</f>
        <v>0</v>
      </c>
      <c r="R114" s="9">
        <f>'System Parameters'!H66</f>
        <v>0</v>
      </c>
      <c r="S114" s="9">
        <f>'System Parameters'!I66</f>
        <v>0</v>
      </c>
      <c r="T114" s="9">
        <f>'System Parameters'!J66</f>
        <v>0</v>
      </c>
      <c r="U114" s="9">
        <f>'System Parameters'!K66</f>
        <v>0</v>
      </c>
      <c r="V114" s="9">
        <f>'System Parameters'!L66</f>
        <v>0</v>
      </c>
    </row>
    <row r="115" spans="1:22" ht="15.75" customHeight="1" x14ac:dyDescent="0.15">
      <c r="A115" s="9">
        <f>'System Parameters'!A67</f>
        <v>0</v>
      </c>
      <c r="B115" s="9">
        <f>'System Parameters'!B67</f>
        <v>0</v>
      </c>
      <c r="C115" s="9">
        <f>'System Parameters'!C67</f>
        <v>0</v>
      </c>
      <c r="D115" s="9">
        <f>'System Parameters'!D67</f>
        <v>0</v>
      </c>
      <c r="O115" s="9">
        <f>'System Parameters'!E67</f>
        <v>0</v>
      </c>
      <c r="P115" s="9">
        <f>'System Parameters'!F67</f>
        <v>0</v>
      </c>
      <c r="Q115" s="9">
        <f>'System Parameters'!G67</f>
        <v>0</v>
      </c>
      <c r="R115" s="9">
        <f>'System Parameters'!H67</f>
        <v>0</v>
      </c>
      <c r="S115" s="9">
        <f>'System Parameters'!I67</f>
        <v>0</v>
      </c>
      <c r="T115" s="9">
        <f>'System Parameters'!J67</f>
        <v>0</v>
      </c>
      <c r="U115" s="9">
        <f>'System Parameters'!K67</f>
        <v>0</v>
      </c>
      <c r="V115" s="9">
        <f>'System Parameters'!L67</f>
        <v>0</v>
      </c>
    </row>
    <row r="116" spans="1:22" ht="15.75" customHeight="1" x14ac:dyDescent="0.15">
      <c r="A116" s="9">
        <f>'System Parameters'!A68</f>
        <v>0</v>
      </c>
      <c r="B116" s="9">
        <f>'System Parameters'!B68</f>
        <v>0</v>
      </c>
      <c r="C116" s="9">
        <f>'System Parameters'!C68</f>
        <v>0</v>
      </c>
      <c r="D116" s="9">
        <f>'System Parameters'!D68</f>
        <v>0</v>
      </c>
      <c r="O116" s="9">
        <f>'System Parameters'!E68</f>
        <v>0</v>
      </c>
      <c r="P116" s="9">
        <f>'System Parameters'!F68</f>
        <v>0</v>
      </c>
      <c r="Q116" s="9">
        <f>'System Parameters'!G68</f>
        <v>0</v>
      </c>
      <c r="R116" s="9">
        <f>'System Parameters'!H68</f>
        <v>0</v>
      </c>
      <c r="S116" s="9">
        <f>'System Parameters'!I68</f>
        <v>0</v>
      </c>
      <c r="T116" s="9">
        <f>'System Parameters'!J68</f>
        <v>0</v>
      </c>
      <c r="U116" s="9">
        <f>'System Parameters'!K68</f>
        <v>0</v>
      </c>
      <c r="V116" s="9">
        <f>'System Parameters'!L68</f>
        <v>0</v>
      </c>
    </row>
    <row r="117" spans="1:22" ht="15.75" customHeight="1" x14ac:dyDescent="0.15">
      <c r="A117" s="9">
        <f>'System Parameters'!A69</f>
        <v>0</v>
      </c>
      <c r="B117" s="9">
        <f>'System Parameters'!B69</f>
        <v>0</v>
      </c>
      <c r="C117" s="9">
        <f>'System Parameters'!C69</f>
        <v>0</v>
      </c>
      <c r="D117" s="9">
        <f>'System Parameters'!D69</f>
        <v>0</v>
      </c>
      <c r="O117" s="9">
        <f>'System Parameters'!E69</f>
        <v>0</v>
      </c>
      <c r="P117" s="9">
        <f>'System Parameters'!F69</f>
        <v>0</v>
      </c>
      <c r="Q117" s="9">
        <f>'System Parameters'!G69</f>
        <v>0</v>
      </c>
      <c r="R117" s="9">
        <f>'System Parameters'!H69</f>
        <v>0</v>
      </c>
      <c r="S117" s="9">
        <f>'System Parameters'!I69</f>
        <v>0</v>
      </c>
      <c r="T117" s="9">
        <f>'System Parameters'!J69</f>
        <v>0</v>
      </c>
      <c r="U117" s="9">
        <f>'System Parameters'!K69</f>
        <v>0</v>
      </c>
      <c r="V117" s="9">
        <f>'System Parameters'!L69</f>
        <v>0</v>
      </c>
    </row>
    <row r="118" spans="1:22" ht="15.75" customHeight="1" x14ac:dyDescent="0.15">
      <c r="A118" s="9">
        <f>'System Parameters'!A70</f>
        <v>0</v>
      </c>
      <c r="B118" s="9">
        <f>'System Parameters'!B70</f>
        <v>0</v>
      </c>
      <c r="C118" s="9">
        <f>'System Parameters'!C70</f>
        <v>0</v>
      </c>
      <c r="D118" s="9">
        <f>'System Parameters'!D70</f>
        <v>0</v>
      </c>
      <c r="O118" s="9">
        <f>'System Parameters'!E70</f>
        <v>0</v>
      </c>
      <c r="P118" s="9">
        <f>'System Parameters'!F70</f>
        <v>0</v>
      </c>
      <c r="Q118" s="9">
        <f>'System Parameters'!G70</f>
        <v>0</v>
      </c>
      <c r="R118" s="9">
        <f>'System Parameters'!H70</f>
        <v>0</v>
      </c>
      <c r="S118" s="9">
        <f>'System Parameters'!I70</f>
        <v>0</v>
      </c>
      <c r="T118" s="9">
        <f>'System Parameters'!J70</f>
        <v>0</v>
      </c>
      <c r="U118" s="9">
        <f>'System Parameters'!K70</f>
        <v>0</v>
      </c>
      <c r="V118" s="9">
        <f>'System Parameters'!L70</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yj1</cp:lastModifiedBy>
  <dcterms:modified xsi:type="dcterms:W3CDTF">2024-02-06T09:00:41Z</dcterms:modified>
</cp:coreProperties>
</file>