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m1\data\HQ\102PF\Shared\Group_LCDSSD3\HRD\Business Performance Team\009 - Cabinet Office Monthly WFMI\09. 17-18 Submissions\20170630 Rtn to CO Returns JUN\Sent to CO\"/>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N16" i="14" s="1"/>
  <c r="AM17" i="14"/>
  <c r="AM18" i="14"/>
  <c r="AM19" i="14"/>
  <c r="AN19" i="14" s="1"/>
  <c r="AM20" i="14"/>
  <c r="AM21" i="14"/>
  <c r="AM22" i="14"/>
  <c r="AM23" i="14"/>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N45" i="14" s="1"/>
  <c r="AM46" i="14"/>
  <c r="AM47" i="14"/>
  <c r="AM48" i="14"/>
  <c r="AM49" i="14"/>
  <c r="AM50" i="14"/>
  <c r="AM51" i="14"/>
  <c r="AM52" i="14"/>
  <c r="AJ8" i="14"/>
  <c r="AJ9" i="14"/>
  <c r="AJ10" i="14"/>
  <c r="AJ11" i="14"/>
  <c r="AJ12" i="14"/>
  <c r="AJ13" i="14"/>
  <c r="AJ14" i="14"/>
  <c r="AN14" i="14" s="1"/>
  <c r="AJ15" i="14"/>
  <c r="AJ16" i="14"/>
  <c r="AJ17" i="14"/>
  <c r="AJ18" i="14"/>
  <c r="AJ19" i="14"/>
  <c r="AJ20" i="14"/>
  <c r="AJ21" i="14"/>
  <c r="AJ22" i="14"/>
  <c r="AN22" i="14" s="1"/>
  <c r="AJ23" i="14"/>
  <c r="AJ24" i="14"/>
  <c r="AN24" i="14" s="1"/>
  <c r="AJ25" i="14"/>
  <c r="AJ26" i="14"/>
  <c r="AN26" i="14" s="1"/>
  <c r="AJ27" i="14"/>
  <c r="AJ28" i="14"/>
  <c r="AJ29" i="14"/>
  <c r="AJ30" i="14"/>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J7" i="14"/>
  <c r="AN12" i="14"/>
  <c r="AN13" i="14"/>
  <c r="AN20" i="14"/>
  <c r="AN21" i="14"/>
  <c r="AN23" i="14"/>
  <c r="AN25" i="14"/>
  <c r="AN28" i="14"/>
  <c r="AN29" i="14"/>
  <c r="AN33" i="14"/>
  <c r="AN36" i="14"/>
  <c r="AN37" i="14"/>
  <c r="AN40" i="14"/>
  <c r="AN41" i="14"/>
  <c r="AN44" i="14"/>
  <c r="AM7" i="14"/>
  <c r="P7" i="14"/>
  <c r="Q7" i="14"/>
  <c r="AA7" i="14"/>
  <c r="Z7" i="14"/>
  <c r="AN8" i="14"/>
  <c r="AN30" i="14"/>
  <c r="AN47" i="14"/>
  <c r="AN49" i="14"/>
  <c r="AN17" i="14" l="1"/>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<sst xmlns="http://schemas.openxmlformats.org/spreadsheetml/2006/main" count="1068" uniqueCount="334">
  <si>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</si>
  <si>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</si>
  <si>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</si>
  <si>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</si>
  <si>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</si>
  <si>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</si>
  <si>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</si>
  <si>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</si>
  <si>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</si>
  <si>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</si>
  <si>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</si>
  <si>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</si>
  <si>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</si>
  <si>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</si>
  <si>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</si>
  <si>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</si>
  <si>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</si>
  <si>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</si>
  <si>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</si>
  <si>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</si>
  <si>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</si>
  <si>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</si>
  <si>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</si>
  <si>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</si>
  <si>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</si>
  <si>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</si>
  <si>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</si>
  <si>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</si>
  <si>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</si>
  <si>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</si>
  <si>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</si>
  <si>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</si>
  <si>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</si>
  <si>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</si>
  <si>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</si>
  <si>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</si>
  <si>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</si>
  <si>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</si>
  <si>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</si>
  <si>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</si>
  <si>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</si>
  <si>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</si>
  <si>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</si>
  <si>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</si>
  <si>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</si>
  <si>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</si>
  <si>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</si>
  <si>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</si>
  <si>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</si>
  <si>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</si>
  <si>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</si>
  <si>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</si>
  <si>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</si>
  <si>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</si>
  <si>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</si>
  <si>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</si>
  <si>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</si>
  <si>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</si>
  <si>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</si>
  <si>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</si>
  <si>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</si>
  <si>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</si>
  <si>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</si>
  <si>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</si>
  <si>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</si>
  <si>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</si>
  <si>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</si>
  <si>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</si>
  <si>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</si>
  <si>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</si>
  <si>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</si>
  <si>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</si>
  <si>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</si>
  <si>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</si>
  <si>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</si>
  <si>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</si>
  <si>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</si>
  <si>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</si>
  <si>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</si>
  <si>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</si>
  <si>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</si>
  <si>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</si>
  <si>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</si>
  <si>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</si>
  <si>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</si>
  <si>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</si>
  <si>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</si>
  <si>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</si>
  <si>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</si>
  <si>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</si>
  <si>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</si>
  <si>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</si>
  <si>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</si>
  <si>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</si>
  <si>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</si>
  <si>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</si>
  <si>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</si>
  <si>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</si>
  <si>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</si>
  <si>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</si>
  <si>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</si>
  <si>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</si>
  <si>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</si>
  <si>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</si>
  <si>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</si>
  <si>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</si>
  <si>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</si>
  <si>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</si>
  <si>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</si>
  <si>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</si>
  <si>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</si>
  <si>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</si>
  <si>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</si>
  <si>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</si>
  <si>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</si>
  <si>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</si>
  <si>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</si>
  <si>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</si>
  <si>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</si>
  <si>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</si>
  <si>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</si>
  <si>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</si>
  <si>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</si>
  <si>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</si>
  <si>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</si>
  <si>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</si>
  <si>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</si>
  <si>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</si>
  <si>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</si>
  <si>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</si>
  <si>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</si>
  <si>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</si>
  <si>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</si>
  <si>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</si>
  <si>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</si>
  <si>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</si>
  <si>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</si>
  <si>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</si>
  <si>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</si>
  <si>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</si>
  <si>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</si>
  <si>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</si>
  <si>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</si>
  <si>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</si>
  <si>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</si>
  <si>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</si>
  <si>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</si>
  <si>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</si>
  <si>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</si>
  <si>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</si>
  <si>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</si>
  <si>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</si>
  <si>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</si>
  <si>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</si>
  <si>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</si>
  <si>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</si>
  <si>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</si>
  <si>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</si>
  <si>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</si>
  <si>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</si>
  <si>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</si>
  <si>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</si>
  <si>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</si>
  <si>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</si>
  <si>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</si>
  <si>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</si>
  <si>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</si>
  <si>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</si>
  <si>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</si>
  <si>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</si>
  <si>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</si>
  <si>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</si>
  <si>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</si>
  <si>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</si>
  <si>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</si>
  <si>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</si>
  <si>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</si>
  <si>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</si>
  <si>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</si>
  <si>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</si>
  <si>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</si>
  <si>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</si>
  <si>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</si>
  <si>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</si>
  <si>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</si>
  <si>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</si>
  <si>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</si>
  <si>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</si>
  <si>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</si>
  <si>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</si>
  <si>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</si>
  <si>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</si>
  <si>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</si>
  <si>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</si>
  <si>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</si>
  <si>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</si>
  <si>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</si>
  <si>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</si>
  <si>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</si>
  <si>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</si>
  <si>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</si>
  <si>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</si>
  <si>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</si>
  <si>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</si>
  <si>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</si>
  <si>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</si>
  <si>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</si>
  <si>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</si>
  <si>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</si>
  <si>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</si>
  <si>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</si>
  <si>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</si>
  <si>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</si>
  <si>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</si>
  <si>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</si>
  <si>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</si>
  <si>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</si>
  <si>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</si>
  <si>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</si>
  <si>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</si>
  <si>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</si>
  <si>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</si>
  <si>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</si>
  <si>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</si>
  <si>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</si>
  <si>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</si>
  <si>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</si>
  <si>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</si>
  <si>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</si>
  <si>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</si>
  <si>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</si>
  <si>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</si>
  <si>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</si>
  <si>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</si>
  <si>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</si>
  <si>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</si>
  <si>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</si>
  <si>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</si>
  <si>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</si>
  <si>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</si>
  <si>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</si>
  <si>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</si>
  <si>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</si>
  <si>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</si>
  <si>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</si>
  <si>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</si>
  <si>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</si>
  <si>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</si>
  <si>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</si>
  <si>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</si>
  <si>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</si>
  <si>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</si>
  <si>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</si>
  <si>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</si>
  <si>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</si>
  <si>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</si>
  <si>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</si>
  <si>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</si>
  <si>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</si>
  <si>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</si>
  <si>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</si>
  <si>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</si>
  <si>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</si>
  <si>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</si>
  <si>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</si>
  <si>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</si>
  <si>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</si>
  <si>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</si>
  <si>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</si>
  <si>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</si>
  <si>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</si>
  <si>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</si>
  <si>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</si>
  <si>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</si>
  <si>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</si>
  <si>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</si>
  <si>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</si>
  <si>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</si>
  <si>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</si>
  <si>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</si>
  <si>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</si>
  <si>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</si>
  <si>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</si>
  <si>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</si>
  <si>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</si>
  <si>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</si>
  <si>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</si>
  <si>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</si>
  <si>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</si>
  <si>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</si>
  <si>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</si>
  <si>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</si>
  <si>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</si>
  <si>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</si>
  <si>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</si>
  <si>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</si>
  <si>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</si>
  <si>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</si>
  <si>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</si>
  <si>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</si>
  <si>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</si>
  <si>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</si>
  <si>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</si>
  <si>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</si>
  <si>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</si>
  <si>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</si>
  <si>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</si>
  <si>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</si>
  <si>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</si>
  <si>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</si>
  <si>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</si>
  <si>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</si>
  <si>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</si>
  <si>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</si>
  <si>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</si>
  <si>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</si>
  <si>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</si>
  <si>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</si>
  <si>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</si>
  <si>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</si>
  <si>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</si>
  <si>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</si>
  <si>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</si>
  <si>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</si>
  <si>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</si>
  <si>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</si>
  <si>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</si>
  <si>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</si>
  <si>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</si>
  <si>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</si>
  <si>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</si>
  <si>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</si>
  <si>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</si>
  <si>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LSB staff are not civil servants, so do not enjoy civil service terms and conditions neither do they have a defined benefit pension provision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</si>
</sst>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4" sqref="C4"/>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3">
        <v>42887</v>
      </c>
      <c r="D3" s="124"/>
      <c r="E3" s="31"/>
      <c r="I3" s="22"/>
      <c r="J3" s="22"/>
      <c r="K3" s="22"/>
    </row>
    <row r="4" spans="2:12" ht="5.25" customHeight="1" x14ac:dyDescent="0.3">
      <c r="B4" s="26"/>
      <c r="C4" s="12"/>
      <c r="D4" s="12"/>
      <c r="H4" s="22"/>
      <c r="I4" s="22"/>
      <c r="J4" s="22"/>
      <c r="K4" s="22"/>
    </row>
    <row r="5" spans="2:12" ht="27" customHeight="1" x14ac:dyDescent="0.3">
      <c r="B5" s="25" t="s">
        <v>91</v>
      </c>
      <c r="C5" s="110" t="s">
        <v>80</v>
      </c>
      <c r="D5" s="112"/>
      <c r="E5" s="30"/>
      <c r="H5" s="22"/>
      <c r="I5" s="22"/>
      <c r="J5" s="22"/>
      <c r="K5" s="22"/>
    </row>
    <row r="6" spans="2:12" ht="5.25" customHeight="1" x14ac:dyDescent="0.25">
      <c r="B6" s="12"/>
      <c r="H6" s="22"/>
      <c r="I6" s="22"/>
      <c r="J6" s="22"/>
      <c r="K6" s="22"/>
    </row>
    <row r="7" spans="2:12" ht="21" x14ac:dyDescent="0.35">
      <c r="B7" s="13"/>
      <c r="C7" s="132" t="s">
        <v>95</v>
      </c>
      <c r="D7" s="132"/>
      <c r="E7" s="13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0" t="s">
        <v>52</v>
      </c>
      <c r="D9" s="111"/>
      <c r="E9" s="111"/>
      <c r="F9" s="111"/>
      <c r="G9" s="111"/>
      <c r="H9" s="111"/>
      <c r="I9" s="111"/>
      <c r="J9" s="111"/>
      <c r="K9" s="112"/>
    </row>
    <row r="10" spans="2:12" ht="5.25" customHeight="1" x14ac:dyDescent="0.2">
      <c r="B10" s="24"/>
      <c r="C10" s="14"/>
      <c r="D10" s="14"/>
      <c r="E10" s="14"/>
      <c r="F10" s="14"/>
      <c r="G10" s="14"/>
      <c r="H10" s="14"/>
      <c r="I10" s="14"/>
      <c r="J10" s="14"/>
      <c r="K10" s="14"/>
    </row>
    <row r="11" spans="2:12" ht="27" customHeight="1" x14ac:dyDescent="0.2">
      <c r="B11" s="24" t="s">
        <v>75</v>
      </c>
      <c r="C11" s="125" t="s">
        <v>328</v>
      </c>
      <c r="D11" s="126"/>
      <c r="E11" s="126"/>
      <c r="F11" s="126"/>
      <c r="G11" s="126"/>
      <c r="H11" s="126"/>
      <c r="I11" s="126"/>
      <c r="J11" s="126"/>
      <c r="K11" s="127"/>
    </row>
    <row r="12" spans="2:12" ht="5.25" customHeight="1" x14ac:dyDescent="0.2">
      <c r="B12" s="24"/>
      <c r="C12" s="14"/>
      <c r="D12" s="14"/>
      <c r="E12" s="14"/>
      <c r="F12" s="14"/>
      <c r="G12" s="14"/>
      <c r="H12" s="14"/>
      <c r="I12" s="14"/>
      <c r="J12" s="14"/>
      <c r="K12" s="14"/>
    </row>
    <row r="13" spans="2:12" ht="27" customHeight="1" x14ac:dyDescent="0.2">
      <c r="B13" s="24" t="s">
        <v>76</v>
      </c>
      <c r="C13" s="128" t="s">
        <v>330</v>
      </c>
      <c r="D13" s="129"/>
      <c r="E13" s="129"/>
      <c r="F13" s="129"/>
      <c r="G13" s="129"/>
      <c r="H13" s="129"/>
      <c r="I13" s="129"/>
      <c r="J13" s="129"/>
      <c r="K13" s="130"/>
    </row>
    <row r="14" spans="2:12" ht="5.25" customHeight="1" x14ac:dyDescent="0.2">
      <c r="B14" s="24"/>
      <c r="C14" s="14"/>
      <c r="D14" s="14"/>
      <c r="E14" s="14"/>
      <c r="F14" s="14"/>
      <c r="G14" s="14"/>
      <c r="H14" s="14"/>
      <c r="I14" s="14"/>
      <c r="J14" s="14"/>
      <c r="K14" s="14"/>
    </row>
    <row r="15" spans="2:12" ht="27" customHeight="1" x14ac:dyDescent="0.2">
      <c r="B15" s="24" t="s">
        <v>77</v>
      </c>
      <c r="C15" s="131" t="s">
        <v>329</v>
      </c>
      <c r="D15" s="126"/>
      <c r="E15" s="126"/>
      <c r="F15" s="126"/>
      <c r="G15" s="126"/>
      <c r="H15" s="126"/>
      <c r="I15" s="126"/>
      <c r="J15" s="126"/>
      <c r="K15" s="127"/>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0" t="s">
        <v>80</v>
      </c>
      <c r="D19" s="112"/>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0" t="s">
        <v>326</v>
      </c>
      <c r="D21" s="111"/>
      <c r="E21" s="111"/>
      <c r="F21" s="112"/>
      <c r="G21" s="62" t="s">
        <v>228</v>
      </c>
      <c r="H21" s="110" t="s">
        <v>327</v>
      </c>
      <c r="I21" s="111"/>
      <c r="J21" s="111"/>
      <c r="K21" s="112"/>
    </row>
    <row r="22" spans="2:11" ht="5.25" customHeight="1" x14ac:dyDescent="0.3">
      <c r="B22" s="17"/>
      <c r="C22" s="15"/>
      <c r="D22" s="15"/>
      <c r="E22" s="15"/>
      <c r="F22" s="15"/>
      <c r="G22" s="16"/>
      <c r="H22" s="16"/>
      <c r="I22" s="16"/>
      <c r="J22" s="16"/>
      <c r="K22" s="16"/>
    </row>
    <row r="23" spans="2:11" ht="15.75" customHeight="1" x14ac:dyDescent="0.2">
      <c r="B23" s="113" t="s">
        <v>94</v>
      </c>
      <c r="C23" s="114"/>
      <c r="D23" s="115"/>
      <c r="E23" s="115"/>
      <c r="F23" s="115"/>
      <c r="G23" s="115"/>
      <c r="H23" s="115"/>
      <c r="I23" s="115"/>
      <c r="J23" s="115"/>
      <c r="K23" s="116"/>
    </row>
    <row r="24" spans="2:11" ht="15" customHeight="1" x14ac:dyDescent="0.2">
      <c r="B24" s="113"/>
      <c r="C24" s="117"/>
      <c r="D24" s="118"/>
      <c r="E24" s="118"/>
      <c r="F24" s="118"/>
      <c r="G24" s="118"/>
      <c r="H24" s="118"/>
      <c r="I24" s="118"/>
      <c r="J24" s="118"/>
      <c r="K24" s="119"/>
    </row>
    <row r="25" spans="2:11" ht="15" customHeight="1" x14ac:dyDescent="0.2">
      <c r="B25" s="113"/>
      <c r="C25" s="117"/>
      <c r="D25" s="118"/>
      <c r="E25" s="118"/>
      <c r="F25" s="118"/>
      <c r="G25" s="118"/>
      <c r="H25" s="118"/>
      <c r="I25" s="118"/>
      <c r="J25" s="118"/>
      <c r="K25" s="119"/>
    </row>
    <row r="26" spans="2:11" ht="15" customHeight="1" x14ac:dyDescent="0.2">
      <c r="B26" s="113"/>
      <c r="C26" s="117"/>
      <c r="D26" s="118"/>
      <c r="E26" s="118"/>
      <c r="F26" s="118"/>
      <c r="G26" s="118"/>
      <c r="H26" s="118"/>
      <c r="I26" s="118"/>
      <c r="J26" s="118"/>
      <c r="K26" s="119"/>
    </row>
    <row r="27" spans="2:11" ht="15" customHeight="1" x14ac:dyDescent="0.2">
      <c r="B27" s="113"/>
      <c r="C27" s="117"/>
      <c r="D27" s="118"/>
      <c r="E27" s="118"/>
      <c r="F27" s="118"/>
      <c r="G27" s="118"/>
      <c r="H27" s="118"/>
      <c r="I27" s="118"/>
      <c r="J27" s="118"/>
      <c r="K27" s="119"/>
    </row>
    <row r="28" spans="2:11" ht="15" customHeight="1" x14ac:dyDescent="0.2">
      <c r="B28" s="113"/>
      <c r="C28" s="117"/>
      <c r="D28" s="118"/>
      <c r="E28" s="118"/>
      <c r="F28" s="118"/>
      <c r="G28" s="118"/>
      <c r="H28" s="118"/>
      <c r="I28" s="118"/>
      <c r="J28" s="118"/>
      <c r="K28" s="119"/>
    </row>
    <row r="29" spans="2:11" ht="15" customHeight="1" x14ac:dyDescent="0.2">
      <c r="B29" s="113"/>
      <c r="C29" s="117"/>
      <c r="D29" s="118"/>
      <c r="E29" s="118"/>
      <c r="F29" s="118"/>
      <c r="G29" s="118"/>
      <c r="H29" s="118"/>
      <c r="I29" s="118"/>
      <c r="J29" s="118"/>
      <c r="K29" s="119"/>
    </row>
    <row r="30" spans="2:11" ht="15" customHeight="1" x14ac:dyDescent="0.2">
      <c r="B30" s="113"/>
      <c r="C30" s="117"/>
      <c r="D30" s="118"/>
      <c r="E30" s="118"/>
      <c r="F30" s="118"/>
      <c r="G30" s="118"/>
      <c r="H30" s="118"/>
      <c r="I30" s="118"/>
      <c r="J30" s="118"/>
      <c r="K30" s="119"/>
    </row>
    <row r="31" spans="2:11" ht="15" customHeight="1" x14ac:dyDescent="0.2">
      <c r="B31" s="113"/>
      <c r="C31" s="117"/>
      <c r="D31" s="118"/>
      <c r="E31" s="118"/>
      <c r="F31" s="118"/>
      <c r="G31" s="118"/>
      <c r="H31" s="118"/>
      <c r="I31" s="118"/>
      <c r="J31" s="118"/>
      <c r="K31" s="119"/>
    </row>
    <row r="32" spans="2:11" ht="15" customHeight="1" x14ac:dyDescent="0.2">
      <c r="B32" s="113"/>
      <c r="C32" s="117"/>
      <c r="D32" s="118"/>
      <c r="E32" s="118"/>
      <c r="F32" s="118"/>
      <c r="G32" s="118"/>
      <c r="H32" s="118"/>
      <c r="I32" s="118"/>
      <c r="J32" s="118"/>
      <c r="K32" s="119"/>
    </row>
    <row r="33" spans="2:11" ht="15" customHeight="1" x14ac:dyDescent="0.2">
      <c r="B33" s="113"/>
      <c r="C33" s="117"/>
      <c r="D33" s="118"/>
      <c r="E33" s="118"/>
      <c r="F33" s="118"/>
      <c r="G33" s="118"/>
      <c r="H33" s="118"/>
      <c r="I33" s="118"/>
      <c r="J33" s="118"/>
      <c r="K33" s="119"/>
    </row>
    <row r="34" spans="2:11" ht="15" customHeight="1" x14ac:dyDescent="0.2">
      <c r="B34" s="113"/>
      <c r="C34" s="117"/>
      <c r="D34" s="118"/>
      <c r="E34" s="118"/>
      <c r="F34" s="118"/>
      <c r="G34" s="118"/>
      <c r="H34" s="118"/>
      <c r="I34" s="118"/>
      <c r="J34" s="118"/>
      <c r="K34" s="119"/>
    </row>
    <row r="35" spans="2:11" ht="15" customHeight="1" x14ac:dyDescent="0.2">
      <c r="B35" s="113"/>
      <c r="C35" s="117"/>
      <c r="D35" s="118"/>
      <c r="E35" s="118"/>
      <c r="F35" s="118"/>
      <c r="G35" s="118"/>
      <c r="H35" s="118"/>
      <c r="I35" s="118"/>
      <c r="J35" s="118"/>
      <c r="K35" s="119"/>
    </row>
    <row r="36" spans="2:11" ht="15" customHeight="1" x14ac:dyDescent="0.2">
      <c r="B36" s="113"/>
      <c r="C36" s="117"/>
      <c r="D36" s="118"/>
      <c r="E36" s="118"/>
      <c r="F36" s="118"/>
      <c r="G36" s="118"/>
      <c r="H36" s="118"/>
      <c r="I36" s="118"/>
      <c r="J36" s="118"/>
      <c r="K36" s="119"/>
    </row>
    <row r="37" spans="2:11" ht="15" customHeight="1" x14ac:dyDescent="0.2">
      <c r="B37" s="113"/>
      <c r="C37" s="117"/>
      <c r="D37" s="118"/>
      <c r="E37" s="118"/>
      <c r="F37" s="118"/>
      <c r="G37" s="118"/>
      <c r="H37" s="118"/>
      <c r="I37" s="118"/>
      <c r="J37" s="118"/>
      <c r="K37" s="119"/>
    </row>
    <row r="38" spans="2:11" ht="15" customHeight="1" x14ac:dyDescent="0.2">
      <c r="B38" s="113"/>
      <c r="C38" s="120"/>
      <c r="D38" s="121"/>
      <c r="E38" s="121"/>
      <c r="F38" s="121"/>
      <c r="G38" s="121"/>
      <c r="H38" s="121"/>
      <c r="I38" s="121"/>
      <c r="J38" s="121"/>
      <c r="K38" s="122"/>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3" t="s">
        <v>226</v>
      </c>
      <c r="B1" s="143"/>
      <c r="C1" s="143"/>
      <c r="D1" s="143"/>
    </row>
    <row r="2" spans="1:4" ht="33.75" customHeight="1" x14ac:dyDescent="0.2">
      <c r="A2" s="144" t="s">
        <v>81</v>
      </c>
      <c r="B2" s="144"/>
      <c r="C2" s="145"/>
      <c r="D2" s="19" t="s">
        <v>82</v>
      </c>
    </row>
    <row r="3" spans="1:4" ht="105.75" customHeight="1" x14ac:dyDescent="0.2">
      <c r="A3" s="146" t="s">
        <v>67</v>
      </c>
      <c r="B3" s="147"/>
      <c r="C3" s="147"/>
      <c r="D3" s="32" t="s">
        <v>291</v>
      </c>
    </row>
    <row r="4" spans="1:4" ht="55.5" customHeight="1" x14ac:dyDescent="0.2">
      <c r="A4" s="146" t="s">
        <v>1</v>
      </c>
      <c r="B4" s="147"/>
      <c r="C4" s="147"/>
      <c r="D4" s="32" t="s">
        <v>220</v>
      </c>
    </row>
    <row r="5" spans="1:4" ht="52.5" customHeight="1" x14ac:dyDescent="0.2">
      <c r="A5" s="146" t="s">
        <v>0</v>
      </c>
      <c r="B5" s="147"/>
      <c r="C5" s="147"/>
      <c r="D5" s="32" t="s">
        <v>222</v>
      </c>
    </row>
    <row r="6" spans="1:4" ht="38.25" x14ac:dyDescent="0.2">
      <c r="A6" s="148" t="s">
        <v>12</v>
      </c>
      <c r="B6" s="136" t="s">
        <v>114</v>
      </c>
      <c r="C6" s="78" t="s">
        <v>2</v>
      </c>
      <c r="D6" s="33" t="s">
        <v>107</v>
      </c>
    </row>
    <row r="7" spans="1:4" ht="51" x14ac:dyDescent="0.2">
      <c r="A7" s="149"/>
      <c r="B7" s="136"/>
      <c r="C7" s="78" t="s">
        <v>11</v>
      </c>
      <c r="D7" s="33" t="s">
        <v>108</v>
      </c>
    </row>
    <row r="8" spans="1:4" ht="38.25" x14ac:dyDescent="0.2">
      <c r="A8" s="149"/>
      <c r="B8" s="136" t="s">
        <v>7</v>
      </c>
      <c r="C8" s="78" t="s">
        <v>2</v>
      </c>
      <c r="D8" s="33" t="s">
        <v>106</v>
      </c>
    </row>
    <row r="9" spans="1:4" ht="51" x14ac:dyDescent="0.2">
      <c r="A9" s="149"/>
      <c r="B9" s="136"/>
      <c r="C9" s="78" t="s">
        <v>11</v>
      </c>
      <c r="D9" s="33" t="s">
        <v>111</v>
      </c>
    </row>
    <row r="10" spans="1:4" ht="49.5" customHeight="1" x14ac:dyDescent="0.2">
      <c r="A10" s="149"/>
      <c r="B10" s="136" t="s">
        <v>6</v>
      </c>
      <c r="C10" s="78" t="s">
        <v>2</v>
      </c>
      <c r="D10" s="33" t="s">
        <v>105</v>
      </c>
    </row>
    <row r="11" spans="1:4" ht="51" x14ac:dyDescent="0.2">
      <c r="A11" s="149"/>
      <c r="B11" s="136"/>
      <c r="C11" s="78" t="s">
        <v>11</v>
      </c>
      <c r="D11" s="33" t="s">
        <v>110</v>
      </c>
    </row>
    <row r="12" spans="1:4" ht="54" customHeight="1" x14ac:dyDescent="0.2">
      <c r="A12" s="149"/>
      <c r="B12" s="136" t="s">
        <v>10</v>
      </c>
      <c r="C12" s="78" t="s">
        <v>2</v>
      </c>
      <c r="D12" s="33" t="s">
        <v>104</v>
      </c>
    </row>
    <row r="13" spans="1:4" ht="51" x14ac:dyDescent="0.2">
      <c r="A13" s="149"/>
      <c r="B13" s="136"/>
      <c r="C13" s="78" t="s">
        <v>11</v>
      </c>
      <c r="D13" s="33" t="s">
        <v>109</v>
      </c>
    </row>
    <row r="14" spans="1:4" ht="51" x14ac:dyDescent="0.2">
      <c r="A14" s="149"/>
      <c r="B14" s="136" t="s">
        <v>115</v>
      </c>
      <c r="C14" s="78" t="s">
        <v>2</v>
      </c>
      <c r="D14" s="33" t="s">
        <v>102</v>
      </c>
    </row>
    <row r="15" spans="1:4" ht="51" x14ac:dyDescent="0.2">
      <c r="A15" s="149"/>
      <c r="B15" s="136"/>
      <c r="C15" s="78" t="s">
        <v>11</v>
      </c>
      <c r="D15" s="33" t="s">
        <v>103</v>
      </c>
    </row>
    <row r="16" spans="1:4" ht="51" x14ac:dyDescent="0.2">
      <c r="A16" s="149"/>
      <c r="B16" s="136" t="s">
        <v>9</v>
      </c>
      <c r="C16" s="78" t="s">
        <v>2</v>
      </c>
      <c r="D16" s="33" t="s">
        <v>113</v>
      </c>
    </row>
    <row r="17" spans="1:4" ht="51" x14ac:dyDescent="0.2">
      <c r="A17" s="149"/>
      <c r="B17" s="136"/>
      <c r="C17" s="78" t="s">
        <v>11</v>
      </c>
      <c r="D17" s="33" t="s">
        <v>112</v>
      </c>
    </row>
    <row r="18" spans="1:4" ht="12.75" customHeight="1" x14ac:dyDescent="0.2">
      <c r="A18" s="149"/>
      <c r="B18" s="136" t="s">
        <v>13</v>
      </c>
      <c r="C18" s="78" t="s">
        <v>2</v>
      </c>
      <c r="D18" s="10" t="s">
        <v>68</v>
      </c>
    </row>
    <row r="19" spans="1:4" ht="25.5" x14ac:dyDescent="0.2">
      <c r="A19" s="150"/>
      <c r="B19" s="136"/>
      <c r="C19" s="78" t="s">
        <v>11</v>
      </c>
      <c r="D19" s="10" t="s">
        <v>68</v>
      </c>
    </row>
    <row r="20" spans="1:4" ht="58.5" customHeight="1" x14ac:dyDescent="0.2">
      <c r="A20" s="137" t="s">
        <v>128</v>
      </c>
      <c r="B20" s="136" t="s">
        <v>69</v>
      </c>
      <c r="C20" s="78" t="s">
        <v>2</v>
      </c>
      <c r="D20" s="7" t="s">
        <v>83</v>
      </c>
    </row>
    <row r="21" spans="1:4" ht="63.75" x14ac:dyDescent="0.2">
      <c r="A21" s="138"/>
      <c r="B21" s="136"/>
      <c r="C21" s="78" t="s">
        <v>11</v>
      </c>
      <c r="D21" s="7" t="s">
        <v>84</v>
      </c>
    </row>
    <row r="22" spans="1:4" ht="58.5" customHeight="1" x14ac:dyDescent="0.2">
      <c r="A22" s="138"/>
      <c r="B22" s="136" t="s">
        <v>3</v>
      </c>
      <c r="C22" s="78" t="s">
        <v>2</v>
      </c>
      <c r="D22" s="7" t="s">
        <v>85</v>
      </c>
    </row>
    <row r="23" spans="1:4" ht="68.25" customHeight="1" x14ac:dyDescent="0.2">
      <c r="A23" s="138"/>
      <c r="B23" s="136"/>
      <c r="C23" s="78" t="s">
        <v>11</v>
      </c>
      <c r="D23" s="7" t="s">
        <v>86</v>
      </c>
    </row>
    <row r="24" spans="1:4" ht="58.5" customHeight="1" x14ac:dyDescent="0.2">
      <c r="A24" s="138"/>
      <c r="B24" s="136" t="s">
        <v>4</v>
      </c>
      <c r="C24" s="78" t="s">
        <v>2</v>
      </c>
      <c r="D24" s="7" t="s">
        <v>87</v>
      </c>
    </row>
    <row r="25" spans="1:4" ht="68.25" customHeight="1" x14ac:dyDescent="0.2">
      <c r="A25" s="138"/>
      <c r="B25" s="136"/>
      <c r="C25" s="78" t="s">
        <v>11</v>
      </c>
      <c r="D25" s="7" t="s">
        <v>88</v>
      </c>
    </row>
    <row r="26" spans="1:4" ht="58.5" customHeight="1" x14ac:dyDescent="0.2">
      <c r="A26" s="138"/>
      <c r="B26" s="136" t="s">
        <v>71</v>
      </c>
      <c r="C26" s="78" t="s">
        <v>2</v>
      </c>
      <c r="D26" s="7" t="s">
        <v>89</v>
      </c>
    </row>
    <row r="27" spans="1:4" ht="60.75" customHeight="1" x14ac:dyDescent="0.2">
      <c r="A27" s="138"/>
      <c r="B27" s="136"/>
      <c r="C27" s="78" t="s">
        <v>11</v>
      </c>
      <c r="D27" s="7" t="s">
        <v>90</v>
      </c>
    </row>
    <row r="28" spans="1:4" x14ac:dyDescent="0.2">
      <c r="A28" s="138"/>
      <c r="B28" s="136" t="s">
        <v>14</v>
      </c>
      <c r="C28" s="78" t="s">
        <v>2</v>
      </c>
      <c r="D28" s="10" t="s">
        <v>324</v>
      </c>
    </row>
    <row r="29" spans="1:4" ht="25.5" x14ac:dyDescent="0.2">
      <c r="A29" s="139"/>
      <c r="B29" s="136"/>
      <c r="C29" s="78" t="s">
        <v>11</v>
      </c>
      <c r="D29" s="10" t="s">
        <v>324</v>
      </c>
    </row>
    <row r="30" spans="1:4" ht="35.25" customHeight="1" x14ac:dyDescent="0.2">
      <c r="A30" s="157" t="s">
        <v>127</v>
      </c>
      <c r="B30" s="158"/>
      <c r="C30" s="78" t="s">
        <v>2</v>
      </c>
      <c r="D30" s="10" t="s">
        <v>324</v>
      </c>
    </row>
    <row r="31" spans="1:4" ht="35.25" customHeight="1" x14ac:dyDescent="0.2">
      <c r="A31" s="159"/>
      <c r="B31" s="160"/>
      <c r="C31" s="78" t="s">
        <v>11</v>
      </c>
      <c r="D31" s="10" t="s">
        <v>324</v>
      </c>
    </row>
    <row r="32" spans="1:4" ht="45" customHeight="1" x14ac:dyDescent="0.2">
      <c r="A32" s="151" t="s">
        <v>65</v>
      </c>
      <c r="B32" s="134" t="s">
        <v>97</v>
      </c>
      <c r="C32" s="135"/>
      <c r="D32" s="140" t="s">
        <v>116</v>
      </c>
    </row>
    <row r="33" spans="1:4" ht="45" customHeight="1" x14ac:dyDescent="0.2">
      <c r="A33" s="152"/>
      <c r="B33" s="134" t="s">
        <v>96</v>
      </c>
      <c r="C33" s="135"/>
      <c r="D33" s="141"/>
    </row>
    <row r="34" spans="1:4" ht="45" customHeight="1" x14ac:dyDescent="0.2">
      <c r="A34" s="152"/>
      <c r="B34" s="134" t="s">
        <v>98</v>
      </c>
      <c r="C34" s="135"/>
      <c r="D34" s="141"/>
    </row>
    <row r="35" spans="1:4" ht="45" customHeight="1" x14ac:dyDescent="0.2">
      <c r="A35" s="152"/>
      <c r="B35" s="134" t="s">
        <v>99</v>
      </c>
      <c r="C35" s="135"/>
      <c r="D35" s="141"/>
    </row>
    <row r="36" spans="1:4" ht="45" customHeight="1" x14ac:dyDescent="0.2">
      <c r="A36" s="152"/>
      <c r="B36" s="134" t="s">
        <v>100</v>
      </c>
      <c r="C36" s="135"/>
      <c r="D36" s="141"/>
    </row>
    <row r="37" spans="1:4" ht="35.25" customHeight="1" x14ac:dyDescent="0.2">
      <c r="A37" s="152"/>
      <c r="B37" s="134" t="s">
        <v>101</v>
      </c>
      <c r="C37" s="135"/>
      <c r="D37" s="142"/>
    </row>
    <row r="38" spans="1:4" ht="35.25" customHeight="1" x14ac:dyDescent="0.2">
      <c r="A38" s="153"/>
      <c r="B38" s="134" t="s">
        <v>64</v>
      </c>
      <c r="C38" s="135"/>
      <c r="D38" s="10" t="s">
        <v>324</v>
      </c>
    </row>
    <row r="39" spans="1:4" ht="54.75" customHeight="1" x14ac:dyDescent="0.2">
      <c r="A39" s="161" t="s">
        <v>73</v>
      </c>
      <c r="B39" s="133" t="s">
        <v>117</v>
      </c>
      <c r="C39" s="133"/>
      <c r="D39" s="9" t="s">
        <v>125</v>
      </c>
    </row>
    <row r="40" spans="1:4" ht="42" customHeight="1" x14ac:dyDescent="0.2">
      <c r="A40" s="161"/>
      <c r="B40" s="133" t="s">
        <v>118</v>
      </c>
      <c r="C40" s="133"/>
      <c r="D40" s="9" t="s">
        <v>126</v>
      </c>
    </row>
    <row r="41" spans="1:4" ht="42" customHeight="1" x14ac:dyDescent="0.2">
      <c r="A41" s="161"/>
      <c r="B41" s="133" t="s">
        <v>119</v>
      </c>
      <c r="C41" s="133"/>
      <c r="D41" s="10" t="s">
        <v>324</v>
      </c>
    </row>
    <row r="42" spans="1:4" ht="29.25" customHeight="1" x14ac:dyDescent="0.2">
      <c r="A42" s="146" t="s">
        <v>121</v>
      </c>
      <c r="B42" s="146"/>
      <c r="C42" s="146"/>
      <c r="D42" s="10" t="s">
        <v>324</v>
      </c>
    </row>
    <row r="43" spans="1:4" ht="42" customHeight="1" x14ac:dyDescent="0.2">
      <c r="A43" s="154" t="s">
        <v>123</v>
      </c>
      <c r="B43" s="155"/>
      <c r="C43" s="156"/>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85" zoomScaleNormal="85" workbookViewId="0">
      <selection activeCell="K14" sqref="K14"/>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70" t="s">
        <v>233</v>
      </c>
      <c r="B2" s="171"/>
      <c r="C2" s="171"/>
      <c r="D2" s="171"/>
      <c r="E2" s="171"/>
      <c r="F2" s="171"/>
      <c r="G2" s="171"/>
      <c r="H2" s="172"/>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4" t="s">
        <v>67</v>
      </c>
      <c r="B4" s="177" t="s">
        <v>1</v>
      </c>
      <c r="C4" s="177" t="s">
        <v>0</v>
      </c>
      <c r="D4" s="178" t="s">
        <v>12</v>
      </c>
      <c r="E4" s="179"/>
      <c r="F4" s="179"/>
      <c r="G4" s="179"/>
      <c r="H4" s="179"/>
      <c r="I4" s="179"/>
      <c r="J4" s="179"/>
      <c r="K4" s="179"/>
      <c r="L4" s="179"/>
      <c r="M4" s="179"/>
      <c r="N4" s="179"/>
      <c r="O4" s="179"/>
      <c r="P4" s="179"/>
      <c r="Q4" s="180"/>
      <c r="R4" s="173" t="s">
        <v>74</v>
      </c>
      <c r="S4" s="188"/>
      <c r="T4" s="188"/>
      <c r="U4" s="188"/>
      <c r="V4" s="188"/>
      <c r="W4" s="188"/>
      <c r="X4" s="188"/>
      <c r="Y4" s="188"/>
      <c r="Z4" s="188"/>
      <c r="AA4" s="174"/>
      <c r="AB4" s="184" t="s">
        <v>127</v>
      </c>
      <c r="AC4" s="185"/>
      <c r="AD4" s="181" t="s">
        <v>65</v>
      </c>
      <c r="AE4" s="182"/>
      <c r="AF4" s="182"/>
      <c r="AG4" s="182"/>
      <c r="AH4" s="182"/>
      <c r="AI4" s="182"/>
      <c r="AJ4" s="183"/>
      <c r="AK4" s="190" t="s">
        <v>73</v>
      </c>
      <c r="AL4" s="191"/>
      <c r="AM4" s="191"/>
      <c r="AN4" s="167" t="s">
        <v>121</v>
      </c>
      <c r="AO4" s="164" t="s">
        <v>124</v>
      </c>
      <c r="AP4" s="164" t="s">
        <v>92</v>
      </c>
    </row>
    <row r="5" spans="1:42" s="1" customFormat="1" ht="53.25" customHeight="1" x14ac:dyDescent="0.2">
      <c r="A5" s="175"/>
      <c r="B5" s="175"/>
      <c r="C5" s="175"/>
      <c r="D5" s="162" t="s">
        <v>8</v>
      </c>
      <c r="E5" s="163"/>
      <c r="F5" s="162" t="s">
        <v>7</v>
      </c>
      <c r="G5" s="163"/>
      <c r="H5" s="162" t="s">
        <v>6</v>
      </c>
      <c r="I5" s="163"/>
      <c r="J5" s="162" t="s">
        <v>10</v>
      </c>
      <c r="K5" s="163"/>
      <c r="L5" s="162" t="s">
        <v>5</v>
      </c>
      <c r="M5" s="163"/>
      <c r="N5" s="162" t="s">
        <v>9</v>
      </c>
      <c r="O5" s="163"/>
      <c r="P5" s="178" t="s">
        <v>13</v>
      </c>
      <c r="Q5" s="180"/>
      <c r="R5" s="178" t="s">
        <v>69</v>
      </c>
      <c r="S5" s="174"/>
      <c r="T5" s="173" t="s">
        <v>3</v>
      </c>
      <c r="U5" s="174"/>
      <c r="V5" s="173" t="s">
        <v>4</v>
      </c>
      <c r="W5" s="174"/>
      <c r="X5" s="173" t="s">
        <v>70</v>
      </c>
      <c r="Y5" s="174"/>
      <c r="Z5" s="178" t="s">
        <v>14</v>
      </c>
      <c r="AA5" s="180"/>
      <c r="AB5" s="186"/>
      <c r="AC5" s="187"/>
      <c r="AD5" s="164" t="s">
        <v>97</v>
      </c>
      <c r="AE5" s="164" t="s">
        <v>96</v>
      </c>
      <c r="AF5" s="164" t="s">
        <v>98</v>
      </c>
      <c r="AG5" s="164" t="s">
        <v>99</v>
      </c>
      <c r="AH5" s="164" t="s">
        <v>100</v>
      </c>
      <c r="AI5" s="164" t="s">
        <v>101</v>
      </c>
      <c r="AJ5" s="189" t="s">
        <v>120</v>
      </c>
      <c r="AK5" s="164" t="s">
        <v>117</v>
      </c>
      <c r="AL5" s="164" t="s">
        <v>118</v>
      </c>
      <c r="AM5" s="164" t="s">
        <v>119</v>
      </c>
      <c r="AN5" s="168"/>
      <c r="AO5" s="165"/>
      <c r="AP5" s="165"/>
    </row>
    <row r="6" spans="1:42" ht="57.75" customHeight="1" x14ac:dyDescent="0.2">
      <c r="A6" s="176"/>
      <c r="B6" s="176"/>
      <c r="C6" s="176"/>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6"/>
      <c r="AE6" s="166"/>
      <c r="AF6" s="166"/>
      <c r="AG6" s="166"/>
      <c r="AH6" s="166"/>
      <c r="AI6" s="166"/>
      <c r="AJ6" s="189"/>
      <c r="AK6" s="166"/>
      <c r="AL6" s="166"/>
      <c r="AM6" s="166"/>
      <c r="AN6" s="169"/>
      <c r="AO6" s="166"/>
      <c r="AP6" s="166"/>
    </row>
    <row r="7" spans="1:42" ht="30" x14ac:dyDescent="0.2">
      <c r="A7" s="63" t="s">
        <v>52</v>
      </c>
      <c r="B7" s="20" t="s">
        <v>134</v>
      </c>
      <c r="C7" s="63" t="s">
        <v>52</v>
      </c>
      <c r="D7" s="83">
        <v>248</v>
      </c>
      <c r="E7" s="51">
        <v>237.05026999999998</v>
      </c>
      <c r="F7" s="51">
        <v>592</v>
      </c>
      <c r="G7" s="51">
        <v>577.08509000000004</v>
      </c>
      <c r="H7" s="51">
        <v>1562</v>
      </c>
      <c r="I7" s="51">
        <v>1524.3406299999999</v>
      </c>
      <c r="J7" s="51">
        <v>817</v>
      </c>
      <c r="K7" s="51">
        <v>795.75872000000004</v>
      </c>
      <c r="L7" s="51">
        <v>128</v>
      </c>
      <c r="M7" s="51">
        <v>124.53099</v>
      </c>
      <c r="N7" s="51">
        <v>14</v>
      </c>
      <c r="O7" s="51">
        <v>14</v>
      </c>
      <c r="P7" s="52">
        <f>SUM(D7,F7,H7,J7,L7,N7)</f>
        <v>3361</v>
      </c>
      <c r="Q7" s="52">
        <f>SUM(E7,G7,I7,K7,M7,O7)</f>
        <v>3272.7656999999999</v>
      </c>
      <c r="R7" s="51">
        <v>50</v>
      </c>
      <c r="S7" s="51">
        <v>49.03</v>
      </c>
      <c r="T7" s="51">
        <v>3</v>
      </c>
      <c r="U7" s="51">
        <v>3</v>
      </c>
      <c r="V7" s="51">
        <v>337</v>
      </c>
      <c r="W7" s="51">
        <v>320.13</v>
      </c>
      <c r="X7" s="51">
        <v>20</v>
      </c>
      <c r="Y7" s="51">
        <v>20</v>
      </c>
      <c r="Z7" s="53">
        <f>SUM(R7,T7,V7,X7,)</f>
        <v>410</v>
      </c>
      <c r="AA7" s="53">
        <f>SUM(S7,U7,W7,Y7)</f>
        <v>392.15999999999997</v>
      </c>
      <c r="AB7" s="54">
        <f>P7+Z7</f>
        <v>3771</v>
      </c>
      <c r="AC7" s="54">
        <f>Q7+AA7</f>
        <v>3664.9256999999998</v>
      </c>
      <c r="AD7" s="55">
        <v>8165927.4799999986</v>
      </c>
      <c r="AE7" s="56">
        <v>256907.01000000004</v>
      </c>
      <c r="AF7" s="56">
        <v>43631.39</v>
      </c>
      <c r="AG7" s="56">
        <v>58880.04</v>
      </c>
      <c r="AH7" s="56">
        <v>2071351.67</v>
      </c>
      <c r="AI7" s="56">
        <v>1138914.56</v>
      </c>
      <c r="AJ7" s="57">
        <f>SUM(AD7:AI7)</f>
        <v>11735612.149999999</v>
      </c>
      <c r="AK7" s="58">
        <v>3261853.1860000002</v>
      </c>
      <c r="AL7" s="58">
        <v>18266.099999999999</v>
      </c>
      <c r="AM7" s="59">
        <f>SUM(AK7:AL7)</f>
        <v>3280119.2860000003</v>
      </c>
      <c r="AN7" s="60">
        <f>SUM(AM7,AJ7)</f>
        <v>15015731.435999999</v>
      </c>
      <c r="AO7" s="50"/>
      <c r="AP7" s="50"/>
    </row>
    <row r="8" spans="1:42" ht="30" x14ac:dyDescent="0.2">
      <c r="A8" s="63" t="s">
        <v>289</v>
      </c>
      <c r="B8" s="20" t="s">
        <v>63</v>
      </c>
      <c r="C8" s="63" t="s">
        <v>52</v>
      </c>
      <c r="D8" s="51">
        <v>146</v>
      </c>
      <c r="E8" s="51">
        <v>132.96081999999996</v>
      </c>
      <c r="F8" s="51">
        <v>69</v>
      </c>
      <c r="G8" s="51">
        <v>67.167569999999984</v>
      </c>
      <c r="H8" s="51">
        <v>78</v>
      </c>
      <c r="I8" s="51">
        <v>76.447559999999996</v>
      </c>
      <c r="J8" s="51">
        <v>7</v>
      </c>
      <c r="K8" s="51">
        <v>5.2837899999999998</v>
      </c>
      <c r="L8" s="51">
        <v>2</v>
      </c>
      <c r="M8" s="51">
        <v>2</v>
      </c>
      <c r="N8" s="51">
        <v>0</v>
      </c>
      <c r="O8" s="51">
        <v>0</v>
      </c>
      <c r="P8" s="52">
        <f t="shared" ref="P8:P52" si="0">SUM(D8,F8,H8,J8,L8,N8)</f>
        <v>302</v>
      </c>
      <c r="Q8" s="52">
        <f t="shared" ref="Q8:Q52" si="1">SUM(E8,G8,I8,K8,M8,O8)</f>
        <v>283.85973999999993</v>
      </c>
      <c r="R8" s="51">
        <v>0</v>
      </c>
      <c r="S8" s="51">
        <v>0</v>
      </c>
      <c r="T8" s="51">
        <v>0</v>
      </c>
      <c r="U8" s="51">
        <v>0</v>
      </c>
      <c r="V8" s="51">
        <v>0</v>
      </c>
      <c r="W8" s="51">
        <v>0</v>
      </c>
      <c r="X8" s="51">
        <v>0</v>
      </c>
      <c r="Y8" s="51">
        <v>0</v>
      </c>
      <c r="Z8" s="53">
        <f>SUM(R8,T8,V8,X8,)</f>
        <v>0</v>
      </c>
      <c r="AA8" s="53">
        <f>SUM(S8,U8,W8,Y8)</f>
        <v>0</v>
      </c>
      <c r="AB8" s="54">
        <f t="shared" ref="AB8:AB52" si="2">P8+Z8</f>
        <v>302</v>
      </c>
      <c r="AC8" s="54">
        <f t="shared" ref="AC8:AC52" si="3">Q8+AA8</f>
        <v>283.85973999999993</v>
      </c>
      <c r="AD8" s="55">
        <v>536606.64</v>
      </c>
      <c r="AE8" s="56">
        <v>3623.19</v>
      </c>
      <c r="AF8" s="56">
        <v>8011.52</v>
      </c>
      <c r="AG8" s="56">
        <v>3975</v>
      </c>
      <c r="AH8" s="56">
        <v>113448.97</v>
      </c>
      <c r="AI8" s="56">
        <v>51078.34</v>
      </c>
      <c r="AJ8" s="57">
        <f t="shared" ref="AJ8:AJ52" si="4">SUM(AD8:AI8)</f>
        <v>716743.65999999992</v>
      </c>
      <c r="AK8" s="58">
        <v>0</v>
      </c>
      <c r="AL8" s="58">
        <v>0</v>
      </c>
      <c r="AM8" s="59">
        <f t="shared" ref="AM8:AM52" si="5">SUM(AK8:AL8)</f>
        <v>0</v>
      </c>
      <c r="AN8" s="60">
        <f t="shared" ref="AN8:AN45" si="6">SUM(AM8,AJ8)</f>
        <v>716743.65999999992</v>
      </c>
      <c r="AO8" s="4"/>
      <c r="AP8" s="4"/>
    </row>
    <row r="9" spans="1:42" ht="30" x14ac:dyDescent="0.2">
      <c r="A9" s="63" t="s">
        <v>240</v>
      </c>
      <c r="B9" s="20" t="s">
        <v>63</v>
      </c>
      <c r="C9" s="63" t="s">
        <v>52</v>
      </c>
      <c r="D9" s="51">
        <v>10346</v>
      </c>
      <c r="E9" s="51">
        <v>8919.5723500000349</v>
      </c>
      <c r="F9" s="51">
        <v>2484</v>
      </c>
      <c r="G9" s="51">
        <v>2318.3055499999991</v>
      </c>
      <c r="H9" s="51">
        <v>2233</v>
      </c>
      <c r="I9" s="51">
        <v>2069.9239199999906</v>
      </c>
      <c r="J9" s="51">
        <v>482</v>
      </c>
      <c r="K9" s="51">
        <v>470.10960000000011</v>
      </c>
      <c r="L9" s="51">
        <v>52</v>
      </c>
      <c r="M9" s="51">
        <v>51.222970000000004</v>
      </c>
      <c r="N9" s="51">
        <v>8</v>
      </c>
      <c r="O9" s="51">
        <v>7.81081</v>
      </c>
      <c r="P9" s="52">
        <f t="shared" si="0"/>
        <v>15605</v>
      </c>
      <c r="Q9" s="52">
        <f t="shared" si="1"/>
        <v>13836.945200000026</v>
      </c>
      <c r="R9" s="51"/>
      <c r="S9" s="51">
        <v>1851.08</v>
      </c>
      <c r="T9" s="51"/>
      <c r="U9" s="51">
        <v>1</v>
      </c>
      <c r="V9" s="51"/>
      <c r="W9" s="51">
        <v>28.81</v>
      </c>
      <c r="X9" s="51"/>
      <c r="Y9" s="51"/>
      <c r="Z9" s="53">
        <f t="shared" ref="Z9:Z52" si="7">SUM(R9,T9,V9,X9,)</f>
        <v>0</v>
      </c>
      <c r="AA9" s="53">
        <f t="shared" ref="AA9:AA52" si="8">SUM(S9,U9,W9,Y9)</f>
        <v>1880.8899999999999</v>
      </c>
      <c r="AB9" s="54">
        <f t="shared" si="2"/>
        <v>15605</v>
      </c>
      <c r="AC9" s="54">
        <f t="shared" si="3"/>
        <v>15717.835200000025</v>
      </c>
      <c r="AD9" s="55">
        <v>27704961.920000002</v>
      </c>
      <c r="AE9" s="56">
        <v>487412.65000000008</v>
      </c>
      <c r="AF9" s="56">
        <v>-90425</v>
      </c>
      <c r="AG9" s="56">
        <v>848302.35999999987</v>
      </c>
      <c r="AH9" s="56">
        <v>5770598.5800000001</v>
      </c>
      <c r="AI9" s="56">
        <v>2844560.7099999995</v>
      </c>
      <c r="AJ9" s="57">
        <f t="shared" si="4"/>
        <v>37565411.219999999</v>
      </c>
      <c r="AK9" s="58">
        <v>6085000.1599999992</v>
      </c>
      <c r="AL9" s="58">
        <v>691387.08000000007</v>
      </c>
      <c r="AM9" s="59">
        <f t="shared" si="5"/>
        <v>6776387.2399999993</v>
      </c>
      <c r="AN9" s="60">
        <f t="shared" si="6"/>
        <v>44341798.460000001</v>
      </c>
      <c r="AO9" s="4"/>
      <c r="AP9" s="4"/>
    </row>
    <row r="10" spans="1:42" ht="30" x14ac:dyDescent="0.2">
      <c r="A10" s="63" t="s">
        <v>280</v>
      </c>
      <c r="B10" s="20" t="s">
        <v>63</v>
      </c>
      <c r="C10" s="63" t="s">
        <v>52</v>
      </c>
      <c r="D10" s="51">
        <v>548</v>
      </c>
      <c r="E10" s="51">
        <v>508.94449000000043</v>
      </c>
      <c r="F10" s="51">
        <v>340</v>
      </c>
      <c r="G10" s="51">
        <v>322.16542000000004</v>
      </c>
      <c r="H10" s="51">
        <v>306</v>
      </c>
      <c r="I10" s="51">
        <v>295.18437</v>
      </c>
      <c r="J10" s="51">
        <v>108</v>
      </c>
      <c r="K10" s="51">
        <v>107.32256000000001</v>
      </c>
      <c r="L10" s="51">
        <v>16</v>
      </c>
      <c r="M10" s="51">
        <v>14.59723</v>
      </c>
      <c r="N10" s="51">
        <v>2</v>
      </c>
      <c r="O10" s="51">
        <v>1.5</v>
      </c>
      <c r="P10" s="52">
        <f t="shared" si="0"/>
        <v>1320</v>
      </c>
      <c r="Q10" s="52">
        <f t="shared" si="1"/>
        <v>1249.7140700000007</v>
      </c>
      <c r="R10" s="51">
        <v>31</v>
      </c>
      <c r="S10" s="51">
        <v>30.86</v>
      </c>
      <c r="T10" s="51"/>
      <c r="U10" s="51"/>
      <c r="V10" s="51">
        <v>15</v>
      </c>
      <c r="W10" s="51">
        <v>15</v>
      </c>
      <c r="X10" s="51"/>
      <c r="Y10" s="51"/>
      <c r="Z10" s="53">
        <f t="shared" si="7"/>
        <v>46</v>
      </c>
      <c r="AA10" s="53">
        <f t="shared" si="8"/>
        <v>45.86</v>
      </c>
      <c r="AB10" s="54">
        <f t="shared" si="2"/>
        <v>1366</v>
      </c>
      <c r="AC10" s="54">
        <f t="shared" si="3"/>
        <v>1295.5740700000006</v>
      </c>
      <c r="AD10" s="55">
        <v>3260356.39</v>
      </c>
      <c r="AE10" s="56">
        <v>37466.04</v>
      </c>
      <c r="AF10" s="56">
        <v>5600</v>
      </c>
      <c r="AG10" s="56">
        <v>178286.08000000002</v>
      </c>
      <c r="AH10" s="56">
        <v>663508.97000000009</v>
      </c>
      <c r="AI10" s="56">
        <v>375680.32999999996</v>
      </c>
      <c r="AJ10" s="57">
        <f t="shared" si="4"/>
        <v>4520897.8100000005</v>
      </c>
      <c r="AK10" s="58">
        <v>-4568.4899999999907</v>
      </c>
      <c r="AL10" s="58"/>
      <c r="AM10" s="59">
        <f t="shared" si="5"/>
        <v>-4568.4899999999907</v>
      </c>
      <c r="AN10" s="60">
        <f t="shared" si="6"/>
        <v>4516329.32</v>
      </c>
      <c r="AO10" s="4"/>
      <c r="AP10" s="4"/>
    </row>
    <row r="11" spans="1:42" ht="30" x14ac:dyDescent="0.2">
      <c r="A11" s="63" t="s">
        <v>185</v>
      </c>
      <c r="B11" s="20" t="s">
        <v>63</v>
      </c>
      <c r="C11" s="63" t="s">
        <v>52</v>
      </c>
      <c r="D11" s="51">
        <v>24495</v>
      </c>
      <c r="E11" s="51">
        <v>23260.508170000212</v>
      </c>
      <c r="F11" s="51">
        <v>5843</v>
      </c>
      <c r="G11" s="51">
        <v>5616.0244000000048</v>
      </c>
      <c r="H11" s="51">
        <v>5236</v>
      </c>
      <c r="I11" s="51">
        <v>4970.1362300000101</v>
      </c>
      <c r="J11" s="51">
        <v>623</v>
      </c>
      <c r="K11" s="51">
        <v>607.39251000000002</v>
      </c>
      <c r="L11" s="51">
        <v>48</v>
      </c>
      <c r="M11" s="51">
        <v>47.761899999999997</v>
      </c>
      <c r="N11" s="51">
        <v>9719</v>
      </c>
      <c r="O11" s="51">
        <v>8901.6003700000256</v>
      </c>
      <c r="P11" s="52">
        <f t="shared" si="0"/>
        <v>45964</v>
      </c>
      <c r="Q11" s="52">
        <f t="shared" si="1"/>
        <v>43403.42358000025</v>
      </c>
      <c r="R11" s="51">
        <v>1442.3400000000008</v>
      </c>
      <c r="S11" s="51">
        <v>1442.3400000000008</v>
      </c>
      <c r="T11" s="51">
        <v>2</v>
      </c>
      <c r="U11" s="51">
        <v>2</v>
      </c>
      <c r="V11" s="51"/>
      <c r="W11" s="51"/>
      <c r="X11" s="51"/>
      <c r="Y11" s="51"/>
      <c r="Z11" s="53">
        <f t="shared" si="7"/>
        <v>1444.3400000000008</v>
      </c>
      <c r="AA11" s="53">
        <f t="shared" si="8"/>
        <v>1444.3400000000008</v>
      </c>
      <c r="AB11" s="54">
        <f t="shared" si="2"/>
        <v>47408.340000000004</v>
      </c>
      <c r="AC11" s="54">
        <f t="shared" si="3"/>
        <v>44847.763580000254</v>
      </c>
      <c r="AD11" s="55">
        <v>114974396.07000007</v>
      </c>
      <c r="AE11" s="56"/>
      <c r="AF11" s="56"/>
      <c r="AG11" s="56">
        <v>3032993.6599999997</v>
      </c>
      <c r="AH11" s="56">
        <v>23088593.840000004</v>
      </c>
      <c r="AI11" s="56">
        <v>11351675.65</v>
      </c>
      <c r="AJ11" s="57">
        <f t="shared" si="4"/>
        <v>152447659.22000006</v>
      </c>
      <c r="AK11" s="58">
        <v>3620052.28</v>
      </c>
      <c r="AL11" s="58">
        <v>591214.96</v>
      </c>
      <c r="AM11" s="59">
        <f t="shared" si="5"/>
        <v>4211267.24</v>
      </c>
      <c r="AN11" s="60">
        <f t="shared" si="6"/>
        <v>156658926.46000007</v>
      </c>
      <c r="AO11" s="50"/>
      <c r="AP11" s="4"/>
    </row>
    <row r="12" spans="1:42" ht="30" x14ac:dyDescent="0.2">
      <c r="A12" s="63" t="s">
        <v>187</v>
      </c>
      <c r="B12" s="20" t="s">
        <v>63</v>
      </c>
      <c r="C12" s="63" t="s">
        <v>52</v>
      </c>
      <c r="D12" s="51">
        <v>684</v>
      </c>
      <c r="E12" s="51">
        <v>632.92809999999929</v>
      </c>
      <c r="F12" s="51">
        <v>285</v>
      </c>
      <c r="G12" s="51">
        <v>270.09511000000003</v>
      </c>
      <c r="H12" s="51">
        <v>121</v>
      </c>
      <c r="I12" s="51">
        <v>118.25269999999999</v>
      </c>
      <c r="J12" s="51">
        <v>13</v>
      </c>
      <c r="K12" s="51">
        <v>12.32222</v>
      </c>
      <c r="L12" s="51">
        <v>3</v>
      </c>
      <c r="M12" s="51">
        <v>3</v>
      </c>
      <c r="N12" s="51">
        <v>1</v>
      </c>
      <c r="O12" s="51">
        <v>1</v>
      </c>
      <c r="P12" s="52">
        <f t="shared" si="0"/>
        <v>1107</v>
      </c>
      <c r="Q12" s="52">
        <f t="shared" si="1"/>
        <v>1037.5981299999994</v>
      </c>
      <c r="R12" s="51">
        <v>313</v>
      </c>
      <c r="S12" s="51">
        <v>289</v>
      </c>
      <c r="T12" s="51">
        <v>0</v>
      </c>
      <c r="U12" s="51">
        <v>0</v>
      </c>
      <c r="V12" s="51">
        <v>31</v>
      </c>
      <c r="W12" s="51">
        <v>28.1</v>
      </c>
      <c r="X12" s="51">
        <v>0</v>
      </c>
      <c r="Y12" s="51">
        <v>0</v>
      </c>
      <c r="Z12" s="53">
        <f t="shared" si="7"/>
        <v>344</v>
      </c>
      <c r="AA12" s="53">
        <f t="shared" si="8"/>
        <v>317.10000000000002</v>
      </c>
      <c r="AB12" s="54">
        <f t="shared" si="2"/>
        <v>1451</v>
      </c>
      <c r="AC12" s="54">
        <f t="shared" si="3"/>
        <v>1354.6981299999993</v>
      </c>
      <c r="AD12" s="55">
        <v>1871926.64</v>
      </c>
      <c r="AE12" s="56">
        <v>20374.900000000001</v>
      </c>
      <c r="AF12" s="56">
        <v>3800</v>
      </c>
      <c r="AG12" s="56">
        <v>151530.97</v>
      </c>
      <c r="AH12" s="56">
        <v>363534.45</v>
      </c>
      <c r="AI12" s="56">
        <v>188642.53</v>
      </c>
      <c r="AJ12" s="57">
        <f t="shared" si="4"/>
        <v>2599809.4899999998</v>
      </c>
      <c r="AK12" s="58">
        <v>721141.26</v>
      </c>
      <c r="AL12" s="58"/>
      <c r="AM12" s="59">
        <f t="shared" si="5"/>
        <v>721141.26</v>
      </c>
      <c r="AN12" s="60">
        <f t="shared" si="6"/>
        <v>3320950.75</v>
      </c>
      <c r="AO12" s="4"/>
      <c r="AP12" s="4"/>
    </row>
    <row r="13" spans="1:42" ht="45" x14ac:dyDescent="0.2">
      <c r="A13" s="63" t="s">
        <v>255</v>
      </c>
      <c r="B13" s="20" t="s">
        <v>129</v>
      </c>
      <c r="C13" s="63" t="s">
        <v>52</v>
      </c>
      <c r="D13" s="83"/>
      <c r="E13" s="83"/>
      <c r="F13" s="83"/>
      <c r="G13" s="83"/>
      <c r="H13" s="83"/>
      <c r="I13" s="83"/>
      <c r="J13" s="83"/>
      <c r="K13" s="83"/>
      <c r="L13" s="83"/>
      <c r="M13" s="83"/>
      <c r="N13" s="83">
        <v>1711</v>
      </c>
      <c r="O13" s="83">
        <v>1539.7781233278297</v>
      </c>
      <c r="P13" s="52">
        <f t="shared" si="0"/>
        <v>1711</v>
      </c>
      <c r="Q13" s="52">
        <f t="shared" si="1"/>
        <v>1539.7781233278297</v>
      </c>
      <c r="R13" s="51">
        <v>164</v>
      </c>
      <c r="S13" s="51">
        <v>164</v>
      </c>
      <c r="T13" s="51"/>
      <c r="U13" s="51"/>
      <c r="V13" s="51"/>
      <c r="W13" s="51"/>
      <c r="X13" s="51"/>
      <c r="Y13" s="51"/>
      <c r="Z13" s="53">
        <f>SUM(R13,T13,V13,X13,)</f>
        <v>164</v>
      </c>
      <c r="AA13" s="53">
        <f>SUM(S13,U13,W13,Y13)</f>
        <v>164</v>
      </c>
      <c r="AB13" s="54">
        <f t="shared" si="2"/>
        <v>1875</v>
      </c>
      <c r="AC13" s="54">
        <f t="shared" si="3"/>
        <v>1703.7781233278297</v>
      </c>
      <c r="AD13" s="55">
        <v>4976434.9699999979</v>
      </c>
      <c r="AE13" s="56">
        <v>77094.529999999984</v>
      </c>
      <c r="AF13" s="56"/>
      <c r="AG13" s="56">
        <v>23640.160000000003</v>
      </c>
      <c r="AH13" s="56">
        <v>1041398.5199999997</v>
      </c>
      <c r="AI13" s="56">
        <v>574557.19999999995</v>
      </c>
      <c r="AJ13" s="57">
        <f t="shared" si="4"/>
        <v>6693125.379999998</v>
      </c>
      <c r="AK13" s="58">
        <v>1145730.6600000004</v>
      </c>
      <c r="AL13" s="58"/>
      <c r="AM13" s="59">
        <f t="shared" si="5"/>
        <v>1145730.6600000004</v>
      </c>
      <c r="AN13" s="60">
        <f t="shared" si="6"/>
        <v>7838856.0399999982</v>
      </c>
      <c r="AO13" s="4" t="s">
        <v>332</v>
      </c>
      <c r="AP13" s="4"/>
    </row>
    <row r="14" spans="1:42" ht="45" x14ac:dyDescent="0.2">
      <c r="A14" s="63" t="s">
        <v>189</v>
      </c>
      <c r="B14" s="20" t="s">
        <v>129</v>
      </c>
      <c r="C14" s="63" t="s">
        <v>52</v>
      </c>
      <c r="D14" s="83"/>
      <c r="E14" s="83"/>
      <c r="F14" s="83"/>
      <c r="G14" s="83"/>
      <c r="H14" s="83"/>
      <c r="I14" s="83"/>
      <c r="J14" s="83"/>
      <c r="K14" s="83"/>
      <c r="L14" s="83"/>
      <c r="M14" s="83"/>
      <c r="N14" s="83">
        <v>82</v>
      </c>
      <c r="O14" s="83">
        <v>76.52</v>
      </c>
      <c r="P14" s="52">
        <f t="shared" si="0"/>
        <v>82</v>
      </c>
      <c r="Q14" s="52">
        <f t="shared" si="1"/>
        <v>76.52</v>
      </c>
      <c r="R14" s="51">
        <v>0</v>
      </c>
      <c r="S14" s="51">
        <v>0</v>
      </c>
      <c r="T14" s="51"/>
      <c r="U14" s="51"/>
      <c r="V14" s="51"/>
      <c r="W14" s="51"/>
      <c r="X14" s="51"/>
      <c r="Y14" s="51"/>
      <c r="Z14" s="53">
        <f>SUM(R14,T14,V14,X14,)</f>
        <v>0</v>
      </c>
      <c r="AA14" s="53">
        <f>SUM(S14,U14,W14,Y14)</f>
        <v>0</v>
      </c>
      <c r="AB14" s="54">
        <f t="shared" si="2"/>
        <v>82</v>
      </c>
      <c r="AC14" s="54">
        <f t="shared" si="3"/>
        <v>76.52</v>
      </c>
      <c r="AD14" s="55">
        <v>218619.76</v>
      </c>
      <c r="AE14" s="56">
        <v>50.01</v>
      </c>
      <c r="AF14" s="56"/>
      <c r="AG14" s="56"/>
      <c r="AH14" s="56">
        <v>43583.72</v>
      </c>
      <c r="AI14" s="56">
        <v>22141.47</v>
      </c>
      <c r="AJ14" s="57">
        <f t="shared" si="4"/>
        <v>284394.95999999996</v>
      </c>
      <c r="AK14" s="58">
        <v>473.46</v>
      </c>
      <c r="AL14" s="58"/>
      <c r="AM14" s="59">
        <f t="shared" si="5"/>
        <v>473.46</v>
      </c>
      <c r="AN14" s="60">
        <f t="shared" si="6"/>
        <v>284868.42</v>
      </c>
      <c r="AO14" s="4" t="s">
        <v>331</v>
      </c>
      <c r="AP14" s="4"/>
    </row>
    <row r="15" spans="1:42" ht="45" x14ac:dyDescent="0.2">
      <c r="A15" s="63" t="s">
        <v>53</v>
      </c>
      <c r="B15" s="20" t="s">
        <v>129</v>
      </c>
      <c r="C15" s="63" t="s">
        <v>52</v>
      </c>
      <c r="D15" s="83">
        <v>4</v>
      </c>
      <c r="E15" s="83">
        <v>3.8</v>
      </c>
      <c r="F15" s="83">
        <v>6</v>
      </c>
      <c r="G15" s="83">
        <v>5.8</v>
      </c>
      <c r="H15" s="83">
        <v>22</v>
      </c>
      <c r="I15" s="83">
        <v>22</v>
      </c>
      <c r="J15" s="83">
        <v>7</v>
      </c>
      <c r="K15" s="83">
        <v>7</v>
      </c>
      <c r="L15" s="83">
        <v>1</v>
      </c>
      <c r="M15" s="83">
        <v>1</v>
      </c>
      <c r="N15" s="83">
        <v>1</v>
      </c>
      <c r="O15" s="83">
        <v>0.4</v>
      </c>
      <c r="P15" s="52">
        <f t="shared" si="0"/>
        <v>41</v>
      </c>
      <c r="Q15" s="52">
        <f t="shared" si="1"/>
        <v>40</v>
      </c>
      <c r="R15" s="51">
        <v>5</v>
      </c>
      <c r="S15" s="51">
        <v>5</v>
      </c>
      <c r="T15" s="51"/>
      <c r="U15" s="51"/>
      <c r="V15" s="51"/>
      <c r="W15" s="51"/>
      <c r="X15" s="51">
        <v>1</v>
      </c>
      <c r="Y15" s="51">
        <v>0.1</v>
      </c>
      <c r="Z15" s="53">
        <f t="shared" si="7"/>
        <v>6</v>
      </c>
      <c r="AA15" s="53">
        <f t="shared" si="8"/>
        <v>5.0999999999999996</v>
      </c>
      <c r="AB15" s="54">
        <f t="shared" si="2"/>
        <v>47</v>
      </c>
      <c r="AC15" s="54">
        <f t="shared" si="3"/>
        <v>45.1</v>
      </c>
      <c r="AD15" s="55">
        <v>169585.40999999997</v>
      </c>
      <c r="AE15" s="56">
        <v>1330.9899999999998</v>
      </c>
      <c r="AF15" s="56">
        <v>622.5</v>
      </c>
      <c r="AG15" s="56">
        <v>518.46</v>
      </c>
      <c r="AH15" s="56">
        <v>32159.370000000003</v>
      </c>
      <c r="AI15" s="56">
        <v>15870.84</v>
      </c>
      <c r="AJ15" s="57">
        <f t="shared" si="4"/>
        <v>220087.56999999995</v>
      </c>
      <c r="AK15" s="58">
        <v>18745.919999999998</v>
      </c>
      <c r="AL15" s="58"/>
      <c r="AM15" s="59">
        <f t="shared" si="5"/>
        <v>18745.919999999998</v>
      </c>
      <c r="AN15" s="60">
        <f t="shared" si="6"/>
        <v>238833.48999999993</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30</v>
      </c>
      <c r="O16" s="83">
        <v>27.84</v>
      </c>
      <c r="P16" s="52">
        <f t="shared" si="0"/>
        <v>30</v>
      </c>
      <c r="Q16" s="52">
        <f t="shared" si="1"/>
        <v>27.84</v>
      </c>
      <c r="R16" s="51">
        <v>0</v>
      </c>
      <c r="S16" s="51">
        <v>0</v>
      </c>
      <c r="T16" s="51">
        <v>0</v>
      </c>
      <c r="U16" s="51">
        <v>0</v>
      </c>
      <c r="V16" s="51">
        <v>0</v>
      </c>
      <c r="W16" s="51">
        <v>0</v>
      </c>
      <c r="X16" s="51">
        <v>0</v>
      </c>
      <c r="Y16" s="51">
        <v>0</v>
      </c>
      <c r="Z16" s="53">
        <f t="shared" si="7"/>
        <v>0</v>
      </c>
      <c r="AA16" s="53">
        <f t="shared" si="8"/>
        <v>0</v>
      </c>
      <c r="AB16" s="54">
        <f t="shared" si="2"/>
        <v>30</v>
      </c>
      <c r="AC16" s="54">
        <f t="shared" si="3"/>
        <v>27.84</v>
      </c>
      <c r="AD16" s="55">
        <v>141500.76999999999</v>
      </c>
      <c r="AE16" s="56"/>
      <c r="AF16" s="56"/>
      <c r="AG16" s="56"/>
      <c r="AH16" s="56">
        <v>26388.45</v>
      </c>
      <c r="AI16" s="56">
        <v>16612.240000000002</v>
      </c>
      <c r="AJ16" s="57">
        <f t="shared" si="4"/>
        <v>184501.46</v>
      </c>
      <c r="AK16" s="58"/>
      <c r="AL16" s="58"/>
      <c r="AM16" s="59">
        <f t="shared" si="5"/>
        <v>0</v>
      </c>
      <c r="AN16" s="60">
        <f t="shared" si="6"/>
        <v>184501.46</v>
      </c>
      <c r="AO16" s="4" t="s">
        <v>333</v>
      </c>
      <c r="AP16" s="4"/>
    </row>
    <row r="17" spans="1:42" ht="45" x14ac:dyDescent="0.2">
      <c r="A17" s="63" t="s">
        <v>191</v>
      </c>
      <c r="B17" s="20" t="s">
        <v>129</v>
      </c>
      <c r="C17" s="63" t="s">
        <v>52</v>
      </c>
      <c r="D17" s="83">
        <v>20</v>
      </c>
      <c r="E17" s="83">
        <v>18.600000000000001</v>
      </c>
      <c r="F17" s="83">
        <v>75</v>
      </c>
      <c r="G17" s="83">
        <v>74.2</v>
      </c>
      <c r="H17" s="83">
        <v>22</v>
      </c>
      <c r="I17" s="83">
        <v>21.2</v>
      </c>
      <c r="J17" s="83">
        <v>7</v>
      </c>
      <c r="K17" s="83">
        <v>7</v>
      </c>
      <c r="L17" s="83">
        <v>1</v>
      </c>
      <c r="M17" s="83">
        <v>1</v>
      </c>
      <c r="N17" s="83">
        <v>0</v>
      </c>
      <c r="O17" s="83">
        <v>0</v>
      </c>
      <c r="P17" s="52">
        <f t="shared" si="0"/>
        <v>125</v>
      </c>
      <c r="Q17" s="52">
        <f t="shared" si="1"/>
        <v>122.00000000000001</v>
      </c>
      <c r="R17" s="51">
        <v>5</v>
      </c>
      <c r="S17" s="51">
        <v>5</v>
      </c>
      <c r="T17" s="51"/>
      <c r="U17" s="51"/>
      <c r="V17" s="51"/>
      <c r="W17" s="51"/>
      <c r="X17" s="51"/>
      <c r="Y17" s="51"/>
      <c r="Z17" s="53">
        <f t="shared" si="7"/>
        <v>5</v>
      </c>
      <c r="AA17" s="53">
        <f t="shared" si="8"/>
        <v>5</v>
      </c>
      <c r="AB17" s="54">
        <f t="shared" si="2"/>
        <v>130</v>
      </c>
      <c r="AC17" s="54">
        <f t="shared" si="3"/>
        <v>127.00000000000001</v>
      </c>
      <c r="AD17" s="55">
        <v>287284.76000000007</v>
      </c>
      <c r="AE17" s="56">
        <v>205.39</v>
      </c>
      <c r="AF17" s="56">
        <v>0</v>
      </c>
      <c r="AG17" s="56">
        <v>999.2</v>
      </c>
      <c r="AH17" s="56">
        <v>52536.46</v>
      </c>
      <c r="AI17" s="56">
        <v>28233.050000000003</v>
      </c>
      <c r="AJ17" s="57">
        <f t="shared" si="4"/>
        <v>369258.8600000001</v>
      </c>
      <c r="AK17" s="58">
        <v>15000</v>
      </c>
      <c r="AL17" s="58">
        <v>0</v>
      </c>
      <c r="AM17" s="59">
        <f t="shared" si="5"/>
        <v>15000</v>
      </c>
      <c r="AN17" s="60">
        <f t="shared" si="6"/>
        <v>384258.8600000001</v>
      </c>
      <c r="AO17" s="4"/>
      <c r="AP17" s="4"/>
    </row>
    <row r="18" spans="1:42" ht="45" x14ac:dyDescent="0.2">
      <c r="A18" s="63" t="s">
        <v>274</v>
      </c>
      <c r="B18" s="20" t="s">
        <v>129</v>
      </c>
      <c r="C18" s="63" t="s">
        <v>52</v>
      </c>
      <c r="D18" s="83">
        <v>12</v>
      </c>
      <c r="E18" s="83">
        <v>11.32</v>
      </c>
      <c r="F18" s="83">
        <v>26</v>
      </c>
      <c r="G18" s="83">
        <v>25.3</v>
      </c>
      <c r="H18" s="83">
        <v>98</v>
      </c>
      <c r="I18" s="83">
        <v>95.4</v>
      </c>
      <c r="J18" s="83">
        <v>28</v>
      </c>
      <c r="K18" s="83">
        <v>27.63</v>
      </c>
      <c r="L18" s="83">
        <v>4</v>
      </c>
      <c r="M18" s="83">
        <v>4</v>
      </c>
      <c r="N18" s="83">
        <v>11</v>
      </c>
      <c r="O18" s="83">
        <v>2.66</v>
      </c>
      <c r="P18" s="52">
        <f t="shared" si="0"/>
        <v>179</v>
      </c>
      <c r="Q18" s="52">
        <f t="shared" si="1"/>
        <v>166.31</v>
      </c>
      <c r="R18" s="51">
        <v>1</v>
      </c>
      <c r="S18" s="51">
        <v>1</v>
      </c>
      <c r="T18" s="51"/>
      <c r="U18" s="51"/>
      <c r="V18" s="51"/>
      <c r="W18" s="51"/>
      <c r="X18" s="51"/>
      <c r="Y18" s="51"/>
      <c r="Z18" s="53">
        <f t="shared" si="7"/>
        <v>1</v>
      </c>
      <c r="AA18" s="53">
        <f t="shared" si="8"/>
        <v>1</v>
      </c>
      <c r="AB18" s="54">
        <f t="shared" si="2"/>
        <v>180</v>
      </c>
      <c r="AC18" s="54">
        <f t="shared" si="3"/>
        <v>167.31</v>
      </c>
      <c r="AD18" s="55">
        <v>509350.36</v>
      </c>
      <c r="AE18" s="56">
        <v>7789.53</v>
      </c>
      <c r="AF18" s="56"/>
      <c r="AG18" s="56">
        <v>3303.46</v>
      </c>
      <c r="AH18" s="56">
        <v>118159.92</v>
      </c>
      <c r="AI18" s="56">
        <v>64650.64</v>
      </c>
      <c r="AJ18" s="57">
        <f t="shared" si="4"/>
        <v>703253.91</v>
      </c>
      <c r="AK18" s="58">
        <v>1537.37</v>
      </c>
      <c r="AL18" s="58">
        <v>0</v>
      </c>
      <c r="AM18" s="59">
        <f t="shared" si="5"/>
        <v>1537.37</v>
      </c>
      <c r="AN18" s="60">
        <f t="shared" si="6"/>
        <v>704791.28</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Wilson, Andrew</cp:lastModifiedBy>
  <cp:lastPrinted>2011-05-16T09:46:00Z</cp:lastPrinted>
  <dcterms:created xsi:type="dcterms:W3CDTF">2011-03-30T15:28:39Z</dcterms:created>
  <dcterms:modified xsi:type="dcterms:W3CDTF">2017-10-31T16:10:38Z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