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Workforce Management Information\2016-17\04. July 2016\Publish\"/>
    </mc:Choice>
  </mc:AlternateContent>
  <bookViews>
    <workbookView xWindow="0" yWindow="0" windowWidth="20325" windowHeight="11310"/>
  </bookViews>
  <sheets>
    <sheet name="31 July 16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J4" i="1"/>
  <c r="AN4" i="1" s="1"/>
  <c r="AA4" i="1"/>
  <c r="Z4" i="1"/>
  <c r="Q4" i="1"/>
  <c r="AC4" i="1" s="1"/>
  <c r="P4" i="1"/>
  <c r="AB4" i="1" s="1"/>
</calcChain>
</file>

<file path=xl/sharedStrings.xml><?xml version="1.0" encoding="utf-8"?>
<sst xmlns="http://schemas.openxmlformats.org/spreadsheetml/2006/main" count="61" uniqueCount="37">
  <si>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</si>
  <si>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</si>
  <si>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</si>
  <si>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</si>
  <si>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</si>
  <si>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</si>
  <si>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</si>
  <si>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</si>
  <si>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</si>
  <si>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</si>
  <si>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</si>
  <si>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</si>
  <si>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</si>
  <si>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</si>
  <si>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</si>
  <si>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</si>
  <si>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</si>
  <si>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</si>
  <si>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</si>
  <si>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</si>
  <si>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</si>
  <si>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</si>
  <si>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</si>
  <si>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</si>
  <si>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</si>
  <si>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</si>
  <si>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</si>
  <si>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</si>
  <si>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</si>
  <si>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</si>
  <si>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</si>
  <si>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</si>
  <si>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</si>
  <si>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</si>
  <si>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Land Registry</t>
  </si>
  <si>
    <t>Non-Ministerial Department</t>
  </si>
  <si>
    <t>Department for Business, Innovation &amp;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</si>
</sst>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£&quot;#,##0.00"/>
    <numFmt numFmtId="166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5" fontId="0" fillId="0" borderId="8" xfId="0" applyNumberFormat="1" applyFont="1" applyFill="1" applyBorder="1" applyAlignment="1" applyProtection="1">
      <alignment horizontal="right" vertical="center"/>
    </xf>
    <xf numFmtId="165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5" fontId="0" fillId="0" borderId="8" xfId="0" applyNumberFormat="1" applyFont="1" applyFill="1" applyBorder="1" applyAlignment="1" applyProtection="1">
      <alignment horizontal="right" vertical="center"/>
      <protection locked="0"/>
    </xf>
    <xf numFmtId="165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6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60" zoomScaleNormal="60" workbookViewId="0">
      <selection activeCell="J20" sqref="J20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3.6640625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22" t="s">
        <v>0</v>
      </c>
      <c r="B1" s="22" t="s">
        <v>1</v>
      </c>
      <c r="C1" s="22" t="s">
        <v>2</v>
      </c>
      <c r="D1" s="25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8" t="s">
        <v>4</v>
      </c>
      <c r="S1" s="29"/>
      <c r="T1" s="29"/>
      <c r="U1" s="29"/>
      <c r="V1" s="29"/>
      <c r="W1" s="29"/>
      <c r="X1" s="29"/>
      <c r="Y1" s="29"/>
      <c r="Z1" s="29"/>
      <c r="AA1" s="30"/>
      <c r="AB1" s="41" t="s">
        <v>5</v>
      </c>
      <c r="AC1" s="42"/>
      <c r="AD1" s="31" t="s">
        <v>6</v>
      </c>
      <c r="AE1" s="32"/>
      <c r="AF1" s="32"/>
      <c r="AG1" s="32"/>
      <c r="AH1" s="32"/>
      <c r="AI1" s="32"/>
      <c r="AJ1" s="33"/>
      <c r="AK1" s="34" t="s">
        <v>7</v>
      </c>
      <c r="AL1" s="34"/>
      <c r="AM1" s="34"/>
      <c r="AN1" s="35" t="s">
        <v>8</v>
      </c>
      <c r="AO1" s="22" t="s">
        <v>9</v>
      </c>
      <c r="AP1" s="1"/>
    </row>
    <row r="2" spans="1:42" ht="15.75" x14ac:dyDescent="0.25">
      <c r="A2" s="23"/>
      <c r="B2" s="23"/>
      <c r="C2" s="23"/>
      <c r="D2" s="39" t="s">
        <v>10</v>
      </c>
      <c r="E2" s="40"/>
      <c r="F2" s="39" t="s">
        <v>11</v>
      </c>
      <c r="G2" s="40"/>
      <c r="H2" s="39" t="s">
        <v>12</v>
      </c>
      <c r="I2" s="40"/>
      <c r="J2" s="39" t="s">
        <v>13</v>
      </c>
      <c r="K2" s="40"/>
      <c r="L2" s="39" t="s">
        <v>14</v>
      </c>
      <c r="M2" s="40"/>
      <c r="N2" s="39" t="s">
        <v>15</v>
      </c>
      <c r="O2" s="40"/>
      <c r="P2" s="25" t="s">
        <v>16</v>
      </c>
      <c r="Q2" s="27"/>
      <c r="R2" s="25" t="s">
        <v>17</v>
      </c>
      <c r="S2" s="30"/>
      <c r="T2" s="28" t="s">
        <v>18</v>
      </c>
      <c r="U2" s="30"/>
      <c r="V2" s="28" t="s">
        <v>19</v>
      </c>
      <c r="W2" s="30"/>
      <c r="X2" s="28" t="s">
        <v>20</v>
      </c>
      <c r="Y2" s="30"/>
      <c r="Z2" s="25" t="s">
        <v>21</v>
      </c>
      <c r="AA2" s="27"/>
      <c r="AB2" s="43"/>
      <c r="AC2" s="44"/>
      <c r="AD2" s="22" t="s">
        <v>22</v>
      </c>
      <c r="AE2" s="22" t="s">
        <v>23</v>
      </c>
      <c r="AF2" s="22" t="s">
        <v>24</v>
      </c>
      <c r="AG2" s="22" t="s">
        <v>25</v>
      </c>
      <c r="AH2" s="22" t="s">
        <v>26</v>
      </c>
      <c r="AI2" s="22" t="s">
        <v>27</v>
      </c>
      <c r="AJ2" s="45" t="s">
        <v>28</v>
      </c>
      <c r="AK2" s="22" t="s">
        <v>29</v>
      </c>
      <c r="AL2" s="22" t="s">
        <v>30</v>
      </c>
      <c r="AM2" s="22" t="s">
        <v>31</v>
      </c>
      <c r="AN2" s="36"/>
      <c r="AO2" s="37"/>
      <c r="AP2" s="1"/>
    </row>
    <row r="3" spans="1:42" ht="47.25" x14ac:dyDescent="0.25">
      <c r="A3" s="24"/>
      <c r="B3" s="24"/>
      <c r="C3" s="24"/>
      <c r="D3" s="2" t="s">
        <v>32</v>
      </c>
      <c r="E3" s="2" t="s">
        <v>33</v>
      </c>
      <c r="F3" s="2" t="s">
        <v>32</v>
      </c>
      <c r="G3" s="2" t="s">
        <v>33</v>
      </c>
      <c r="H3" s="2" t="s">
        <v>32</v>
      </c>
      <c r="I3" s="2" t="s">
        <v>33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  <c r="P3" s="2" t="s">
        <v>32</v>
      </c>
      <c r="Q3" s="2" t="s">
        <v>33</v>
      </c>
      <c r="R3" s="3" t="s">
        <v>32</v>
      </c>
      <c r="S3" s="3" t="s">
        <v>33</v>
      </c>
      <c r="T3" s="3" t="s">
        <v>32</v>
      </c>
      <c r="U3" s="3" t="s">
        <v>33</v>
      </c>
      <c r="V3" s="3" t="s">
        <v>32</v>
      </c>
      <c r="W3" s="3" t="s">
        <v>33</v>
      </c>
      <c r="X3" s="3" t="s">
        <v>32</v>
      </c>
      <c r="Y3" s="3" t="s">
        <v>33</v>
      </c>
      <c r="Z3" s="3" t="s">
        <v>32</v>
      </c>
      <c r="AA3" s="3" t="s">
        <v>33</v>
      </c>
      <c r="AB3" s="4" t="s">
        <v>32</v>
      </c>
      <c r="AC3" s="5" t="s">
        <v>33</v>
      </c>
      <c r="AD3" s="37"/>
      <c r="AE3" s="37"/>
      <c r="AF3" s="37"/>
      <c r="AG3" s="37"/>
      <c r="AH3" s="37"/>
      <c r="AI3" s="37"/>
      <c r="AJ3" s="22"/>
      <c r="AK3" s="37"/>
      <c r="AL3" s="37"/>
      <c r="AM3" s="37"/>
      <c r="AN3" s="36"/>
      <c r="AO3" s="38"/>
      <c r="AP3" s="6"/>
    </row>
    <row r="4" spans="1:42" s="50" customFormat="1" ht="60" x14ac:dyDescent="0.2">
      <c r="A4" s="14" t="s">
        <v>34</v>
      </c>
      <c r="B4" s="14" t="s">
        <v>35</v>
      </c>
      <c r="C4" s="14" t="s">
        <v>36</v>
      </c>
      <c r="D4" s="46">
        <v>466</v>
      </c>
      <c r="E4" s="46">
        <v>445.1</v>
      </c>
      <c r="F4" s="46">
        <v>2207</v>
      </c>
      <c r="G4" s="46">
        <v>1934.1</v>
      </c>
      <c r="H4" s="46">
        <v>1696</v>
      </c>
      <c r="I4" s="46">
        <v>1553.87</v>
      </c>
      <c r="J4" s="46">
        <v>198</v>
      </c>
      <c r="K4" s="46">
        <v>183.9</v>
      </c>
      <c r="L4" s="46">
        <v>17</v>
      </c>
      <c r="M4" s="46">
        <v>17</v>
      </c>
      <c r="N4" s="46"/>
      <c r="O4" s="46"/>
      <c r="P4" s="7">
        <f t="shared" ref="P4:Q4" si="0">SUM(D4,F4,H4,J4,L4)</f>
        <v>4584</v>
      </c>
      <c r="Q4" s="47">
        <f t="shared" si="0"/>
        <v>4133.9699999999993</v>
      </c>
      <c r="R4" s="46">
        <v>0</v>
      </c>
      <c r="S4" s="46">
        <v>0</v>
      </c>
      <c r="T4" s="46">
        <v>10</v>
      </c>
      <c r="U4" s="48">
        <v>10</v>
      </c>
      <c r="V4" s="46">
        <v>0</v>
      </c>
      <c r="W4" s="48">
        <v>0</v>
      </c>
      <c r="X4" s="46"/>
      <c r="Y4" s="46"/>
      <c r="Z4" s="9">
        <f>SUM(R4,T4,V4,X4)</f>
        <v>10</v>
      </c>
      <c r="AA4" s="10">
        <f>SUM(S4,U4,W4,Y4)</f>
        <v>10</v>
      </c>
      <c r="AB4" s="7">
        <f t="shared" ref="AB4:AC4" si="1">P4+Z4</f>
        <v>4594</v>
      </c>
      <c r="AC4" s="8">
        <f t="shared" si="1"/>
        <v>4143.9699999999993</v>
      </c>
      <c r="AD4" s="18">
        <v>9924663.910000002</v>
      </c>
      <c r="AE4" s="18">
        <v>201143.45999999993</v>
      </c>
      <c r="AF4" s="18">
        <v>46030</v>
      </c>
      <c r="AG4" s="18">
        <v>694299.79999999993</v>
      </c>
      <c r="AH4" s="18">
        <v>2103795.3200000008</v>
      </c>
      <c r="AI4" s="18">
        <v>1052375.3699999999</v>
      </c>
      <c r="AJ4" s="11">
        <f>SUM(AD4:AI4)</f>
        <v>14022307.860000001</v>
      </c>
      <c r="AK4" s="19">
        <v>116106.06</v>
      </c>
      <c r="AL4" s="19">
        <v>35440</v>
      </c>
      <c r="AM4" s="12">
        <f>SUM(AK4:AL4)</f>
        <v>151546.06</v>
      </c>
      <c r="AN4" s="12">
        <f>AJ4+AM4</f>
        <v>14173853.920000002</v>
      </c>
      <c r="AO4" s="13"/>
      <c r="AP4" s="49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x14ac:dyDescent="0.2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5:B72">
    <cfRule type="expression" dxfId="33" priority="32">
      <formula>AND(NOT(ISBLANK($A5)),ISBLANK(B5))</formula>
    </cfRule>
  </conditionalFormatting>
  <conditionalFormatting sqref="C5:C72">
    <cfRule type="expression" dxfId="32" priority="31">
      <formula>AND(NOT(ISBLANK(A5)),ISBLANK(C5))</formula>
    </cfRule>
  </conditionalFormatting>
  <conditionalFormatting sqref="D5:D72">
    <cfRule type="expression" dxfId="31" priority="30">
      <formula>AND(NOT(ISBLANK(E5)),ISBLANK(D5))</formula>
    </cfRule>
  </conditionalFormatting>
  <conditionalFormatting sqref="E5:E72">
    <cfRule type="expression" dxfId="30" priority="29">
      <formula>AND(NOT(ISBLANK(D5)),ISBLANK(E5))</formula>
    </cfRule>
  </conditionalFormatting>
  <conditionalFormatting sqref="F5:F72">
    <cfRule type="expression" dxfId="29" priority="28">
      <formula>AND(NOT(ISBLANK(G5)),ISBLANK(F5))</formula>
    </cfRule>
  </conditionalFormatting>
  <conditionalFormatting sqref="G5:G72">
    <cfRule type="expression" dxfId="28" priority="27">
      <formula>AND(NOT(ISBLANK(F5)),ISBLANK(G5))</formula>
    </cfRule>
  </conditionalFormatting>
  <conditionalFormatting sqref="H5:H72">
    <cfRule type="expression" dxfId="27" priority="26">
      <formula>AND(NOT(ISBLANK(I5)),ISBLANK(H5))</formula>
    </cfRule>
  </conditionalFormatting>
  <conditionalFormatting sqref="I5:I72">
    <cfRule type="expression" dxfId="26" priority="25">
      <formula>AND(NOT(ISBLANK(H5)),ISBLANK(I5))</formula>
    </cfRule>
  </conditionalFormatting>
  <conditionalFormatting sqref="J5:J72">
    <cfRule type="expression" dxfId="25" priority="24">
      <formula>AND(NOT(ISBLANK(K5)),ISBLANK(J5))</formula>
    </cfRule>
  </conditionalFormatting>
  <conditionalFormatting sqref="K5:K72">
    <cfRule type="expression" dxfId="24" priority="23">
      <formula>AND(NOT(ISBLANK(J5)),ISBLANK(K5))</formula>
    </cfRule>
  </conditionalFormatting>
  <conditionalFormatting sqref="L5:L72">
    <cfRule type="expression" dxfId="23" priority="22">
      <formula>AND(NOT(ISBLANK(M5)),ISBLANK(L5))</formula>
    </cfRule>
  </conditionalFormatting>
  <conditionalFormatting sqref="M5:M72">
    <cfRule type="expression" dxfId="22" priority="21">
      <formula>AND(NOT(ISBLANK(L5)),ISBLANK(M5))</formula>
    </cfRule>
  </conditionalFormatting>
  <conditionalFormatting sqref="N5:N72">
    <cfRule type="expression" dxfId="21" priority="20">
      <formula>AND(NOT(ISBLANK(O5)),ISBLANK(N5))</formula>
    </cfRule>
  </conditionalFormatting>
  <conditionalFormatting sqref="O5:O72">
    <cfRule type="expression" dxfId="20" priority="19">
      <formula>AND(NOT(ISBLANK(N5)),ISBLANK(O5))</formula>
    </cfRule>
  </conditionalFormatting>
  <conditionalFormatting sqref="R5:R72">
    <cfRule type="expression" dxfId="19" priority="18">
      <formula>AND(NOT(ISBLANK(S5)),ISBLANK(R5))</formula>
    </cfRule>
  </conditionalFormatting>
  <conditionalFormatting sqref="S5:S72">
    <cfRule type="expression" dxfId="18" priority="17">
      <formula>AND(NOT(ISBLANK(R5)),ISBLANK(S5))</formula>
    </cfRule>
  </conditionalFormatting>
  <conditionalFormatting sqref="T5:T72">
    <cfRule type="expression" dxfId="17" priority="16">
      <formula>AND(NOT(ISBLANK(U5)),ISBLANK(T5))</formula>
    </cfRule>
  </conditionalFormatting>
  <conditionalFormatting sqref="U5:U72">
    <cfRule type="expression" dxfId="16" priority="15">
      <formula>AND(NOT(ISBLANK(T5)),ISBLANK(U5))</formula>
    </cfRule>
  </conditionalFormatting>
  <conditionalFormatting sqref="V5:V72">
    <cfRule type="expression" dxfId="15" priority="14">
      <formula>AND(NOT(ISBLANK(W5)),ISBLANK(V5))</formula>
    </cfRule>
  </conditionalFormatting>
  <conditionalFormatting sqref="W5:W72">
    <cfRule type="expression" dxfId="14" priority="13">
      <formula>AND(NOT(ISBLANK(V5)),ISBLANK(W5))</formula>
    </cfRule>
  </conditionalFormatting>
  <conditionalFormatting sqref="X5:X72">
    <cfRule type="expression" dxfId="13" priority="12">
      <formula>AND(NOT(ISBLANK(Y5)),ISBLANK(X5))</formula>
    </cfRule>
  </conditionalFormatting>
  <conditionalFormatting sqref="Y5:Y72">
    <cfRule type="expression" dxfId="12" priority="11">
      <formula>AND(NOT(ISBLANK(X5)),ISBLANK(Y5))</formula>
    </cfRule>
  </conditionalFormatting>
  <conditionalFormatting sqref="B4">
    <cfRule type="expression" dxfId="11" priority="10">
      <formula>AND(NOT(ISBLANK($A4)),ISBLANK(B4))</formula>
    </cfRule>
  </conditionalFormatting>
  <conditionalFormatting sqref="C4">
    <cfRule type="expression" dxfId="10" priority="9">
      <formula>AND(NOT(ISBLANK(A4)),ISBLANK(C4))</formula>
    </cfRule>
  </conditionalFormatting>
  <conditionalFormatting sqref="R4 V4 X4 T4 J4 L4 N4 F4 H4 D4">
    <cfRule type="expression" dxfId="3" priority="2">
      <formula>AND(NOT(ISBLANK(E4)),ISBLANK(D4))</formula>
    </cfRule>
  </conditionalFormatting>
  <conditionalFormatting sqref="S4 W4 Y4 U4 E4 O4 G4 I4 K4 M4">
    <cfRule type="expression" dxfId="1" priority="1">
      <formula>AND(NOT(ISBLANK(D4)),ISBLANK(E4))</formula>
    </cfRule>
  </conditionalFormatting>
  <dataValidations count="8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K4:K72 O4:O72 E4:E72 W4:W72 Y4:Y72 S4:S72 G4:G72 M4:M72 U4:U72 I4:I72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L4:L72 N4:N72 D4:D72 V4:V72 X4:X72 R4:R72 H4:H72 F4:F72 T4:T72 J4:J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5:AL72 AD5:AI72 AK4 AD4:AE4 AG4:AI4">
      <formula1>0</formula1>
    </dataValidation>
    <dataValidation type="list"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 July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2016-10-26T08:58:44Z</dcterms:modified>
</cp:coreProperties>
</file>