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05. August\"/>
    </mc:Choice>
  </mc:AlternateContent>
  <xr:revisionPtr revIDLastSave="0" documentId="8_{7DF0F0AF-30C1-4F9B-9E47-18C13B8750E9}" xr6:coauthVersionLast="45" xr6:coauthVersionMax="45"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<sst xmlns="http://schemas.openxmlformats.org/spreadsheetml/2006/main" count="1130" uniqueCount="288">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</sst>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topLeftCell="H1" zoomScale="70" zoomScaleNormal="70" workbookViewId="0">
      <selection activeCell="H17" sqref="H17"/>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88" t="s">
        <v>268</v>
      </c>
      <c r="B1" s="91" t="s">
        <v>269</v>
      </c>
      <c r="C1" s="77" t="s">
        <v>64</v>
      </c>
      <c r="D1" s="95" t="s">
        <v>1</v>
      </c>
      <c r="E1" s="95" t="s">
        <v>0</v>
      </c>
      <c r="F1" s="79" t="s">
        <v>11</v>
      </c>
      <c r="G1" s="80"/>
      <c r="H1" s="80"/>
      <c r="I1" s="80"/>
      <c r="J1" s="80"/>
      <c r="K1" s="80"/>
      <c r="L1" s="80"/>
      <c r="M1" s="80"/>
      <c r="N1" s="80"/>
      <c r="O1" s="80"/>
      <c r="P1" s="80"/>
      <c r="Q1" s="80"/>
      <c r="R1" s="80"/>
      <c r="S1" s="81"/>
      <c r="T1" s="79" t="s">
        <v>67</v>
      </c>
      <c r="U1" s="80"/>
      <c r="V1" s="80"/>
      <c r="W1" s="80"/>
      <c r="X1" s="80"/>
      <c r="Y1" s="80"/>
      <c r="Z1" s="80"/>
      <c r="AA1" s="80"/>
      <c r="AB1" s="80"/>
      <c r="AC1" s="81"/>
      <c r="AD1" s="84" t="s">
        <v>80</v>
      </c>
      <c r="AE1" s="85"/>
      <c r="AF1" s="79" t="s">
        <v>62</v>
      </c>
      <c r="AG1" s="80"/>
      <c r="AH1" s="80"/>
      <c r="AI1" s="80"/>
      <c r="AJ1" s="80"/>
      <c r="AK1" s="80"/>
      <c r="AL1" s="81"/>
      <c r="AM1" s="79" t="s">
        <v>66</v>
      </c>
      <c r="AN1" s="80"/>
      <c r="AO1" s="81"/>
      <c r="AP1" s="74" t="s">
        <v>79</v>
      </c>
      <c r="AQ1" s="61"/>
      <c r="AR1" s="61"/>
      <c r="AS1" s="61"/>
      <c r="AT1" s="61"/>
      <c r="AU1" s="61"/>
      <c r="AV1" s="61"/>
      <c r="AW1" s="61"/>
      <c r="AX1" s="61"/>
      <c r="AY1" s="61"/>
    </row>
    <row r="2" spans="1:51" s="1" customFormat="1" ht="62" customHeight="1" x14ac:dyDescent="0.35">
      <c r="A2" s="89"/>
      <c r="B2" s="92"/>
      <c r="C2" s="94"/>
      <c r="D2" s="96"/>
      <c r="E2" s="96"/>
      <c r="F2" s="82" t="s">
        <v>8</v>
      </c>
      <c r="G2" s="83"/>
      <c r="H2" s="82" t="s">
        <v>7</v>
      </c>
      <c r="I2" s="83"/>
      <c r="J2" s="82" t="s">
        <v>6</v>
      </c>
      <c r="K2" s="83"/>
      <c r="L2" s="82" t="s">
        <v>9</v>
      </c>
      <c r="M2" s="83"/>
      <c r="N2" s="82" t="s">
        <v>5</v>
      </c>
      <c r="O2" s="83"/>
      <c r="P2" s="82" t="s">
        <v>263</v>
      </c>
      <c r="Q2" s="83"/>
      <c r="R2" s="82" t="s">
        <v>12</v>
      </c>
      <c r="S2" s="83"/>
      <c r="T2" s="79" t="s">
        <v>265</v>
      </c>
      <c r="U2" s="81"/>
      <c r="V2" s="79" t="s">
        <v>3</v>
      </c>
      <c r="W2" s="81"/>
      <c r="X2" s="79" t="s">
        <v>4</v>
      </c>
      <c r="Y2" s="81"/>
      <c r="Z2" s="79" t="s">
        <v>65</v>
      </c>
      <c r="AA2" s="81"/>
      <c r="AB2" s="82" t="s">
        <v>13</v>
      </c>
      <c r="AC2" s="83"/>
      <c r="AD2" s="86"/>
      <c r="AE2" s="87"/>
      <c r="AF2" s="77" t="s">
        <v>71</v>
      </c>
      <c r="AG2" s="77" t="s">
        <v>70</v>
      </c>
      <c r="AH2" s="77" t="s">
        <v>72</v>
      </c>
      <c r="AI2" s="77" t="s">
        <v>73</v>
      </c>
      <c r="AJ2" s="77" t="s">
        <v>74</v>
      </c>
      <c r="AK2" s="77" t="s">
        <v>75</v>
      </c>
      <c r="AL2" s="77" t="s">
        <v>78</v>
      </c>
      <c r="AM2" s="77" t="s">
        <v>264</v>
      </c>
      <c r="AN2" s="77" t="s">
        <v>76</v>
      </c>
      <c r="AO2" s="77" t="s">
        <v>77</v>
      </c>
      <c r="AP2" s="75"/>
      <c r="AQ2" s="61"/>
      <c r="AR2" s="61"/>
      <c r="AS2" s="61"/>
      <c r="AT2" s="61"/>
      <c r="AU2" s="61"/>
      <c r="AV2" s="61"/>
      <c r="AW2" s="61"/>
      <c r="AX2" s="61"/>
      <c r="AY2" s="61"/>
    </row>
    <row r="3" spans="1:51" ht="46.5" x14ac:dyDescent="0.35">
      <c r="A3" s="90"/>
      <c r="B3" s="93"/>
      <c r="C3" s="78"/>
      <c r="D3" s="97"/>
      <c r="E3" s="97"/>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78"/>
      <c r="AG3" s="78"/>
      <c r="AH3" s="78"/>
      <c r="AI3" s="78"/>
      <c r="AJ3" s="78"/>
      <c r="AK3" s="78"/>
      <c r="AL3" s="78"/>
      <c r="AM3" s="78"/>
      <c r="AN3" s="78"/>
      <c r="AO3" s="78"/>
      <c r="AP3" s="76"/>
    </row>
    <row r="4" spans="1:51" ht="62" x14ac:dyDescent="0.35">
      <c r="A4" s="57">
        <v>2021</v>
      </c>
      <c r="B4" s="57" t="s">
        <v>277</v>
      </c>
      <c r="C4" s="25" t="s">
        <v>55</v>
      </c>
      <c r="D4" s="4" t="s">
        <v>60</v>
      </c>
      <c r="E4" s="25" t="s">
        <v>55</v>
      </c>
      <c r="F4" s="98">
        <v>1505</v>
      </c>
      <c r="G4" s="98">
        <v>1073.2200000000003</v>
      </c>
      <c r="H4" s="98">
        <v>744</v>
      </c>
      <c r="I4" s="98">
        <v>696.74999999999977</v>
      </c>
      <c r="J4" s="98">
        <v>2357</v>
      </c>
      <c r="K4" s="98">
        <v>2268.4600000000005</v>
      </c>
      <c r="L4" s="98">
        <v>983</v>
      </c>
      <c r="M4" s="98">
        <v>952.8599999999999</v>
      </c>
      <c r="N4" s="98">
        <v>81</v>
      </c>
      <c r="O4" s="98">
        <v>79.7</v>
      </c>
      <c r="P4" s="99"/>
      <c r="Q4" s="99"/>
      <c r="R4" s="15">
        <f>SUM(F4,H4,J4,L4,N4,P4)</f>
        <v>5670</v>
      </c>
      <c r="S4" s="15">
        <f>SUM(G4,I4,K4,M4,O4,Q4)</f>
        <v>5070.99</v>
      </c>
      <c r="T4" s="98">
        <v>169</v>
      </c>
      <c r="U4" s="98">
        <v>169</v>
      </c>
      <c r="V4" s="98">
        <v>0</v>
      </c>
      <c r="W4" s="98">
        <v>0</v>
      </c>
      <c r="X4" s="98">
        <v>231</v>
      </c>
      <c r="Y4" s="98">
        <v>231</v>
      </c>
      <c r="Z4" s="98">
        <v>25</v>
      </c>
      <c r="AA4" s="98">
        <v>25</v>
      </c>
      <c r="AB4" s="16">
        <f>SUM(T4,V4,X4,Z4,)</f>
        <v>425</v>
      </c>
      <c r="AC4" s="16">
        <f>SUM(U4,W4,Y4,AA4)</f>
        <v>425</v>
      </c>
      <c r="AD4" s="17">
        <f>R4+AB4</f>
        <v>6095</v>
      </c>
      <c r="AE4" s="17">
        <f>S4+AC4</f>
        <v>5495.99</v>
      </c>
      <c r="AF4" s="18">
        <v>15049187.550000001</v>
      </c>
      <c r="AG4" s="19">
        <v>47078.8</v>
      </c>
      <c r="AH4" s="19">
        <v>200000</v>
      </c>
      <c r="AI4" s="19">
        <v>78854.850000000006</v>
      </c>
      <c r="AJ4" s="19">
        <v>3909292.36</v>
      </c>
      <c r="AK4" s="19">
        <v>1508536.14</v>
      </c>
      <c r="AL4" s="20">
        <f>SUM(AF4:AK4)</f>
        <v>20792949.700000003</v>
      </c>
      <c r="AM4" s="21">
        <v>4597061.9400000004</v>
      </c>
      <c r="AN4" s="21">
        <v>190416.97</v>
      </c>
      <c r="AO4" s="22">
        <f>SUM(AM4:AN4)</f>
        <v>4787478.91</v>
      </c>
      <c r="AP4" s="23">
        <f>SUM(AO4,AL4)</f>
        <v>25580428.610000003</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conditionalFormatting sqref="D4:D49">
    <cfRule type="expression" dxfId="36" priority="44">
      <formula>AND(NOT(ISBLANK($C4)),ISBLANK(D4))</formula>
    </cfRule>
  </conditionalFormatting>
  <conditionalFormatting sqref="E4:E49">
    <cfRule type="expression" dxfId="35" priority="43">
      <formula>AND(NOT(ISBLANK(C4)),ISBLANK(E4))</formula>
    </cfRule>
  </conditionalFormatting>
  <conditionalFormatting sqref="F5:F49">
    <cfRule type="expression" dxfId="34" priority="42">
      <formula>AND(NOT(ISBLANK(G5)),ISBLANK(F5))</formula>
    </cfRule>
  </conditionalFormatting>
  <conditionalFormatting sqref="G5:G49">
    <cfRule type="expression" dxfId="33" priority="41">
      <formula>AND(NOT(ISBLANK(F5)),ISBLANK(G5))</formula>
    </cfRule>
  </conditionalFormatting>
  <conditionalFormatting sqref="H5:H49">
    <cfRule type="expression" dxfId="32" priority="40">
      <formula>AND(NOT(ISBLANK(I5)),ISBLANK(H5))</formula>
    </cfRule>
  </conditionalFormatting>
  <conditionalFormatting sqref="J5:J49">
    <cfRule type="expression" dxfId="31" priority="38">
      <formula>AND(NOT(ISBLANK(K5)),ISBLANK(J5))</formula>
    </cfRule>
  </conditionalFormatting>
  <conditionalFormatting sqref="L5:L49">
    <cfRule type="expression" dxfId="30" priority="36">
      <formula>AND(NOT(ISBLANK(M5)),ISBLANK(L5))</formula>
    </cfRule>
  </conditionalFormatting>
  <conditionalFormatting sqref="N5:N49">
    <cfRule type="expression" dxfId="29" priority="34">
      <formula>AND(NOT(ISBLANK(O5)),ISBLANK(N5))</formula>
    </cfRule>
  </conditionalFormatting>
  <conditionalFormatting sqref="P5:P49">
    <cfRule type="expression" dxfId="28" priority="32">
      <formula>AND(NOT(ISBLANK(Q5)),ISBLANK(P5))</formula>
    </cfRule>
  </conditionalFormatting>
  <conditionalFormatting sqref="T5:T49">
    <cfRule type="expression" dxfId="27" priority="30">
      <formula>AND(NOT(ISBLANK(U5)),ISBLANK(T5))</formula>
    </cfRule>
  </conditionalFormatting>
  <conditionalFormatting sqref="V5:V49">
    <cfRule type="expression" dxfId="26" priority="28">
      <formula>AND(NOT(ISBLANK(W5)),ISBLANK(V5))</formula>
    </cfRule>
  </conditionalFormatting>
  <conditionalFormatting sqref="X5:X49">
    <cfRule type="expression" dxfId="25" priority="26">
      <formula>AND(NOT(ISBLANK(Y5)),ISBLANK(X5))</formula>
    </cfRule>
  </conditionalFormatting>
  <conditionalFormatting sqref="Z5:Z49">
    <cfRule type="expression" dxfId="24" priority="24">
      <formula>AND(NOT(ISBLANK(AA5)),ISBLANK(Z5))</formula>
    </cfRule>
  </conditionalFormatting>
  <conditionalFormatting sqref="I5:I49">
    <cfRule type="expression" dxfId="23" priority="22">
      <formula>AND(NOT(ISBLANK(H5)),ISBLANK(I5))</formula>
    </cfRule>
  </conditionalFormatting>
  <conditionalFormatting sqref="K5:K49">
    <cfRule type="expression" dxfId="22" priority="21">
      <formula>AND(NOT(ISBLANK(J5)),ISBLANK(K5))</formula>
    </cfRule>
  </conditionalFormatting>
  <conditionalFormatting sqref="M5:M49">
    <cfRule type="expression" dxfId="21" priority="20">
      <formula>AND(NOT(ISBLANK(L5)),ISBLANK(M5))</formula>
    </cfRule>
  </conditionalFormatting>
  <conditionalFormatting sqref="O5:O49">
    <cfRule type="expression" dxfId="20" priority="19">
      <formula>AND(NOT(ISBLANK(N5)),ISBLANK(O5))</formula>
    </cfRule>
  </conditionalFormatting>
  <conditionalFormatting sqref="Q5:Q49">
    <cfRule type="expression" dxfId="19" priority="18">
      <formula>AND(NOT(ISBLANK(P5)),ISBLANK(Q5))</formula>
    </cfRule>
  </conditionalFormatting>
  <conditionalFormatting sqref="U5:U49">
    <cfRule type="expression" dxfId="18" priority="17">
      <formula>AND(NOT(ISBLANK(T5)),ISBLANK(U5))</formula>
    </cfRule>
  </conditionalFormatting>
  <conditionalFormatting sqref="W5:W49">
    <cfRule type="expression" dxfId="17" priority="16">
      <formula>AND(NOT(ISBLANK(V5)),ISBLANK(W5))</formula>
    </cfRule>
  </conditionalFormatting>
  <conditionalFormatting sqref="Y5:Y49">
    <cfRule type="expression" dxfId="16" priority="15">
      <formula>AND(NOT(ISBLANK(X5)),ISBLANK(Y5))</formula>
    </cfRule>
  </conditionalFormatting>
  <conditionalFormatting sqref="AA5:AA49">
    <cfRule type="expression" dxfId="15" priority="14">
      <formula>AND(NOT(ISBLANK(Z5)),ISBLANK(AA5))</formula>
    </cfRule>
  </conditionalFormatting>
  <conditionalFormatting sqref="N4 P4">
    <cfRule type="expression" dxfId="14" priority="13">
      <formula>AND(NOT(ISBLANK(O4)),ISBLANK(N4))</formula>
    </cfRule>
  </conditionalFormatting>
  <conditionalFormatting sqref="O4 Q4">
    <cfRule type="expression" dxfId="13" priority="12">
      <formula>AND(NOT(ISBLANK(N4)),ISBLANK(O4))</formula>
    </cfRule>
  </conditionalFormatting>
  <conditionalFormatting sqref="H4">
    <cfRule type="expression" dxfId="12" priority="11">
      <formula>AND(NOT(ISBLANK(I4)),ISBLANK(H4))</formula>
    </cfRule>
  </conditionalFormatting>
  <conditionalFormatting sqref="I4">
    <cfRule type="expression" dxfId="11" priority="10">
      <formula>AND(NOT(ISBLANK(H4)),ISBLANK(I4))</formula>
    </cfRule>
  </conditionalFormatting>
  <conditionalFormatting sqref="J4">
    <cfRule type="expression" dxfId="10" priority="9">
      <formula>AND(NOT(ISBLANK(K4)),ISBLANK(J4))</formula>
    </cfRule>
  </conditionalFormatting>
  <conditionalFormatting sqref="K4">
    <cfRule type="expression" dxfId="9" priority="8">
      <formula>AND(NOT(ISBLANK(J4)),ISBLANK(K4))</formula>
    </cfRule>
  </conditionalFormatting>
  <conditionalFormatting sqref="L4">
    <cfRule type="expression" dxfId="8" priority="7">
      <formula>AND(NOT(ISBLANK(M4)),ISBLANK(L4))</formula>
    </cfRule>
  </conditionalFormatting>
  <conditionalFormatting sqref="M4">
    <cfRule type="expression" dxfId="7" priority="6">
      <formula>AND(NOT(ISBLANK(L4)),ISBLANK(M4))</formula>
    </cfRule>
  </conditionalFormatting>
  <conditionalFormatting sqref="F4">
    <cfRule type="expression" dxfId="6" priority="5">
      <formula>AND(NOT(ISBLANK(G4)),ISBLANK(F4))</formula>
    </cfRule>
  </conditionalFormatting>
  <conditionalFormatting sqref="G4">
    <cfRule type="expression" dxfId="5" priority="4">
      <formula>AND(NOT(ISBLANK(H4)),ISBLANK(G4))</formula>
    </cfRule>
  </conditionalFormatting>
  <conditionalFormatting sqref="T4:AA4">
    <cfRule type="expression" dxfId="0"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2021-10-21T09:27:07Z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