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w12\Downloads\"/>
    </mc:Choice>
  </mc:AlternateContent>
  <xr:revisionPtr revIDLastSave="0" documentId="13_ncr:1_{2B7B13E2-3A79-4FE3-9DC9-F4BB348B7463}" xr6:coauthVersionLast="47" xr6:coauthVersionMax="47" xr10:uidLastSave="{00000000-0000-0000-0000-000000000000}"/>
  <bookViews>
    <workbookView xWindow="28680" yWindow="-120" windowWidth="29040" windowHeight="17640" xr2:uid="{00000000-000D-0000-FFFF-FFFF00000000}"/>
  </bookViews>
  <sheets>
    <sheet name="Data from April 2024" sheetId="2" r:id="rId1"/>
    <sheet name="Data fields - Apr 24 onwards" sheetId="3" r:id="rId2"/>
  </sheets>
  <definedNames>
    <definedName name="Organisation_Type">#REF!</definedName>
    <definedName name="Organisations">#REF!</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 i="2" l="1"/>
  <c r="W5" i="2"/>
  <c r="V5" i="2"/>
  <c r="O5" i="2"/>
  <c r="Z5" i="2" s="1"/>
  <c r="N5" i="2"/>
  <c r="Y5" i="2" s="1"/>
  <c r="AJ16" i="2" l="1"/>
  <c r="AG16" i="2"/>
  <c r="AK16" i="2" s="1"/>
  <c r="O16" i="2"/>
  <c r="Z16" i="2" s="1"/>
  <c r="N16" i="2"/>
  <c r="Y16" i="2" s="1"/>
  <c r="AJ15" i="2"/>
  <c r="AG15" i="2"/>
  <c r="AK15" i="2" s="1"/>
  <c r="O15" i="2"/>
  <c r="Z15" i="2" s="1"/>
  <c r="N15" i="2"/>
  <c r="Y15" i="2" s="1"/>
  <c r="AJ14" i="2"/>
  <c r="AG14" i="2"/>
  <c r="AK14" i="2" s="1"/>
  <c r="O14" i="2"/>
  <c r="Z14" i="2" s="1"/>
  <c r="N14" i="2"/>
  <c r="Y14" i="2" s="1"/>
  <c r="AJ13" i="2"/>
  <c r="AG13" i="2"/>
  <c r="O13" i="2"/>
  <c r="Z13" i="2" s="1"/>
  <c r="N13" i="2"/>
  <c r="Y13" i="2" s="1"/>
  <c r="AJ12" i="2"/>
  <c r="AG12" i="2"/>
  <c r="O12" i="2"/>
  <c r="Z12" i="2" s="1"/>
  <c r="N12" i="2"/>
  <c r="Y12" i="2" s="1"/>
  <c r="AJ11" i="2"/>
  <c r="AG11" i="2"/>
  <c r="O11" i="2"/>
  <c r="Z11" i="2" s="1"/>
  <c r="N11" i="2"/>
  <c r="Y11" i="2" s="1"/>
  <c r="AJ10" i="2"/>
  <c r="AG10" i="2"/>
  <c r="O10" i="2"/>
  <c r="Z10" i="2" s="1"/>
  <c r="N10" i="2"/>
  <c r="Y10" i="2" s="1"/>
  <c r="AK10" i="2" l="1"/>
  <c r="AK12" i="2"/>
  <c r="AK11" i="2"/>
  <c r="AK13" i="2"/>
  <c r="AJ5" i="2"/>
  <c r="AJ6" i="2"/>
  <c r="AK6" i="2" s="1"/>
  <c r="AK5" i="2" l="1"/>
</calcChain>
</file>

<file path=xl/sharedStrings.xml><?xml version="1.0" encoding="utf-8"?>
<sst xmlns="http://schemas.openxmlformats.org/spreadsheetml/2006/main" count="95" uniqueCount="67">
  <si>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</si>
  <si>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</si>
  <si>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</si>
  <si>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</si>
  <si>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</si>
  <si>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</si>
  <si>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t>Comments
(NB: These will be published alongside your row of information)</t>
  </si>
  <si>
    <t>Notes for Cabinet Office
(Not for publication)</t>
  </si>
  <si>
    <t>AO/AA</t>
  </si>
  <si>
    <t>EO</t>
  </si>
  <si>
    <t>SEO/HEO</t>
  </si>
  <si>
    <t>Grade 6/7</t>
  </si>
  <si>
    <t>SCS</t>
  </si>
  <si>
    <t>Other, unknown, or unspecified</t>
  </si>
  <si>
    <t>Total
Employees</t>
  </si>
  <si>
    <t>Total</t>
  </si>
  <si>
    <t>Salary</t>
  </si>
  <si>
    <t>Allowances</t>
  </si>
  <si>
    <t>Non-consolidated performance payments</t>
  </si>
  <si>
    <t>Overtime</t>
  </si>
  <si>
    <t>Employer pension contributions</t>
  </si>
  <si>
    <t>Employer national insurance contributions</t>
  </si>
  <si>
    <t>Total paybill for payroll staff</t>
  </si>
  <si>
    <t>Headcount</t>
  </si>
  <si>
    <t>Full-time 
equivalent</t>
  </si>
  <si>
    <t>Month</t>
  </si>
  <si>
    <t>Serious Fraud Office - Workforce Management Information</t>
  </si>
  <si>
    <t>Interim Managers &amp; Specialist Contractors &amp; Medical;</t>
  </si>
  <si>
    <t xml:space="preserve">Other Contingent labour;
</t>
  </si>
  <si>
    <t>Admin and Clerical</t>
  </si>
  <si>
    <t>Consultancy; number of Contracts</t>
  </si>
  <si>
    <t>Total monthly cost of contingent labour:</t>
  </si>
  <si>
    <t>Total monthly cost of consultancy</t>
  </si>
  <si>
    <t>Total non-payroll staff costs</t>
  </si>
  <si>
    <t>Field</t>
  </si>
  <si>
    <t>Information required</t>
  </si>
  <si>
    <t>Organisation name</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</si>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</sst>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Arial"/>
      <family val="2"/>
    </font>
    <font>
      <b/>
      <sz val="10"/>
      <name val="Arial"/>
      <family val="2"/>
    </font>
    <font>
      <sz val="10"/>
      <color theme="1"/>
      <name val="Arial"/>
      <family val="2"/>
    </font>
    <font>
      <sz val="10"/>
      <name val="Arial"/>
      <family val="2"/>
    </font>
    <font>
      <i/>
      <sz val="10"/>
      <name val="Arial"/>
      <family val="2"/>
    </font>
    <font>
      <u/>
      <sz val="12"/>
      <color theme="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bottom/>
      <diagonal/>
    </border>
    <border>
      <left style="thin">
        <color auto="1"/>
      </left>
      <right/>
      <top/>
      <bottom/>
      <diagonal/>
    </border>
    <border>
      <left/>
      <right style="medium">
        <color auto="1"/>
      </right>
      <top/>
      <bottom/>
      <diagonal/>
    </border>
    <border>
      <left/>
      <right style="double">
        <color auto="1"/>
      </right>
      <top/>
      <bottom/>
      <diagonal/>
    </border>
    <border>
      <left style="double">
        <color auto="1"/>
      </left>
      <right/>
      <top/>
      <bottom/>
      <diagonal/>
    </border>
    <border>
      <left/>
      <right style="thick">
        <color auto="1"/>
      </right>
      <top/>
      <bottom/>
      <diagonal/>
    </border>
    <border>
      <left style="thick">
        <color auto="1"/>
      </left>
      <right/>
      <top/>
      <bottom/>
      <diagonal/>
    </border>
    <border>
      <left style="thick">
        <color auto="1"/>
      </left>
      <right style="thick">
        <color auto="1"/>
      </right>
      <top/>
      <bottom/>
      <diagonal/>
    </border>
    <border>
      <left/>
      <right style="thick">
        <color auto="1"/>
      </right>
      <top/>
      <bottom style="double">
        <color indexed="64"/>
      </bottom>
      <diagonal/>
    </border>
    <border>
      <left/>
      <right/>
      <top/>
      <bottom style="double">
        <color indexed="64"/>
      </bottom>
      <diagonal/>
    </border>
    <border>
      <left style="medium">
        <color auto="1"/>
      </left>
      <right/>
      <top/>
      <bottom style="double">
        <color indexed="64"/>
      </bottom>
      <diagonal/>
    </border>
    <border>
      <left/>
      <right style="medium">
        <color auto="1"/>
      </right>
      <top/>
      <bottom style="double">
        <color indexed="64"/>
      </bottom>
      <diagonal/>
    </border>
    <border>
      <left style="thick">
        <color auto="1"/>
      </left>
      <right/>
      <top/>
      <bottom style="double">
        <color indexed="64"/>
      </bottom>
      <diagonal/>
    </border>
    <border>
      <left style="thick">
        <color auto="1"/>
      </left>
      <right style="thick">
        <color auto="1"/>
      </right>
      <top/>
      <bottom style="double">
        <color indexed="64"/>
      </bottom>
      <diagonal/>
    </border>
    <border>
      <left style="double">
        <color auto="1"/>
      </left>
      <right style="double">
        <color auto="1"/>
      </right>
      <top/>
      <bottom/>
      <diagonal/>
    </border>
    <border>
      <left style="double">
        <color auto="1"/>
      </left>
      <right style="double">
        <color auto="1"/>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double">
        <color auto="1"/>
      </left>
      <right style="double">
        <color indexed="64"/>
      </right>
      <top style="double">
        <color indexed="64"/>
      </top>
      <bottom/>
      <diagonal/>
    </border>
    <border>
      <left style="thick">
        <color indexed="64"/>
      </left>
      <right/>
      <top style="double">
        <color indexed="64"/>
      </top>
      <bottom/>
      <diagonal/>
    </border>
    <border>
      <left style="double">
        <color indexed="64"/>
      </left>
      <right/>
      <top style="double">
        <color indexed="64"/>
      </top>
      <bottom/>
      <diagonal/>
    </border>
    <border>
      <left/>
      <right/>
      <top style="double">
        <color indexed="64"/>
      </top>
      <bottom/>
      <diagonal/>
    </border>
    <border>
      <left/>
      <right style="medium">
        <color auto="1"/>
      </right>
      <top style="double">
        <color indexed="64"/>
      </top>
      <bottom/>
      <diagonal/>
    </border>
    <border>
      <left/>
      <right style="double">
        <color indexed="64"/>
      </right>
      <top style="double">
        <color indexed="64"/>
      </top>
      <bottom/>
      <diagonal/>
    </border>
    <border>
      <left/>
      <right style="double">
        <color indexed="64"/>
      </right>
      <top/>
      <bottom style="double">
        <color indexed="64"/>
      </bottom>
      <diagonal/>
    </border>
    <border>
      <left style="medium">
        <color auto="1"/>
      </left>
      <right/>
      <top style="double">
        <color indexed="64"/>
      </top>
      <bottom/>
      <diagonal/>
    </border>
    <border>
      <left/>
      <right style="thick">
        <color indexed="64"/>
      </right>
      <top style="double">
        <color indexed="64"/>
      </top>
      <bottom/>
      <diagonal/>
    </border>
    <border>
      <left style="thick">
        <color indexed="64"/>
      </left>
      <right style="thick">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26" fillId="0" borderId="0" applyNumberFormat="0" applyFill="0" applyBorder="0" applyAlignment="0" applyProtection="0"/>
  </cellStyleXfs>
  <cellXfs count="112">
    <xf numFmtId="0" fontId="0" fillId="0" borderId="0" xfId="0"/>
    <xf numFmtId="0" fontId="16" fillId="0" borderId="0" xfId="0" applyFont="1"/>
    <xf numFmtId="8" fontId="16" fillId="0" borderId="17" xfId="0" applyNumberFormat="1" applyFont="1" applyBorder="1"/>
    <xf numFmtId="0" fontId="0" fillId="0" borderId="0" xfId="0" applyAlignment="1">
      <alignment vertical="center"/>
    </xf>
    <xf numFmtId="0" fontId="0" fillId="0" borderId="15" xfId="0" applyBorder="1" applyAlignment="1">
      <alignment vertical="center"/>
    </xf>
    <xf numFmtId="0" fontId="18" fillId="0" borderId="0" xfId="0" applyFont="1" applyAlignment="1">
      <alignment horizontal="center" vertical="center"/>
    </xf>
    <xf numFmtId="0" fontId="0" fillId="0" borderId="14" xfId="0" applyBorder="1" applyAlignment="1">
      <alignment vertical="center"/>
    </xf>
    <xf numFmtId="164" fontId="0" fillId="0" borderId="0" xfId="0" applyNumberFormat="1"/>
    <xf numFmtId="0" fontId="0" fillId="0" borderId="14" xfId="0" applyBorder="1"/>
    <xf numFmtId="8" fontId="0" fillId="0" borderId="12" xfId="0" applyNumberFormat="1" applyBorder="1"/>
    <xf numFmtId="0" fontId="19" fillId="0" borderId="0" xfId="0" applyFont="1" applyAlignment="1">
      <alignment vertical="center" wrapText="1"/>
    </xf>
    <xf numFmtId="0" fontId="22" fillId="36" borderId="26" xfId="42" applyFont="1" applyFill="1" applyBorder="1" applyAlignment="1">
      <alignment horizontal="center" vertical="center" wrapText="1"/>
    </xf>
    <xf numFmtId="0" fontId="22" fillId="36" borderId="26" xfId="42" applyFont="1" applyFill="1" applyBorder="1" applyAlignment="1">
      <alignment horizontal="center" vertical="center"/>
    </xf>
    <xf numFmtId="0" fontId="23" fillId="0" borderId="0" xfId="42" applyFont="1"/>
    <xf numFmtId="0" fontId="24" fillId="0" borderId="26" xfId="42" applyFont="1" applyBorder="1" applyAlignment="1">
      <alignment horizontal="center" vertical="center" wrapText="1"/>
    </xf>
    <xf numFmtId="0" fontId="24" fillId="0" borderId="27" xfId="42" applyFont="1" applyBorder="1" applyAlignment="1">
      <alignment vertical="center" wrapText="1"/>
    </xf>
    <xf numFmtId="0" fontId="24" fillId="0" borderId="28" xfId="42" applyFont="1" applyBorder="1" applyAlignment="1">
      <alignment vertical="center" wrapText="1"/>
    </xf>
    <xf numFmtId="0" fontId="24" fillId="0" borderId="0" xfId="42" applyFont="1" applyAlignment="1">
      <alignment vertical="center" wrapText="1"/>
    </xf>
    <xf numFmtId="0" fontId="24" fillId="0" borderId="26" xfId="42" applyFont="1" applyBorder="1" applyAlignment="1">
      <alignment vertical="center" wrapText="1"/>
    </xf>
    <xf numFmtId="0" fontId="24" fillId="0" borderId="29" xfId="42" applyFont="1" applyBorder="1" applyAlignment="1">
      <alignment horizontal="center" vertical="center" wrapText="1"/>
    </xf>
    <xf numFmtId="0" fontId="23" fillId="0" borderId="0" xfId="42" applyFont="1" applyAlignment="1">
      <alignment horizontal="center" vertical="center" wrapText="1"/>
    </xf>
    <xf numFmtId="0" fontId="23" fillId="0" borderId="0" xfId="42" applyFont="1" applyAlignment="1">
      <alignment vertical="center"/>
    </xf>
    <xf numFmtId="0" fontId="26" fillId="0" borderId="0" xfId="43" applyFill="1" applyBorder="1" applyAlignment="1">
      <alignment vertical="center"/>
    </xf>
    <xf numFmtId="2" fontId="0" fillId="0" borderId="12" xfId="0" applyNumberFormat="1" applyBorder="1"/>
    <xf numFmtId="2" fontId="0" fillId="0" borderId="15" xfId="0" applyNumberFormat="1" applyBorder="1"/>
    <xf numFmtId="0" fontId="18" fillId="0" borderId="12" xfId="0" applyFont="1" applyBorder="1" applyAlignment="1">
      <alignment horizontal="center" vertical="center" wrapText="1"/>
    </xf>
    <xf numFmtId="0" fontId="18" fillId="0" borderId="14" xfId="0" applyFont="1" applyBorder="1" applyAlignment="1">
      <alignment horizontal="center" vertical="center"/>
    </xf>
    <xf numFmtId="164" fontId="0" fillId="0" borderId="16" xfId="0" applyNumberFormat="1" applyBorder="1"/>
    <xf numFmtId="1" fontId="0" fillId="0" borderId="0" xfId="0" applyNumberFormat="1"/>
    <xf numFmtId="1" fontId="0" fillId="0" borderId="12" xfId="0" applyNumberFormat="1" applyBorder="1"/>
    <xf numFmtId="1" fontId="0" fillId="0" borderId="10"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17" fontId="0" fillId="0" borderId="12" xfId="0" applyNumberFormat="1" applyBorder="1"/>
    <xf numFmtId="0" fontId="0" fillId="0" borderId="12" xfId="0" applyBorder="1"/>
    <xf numFmtId="1" fontId="0" fillId="0" borderId="0" xfId="0" applyNumberFormat="1" applyAlignment="1" applyProtection="1">
      <alignment horizontal="right" vertical="center" wrapText="1"/>
      <protection locked="0"/>
    </xf>
    <xf numFmtId="1" fontId="0" fillId="0" borderId="0" xfId="0" applyNumberFormat="1" applyProtection="1">
      <protection locked="0"/>
    </xf>
    <xf numFmtId="164" fontId="0" fillId="37" borderId="0" xfId="0" applyNumberFormat="1" applyFill="1" applyAlignment="1" applyProtection="1">
      <alignment horizontal="right" vertical="center"/>
      <protection locked="0"/>
    </xf>
    <xf numFmtId="1" fontId="0" fillId="0" borderId="10" xfId="0" applyNumberFormat="1" applyBorder="1" applyAlignment="1" applyProtection="1">
      <alignment horizontal="right" vertical="center" wrapText="1"/>
      <protection locked="0"/>
    </xf>
    <xf numFmtId="1" fontId="0" fillId="0" borderId="12" xfId="0" applyNumberFormat="1" applyBorder="1" applyAlignment="1" applyProtection="1">
      <alignment horizontal="right" vertical="center" wrapText="1"/>
      <protection locked="0"/>
    </xf>
    <xf numFmtId="0" fontId="0" fillId="0" borderId="13" xfId="0" applyBorder="1"/>
    <xf numFmtId="164" fontId="0" fillId="0" borderId="31" xfId="0" applyNumberFormat="1" applyBorder="1" applyAlignment="1" applyProtection="1">
      <alignment horizontal="right" vertical="center"/>
      <protection locked="0"/>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19" xfId="0" applyFont="1" applyBorder="1" applyAlignment="1">
      <alignment horizontal="center" vertical="center" wrapText="1"/>
    </xf>
    <xf numFmtId="0" fontId="18" fillId="0" borderId="21" xfId="0" applyFont="1" applyBorder="1" applyAlignment="1">
      <alignment horizontal="center" vertical="center" wrapText="1"/>
    </xf>
    <xf numFmtId="1" fontId="0" fillId="0" borderId="33" xfId="0" applyNumberFormat="1" applyBorder="1" applyProtection="1">
      <protection locked="0"/>
    </xf>
    <xf numFmtId="1" fontId="0" fillId="0" borderId="34" xfId="0" applyNumberFormat="1" applyBorder="1" applyProtection="1">
      <protection locked="0"/>
    </xf>
    <xf numFmtId="1" fontId="0" fillId="0" borderId="37" xfId="0" applyNumberFormat="1" applyBorder="1" applyProtection="1">
      <protection locked="0"/>
    </xf>
    <xf numFmtId="0" fontId="18" fillId="0" borderId="36" xfId="0" applyFont="1" applyBorder="1" applyAlignment="1">
      <alignment horizontal="center" vertical="center" wrapText="1"/>
    </xf>
    <xf numFmtId="0" fontId="18" fillId="0" borderId="18" xfId="0" applyFont="1" applyBorder="1" applyAlignment="1">
      <alignment horizontal="center" vertical="center" wrapText="1"/>
    </xf>
    <xf numFmtId="164" fontId="0" fillId="0" borderId="33" xfId="0" applyNumberFormat="1" applyBorder="1" applyAlignment="1" applyProtection="1">
      <alignment horizontal="right" vertical="center"/>
      <protection locked="0"/>
    </xf>
    <xf numFmtId="8" fontId="16" fillId="0" borderId="39" xfId="0" applyNumberFormat="1" applyFont="1" applyBorder="1"/>
    <xf numFmtId="164" fontId="0" fillId="37" borderId="37" xfId="0" applyNumberFormat="1" applyFill="1" applyBorder="1" applyAlignment="1" applyProtection="1">
      <alignment horizontal="right" vertical="center"/>
      <protection locked="0"/>
    </xf>
    <xf numFmtId="1" fontId="0" fillId="0" borderId="0" xfId="0" applyNumberFormat="1" applyAlignment="1">
      <alignment horizontal="right" vertical="center"/>
    </xf>
    <xf numFmtId="1" fontId="0" fillId="0" borderId="34" xfId="0" applyNumberFormat="1" applyBorder="1" applyAlignment="1">
      <alignment horizontal="right" vertical="center"/>
    </xf>
    <xf numFmtId="1" fontId="0" fillId="0" borderId="37" xfId="0" applyNumberFormat="1" applyBorder="1" applyAlignment="1">
      <alignment horizontal="right" vertical="center"/>
    </xf>
    <xf numFmtId="1" fontId="0" fillId="0" borderId="35" xfId="0" applyNumberFormat="1" applyBorder="1" applyAlignment="1">
      <alignment horizontal="right" vertical="center"/>
    </xf>
    <xf numFmtId="1" fontId="0" fillId="0" borderId="30" xfId="0" applyNumberFormat="1" applyBorder="1" applyAlignment="1" applyProtection="1">
      <alignment horizontal="right" vertical="center"/>
      <protection locked="0"/>
    </xf>
    <xf numFmtId="1" fontId="0" fillId="0" borderId="32" xfId="0" applyNumberFormat="1" applyBorder="1" applyAlignment="1">
      <alignment horizontal="right" vertical="center"/>
    </xf>
    <xf numFmtId="1" fontId="0" fillId="0" borderId="38" xfId="0" applyNumberFormat="1" applyBorder="1" applyAlignment="1">
      <alignment horizontal="right" vertical="center"/>
    </xf>
    <xf numFmtId="164" fontId="0" fillId="0" borderId="0" xfId="0" applyNumberFormat="1" applyAlignment="1">
      <alignment horizontal="right" vertical="center"/>
    </xf>
    <xf numFmtId="0" fontId="19" fillId="0" borderId="12" xfId="0" applyFont="1" applyBorder="1" applyAlignment="1">
      <alignment horizontal="center" vertical="center" wrapText="1"/>
    </xf>
    <xf numFmtId="0" fontId="19" fillId="0" borderId="21" xfId="0" applyFont="1" applyBorder="1" applyAlignment="1">
      <alignment horizontal="center" vertical="center" wrapText="1"/>
    </xf>
    <xf numFmtId="164" fontId="20" fillId="0" borderId="10" xfId="0" applyNumberFormat="1" applyFont="1" applyBorder="1" applyAlignment="1">
      <alignment horizontal="center" vertical="center" wrapText="1"/>
    </xf>
    <xf numFmtId="164" fontId="20" fillId="0" borderId="20" xfId="0" applyNumberFormat="1" applyFont="1" applyBorder="1" applyAlignment="1">
      <alignment horizontal="center" vertical="center" wrapText="1"/>
    </xf>
    <xf numFmtId="164" fontId="19" fillId="0" borderId="0" xfId="0" applyNumberFormat="1" applyFont="1" applyAlignment="1">
      <alignment horizontal="center" vertical="center" wrapText="1"/>
    </xf>
    <xf numFmtId="164" fontId="19" fillId="0" borderId="19" xfId="0" applyNumberFormat="1" applyFont="1" applyBorder="1" applyAlignment="1">
      <alignment horizontal="center" vertical="center" wrapText="1"/>
    </xf>
    <xf numFmtId="0" fontId="19" fillId="0" borderId="15" xfId="0" applyFont="1" applyBorder="1" applyAlignment="1">
      <alignment horizontal="center" vertical="center" wrapText="1"/>
    </xf>
    <xf numFmtId="0" fontId="19" fillId="0" borderId="18"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64" fontId="18" fillId="0" borderId="0" xfId="0" applyNumberFormat="1" applyFont="1" applyAlignment="1">
      <alignment horizontal="center" vertical="center" wrapText="1"/>
    </xf>
    <xf numFmtId="164" fontId="18" fillId="0" borderId="19" xfId="0" applyNumberFormat="1" applyFont="1" applyBorder="1" applyAlignment="1">
      <alignment horizontal="center" vertical="center" wrapText="1"/>
    </xf>
    <xf numFmtId="0" fontId="16" fillId="35" borderId="10" xfId="0" applyFont="1" applyFill="1" applyBorder="1" applyAlignment="1">
      <alignment horizontal="center" vertical="center"/>
    </xf>
    <xf numFmtId="0" fontId="16" fillId="35" borderId="0" xfId="0" applyFont="1" applyFill="1" applyAlignment="1">
      <alignment horizontal="center" vertical="center"/>
    </xf>
    <xf numFmtId="0" fontId="16" fillId="35" borderId="13" xfId="0" applyFont="1" applyFill="1" applyBorder="1" applyAlignment="1">
      <alignment horizontal="center" vertical="center"/>
    </xf>
    <xf numFmtId="164" fontId="0" fillId="0" borderId="16"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0" xfId="0" applyNumberFormat="1" applyAlignment="1">
      <alignment horizontal="center" vertical="center"/>
    </xf>
    <xf numFmtId="164" fontId="0" fillId="0" borderId="19" xfId="0" applyNumberFormat="1" applyBorder="1" applyAlignment="1">
      <alignment horizontal="center" vertical="center"/>
    </xf>
    <xf numFmtId="164" fontId="0" fillId="0" borderId="0" xfId="0" applyNumberFormat="1" applyAlignment="1">
      <alignment horizontal="center" vertical="center" wrapText="1"/>
    </xf>
    <xf numFmtId="164" fontId="0" fillId="0" borderId="19" xfId="0" applyNumberFormat="1" applyBorder="1" applyAlignment="1">
      <alignment horizontal="center" vertical="center" wrapText="1"/>
    </xf>
    <xf numFmtId="0" fontId="18" fillId="0" borderId="0" xfId="0" applyFont="1" applyAlignment="1">
      <alignment horizontal="center" vertical="center" wrapText="1"/>
    </xf>
    <xf numFmtId="0" fontId="18" fillId="0" borderId="12" xfId="0" applyFont="1" applyBorder="1" applyAlignment="1">
      <alignment horizontal="center" vertical="center" wrapText="1"/>
    </xf>
    <xf numFmtId="0" fontId="0" fillId="0" borderId="0" xfId="0"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top" wrapText="1"/>
    </xf>
    <xf numFmtId="0" fontId="0" fillId="0" borderId="0" xfId="0" applyAlignment="1">
      <alignment horizontal="center" vertical="top" wrapText="1"/>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0" fillId="0" borderId="12" xfId="0" applyBorder="1" applyAlignment="1">
      <alignment horizontal="center" vertical="center" wrapText="1"/>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0" fillId="0" borderId="0" xfId="0"/>
    <xf numFmtId="0" fontId="0" fillId="0" borderId="12" xfId="0" applyBorder="1"/>
    <xf numFmtId="0" fontId="16" fillId="33" borderId="10" xfId="0" applyFont="1" applyFill="1" applyBorder="1" applyAlignment="1">
      <alignment horizontal="center" vertical="center"/>
    </xf>
    <xf numFmtId="0" fontId="16" fillId="33" borderId="0" xfId="0" applyFont="1" applyFill="1" applyAlignment="1">
      <alignment horizontal="center" vertical="center"/>
    </xf>
    <xf numFmtId="0" fontId="16" fillId="33" borderId="12" xfId="0" applyFont="1" applyFill="1" applyBorder="1" applyAlignment="1">
      <alignment horizontal="center" vertical="center"/>
    </xf>
    <xf numFmtId="0" fontId="16" fillId="34" borderId="14" xfId="0" applyFont="1" applyFill="1" applyBorder="1" applyAlignment="1">
      <alignment horizontal="center" vertical="center" wrapText="1"/>
    </xf>
    <xf numFmtId="0" fontId="16" fillId="34" borderId="15" xfId="0" applyFont="1" applyFill="1" applyBorder="1" applyAlignment="1">
      <alignment horizontal="center" vertical="center" wrapText="1"/>
    </xf>
    <xf numFmtId="0" fontId="16" fillId="33" borderId="16" xfId="0" applyFont="1" applyFill="1" applyBorder="1" applyAlignment="1">
      <alignment horizontal="center" vertical="center"/>
    </xf>
    <xf numFmtId="0" fontId="0" fillId="35" borderId="10" xfId="0" applyFill="1" applyBorder="1" applyAlignment="1">
      <alignment horizontal="center" vertical="center" wrapText="1"/>
    </xf>
    <xf numFmtId="0" fontId="0" fillId="35" borderId="0" xfId="0" applyFill="1" applyAlignment="1">
      <alignment horizontal="center" vertical="center" wrapText="1"/>
    </xf>
    <xf numFmtId="0" fontId="0" fillId="35" borderId="15" xfId="0" applyFill="1" applyBorder="1" applyAlignment="1">
      <alignment horizontal="center" vertical="center" wrapText="1"/>
    </xf>
    <xf numFmtId="0" fontId="16" fillId="34" borderId="17"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0" fillId="0" borderId="11" xfId="0" applyBorder="1"/>
    <xf numFmtId="0" fontId="0" fillId="0" borderId="0" xfId="0" applyFill="1" applyBorder="1"/>
    <xf numFmtId="164" fontId="0" fillId="37" borderId="26" xfId="0" applyNumberFormat="1" applyFill="1" applyBorder="1" applyAlignment="1" applyProtection="1">
      <alignment horizontal="right" vertical="center"/>
      <protection locked="0"/>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
  <sheetViews>
    <sheetView tabSelected="1" zoomScale="80" zoomScaleNormal="80" workbookViewId="0">
      <pane xSplit="1" ySplit="4" topLeftCell="B5" activePane="bottomRight" state="frozen"/>
      <selection pane="topRight" activeCell="B1" sqref="B1"/>
      <selection pane="bottomLeft" activeCell="A5" sqref="A5"/>
      <selection pane="bottomRight" activeCell="O13" sqref="O13"/>
    </sheetView>
  </sheetViews>
  <sheetFormatPr defaultRowHeight="14.4" x14ac:dyDescent="0.3"/>
  <cols>
    <col min="2" max="2" width="8.77734375" customWidth="1"/>
    <col min="3" max="3" width="10" bestFit="1" customWidth="1"/>
    <col min="4" max="4" width="8.77734375" customWidth="1"/>
    <col min="24" max="24" width="12.77734375" customWidth="1"/>
    <col min="27" max="27" width="15.21875" style="7" bestFit="1" customWidth="1"/>
    <col min="28" max="28" width="11.21875" style="7" customWidth="1"/>
    <col min="29" max="29" width="14.21875" style="7" customWidth="1"/>
    <col min="30" max="30" width="10.77734375" style="7" bestFit="1" customWidth="1"/>
    <col min="31" max="31" width="12.77734375" style="7" bestFit="1" customWidth="1"/>
    <col min="32" max="32" width="16.77734375" style="7" bestFit="1" customWidth="1"/>
    <col min="33" max="33" width="13.5546875" bestFit="1" customWidth="1"/>
    <col min="34" max="34" width="14.5546875" style="7" bestFit="1" customWidth="1"/>
    <col min="35" max="35" width="11.21875" style="7" customWidth="1"/>
    <col min="36" max="36" width="12" bestFit="1" customWidth="1"/>
    <col min="37" max="37" width="14.77734375" style="1" customWidth="1"/>
    <col min="38" max="38" width="23.21875" customWidth="1"/>
    <col min="39" max="39" width="26.77734375" customWidth="1"/>
  </cols>
  <sheetData>
    <row r="1" spans="1:39" x14ac:dyDescent="0.3">
      <c r="A1" s="1" t="s">
        <v>26</v>
      </c>
    </row>
    <row r="2" spans="1:39" s="3" customFormat="1" ht="28.35" customHeight="1" x14ac:dyDescent="0.3">
      <c r="A2" s="10"/>
      <c r="B2" s="98" t="s">
        <v>0</v>
      </c>
      <c r="C2" s="99"/>
      <c r="D2" s="99"/>
      <c r="E2" s="99"/>
      <c r="F2" s="99"/>
      <c r="G2" s="99"/>
      <c r="H2" s="99"/>
      <c r="I2" s="99"/>
      <c r="J2" s="99"/>
      <c r="K2" s="99"/>
      <c r="L2" s="99"/>
      <c r="M2" s="99"/>
      <c r="N2" s="99"/>
      <c r="O2" s="100"/>
      <c r="P2" s="75" t="s">
        <v>1</v>
      </c>
      <c r="Q2" s="76"/>
      <c r="R2" s="76"/>
      <c r="S2" s="76"/>
      <c r="T2" s="76"/>
      <c r="U2" s="76"/>
      <c r="V2" s="76"/>
      <c r="W2" s="76"/>
      <c r="X2" s="77"/>
      <c r="Y2" s="101" t="s">
        <v>2</v>
      </c>
      <c r="Z2" s="102"/>
      <c r="AA2" s="103" t="s">
        <v>3</v>
      </c>
      <c r="AB2" s="99"/>
      <c r="AC2" s="99"/>
      <c r="AD2" s="99"/>
      <c r="AE2" s="99"/>
      <c r="AF2" s="99"/>
      <c r="AG2" s="100"/>
      <c r="AH2" s="104" t="s">
        <v>4</v>
      </c>
      <c r="AI2" s="105"/>
      <c r="AJ2" s="106"/>
      <c r="AK2" s="107" t="s">
        <v>5</v>
      </c>
      <c r="AL2" s="88" t="s">
        <v>6</v>
      </c>
      <c r="AM2" s="89" t="s">
        <v>7</v>
      </c>
    </row>
    <row r="3" spans="1:39" s="3" customFormat="1" ht="40.35" customHeight="1" x14ac:dyDescent="0.3">
      <c r="B3" s="90" t="s">
        <v>8</v>
      </c>
      <c r="C3" s="86"/>
      <c r="D3" s="90" t="s">
        <v>9</v>
      </c>
      <c r="E3" s="91"/>
      <c r="F3" s="86" t="s">
        <v>10</v>
      </c>
      <c r="G3" s="91"/>
      <c r="H3" s="90" t="s">
        <v>11</v>
      </c>
      <c r="I3" s="91"/>
      <c r="J3" s="86" t="s">
        <v>12</v>
      </c>
      <c r="K3" s="91"/>
      <c r="L3" s="92" t="s">
        <v>13</v>
      </c>
      <c r="M3" s="93"/>
      <c r="N3" s="94" t="s">
        <v>14</v>
      </c>
      <c r="O3" s="95"/>
      <c r="P3" s="96" t="s">
        <v>29</v>
      </c>
      <c r="Q3" s="97"/>
      <c r="R3" s="109" t="s">
        <v>27</v>
      </c>
      <c r="S3" s="97"/>
      <c r="T3" s="84" t="s">
        <v>28</v>
      </c>
      <c r="U3" s="85"/>
      <c r="V3" s="86" t="s">
        <v>15</v>
      </c>
      <c r="W3" s="87"/>
      <c r="X3" s="71" t="s">
        <v>30</v>
      </c>
      <c r="Y3" s="6"/>
      <c r="Z3" s="4"/>
      <c r="AA3" s="78" t="s">
        <v>16</v>
      </c>
      <c r="AB3" s="80" t="s">
        <v>17</v>
      </c>
      <c r="AC3" s="82" t="s">
        <v>18</v>
      </c>
      <c r="AD3" s="82" t="s">
        <v>19</v>
      </c>
      <c r="AE3" s="73" t="s">
        <v>20</v>
      </c>
      <c r="AF3" s="73" t="s">
        <v>21</v>
      </c>
      <c r="AG3" s="63" t="s">
        <v>22</v>
      </c>
      <c r="AH3" s="65" t="s">
        <v>31</v>
      </c>
      <c r="AI3" s="67" t="s">
        <v>32</v>
      </c>
      <c r="AJ3" s="69" t="s">
        <v>33</v>
      </c>
      <c r="AK3" s="107"/>
      <c r="AL3" s="88"/>
      <c r="AM3" s="89"/>
    </row>
    <row r="4" spans="1:39" s="5" customFormat="1" ht="71.099999999999994" customHeight="1" thickBot="1" x14ac:dyDescent="0.35">
      <c r="A4" s="43" t="s">
        <v>25</v>
      </c>
      <c r="B4" s="44" t="s">
        <v>23</v>
      </c>
      <c r="C4" s="45" t="s">
        <v>24</v>
      </c>
      <c r="D4" s="44" t="s">
        <v>23</v>
      </c>
      <c r="E4" s="46" t="s">
        <v>24</v>
      </c>
      <c r="F4" s="43" t="s">
        <v>23</v>
      </c>
      <c r="G4" s="46" t="s">
        <v>24</v>
      </c>
      <c r="H4" s="43" t="s">
        <v>23</v>
      </c>
      <c r="I4" s="46" t="s">
        <v>24</v>
      </c>
      <c r="J4" s="43" t="s">
        <v>23</v>
      </c>
      <c r="K4" s="46" t="s">
        <v>24</v>
      </c>
      <c r="L4" s="43" t="s">
        <v>23</v>
      </c>
      <c r="M4" s="46" t="s">
        <v>24</v>
      </c>
      <c r="N4" s="43" t="s">
        <v>23</v>
      </c>
      <c r="O4" s="46" t="s">
        <v>24</v>
      </c>
      <c r="P4" s="44" t="s">
        <v>23</v>
      </c>
      <c r="Q4" s="46" t="s">
        <v>24</v>
      </c>
      <c r="R4" s="44" t="s">
        <v>23</v>
      </c>
      <c r="S4" s="25" t="s">
        <v>24</v>
      </c>
      <c r="T4" s="5" t="s">
        <v>23</v>
      </c>
      <c r="U4" s="46" t="s">
        <v>24</v>
      </c>
      <c r="V4" s="44" t="s">
        <v>23</v>
      </c>
      <c r="W4" s="50" t="s">
        <v>24</v>
      </c>
      <c r="X4" s="72"/>
      <c r="Y4" s="26" t="s">
        <v>23</v>
      </c>
      <c r="Z4" s="51" t="s">
        <v>24</v>
      </c>
      <c r="AA4" s="79"/>
      <c r="AB4" s="81"/>
      <c r="AC4" s="83"/>
      <c r="AD4" s="82"/>
      <c r="AE4" s="74"/>
      <c r="AF4" s="74"/>
      <c r="AG4" s="64"/>
      <c r="AH4" s="66"/>
      <c r="AI4" s="68"/>
      <c r="AJ4" s="70"/>
      <c r="AK4" s="108"/>
    </row>
    <row r="5" spans="1:39" ht="15" thickTop="1" x14ac:dyDescent="0.3">
      <c r="A5" s="34">
        <v>45383</v>
      </c>
      <c r="B5" s="36">
        <v>11</v>
      </c>
      <c r="C5" s="36">
        <v>10.388888888888889</v>
      </c>
      <c r="D5" s="39">
        <v>58</v>
      </c>
      <c r="E5" s="40">
        <v>56.961111111111109</v>
      </c>
      <c r="F5" s="36">
        <v>245</v>
      </c>
      <c r="G5" s="40">
        <v>241.99999999999997</v>
      </c>
      <c r="H5" s="36">
        <v>184</v>
      </c>
      <c r="I5" s="40">
        <v>178.89166666666665</v>
      </c>
      <c r="J5" s="36">
        <v>16</v>
      </c>
      <c r="K5" s="40">
        <v>16</v>
      </c>
      <c r="L5" s="36">
        <v>4</v>
      </c>
      <c r="M5" s="40">
        <v>4</v>
      </c>
      <c r="N5" s="55">
        <f>SUM(B5,D5,F5,H5,J5,L5)</f>
        <v>518</v>
      </c>
      <c r="O5" s="56">
        <f t="shared" ref="O5" si="0">SUM(C5,E5,G5,I5,K5,M5)</f>
        <v>508.24166666666662</v>
      </c>
      <c r="P5" s="47">
        <v>75</v>
      </c>
      <c r="Q5" s="48">
        <v>75</v>
      </c>
      <c r="R5" s="37">
        <v>58</v>
      </c>
      <c r="S5" s="48">
        <v>58</v>
      </c>
      <c r="T5" s="49">
        <v>0</v>
      </c>
      <c r="U5" s="48">
        <v>0</v>
      </c>
      <c r="V5" s="57">
        <f>SUM(P5,R5,T5)</f>
        <v>133</v>
      </c>
      <c r="W5" s="58">
        <f t="shared" ref="W5" si="1">SUM(Q5,S5,U5)</f>
        <v>133</v>
      </c>
      <c r="X5" s="59">
        <v>1</v>
      </c>
      <c r="Y5" s="60">
        <f>N5+V5</f>
        <v>651</v>
      </c>
      <c r="Z5" s="61">
        <f t="shared" ref="Z5" si="2">O5+W5</f>
        <v>641.24166666666656</v>
      </c>
      <c r="AA5" s="42">
        <v>2086711.08</v>
      </c>
      <c r="AB5" s="52">
        <v>45</v>
      </c>
      <c r="AC5" s="52">
        <v>15700</v>
      </c>
      <c r="AD5" s="52">
        <v>3117.85</v>
      </c>
      <c r="AE5" s="52">
        <v>592928.30000000005</v>
      </c>
      <c r="AF5" s="52">
        <v>253820.76</v>
      </c>
      <c r="AG5" s="62">
        <f t="shared" ref="AG5" si="3">SUM(AA5:AF5)</f>
        <v>2952322.99</v>
      </c>
      <c r="AH5" s="54">
        <v>597796.05000000005</v>
      </c>
      <c r="AI5" s="38">
        <v>34227.5</v>
      </c>
      <c r="AJ5" s="7">
        <f t="shared" ref="AJ5:AJ9" si="4">AH5+AI5</f>
        <v>632023.55000000005</v>
      </c>
      <c r="AK5" s="53">
        <f t="shared" ref="AK5:AK9" si="5">AG5+AJ5</f>
        <v>3584346.54</v>
      </c>
    </row>
    <row r="6" spans="1:39" x14ac:dyDescent="0.3">
      <c r="A6" s="34">
        <v>45413</v>
      </c>
      <c r="B6" s="28">
        <v>11</v>
      </c>
      <c r="C6" s="29">
        <v>10.388888888888889</v>
      </c>
      <c r="D6" s="28">
        <v>58</v>
      </c>
      <c r="E6" s="29">
        <v>56.961111111111109</v>
      </c>
      <c r="F6" s="28">
        <v>245</v>
      </c>
      <c r="G6" s="29">
        <v>241.99999999999997</v>
      </c>
      <c r="H6" s="28">
        <v>184</v>
      </c>
      <c r="I6" s="29">
        <v>178.89166666666665</v>
      </c>
      <c r="J6" s="28">
        <v>16</v>
      </c>
      <c r="K6" s="29">
        <v>16</v>
      </c>
      <c r="L6" s="28">
        <v>4</v>
      </c>
      <c r="M6" s="29">
        <v>4</v>
      </c>
      <c r="N6" s="28">
        <v>518</v>
      </c>
      <c r="O6" s="29">
        <v>508.24166666666662</v>
      </c>
      <c r="P6" s="30">
        <v>76</v>
      </c>
      <c r="Q6" s="29">
        <v>76</v>
      </c>
      <c r="R6" s="28">
        <v>58</v>
      </c>
      <c r="S6" s="29">
        <v>58</v>
      </c>
      <c r="T6" s="28">
        <v>2</v>
      </c>
      <c r="U6" s="29">
        <v>0</v>
      </c>
      <c r="V6" s="28">
        <v>136</v>
      </c>
      <c r="W6" s="31">
        <v>134</v>
      </c>
      <c r="X6" s="31">
        <v>1</v>
      </c>
      <c r="Y6" s="32">
        <v>654</v>
      </c>
      <c r="Z6" s="33">
        <v>642.24166666666656</v>
      </c>
      <c r="AA6" s="27">
        <v>2086711.08</v>
      </c>
      <c r="AB6" s="7">
        <v>45</v>
      </c>
      <c r="AC6" s="7">
        <v>15700</v>
      </c>
      <c r="AD6" s="7">
        <v>3117.85</v>
      </c>
      <c r="AE6" s="7">
        <v>592928.30000000005</v>
      </c>
      <c r="AF6" s="7">
        <v>253820.76</v>
      </c>
      <c r="AG6" s="9">
        <v>2952322.99</v>
      </c>
      <c r="AH6" s="7">
        <v>597796.05000000005</v>
      </c>
      <c r="AI6" s="7">
        <v>34227.5</v>
      </c>
      <c r="AJ6" s="7">
        <f t="shared" si="4"/>
        <v>632023.55000000005</v>
      </c>
      <c r="AK6" s="2">
        <f t="shared" si="5"/>
        <v>3584346.54</v>
      </c>
    </row>
    <row r="7" spans="1:39" x14ac:dyDescent="0.3">
      <c r="A7" s="34">
        <v>45444</v>
      </c>
      <c r="B7">
        <v>12</v>
      </c>
      <c r="C7" s="29">
        <v>11.388888888888889</v>
      </c>
      <c r="D7">
        <v>58</v>
      </c>
      <c r="E7" s="29">
        <v>56.96</v>
      </c>
      <c r="F7">
        <v>244</v>
      </c>
      <c r="G7" s="29">
        <v>241.111111111111</v>
      </c>
      <c r="H7">
        <v>186</v>
      </c>
      <c r="I7" s="29">
        <v>180.89</v>
      </c>
      <c r="J7">
        <v>16</v>
      </c>
      <c r="K7" s="35">
        <v>16</v>
      </c>
      <c r="L7">
        <v>4</v>
      </c>
      <c r="M7" s="35">
        <v>4</v>
      </c>
      <c r="N7">
        <v>520</v>
      </c>
      <c r="O7" s="29">
        <v>510.34999999999991</v>
      </c>
      <c r="P7">
        <v>76</v>
      </c>
      <c r="Q7" s="35">
        <v>76</v>
      </c>
      <c r="R7">
        <v>57</v>
      </c>
      <c r="S7" s="35">
        <v>57</v>
      </c>
      <c r="T7">
        <v>2</v>
      </c>
      <c r="U7" s="35">
        <v>2</v>
      </c>
      <c r="V7">
        <v>135</v>
      </c>
      <c r="W7" s="41">
        <v>135</v>
      </c>
      <c r="X7">
        <v>3</v>
      </c>
      <c r="Y7" s="8">
        <v>655</v>
      </c>
      <c r="Z7" s="33">
        <v>645.34999999999991</v>
      </c>
      <c r="AA7" s="7">
        <v>2098382.1100000003</v>
      </c>
      <c r="AB7" s="7">
        <v>45</v>
      </c>
      <c r="AC7" s="7">
        <v>121374.23</v>
      </c>
      <c r="AD7" s="7">
        <v>4606.21</v>
      </c>
      <c r="AE7" s="7">
        <v>593391.01</v>
      </c>
      <c r="AF7" s="7">
        <v>253291.49</v>
      </c>
      <c r="AG7" s="9">
        <v>3071090.0500000007</v>
      </c>
      <c r="AH7" s="7">
        <v>598457.89000000013</v>
      </c>
      <c r="AI7" s="7">
        <v>10782.55</v>
      </c>
      <c r="AJ7" s="7">
        <v>609240.44000000018</v>
      </c>
      <c r="AK7" s="2">
        <v>3680330.4900000012</v>
      </c>
    </row>
    <row r="8" spans="1:39" x14ac:dyDescent="0.3">
      <c r="A8" s="34">
        <v>45474</v>
      </c>
      <c r="B8">
        <v>12</v>
      </c>
      <c r="C8" s="29">
        <v>11.388888888888889</v>
      </c>
      <c r="D8">
        <v>59</v>
      </c>
      <c r="E8" s="29">
        <v>57.961111111111109</v>
      </c>
      <c r="F8">
        <v>248</v>
      </c>
      <c r="G8" s="29">
        <v>245.11111111111109</v>
      </c>
      <c r="H8">
        <v>188</v>
      </c>
      <c r="I8" s="29">
        <v>183.2861111111111</v>
      </c>
      <c r="J8">
        <v>16</v>
      </c>
      <c r="K8" s="35">
        <v>16</v>
      </c>
      <c r="L8">
        <v>4</v>
      </c>
      <c r="M8" s="35">
        <v>4</v>
      </c>
      <c r="N8">
        <v>527</v>
      </c>
      <c r="O8" s="29">
        <v>517.74722222222226</v>
      </c>
      <c r="P8">
        <v>72</v>
      </c>
      <c r="Q8" s="35">
        <v>72</v>
      </c>
      <c r="R8">
        <v>60</v>
      </c>
      <c r="S8" s="35">
        <v>60</v>
      </c>
      <c r="T8">
        <v>2</v>
      </c>
      <c r="U8" s="35">
        <v>2</v>
      </c>
      <c r="V8">
        <v>134</v>
      </c>
      <c r="W8" s="41">
        <v>134</v>
      </c>
      <c r="X8">
        <v>6</v>
      </c>
      <c r="Y8" s="8">
        <v>661</v>
      </c>
      <c r="Z8" s="33">
        <v>651.74722222222226</v>
      </c>
      <c r="AA8" s="7">
        <v>2126809.84</v>
      </c>
      <c r="AB8" s="7">
        <v>45</v>
      </c>
      <c r="AC8" s="7">
        <v>7012.83</v>
      </c>
      <c r="AD8" s="7">
        <v>6062.420000000001</v>
      </c>
      <c r="AE8" s="7">
        <v>596796.94999999984</v>
      </c>
      <c r="AF8" s="7">
        <v>257339.43000000005</v>
      </c>
      <c r="AG8" s="9">
        <v>2994066.4699999997</v>
      </c>
      <c r="AH8" s="7">
        <v>658329.97000000044</v>
      </c>
      <c r="AI8" s="7">
        <v>9432.5</v>
      </c>
      <c r="AJ8" s="7">
        <v>667762.47000000044</v>
      </c>
      <c r="AK8" s="2">
        <v>3661828.9400000004</v>
      </c>
    </row>
    <row r="9" spans="1:39" x14ac:dyDescent="0.3">
      <c r="A9" s="34">
        <v>45505</v>
      </c>
      <c r="B9">
        <v>11</v>
      </c>
      <c r="C9" s="29">
        <v>10.388888888888889</v>
      </c>
      <c r="D9">
        <v>52</v>
      </c>
      <c r="E9" s="29">
        <v>50.961111111111109</v>
      </c>
      <c r="F9">
        <v>254</v>
      </c>
      <c r="G9" s="29">
        <v>251.2</v>
      </c>
      <c r="H9">
        <v>189</v>
      </c>
      <c r="I9" s="29">
        <v>184.28611111111104</v>
      </c>
      <c r="J9">
        <v>16</v>
      </c>
      <c r="K9" s="35">
        <v>16</v>
      </c>
      <c r="L9">
        <v>4</v>
      </c>
      <c r="M9" s="35">
        <v>4</v>
      </c>
      <c r="N9">
        <v>526</v>
      </c>
      <c r="O9" s="29">
        <v>516.83611111111099</v>
      </c>
      <c r="P9">
        <v>76</v>
      </c>
      <c r="Q9" s="35">
        <v>76</v>
      </c>
      <c r="R9">
        <v>61</v>
      </c>
      <c r="S9" s="35">
        <v>61</v>
      </c>
      <c r="T9">
        <v>0</v>
      </c>
      <c r="U9" s="35">
        <v>0</v>
      </c>
      <c r="V9">
        <v>137</v>
      </c>
      <c r="W9" s="41">
        <v>137</v>
      </c>
      <c r="X9">
        <v>3</v>
      </c>
      <c r="Y9" s="8">
        <v>663</v>
      </c>
      <c r="Z9" s="33">
        <v>653.83611111111099</v>
      </c>
      <c r="AA9" s="7">
        <v>2130548.7400000002</v>
      </c>
      <c r="AB9" s="7">
        <v>45</v>
      </c>
      <c r="AC9" s="7">
        <v>-117135.54</v>
      </c>
      <c r="AD9" s="7">
        <v>2257.08</v>
      </c>
      <c r="AE9" s="7">
        <v>605254.51</v>
      </c>
      <c r="AF9" s="7">
        <v>229337.69999999998</v>
      </c>
      <c r="AG9" s="9">
        <v>2850307.49</v>
      </c>
      <c r="AH9" s="7">
        <v>545409.6599999998</v>
      </c>
      <c r="AI9" s="7">
        <v>6547.5</v>
      </c>
      <c r="AJ9" s="7">
        <v>551957.1599999998</v>
      </c>
      <c r="AK9" s="2">
        <v>3402264.65</v>
      </c>
    </row>
    <row r="10" spans="1:39" x14ac:dyDescent="0.3">
      <c r="A10" s="34">
        <v>45536</v>
      </c>
      <c r="B10">
        <v>13</v>
      </c>
      <c r="C10" s="29">
        <v>12.388888888888889</v>
      </c>
      <c r="D10">
        <v>53</v>
      </c>
      <c r="E10" s="29">
        <v>51.961111111111109</v>
      </c>
      <c r="F10">
        <v>254</v>
      </c>
      <c r="G10" s="29">
        <v>251.2</v>
      </c>
      <c r="H10">
        <v>194</v>
      </c>
      <c r="I10" s="29">
        <v>189.25106837606836</v>
      </c>
      <c r="J10">
        <v>16</v>
      </c>
      <c r="K10" s="35">
        <v>16</v>
      </c>
      <c r="L10">
        <v>4</v>
      </c>
      <c r="M10" s="35">
        <v>4</v>
      </c>
      <c r="N10">
        <f t="shared" ref="N7:N16" si="6">SUM(B10+D10+F10+H10+J10+L10)</f>
        <v>534</v>
      </c>
      <c r="O10" s="29">
        <f t="shared" ref="O7:O16" si="7">SUM(C10+E10+G10+I10+K10+M10)</f>
        <v>524.80106837606832</v>
      </c>
      <c r="P10">
        <v>73</v>
      </c>
      <c r="Q10" s="35">
        <v>73</v>
      </c>
      <c r="R10">
        <v>60</v>
      </c>
      <c r="S10" s="35">
        <v>60</v>
      </c>
      <c r="T10">
        <v>0</v>
      </c>
      <c r="U10" s="35">
        <v>0</v>
      </c>
      <c r="V10" s="110">
        <v>133</v>
      </c>
      <c r="W10" s="41">
        <v>133</v>
      </c>
      <c r="X10" s="110">
        <v>3</v>
      </c>
      <c r="Y10" s="8">
        <f t="shared" ref="Y7:Y16" si="8">N10+V10</f>
        <v>667</v>
      </c>
      <c r="Z10" s="33">
        <f t="shared" ref="Z7:Z16" si="9">O10+W10</f>
        <v>657.80106837606832</v>
      </c>
      <c r="AA10" s="7">
        <v>2189577.87</v>
      </c>
      <c r="AB10" s="7">
        <v>45</v>
      </c>
      <c r="AC10" s="7">
        <v>18412.38</v>
      </c>
      <c r="AD10" s="7">
        <v>5038.0300000000007</v>
      </c>
      <c r="AE10" s="7">
        <v>605843.05999999994</v>
      </c>
      <c r="AF10" s="7">
        <v>258196.43000000002</v>
      </c>
      <c r="AG10" s="9">
        <f t="shared" ref="AG7:AG16" si="10">SUM(AA10:AF10)</f>
        <v>3077112.77</v>
      </c>
      <c r="AH10" s="111">
        <v>510516.02000000008</v>
      </c>
      <c r="AI10" s="111">
        <v>0</v>
      </c>
      <c r="AJ10" s="7">
        <f t="shared" ref="AJ7:AJ16" si="11">AH10+AI10</f>
        <v>510516.02000000008</v>
      </c>
      <c r="AK10" s="2">
        <f t="shared" ref="AK7:AK16" si="12">AG10+AJ10</f>
        <v>3587628.79</v>
      </c>
    </row>
    <row r="11" spans="1:39" x14ac:dyDescent="0.3">
      <c r="A11" s="34">
        <v>45566</v>
      </c>
      <c r="C11" s="35"/>
      <c r="E11" s="35"/>
      <c r="G11" s="35"/>
      <c r="I11" s="35"/>
      <c r="K11" s="35"/>
      <c r="M11" s="35"/>
      <c r="N11">
        <f t="shared" si="6"/>
        <v>0</v>
      </c>
      <c r="O11" s="23">
        <f t="shared" si="7"/>
        <v>0</v>
      </c>
      <c r="Q11" s="35"/>
      <c r="S11" s="35"/>
      <c r="U11" s="35"/>
      <c r="W11" s="41"/>
      <c r="Y11" s="8">
        <f t="shared" si="8"/>
        <v>0</v>
      </c>
      <c r="Z11" s="24">
        <f t="shared" si="9"/>
        <v>0</v>
      </c>
      <c r="AG11" s="9">
        <f t="shared" si="10"/>
        <v>0</v>
      </c>
      <c r="AJ11" s="7">
        <f t="shared" si="11"/>
        <v>0</v>
      </c>
      <c r="AK11" s="2">
        <f t="shared" si="12"/>
        <v>0</v>
      </c>
    </row>
    <row r="12" spans="1:39" x14ac:dyDescent="0.3">
      <c r="A12" s="34">
        <v>45597</v>
      </c>
      <c r="C12" s="35"/>
      <c r="E12" s="35"/>
      <c r="G12" s="35"/>
      <c r="I12" s="35"/>
      <c r="K12" s="35"/>
      <c r="M12" s="35"/>
      <c r="N12">
        <f t="shared" si="6"/>
        <v>0</v>
      </c>
      <c r="O12" s="23">
        <f t="shared" si="7"/>
        <v>0</v>
      </c>
      <c r="Q12" s="35"/>
      <c r="S12" s="35"/>
      <c r="U12" s="35"/>
      <c r="W12" s="41"/>
      <c r="Y12" s="8">
        <f t="shared" si="8"/>
        <v>0</v>
      </c>
      <c r="Z12" s="24">
        <f t="shared" si="9"/>
        <v>0</v>
      </c>
      <c r="AG12" s="9">
        <f t="shared" si="10"/>
        <v>0</v>
      </c>
      <c r="AJ12" s="7">
        <f t="shared" si="11"/>
        <v>0</v>
      </c>
      <c r="AK12" s="2">
        <f t="shared" si="12"/>
        <v>0</v>
      </c>
    </row>
    <row r="13" spans="1:39" x14ac:dyDescent="0.3">
      <c r="A13" s="34">
        <v>45627</v>
      </c>
      <c r="C13" s="35"/>
      <c r="E13" s="35"/>
      <c r="G13" s="35"/>
      <c r="I13" s="35"/>
      <c r="K13" s="35"/>
      <c r="M13" s="35"/>
      <c r="N13">
        <f t="shared" si="6"/>
        <v>0</v>
      </c>
      <c r="O13" s="23">
        <f t="shared" si="7"/>
        <v>0</v>
      </c>
      <c r="Q13" s="35"/>
      <c r="S13" s="35"/>
      <c r="U13" s="35"/>
      <c r="W13" s="41"/>
      <c r="Y13" s="8">
        <f t="shared" si="8"/>
        <v>0</v>
      </c>
      <c r="Z13" s="24">
        <f t="shared" si="9"/>
        <v>0</v>
      </c>
      <c r="AG13" s="9">
        <f t="shared" si="10"/>
        <v>0</v>
      </c>
      <c r="AJ13" s="7">
        <f t="shared" si="11"/>
        <v>0</v>
      </c>
      <c r="AK13" s="2">
        <f t="shared" si="12"/>
        <v>0</v>
      </c>
    </row>
    <row r="14" spans="1:39" x14ac:dyDescent="0.3">
      <c r="A14" s="34">
        <v>45658</v>
      </c>
      <c r="C14" s="35"/>
      <c r="E14" s="35"/>
      <c r="G14" s="35"/>
      <c r="I14" s="35"/>
      <c r="K14" s="35"/>
      <c r="M14" s="35"/>
      <c r="N14">
        <f t="shared" si="6"/>
        <v>0</v>
      </c>
      <c r="O14" s="23">
        <f t="shared" si="7"/>
        <v>0</v>
      </c>
      <c r="Q14" s="35"/>
      <c r="S14" s="35"/>
      <c r="U14" s="35"/>
      <c r="W14" s="41"/>
      <c r="Y14" s="8">
        <f t="shared" si="8"/>
        <v>0</v>
      </c>
      <c r="Z14" s="24">
        <f t="shared" si="9"/>
        <v>0</v>
      </c>
      <c r="AG14" s="9">
        <f t="shared" si="10"/>
        <v>0</v>
      </c>
      <c r="AJ14" s="7">
        <f t="shared" si="11"/>
        <v>0</v>
      </c>
      <c r="AK14" s="2">
        <f t="shared" si="12"/>
        <v>0</v>
      </c>
    </row>
    <row r="15" spans="1:39" x14ac:dyDescent="0.3">
      <c r="A15" s="34">
        <v>45689</v>
      </c>
      <c r="C15" s="35"/>
      <c r="E15" s="35"/>
      <c r="G15" s="35"/>
      <c r="I15" s="35"/>
      <c r="K15" s="35"/>
      <c r="M15" s="35"/>
      <c r="N15">
        <f t="shared" si="6"/>
        <v>0</v>
      </c>
      <c r="O15" s="23">
        <f t="shared" si="7"/>
        <v>0</v>
      </c>
      <c r="Q15" s="35"/>
      <c r="S15" s="35"/>
      <c r="U15" s="35"/>
      <c r="W15" s="41"/>
      <c r="Y15" s="8">
        <f t="shared" si="8"/>
        <v>0</v>
      </c>
      <c r="Z15" s="24">
        <f t="shared" si="9"/>
        <v>0</v>
      </c>
      <c r="AG15" s="9">
        <f t="shared" si="10"/>
        <v>0</v>
      </c>
      <c r="AJ15" s="7">
        <f t="shared" si="11"/>
        <v>0</v>
      </c>
      <c r="AK15" s="2">
        <f t="shared" si="12"/>
        <v>0</v>
      </c>
    </row>
    <row r="16" spans="1:39" x14ac:dyDescent="0.3">
      <c r="A16" s="34">
        <v>45717</v>
      </c>
      <c r="C16" s="35"/>
      <c r="E16" s="35"/>
      <c r="G16" s="35"/>
      <c r="I16" s="35"/>
      <c r="K16" s="35"/>
      <c r="M16" s="35"/>
      <c r="N16">
        <f t="shared" si="6"/>
        <v>0</v>
      </c>
      <c r="O16" s="23">
        <f t="shared" si="7"/>
        <v>0</v>
      </c>
      <c r="Q16" s="35"/>
      <c r="S16" s="35"/>
      <c r="U16" s="35"/>
      <c r="W16" s="41"/>
      <c r="Y16" s="8">
        <f t="shared" si="8"/>
        <v>0</v>
      </c>
      <c r="Z16" s="24">
        <f t="shared" si="9"/>
        <v>0</v>
      </c>
      <c r="AG16" s="9">
        <f t="shared" si="10"/>
        <v>0</v>
      </c>
      <c r="AJ16" s="7">
        <f t="shared" si="11"/>
        <v>0</v>
      </c>
      <c r="AK16" s="2">
        <f t="shared" si="12"/>
        <v>0</v>
      </c>
    </row>
  </sheetData>
  <mergeCells count="30">
    <mergeCell ref="AL2:AL3"/>
    <mergeCell ref="AM2:AM3"/>
    <mergeCell ref="B3:C3"/>
    <mergeCell ref="D3:E3"/>
    <mergeCell ref="F3:G3"/>
    <mergeCell ref="H3:I3"/>
    <mergeCell ref="J3:K3"/>
    <mergeCell ref="L3:M3"/>
    <mergeCell ref="N3:O3"/>
    <mergeCell ref="P3:Q3"/>
    <mergeCell ref="B2:O2"/>
    <mergeCell ref="Y2:Z2"/>
    <mergeCell ref="AA2:AG2"/>
    <mergeCell ref="AH2:AJ2"/>
    <mergeCell ref="AK2:AK4"/>
    <mergeCell ref="R3:S3"/>
    <mergeCell ref="P2:X2"/>
    <mergeCell ref="AA3:AA4"/>
    <mergeCell ref="AB3:AB4"/>
    <mergeCell ref="AC3:AC4"/>
    <mergeCell ref="AD3:AD4"/>
    <mergeCell ref="T3:U3"/>
    <mergeCell ref="V3:W3"/>
    <mergeCell ref="AG3:AG4"/>
    <mergeCell ref="AH3:AH4"/>
    <mergeCell ref="AI3:AI4"/>
    <mergeCell ref="AJ3:AJ4"/>
    <mergeCell ref="X3:X4"/>
    <mergeCell ref="AE3:AE4"/>
    <mergeCell ref="AF3:AF4"/>
  </mergeCells>
  <conditionalFormatting sqref="B5 D5 F5 H5 J5 L5 P5 R5">
    <cfRule type="expression" dxfId="13" priority="2">
      <formula>AND(NOT(ISBLANK(C5)),ISBLANK(B5))</formula>
    </cfRule>
  </conditionalFormatting>
  <conditionalFormatting sqref="C5 E5 G5 I5 K5 M5 Q5 S5:T5">
    <cfRule type="expression" dxfId="12" priority="1">
      <formula>AND(NOT(ISBLANK(B5)),ISBLANK(C5))</formula>
    </cfRule>
  </conditionalFormatting>
  <conditionalFormatting sqref="U5">
    <cfRule type="expression" dxfId="11" priority="3">
      <formula>AND(NOT(ISBLANK(S5)),ISBLANK(U5))</formula>
    </cfRule>
  </conditionalFormatting>
  <dataValidations count="7">
    <dataValidation type="decimal" allowBlank="1" showInputMessage="1" showErrorMessage="1" sqref="AA5:AF5 AH5:AI5 AH10:AI10" xr:uid="{00000000-0002-0000-0000-000000000000}">
      <formula1>-9999999999999</formula1>
      <formula2>9999999999999</formula2>
    </dataValidation>
    <dataValidation type="decimal" allowBlank="1" showInputMessage="1" showErrorMessage="1" sqref="U5" xr:uid="{00000000-0002-0000-0000-000001000000}">
      <formula1>0</formula1>
      <formula2>S5</formula2>
    </dataValidation>
    <dataValidation type="decimal" allowBlank="1" showInputMessage="1" showErrorMessage="1" sqref="C5 S5:T5 Q5 M5 K5 I5 G5 E5" xr:uid="{00000000-0002-0000-0000-000002000000}">
      <formula1>0</formula1>
      <formula2>B5</formula2>
    </dataValidation>
    <dataValidation type="decimal" allowBlank="1" showInputMessage="1" showErrorMessage="1" sqref="X5" xr:uid="{00000000-0002-0000-0000-000003000000}">
      <formula1>0</formula1>
      <formula2>9.99999999999999E+28</formula2>
    </dataValidation>
    <dataValidation type="decimal" allowBlank="1" showInputMessage="1" showErrorMessage="1" sqref="R5 P5" xr:uid="{00000000-0002-0000-0000-000004000000}">
      <formula1>0</formula1>
      <formula2>1E+26</formula2>
    </dataValidation>
    <dataValidation type="decimal" allowBlank="1" showInputMessage="1" showErrorMessage="1" sqref="B5 D5 F5 H5 J5 L5" xr:uid="{00000000-0002-0000-0000-000005000000}">
      <formula1>0</formula1>
      <formula2>1000000000</formula2>
    </dataValidation>
    <dataValidation operator="lessThanOrEqual" allowBlank="1" showInputMessage="1" showErrorMessage="1" error="FTE cannot be greater than Headcount_x000a_" sqref="N5:O5 Y5:Z5" xr:uid="{00000000-0002-0000-0000-000006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5" zoomScale="75" zoomScaleNormal="75" workbookViewId="0">
      <selection activeCell="A15" sqref="A15"/>
    </sheetView>
  </sheetViews>
  <sheetFormatPr defaultColWidth="10.77734375" defaultRowHeight="13.2" x14ac:dyDescent="0.25"/>
  <cols>
    <col min="1" max="1" width="21.77734375" style="20" customWidth="1"/>
    <col min="2" max="2" width="178.21875" style="21" customWidth="1"/>
    <col min="3" max="16384" width="10.77734375" style="13"/>
  </cols>
  <sheetData>
    <row r="1" spans="1:2" x14ac:dyDescent="0.25">
      <c r="A1" s="11" t="s">
        <v>34</v>
      </c>
      <c r="B1" s="12" t="s">
        <v>35</v>
      </c>
    </row>
    <row r="2" spans="1:2" ht="72" customHeight="1" x14ac:dyDescent="0.25">
      <c r="A2" s="14" t="s">
        <v>36</v>
      </c>
      <c r="B2" s="15" t="s">
        <v>37</v>
      </c>
    </row>
    <row r="3" spans="1:2" ht="50.1" customHeight="1" x14ac:dyDescent="0.25">
      <c r="A3" s="14" t="s">
        <v>38</v>
      </c>
      <c r="B3" s="16" t="s">
        <v>39</v>
      </c>
    </row>
    <row r="4" spans="1:2" ht="50.1" customHeight="1" x14ac:dyDescent="0.25">
      <c r="A4" s="14" t="s">
        <v>40</v>
      </c>
      <c r="B4" s="17" t="s">
        <v>41</v>
      </c>
    </row>
    <row r="5" spans="1:2" ht="73.5" customHeight="1" x14ac:dyDescent="0.25">
      <c r="A5" s="14" t="s">
        <v>42</v>
      </c>
      <c r="B5" s="18" t="s">
        <v>43</v>
      </c>
    </row>
    <row r="6" spans="1:2" ht="20.100000000000001" customHeight="1" x14ac:dyDescent="0.25">
      <c r="A6" s="14" t="s">
        <v>44</v>
      </c>
      <c r="B6" s="18" t="s">
        <v>45</v>
      </c>
    </row>
    <row r="7" spans="1:2" ht="20.100000000000001" customHeight="1" x14ac:dyDescent="0.25">
      <c r="A7" s="14" t="s">
        <v>9</v>
      </c>
      <c r="B7" s="18" t="s">
        <v>46</v>
      </c>
    </row>
    <row r="8" spans="1:2" ht="20.100000000000001" customHeight="1" x14ac:dyDescent="0.25">
      <c r="A8" s="14" t="s">
        <v>10</v>
      </c>
      <c r="B8" s="18" t="s">
        <v>47</v>
      </c>
    </row>
    <row r="9" spans="1:2" ht="20.100000000000001" customHeight="1" x14ac:dyDescent="0.25">
      <c r="A9" s="14" t="s">
        <v>11</v>
      </c>
      <c r="B9" s="18" t="s">
        <v>48</v>
      </c>
    </row>
    <row r="10" spans="1:2" ht="20.100000000000001" customHeight="1" x14ac:dyDescent="0.25">
      <c r="A10" s="14" t="s">
        <v>12</v>
      </c>
      <c r="B10" s="18" t="s">
        <v>49</v>
      </c>
    </row>
    <row r="11" spans="1:2" ht="26.4" x14ac:dyDescent="0.25">
      <c r="A11" s="14" t="s">
        <v>50</v>
      </c>
      <c r="B11" s="18" t="s">
        <v>51</v>
      </c>
    </row>
    <row r="12" spans="1:2" ht="105.6" x14ac:dyDescent="0.25">
      <c r="A12" s="14" t="s">
        <v>52</v>
      </c>
      <c r="B12" s="18" t="s">
        <v>53</v>
      </c>
    </row>
    <row r="13" spans="1:2" ht="30" customHeight="1" x14ac:dyDescent="0.25">
      <c r="A13" s="14" t="s">
        <v>54</v>
      </c>
      <c r="B13" s="18" t="s">
        <v>55</v>
      </c>
    </row>
    <row r="14" spans="1:2" ht="30" customHeight="1" x14ac:dyDescent="0.25">
      <c r="A14" s="14" t="s">
        <v>29</v>
      </c>
      <c r="B14" s="18" t="s">
        <v>56</v>
      </c>
    </row>
    <row r="15" spans="1:2" ht="175.35" customHeight="1" x14ac:dyDescent="0.25">
      <c r="A15" s="14" t="s">
        <v>57</v>
      </c>
      <c r="B15" s="18" t="s">
        <v>58</v>
      </c>
    </row>
    <row r="16" spans="1:2" ht="33" customHeight="1" x14ac:dyDescent="0.25">
      <c r="A16" s="14" t="s">
        <v>59</v>
      </c>
      <c r="B16" s="18" t="s">
        <v>60</v>
      </c>
    </row>
    <row r="17" spans="1:2" ht="118.8" x14ac:dyDescent="0.25">
      <c r="A17" s="19" t="s">
        <v>61</v>
      </c>
      <c r="B17" s="18" t="s">
        <v>62</v>
      </c>
    </row>
    <row r="18" spans="1:2" ht="30" customHeight="1" x14ac:dyDescent="0.25">
      <c r="A18" s="14" t="s">
        <v>63</v>
      </c>
      <c r="B18" s="18" t="s">
        <v>64</v>
      </c>
    </row>
    <row r="19" spans="1:2" ht="30" customHeight="1" x14ac:dyDescent="0.25">
      <c r="A19" s="14" t="s">
        <v>65</v>
      </c>
      <c r="B19" s="18" t="s">
        <v>64</v>
      </c>
    </row>
    <row r="25" spans="1:2" x14ac:dyDescent="0.25">
      <c r="B25" s="21" t="s">
        <v>66</v>
      </c>
    </row>
    <row r="26" spans="1:2" ht="15" x14ac:dyDescent="0.25">
      <c r="B26" s="22"/>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from April 2024</vt:lpstr>
      <vt:lpstr>Data fields - Apr 24 onwards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Gyselman</dc:creator>
  <cp:lastModifiedBy>Madeleine Webb</cp:lastModifiedBy>
  <dcterms:created xsi:type="dcterms:W3CDTF">2020-04-26T08:18:10Z</dcterms:created>
  <dcterms:modified xsi:type="dcterms:W3CDTF">2024-10-22T16:08:14Z</dcterms:modified>
</cp:coreProperties>
</file>