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HQ\Maltravers_Street\Shared\Group\MOJHR Business Delivery and Performance\Workforce Stats\"/>
    </mc:Choice>
  </mc:AlternateContent>
  <bookViews>
    <workbookView xWindow="0" yWindow="0" windowWidth="19200" windowHeight="691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N10" i="14" s="1"/>
  <c r="AM11" i="14"/>
  <c r="AM12" i="14"/>
  <c r="AM13" i="14"/>
  <c r="AM14" i="14"/>
  <c r="AM15" i="14"/>
  <c r="AN15" i="14" s="1"/>
  <c r="AM16" i="14"/>
  <c r="AM17" i="14"/>
  <c r="AM18" i="14"/>
  <c r="AN18" i="14" s="1"/>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J11" i="14"/>
  <c r="AJ12" i="14"/>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AC8" i="14" s="1"/>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26" i="14"/>
  <c r="AN38" i="14"/>
  <c r="AN42" i="14"/>
  <c r="AJ7" i="14"/>
  <c r="AN9" i="14"/>
  <c r="AN11" i="14"/>
  <c r="AN12" i="14"/>
  <c r="AN13"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34" i="14"/>
  <c r="AN52" i="14"/>
  <c r="AN50" i="14"/>
  <c r="AN47" i="14"/>
  <c r="AN46" i="14"/>
  <c r="AN49" i="14"/>
  <c r="AB11" i="14" l="1"/>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<sst xmlns="http://schemas.openxmlformats.org/spreadsheetml/2006/main" count="1068" uniqueCount="334">
  <si>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</si>
  <si>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</si>
  <si>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</si>
  <si>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</si>
  <si>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</si>
  <si>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</si>
  <si>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</si>
  <si>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</si>
  <si>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</si>
  <si>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</si>
  <si>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</si>
  <si>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</si>
  <si>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</si>
  <si>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</si>
  <si>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</si>
  <si>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</si>
  <si>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</si>
  <si>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</si>
  <si>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</si>
  <si>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</si>
  <si>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</si>
  <si>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</si>
  <si>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</si>
  <si>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</si>
  <si>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</si>
  <si>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</si>
  <si>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</si>
  <si>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</si>
  <si>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</si>
  <si>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</si>
  <si>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</si>
  <si>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</si>
  <si>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</si>
  <si>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</si>
  <si>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</si>
  <si>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</si>
  <si>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</si>
  <si>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</si>
  <si>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</si>
  <si>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</si>
  <si>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</si>
  <si>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</si>
  <si>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</si>
  <si>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</si>
  <si>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</si>
  <si>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</si>
  <si>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</si>
  <si>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</si>
  <si>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</si>
  <si>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</si>
  <si>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</si>
  <si>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</si>
  <si>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</si>
  <si>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</si>
  <si>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</si>
  <si>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</si>
  <si>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</si>
  <si>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</si>
  <si>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</si>
  <si>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</si>
  <si>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</si>
  <si>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</si>
  <si>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</si>
  <si>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</si>
  <si>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</si>
  <si>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</si>
  <si>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</si>
  <si>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</si>
  <si>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</si>
  <si>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</si>
  <si>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</si>
  <si>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</si>
  <si>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</si>
  <si>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</si>
  <si>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</si>
  <si>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</si>
  <si>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</si>
  <si>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</si>
  <si>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</si>
  <si>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</si>
  <si>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</si>
  <si>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</si>
  <si>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</si>
  <si>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</si>
  <si>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</si>
  <si>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</si>
  <si>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</si>
  <si>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</si>
  <si>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</si>
  <si>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</si>
  <si>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</si>
  <si>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</si>
  <si>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</si>
  <si>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</si>
  <si>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</si>
  <si>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</si>
  <si>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</si>
  <si>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</si>
  <si>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</si>
  <si>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</si>
  <si>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</si>
  <si>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</si>
  <si>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</si>
  <si>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</si>
  <si>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</si>
  <si>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</si>
  <si>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</si>
  <si>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</si>
  <si>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</si>
  <si>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</si>
  <si>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</si>
  <si>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</si>
  <si>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</si>
  <si>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</si>
  <si>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</si>
  <si>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</si>
  <si>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</si>
  <si>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</si>
  <si>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</si>
  <si>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</si>
  <si>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</si>
  <si>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</si>
  <si>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</si>
  <si>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</si>
  <si>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</si>
  <si>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</si>
  <si>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</si>
  <si>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</si>
  <si>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</si>
  <si>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</si>
  <si>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</si>
  <si>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</si>
  <si>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</si>
  <si>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</si>
  <si>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</si>
  <si>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</si>
  <si>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</si>
  <si>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</si>
  <si>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</si>
  <si>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</si>
  <si>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</si>
  <si>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</si>
  <si>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</si>
  <si>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</si>
  <si>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</si>
  <si>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</si>
  <si>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</si>
  <si>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</si>
  <si>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</si>
  <si>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</si>
  <si>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</si>
  <si>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</si>
  <si>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</si>
  <si>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</si>
  <si>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</si>
  <si>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</si>
  <si>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</si>
  <si>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</si>
  <si>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</si>
  <si>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</si>
  <si>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</si>
  <si>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</si>
  <si>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</si>
  <si>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</si>
  <si>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</si>
  <si>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</si>
  <si>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</si>
  <si>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</si>
  <si>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</si>
  <si>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</si>
  <si>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</si>
  <si>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</si>
  <si>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</si>
  <si>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</si>
  <si>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</si>
  <si>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</si>
  <si>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</si>
  <si>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</si>
  <si>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</si>
  <si>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</si>
  <si>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</si>
  <si>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</si>
  <si>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</si>
  <si>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</si>
  <si>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</si>
  <si>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</si>
  <si>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</si>
  <si>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</si>
  <si>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</si>
  <si>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</si>
  <si>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</si>
  <si>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</si>
  <si>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</si>
  <si>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</si>
  <si>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</si>
  <si>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</si>
  <si>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</si>
  <si>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</si>
  <si>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</si>
  <si>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</si>
  <si>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</si>
  <si>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</si>
  <si>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</si>
  <si>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</si>
  <si>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</si>
  <si>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</si>
  <si>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</si>
  <si>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</si>
  <si>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</si>
  <si>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</si>
  <si>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</si>
  <si>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</si>
  <si>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</si>
  <si>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</si>
  <si>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</si>
  <si>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</si>
  <si>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</si>
  <si>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</si>
  <si>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</si>
  <si>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</si>
  <si>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</si>
  <si>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</si>
  <si>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</si>
  <si>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</si>
  <si>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</si>
  <si>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</si>
  <si>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</si>
  <si>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</si>
  <si>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</si>
  <si>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</si>
  <si>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</si>
  <si>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</si>
  <si>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</si>
  <si>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</si>
  <si>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</si>
  <si>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</si>
  <si>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</si>
  <si>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</si>
  <si>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</si>
  <si>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</si>
  <si>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</si>
  <si>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</si>
  <si>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</si>
  <si>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</si>
  <si>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</si>
  <si>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</si>
  <si>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</si>
  <si>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</si>
  <si>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</si>
  <si>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</si>
  <si>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</si>
  <si>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</si>
  <si>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</si>
  <si>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</si>
  <si>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</si>
  <si>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</si>
  <si>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</si>
  <si>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</si>
  <si>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</si>
  <si>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</si>
  <si>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</si>
  <si>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</si>
  <si>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</si>
  <si>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</si>
  <si>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</si>
  <si>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</si>
  <si>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</si>
  <si>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</si>
  <si>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</si>
  <si>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</si>
  <si>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</si>
  <si>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</si>
  <si>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</si>
  <si>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</si>
  <si>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</si>
  <si>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</si>
  <si>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</si>
  <si>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</si>
  <si>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</si>
  <si>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</si>
  <si>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</si>
  <si>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</si>
  <si>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</si>
  <si>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</si>
  <si>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</si>
  <si>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</si>
  <si>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</si>
  <si>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</si>
  <si>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</si>
  <si>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</si>
  <si>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</si>
  <si>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</si>
  <si>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</si>
  <si>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</si>
  <si>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</si>
  <si>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</si>
  <si>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</si>
  <si>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</si>
  <si>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</si>
  <si>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</si>
  <si>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</si>
  <si>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</si>
  <si>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</si>
  <si>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</si>
  <si>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</si>
  <si>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</si>
  <si>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</si>
  <si>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</si>
  <si>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</si>
  <si>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</si>
  <si>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</si>
  <si>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</si>
  <si>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</si>
  <si>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</si>
  <si>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</si>
  <si>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</si>
  <si>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</si>
  <si>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</si>
  <si>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</si>
  <si>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</si>
  <si>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</si>
  <si>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</si>
  <si>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</si>
  <si>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</si>
  <si>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</si>
  <si>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</si>
  <si>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Daniel Hills</t>
  </si>
  <si>
    <t xml:space="preserve">07967 594790 </t>
  </si>
  <si>
    <t>Daniel.Hills@justice.gsi.gov.uk</t>
  </si>
  <si>
    <t>Mike Marriot</t>
  </si>
  <si>
    <t>ASD Deputy Director</t>
  </si>
  <si>
    <t>Agency staff include Practitioners as well as Admin/Clerical</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</si>
  <si>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</si>
  <si>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are not employed on civil service terms and conditions nor do they have a defined benefit pension provision.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</si>
</sst>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89">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4"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niel.Hills@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7" sqref="C7"/>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B9" sqref="B9"/>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0">
        <v>42644</v>
      </c>
      <c r="D3" s="111"/>
      <c r="E3" s="31"/>
      <c r="I3" s="22"/>
      <c r="J3" s="22"/>
      <c r="K3" s="22"/>
    </row>
    <row r="4" spans="2:12" ht="5.25" customHeight="1" x14ac:dyDescent="0.3">
      <c r="B4" s="26"/>
      <c r="C4" s="12"/>
      <c r="D4" s="12"/>
      <c r="H4" s="22"/>
      <c r="I4" s="22"/>
      <c r="J4" s="22"/>
      <c r="K4" s="22"/>
    </row>
    <row r="5" spans="2:12" ht="27" customHeight="1" x14ac:dyDescent="0.3">
      <c r="B5" s="25" t="s">
        <v>91</v>
      </c>
      <c r="C5" s="116" t="s">
        <v>80</v>
      </c>
      <c r="D5" s="118"/>
      <c r="E5" s="30"/>
      <c r="H5" s="22"/>
      <c r="I5" s="22"/>
      <c r="J5" s="22"/>
      <c r="K5" s="22"/>
    </row>
    <row r="6" spans="2:12" ht="5.25" customHeight="1" x14ac:dyDescent="0.25">
      <c r="B6" s="12"/>
      <c r="H6" s="22"/>
      <c r="I6" s="22"/>
      <c r="J6" s="22"/>
      <c r="K6" s="22"/>
    </row>
    <row r="7" spans="2:12" ht="21" x14ac:dyDescent="0.35">
      <c r="B7" s="13"/>
      <c r="C7" s="119" t="s">
        <v>95</v>
      </c>
      <c r="D7" s="119"/>
      <c r="E7" s="119"/>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6" t="s">
        <v>52</v>
      </c>
      <c r="D9" s="117"/>
      <c r="E9" s="117"/>
      <c r="F9" s="117"/>
      <c r="G9" s="117"/>
      <c r="H9" s="117"/>
      <c r="I9" s="117"/>
      <c r="J9" s="117"/>
      <c r="K9" s="118"/>
    </row>
    <row r="10" spans="2:12" ht="5.25" customHeight="1" x14ac:dyDescent="0.2">
      <c r="B10" s="24"/>
      <c r="C10" s="14"/>
      <c r="D10" s="14"/>
      <c r="E10" s="14"/>
      <c r="F10" s="14"/>
      <c r="G10" s="14"/>
      <c r="H10" s="14"/>
      <c r="I10" s="14"/>
      <c r="J10" s="14"/>
      <c r="K10" s="14"/>
    </row>
    <row r="11" spans="2:12" ht="27" customHeight="1" x14ac:dyDescent="0.2">
      <c r="B11" s="24" t="s">
        <v>75</v>
      </c>
      <c r="C11" s="112" t="s">
        <v>326</v>
      </c>
      <c r="D11" s="113"/>
      <c r="E11" s="113"/>
      <c r="F11" s="113"/>
      <c r="G11" s="113"/>
      <c r="H11" s="113"/>
      <c r="I11" s="113"/>
      <c r="J11" s="113"/>
      <c r="K11" s="114"/>
    </row>
    <row r="12" spans="2:12" ht="5.25" customHeight="1" x14ac:dyDescent="0.2">
      <c r="B12" s="24"/>
      <c r="C12" s="14"/>
      <c r="D12" s="14"/>
      <c r="E12" s="14"/>
      <c r="F12" s="14"/>
      <c r="G12" s="14"/>
      <c r="H12" s="14"/>
      <c r="I12" s="14"/>
      <c r="J12" s="14"/>
      <c r="K12" s="14"/>
    </row>
    <row r="13" spans="2:12" ht="27" customHeight="1" x14ac:dyDescent="0.2">
      <c r="B13" s="24" t="s">
        <v>76</v>
      </c>
      <c r="C13" s="112" t="s">
        <v>327</v>
      </c>
      <c r="D13" s="113"/>
      <c r="E13" s="113"/>
      <c r="F13" s="113"/>
      <c r="G13" s="113"/>
      <c r="H13" s="113"/>
      <c r="I13" s="113"/>
      <c r="J13" s="113"/>
      <c r="K13" s="114"/>
    </row>
    <row r="14" spans="2:12" ht="5.25" customHeight="1" x14ac:dyDescent="0.2">
      <c r="B14" s="24"/>
      <c r="C14" s="14"/>
      <c r="D14" s="14"/>
      <c r="E14" s="14"/>
      <c r="F14" s="14"/>
      <c r="G14" s="14"/>
      <c r="H14" s="14"/>
      <c r="I14" s="14"/>
      <c r="J14" s="14"/>
      <c r="K14" s="14"/>
    </row>
    <row r="15" spans="2:12" ht="27" customHeight="1" x14ac:dyDescent="0.2">
      <c r="B15" s="24" t="s">
        <v>77</v>
      </c>
      <c r="C15" s="115" t="s">
        <v>328</v>
      </c>
      <c r="D15" s="113"/>
      <c r="E15" s="113"/>
      <c r="F15" s="113"/>
      <c r="G15" s="113"/>
      <c r="H15" s="113"/>
      <c r="I15" s="113"/>
      <c r="J15" s="113"/>
      <c r="K15" s="114"/>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6" t="s">
        <v>80</v>
      </c>
      <c r="D19" s="118"/>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6" t="s">
        <v>329</v>
      </c>
      <c r="D21" s="117"/>
      <c r="E21" s="117"/>
      <c r="F21" s="118"/>
      <c r="G21" s="62" t="s">
        <v>228</v>
      </c>
      <c r="H21" s="116" t="s">
        <v>330</v>
      </c>
      <c r="I21" s="117"/>
      <c r="J21" s="117"/>
      <c r="K21" s="118"/>
    </row>
    <row r="22" spans="2:11" ht="5.25" customHeight="1" x14ac:dyDescent="0.3">
      <c r="B22" s="17"/>
      <c r="C22" s="15"/>
      <c r="D22" s="15"/>
      <c r="E22" s="15"/>
      <c r="F22" s="15"/>
      <c r="G22" s="16"/>
      <c r="H22" s="16"/>
      <c r="I22" s="16"/>
      <c r="J22" s="16"/>
      <c r="K22" s="16"/>
    </row>
    <row r="23" spans="2:11" ht="15.75" customHeight="1" x14ac:dyDescent="0.2">
      <c r="B23" s="120" t="s">
        <v>94</v>
      </c>
      <c r="C23" s="121"/>
      <c r="D23" s="122"/>
      <c r="E23" s="122"/>
      <c r="F23" s="122"/>
      <c r="G23" s="122"/>
      <c r="H23" s="122"/>
      <c r="I23" s="122"/>
      <c r="J23" s="122"/>
      <c r="K23" s="123"/>
    </row>
    <row r="24" spans="2:11" ht="15" customHeight="1" x14ac:dyDescent="0.2">
      <c r="B24" s="120"/>
      <c r="C24" s="124"/>
      <c r="D24" s="125"/>
      <c r="E24" s="125"/>
      <c r="F24" s="125"/>
      <c r="G24" s="125"/>
      <c r="H24" s="125"/>
      <c r="I24" s="125"/>
      <c r="J24" s="125"/>
      <c r="K24" s="126"/>
    </row>
    <row r="25" spans="2:11" ht="15" customHeight="1" x14ac:dyDescent="0.2">
      <c r="B25" s="120"/>
      <c r="C25" s="124"/>
      <c r="D25" s="125"/>
      <c r="E25" s="125"/>
      <c r="F25" s="125"/>
      <c r="G25" s="125"/>
      <c r="H25" s="125"/>
      <c r="I25" s="125"/>
      <c r="J25" s="125"/>
      <c r="K25" s="126"/>
    </row>
    <row r="26" spans="2:11" ht="15" customHeight="1" x14ac:dyDescent="0.2">
      <c r="B26" s="120"/>
      <c r="C26" s="124"/>
      <c r="D26" s="125"/>
      <c r="E26" s="125"/>
      <c r="F26" s="125"/>
      <c r="G26" s="125"/>
      <c r="H26" s="125"/>
      <c r="I26" s="125"/>
      <c r="J26" s="125"/>
      <c r="K26" s="126"/>
    </row>
    <row r="27" spans="2:11" ht="15" customHeight="1" x14ac:dyDescent="0.2">
      <c r="B27" s="120"/>
      <c r="C27" s="124"/>
      <c r="D27" s="125"/>
      <c r="E27" s="125"/>
      <c r="F27" s="125"/>
      <c r="G27" s="125"/>
      <c r="H27" s="125"/>
      <c r="I27" s="125"/>
      <c r="J27" s="125"/>
      <c r="K27" s="126"/>
    </row>
    <row r="28" spans="2:11" ht="15" customHeight="1" x14ac:dyDescent="0.2">
      <c r="B28" s="120"/>
      <c r="C28" s="124"/>
      <c r="D28" s="125"/>
      <c r="E28" s="125"/>
      <c r="F28" s="125"/>
      <c r="G28" s="125"/>
      <c r="H28" s="125"/>
      <c r="I28" s="125"/>
      <c r="J28" s="125"/>
      <c r="K28" s="126"/>
    </row>
    <row r="29" spans="2:11" ht="15" customHeight="1" x14ac:dyDescent="0.2">
      <c r="B29" s="120"/>
      <c r="C29" s="124"/>
      <c r="D29" s="125"/>
      <c r="E29" s="125"/>
      <c r="F29" s="125"/>
      <c r="G29" s="125"/>
      <c r="H29" s="125"/>
      <c r="I29" s="125"/>
      <c r="J29" s="125"/>
      <c r="K29" s="126"/>
    </row>
    <row r="30" spans="2:11" ht="15" customHeight="1" x14ac:dyDescent="0.2">
      <c r="B30" s="120"/>
      <c r="C30" s="124"/>
      <c r="D30" s="125"/>
      <c r="E30" s="125"/>
      <c r="F30" s="125"/>
      <c r="G30" s="125"/>
      <c r="H30" s="125"/>
      <c r="I30" s="125"/>
      <c r="J30" s="125"/>
      <c r="K30" s="126"/>
    </row>
    <row r="31" spans="2:11" ht="15" customHeight="1" x14ac:dyDescent="0.2">
      <c r="B31" s="120"/>
      <c r="C31" s="124"/>
      <c r="D31" s="125"/>
      <c r="E31" s="125"/>
      <c r="F31" s="125"/>
      <c r="G31" s="125"/>
      <c r="H31" s="125"/>
      <c r="I31" s="125"/>
      <c r="J31" s="125"/>
      <c r="K31" s="126"/>
    </row>
    <row r="32" spans="2:11" ht="15" customHeight="1" x14ac:dyDescent="0.2">
      <c r="B32" s="120"/>
      <c r="C32" s="124"/>
      <c r="D32" s="125"/>
      <c r="E32" s="125"/>
      <c r="F32" s="125"/>
      <c r="G32" s="125"/>
      <c r="H32" s="125"/>
      <c r="I32" s="125"/>
      <c r="J32" s="125"/>
      <c r="K32" s="126"/>
    </row>
    <row r="33" spans="2:11" ht="15" customHeight="1" x14ac:dyDescent="0.2">
      <c r="B33" s="120"/>
      <c r="C33" s="124"/>
      <c r="D33" s="125"/>
      <c r="E33" s="125"/>
      <c r="F33" s="125"/>
      <c r="G33" s="125"/>
      <c r="H33" s="125"/>
      <c r="I33" s="125"/>
      <c r="J33" s="125"/>
      <c r="K33" s="126"/>
    </row>
    <row r="34" spans="2:11" ht="15" customHeight="1" x14ac:dyDescent="0.2">
      <c r="B34" s="120"/>
      <c r="C34" s="124"/>
      <c r="D34" s="125"/>
      <c r="E34" s="125"/>
      <c r="F34" s="125"/>
      <c r="G34" s="125"/>
      <c r="H34" s="125"/>
      <c r="I34" s="125"/>
      <c r="J34" s="125"/>
      <c r="K34" s="126"/>
    </row>
    <row r="35" spans="2:11" ht="15" customHeight="1" x14ac:dyDescent="0.2">
      <c r="B35" s="120"/>
      <c r="C35" s="124"/>
      <c r="D35" s="125"/>
      <c r="E35" s="125"/>
      <c r="F35" s="125"/>
      <c r="G35" s="125"/>
      <c r="H35" s="125"/>
      <c r="I35" s="125"/>
      <c r="J35" s="125"/>
      <c r="K35" s="126"/>
    </row>
    <row r="36" spans="2:11" ht="15" customHeight="1" x14ac:dyDescent="0.2">
      <c r="B36" s="120"/>
      <c r="C36" s="124"/>
      <c r="D36" s="125"/>
      <c r="E36" s="125"/>
      <c r="F36" s="125"/>
      <c r="G36" s="125"/>
      <c r="H36" s="125"/>
      <c r="I36" s="125"/>
      <c r="J36" s="125"/>
      <c r="K36" s="126"/>
    </row>
    <row r="37" spans="2:11" ht="15" customHeight="1" x14ac:dyDescent="0.2">
      <c r="B37" s="120"/>
      <c r="C37" s="124"/>
      <c r="D37" s="125"/>
      <c r="E37" s="125"/>
      <c r="F37" s="125"/>
      <c r="G37" s="125"/>
      <c r="H37" s="125"/>
      <c r="I37" s="125"/>
      <c r="J37" s="125"/>
      <c r="K37" s="126"/>
    </row>
    <row r="38" spans="2:11" ht="15" customHeight="1" x14ac:dyDescent="0.2">
      <c r="B38" s="120"/>
      <c r="C38" s="127"/>
      <c r="D38" s="128"/>
      <c r="E38" s="128"/>
      <c r="F38" s="128"/>
      <c r="G38" s="128"/>
      <c r="H38" s="128"/>
      <c r="I38" s="128"/>
      <c r="J38" s="128"/>
      <c r="K38" s="129"/>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topLeftCell="A40"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0" t="s">
        <v>226</v>
      </c>
      <c r="B1" s="150"/>
      <c r="C1" s="150"/>
      <c r="D1" s="150"/>
    </row>
    <row r="2" spans="1:4" ht="33.75" customHeight="1" x14ac:dyDescent="0.2">
      <c r="A2" s="151" t="s">
        <v>81</v>
      </c>
      <c r="B2" s="151"/>
      <c r="C2" s="152"/>
      <c r="D2" s="19" t="s">
        <v>82</v>
      </c>
    </row>
    <row r="3" spans="1:4" ht="105.75" customHeight="1" x14ac:dyDescent="0.2">
      <c r="A3" s="131" t="s">
        <v>67</v>
      </c>
      <c r="B3" s="132"/>
      <c r="C3" s="132"/>
      <c r="D3" s="32" t="s">
        <v>291</v>
      </c>
    </row>
    <row r="4" spans="1:4" ht="55.5" customHeight="1" x14ac:dyDescent="0.2">
      <c r="A4" s="131" t="s">
        <v>1</v>
      </c>
      <c r="B4" s="132"/>
      <c r="C4" s="132"/>
      <c r="D4" s="32" t="s">
        <v>220</v>
      </c>
    </row>
    <row r="5" spans="1:4" ht="52.5" customHeight="1" x14ac:dyDescent="0.2">
      <c r="A5" s="131" t="s">
        <v>0</v>
      </c>
      <c r="B5" s="132"/>
      <c r="C5" s="132"/>
      <c r="D5" s="32" t="s">
        <v>222</v>
      </c>
    </row>
    <row r="6" spans="1:4" ht="38.25" x14ac:dyDescent="0.2">
      <c r="A6" s="133" t="s">
        <v>12</v>
      </c>
      <c r="B6" s="136" t="s">
        <v>114</v>
      </c>
      <c r="C6" s="78" t="s">
        <v>2</v>
      </c>
      <c r="D6" s="33" t="s">
        <v>107</v>
      </c>
    </row>
    <row r="7" spans="1:4" ht="51" x14ac:dyDescent="0.2">
      <c r="A7" s="134"/>
      <c r="B7" s="136"/>
      <c r="C7" s="78" t="s">
        <v>11</v>
      </c>
      <c r="D7" s="33" t="s">
        <v>108</v>
      </c>
    </row>
    <row r="8" spans="1:4" ht="38.25" x14ac:dyDescent="0.2">
      <c r="A8" s="134"/>
      <c r="B8" s="136" t="s">
        <v>7</v>
      </c>
      <c r="C8" s="78" t="s">
        <v>2</v>
      </c>
      <c r="D8" s="33" t="s">
        <v>106</v>
      </c>
    </row>
    <row r="9" spans="1:4" ht="51" x14ac:dyDescent="0.2">
      <c r="A9" s="134"/>
      <c r="B9" s="136"/>
      <c r="C9" s="78" t="s">
        <v>11</v>
      </c>
      <c r="D9" s="33" t="s">
        <v>111</v>
      </c>
    </row>
    <row r="10" spans="1:4" ht="49.5" customHeight="1" x14ac:dyDescent="0.2">
      <c r="A10" s="134"/>
      <c r="B10" s="136" t="s">
        <v>6</v>
      </c>
      <c r="C10" s="78" t="s">
        <v>2</v>
      </c>
      <c r="D10" s="33" t="s">
        <v>105</v>
      </c>
    </row>
    <row r="11" spans="1:4" ht="51" x14ac:dyDescent="0.2">
      <c r="A11" s="134"/>
      <c r="B11" s="136"/>
      <c r="C11" s="78" t="s">
        <v>11</v>
      </c>
      <c r="D11" s="33" t="s">
        <v>110</v>
      </c>
    </row>
    <row r="12" spans="1:4" ht="54" customHeight="1" x14ac:dyDescent="0.2">
      <c r="A12" s="134"/>
      <c r="B12" s="136" t="s">
        <v>10</v>
      </c>
      <c r="C12" s="78" t="s">
        <v>2</v>
      </c>
      <c r="D12" s="33" t="s">
        <v>104</v>
      </c>
    </row>
    <row r="13" spans="1:4" ht="51" x14ac:dyDescent="0.2">
      <c r="A13" s="134"/>
      <c r="B13" s="136"/>
      <c r="C13" s="78" t="s">
        <v>11</v>
      </c>
      <c r="D13" s="33" t="s">
        <v>109</v>
      </c>
    </row>
    <row r="14" spans="1:4" ht="51" x14ac:dyDescent="0.2">
      <c r="A14" s="134"/>
      <c r="B14" s="136" t="s">
        <v>115</v>
      </c>
      <c r="C14" s="78" t="s">
        <v>2</v>
      </c>
      <c r="D14" s="33" t="s">
        <v>102</v>
      </c>
    </row>
    <row r="15" spans="1:4" ht="51" x14ac:dyDescent="0.2">
      <c r="A15" s="134"/>
      <c r="B15" s="136"/>
      <c r="C15" s="78" t="s">
        <v>11</v>
      </c>
      <c r="D15" s="33" t="s">
        <v>103</v>
      </c>
    </row>
    <row r="16" spans="1:4" ht="51" x14ac:dyDescent="0.2">
      <c r="A16" s="134"/>
      <c r="B16" s="136" t="s">
        <v>9</v>
      </c>
      <c r="C16" s="78" t="s">
        <v>2</v>
      </c>
      <c r="D16" s="33" t="s">
        <v>113</v>
      </c>
    </row>
    <row r="17" spans="1:4" ht="51" x14ac:dyDescent="0.2">
      <c r="A17" s="134"/>
      <c r="B17" s="136"/>
      <c r="C17" s="78" t="s">
        <v>11</v>
      </c>
      <c r="D17" s="33" t="s">
        <v>112</v>
      </c>
    </row>
    <row r="18" spans="1:4" ht="12.75" customHeight="1" x14ac:dyDescent="0.2">
      <c r="A18" s="134"/>
      <c r="B18" s="136" t="s">
        <v>13</v>
      </c>
      <c r="C18" s="78" t="s">
        <v>2</v>
      </c>
      <c r="D18" s="10" t="s">
        <v>68</v>
      </c>
    </row>
    <row r="19" spans="1:4" ht="25.5" x14ac:dyDescent="0.2">
      <c r="A19" s="135"/>
      <c r="B19" s="136"/>
      <c r="C19" s="78" t="s">
        <v>11</v>
      </c>
      <c r="D19" s="10" t="s">
        <v>68</v>
      </c>
    </row>
    <row r="20" spans="1:4" ht="58.5" customHeight="1" x14ac:dyDescent="0.2">
      <c r="A20" s="153" t="s">
        <v>128</v>
      </c>
      <c r="B20" s="136" t="s">
        <v>69</v>
      </c>
      <c r="C20" s="78" t="s">
        <v>2</v>
      </c>
      <c r="D20" s="7" t="s">
        <v>83</v>
      </c>
    </row>
    <row r="21" spans="1:4" ht="63.75" x14ac:dyDescent="0.2">
      <c r="A21" s="154"/>
      <c r="B21" s="136"/>
      <c r="C21" s="78" t="s">
        <v>11</v>
      </c>
      <c r="D21" s="7" t="s">
        <v>84</v>
      </c>
    </row>
    <row r="22" spans="1:4" ht="58.5" customHeight="1" x14ac:dyDescent="0.2">
      <c r="A22" s="154"/>
      <c r="B22" s="136" t="s">
        <v>3</v>
      </c>
      <c r="C22" s="78" t="s">
        <v>2</v>
      </c>
      <c r="D22" s="7" t="s">
        <v>85</v>
      </c>
    </row>
    <row r="23" spans="1:4" ht="68.25" customHeight="1" x14ac:dyDescent="0.2">
      <c r="A23" s="154"/>
      <c r="B23" s="136"/>
      <c r="C23" s="78" t="s">
        <v>11</v>
      </c>
      <c r="D23" s="7" t="s">
        <v>86</v>
      </c>
    </row>
    <row r="24" spans="1:4" ht="58.5" customHeight="1" x14ac:dyDescent="0.2">
      <c r="A24" s="154"/>
      <c r="B24" s="136" t="s">
        <v>4</v>
      </c>
      <c r="C24" s="78" t="s">
        <v>2</v>
      </c>
      <c r="D24" s="7" t="s">
        <v>87</v>
      </c>
    </row>
    <row r="25" spans="1:4" ht="68.25" customHeight="1" x14ac:dyDescent="0.2">
      <c r="A25" s="154"/>
      <c r="B25" s="136"/>
      <c r="C25" s="78" t="s">
        <v>11</v>
      </c>
      <c r="D25" s="7" t="s">
        <v>88</v>
      </c>
    </row>
    <row r="26" spans="1:4" ht="58.5" customHeight="1" x14ac:dyDescent="0.2">
      <c r="A26" s="154"/>
      <c r="B26" s="136" t="s">
        <v>71</v>
      </c>
      <c r="C26" s="78" t="s">
        <v>2</v>
      </c>
      <c r="D26" s="7" t="s">
        <v>89</v>
      </c>
    </row>
    <row r="27" spans="1:4" ht="60.75" customHeight="1" x14ac:dyDescent="0.2">
      <c r="A27" s="154"/>
      <c r="B27" s="136"/>
      <c r="C27" s="78" t="s">
        <v>11</v>
      </c>
      <c r="D27" s="7" t="s">
        <v>90</v>
      </c>
    </row>
    <row r="28" spans="1:4" x14ac:dyDescent="0.2">
      <c r="A28" s="154"/>
      <c r="B28" s="136" t="s">
        <v>14</v>
      </c>
      <c r="C28" s="78" t="s">
        <v>2</v>
      </c>
      <c r="D28" s="10" t="s">
        <v>324</v>
      </c>
    </row>
    <row r="29" spans="1:4" ht="25.5" x14ac:dyDescent="0.2">
      <c r="A29" s="155"/>
      <c r="B29" s="136"/>
      <c r="C29" s="78" t="s">
        <v>11</v>
      </c>
      <c r="D29" s="10" t="s">
        <v>324</v>
      </c>
    </row>
    <row r="30" spans="1:4" ht="35.25" customHeight="1" x14ac:dyDescent="0.2">
      <c r="A30" s="143" t="s">
        <v>127</v>
      </c>
      <c r="B30" s="144"/>
      <c r="C30" s="78" t="s">
        <v>2</v>
      </c>
      <c r="D30" s="10" t="s">
        <v>324</v>
      </c>
    </row>
    <row r="31" spans="1:4" ht="35.25" customHeight="1" x14ac:dyDescent="0.2">
      <c r="A31" s="145"/>
      <c r="B31" s="146"/>
      <c r="C31" s="78" t="s">
        <v>11</v>
      </c>
      <c r="D31" s="10" t="s">
        <v>324</v>
      </c>
    </row>
    <row r="32" spans="1:4" ht="45" customHeight="1" x14ac:dyDescent="0.2">
      <c r="A32" s="137" t="s">
        <v>65</v>
      </c>
      <c r="B32" s="147" t="s">
        <v>97</v>
      </c>
      <c r="C32" s="148"/>
      <c r="D32" s="156" t="s">
        <v>116</v>
      </c>
    </row>
    <row r="33" spans="1:4" ht="45" customHeight="1" x14ac:dyDescent="0.2">
      <c r="A33" s="138"/>
      <c r="B33" s="147" t="s">
        <v>96</v>
      </c>
      <c r="C33" s="148"/>
      <c r="D33" s="157"/>
    </row>
    <row r="34" spans="1:4" ht="45" customHeight="1" x14ac:dyDescent="0.2">
      <c r="A34" s="138"/>
      <c r="B34" s="147" t="s">
        <v>98</v>
      </c>
      <c r="C34" s="148"/>
      <c r="D34" s="157"/>
    </row>
    <row r="35" spans="1:4" ht="45" customHeight="1" x14ac:dyDescent="0.2">
      <c r="A35" s="138"/>
      <c r="B35" s="147" t="s">
        <v>99</v>
      </c>
      <c r="C35" s="148"/>
      <c r="D35" s="157"/>
    </row>
    <row r="36" spans="1:4" ht="45" customHeight="1" x14ac:dyDescent="0.2">
      <c r="A36" s="138"/>
      <c r="B36" s="147" t="s">
        <v>100</v>
      </c>
      <c r="C36" s="148"/>
      <c r="D36" s="157"/>
    </row>
    <row r="37" spans="1:4" ht="35.25" customHeight="1" x14ac:dyDescent="0.2">
      <c r="A37" s="138"/>
      <c r="B37" s="147" t="s">
        <v>101</v>
      </c>
      <c r="C37" s="148"/>
      <c r="D37" s="158"/>
    </row>
    <row r="38" spans="1:4" ht="35.25" customHeight="1" x14ac:dyDescent="0.2">
      <c r="A38" s="139"/>
      <c r="B38" s="147" t="s">
        <v>64</v>
      </c>
      <c r="C38" s="148"/>
      <c r="D38" s="10" t="s">
        <v>324</v>
      </c>
    </row>
    <row r="39" spans="1:4" ht="54.75" customHeight="1" x14ac:dyDescent="0.2">
      <c r="A39" s="149" t="s">
        <v>73</v>
      </c>
      <c r="B39" s="130" t="s">
        <v>117</v>
      </c>
      <c r="C39" s="130"/>
      <c r="D39" s="9" t="s">
        <v>125</v>
      </c>
    </row>
    <row r="40" spans="1:4" ht="42" customHeight="1" x14ac:dyDescent="0.2">
      <c r="A40" s="149"/>
      <c r="B40" s="130" t="s">
        <v>118</v>
      </c>
      <c r="C40" s="130"/>
      <c r="D40" s="9" t="s">
        <v>126</v>
      </c>
    </row>
    <row r="41" spans="1:4" ht="42" customHeight="1" x14ac:dyDescent="0.2">
      <c r="A41" s="149"/>
      <c r="B41" s="130" t="s">
        <v>119</v>
      </c>
      <c r="C41" s="130"/>
      <c r="D41" s="10" t="s">
        <v>324</v>
      </c>
    </row>
    <row r="42" spans="1:4" ht="29.25" customHeight="1" x14ac:dyDescent="0.2">
      <c r="A42" s="131" t="s">
        <v>121</v>
      </c>
      <c r="B42" s="131"/>
      <c r="C42" s="131"/>
      <c r="D42" s="10" t="s">
        <v>324</v>
      </c>
    </row>
    <row r="43" spans="1:4" ht="42" customHeight="1" x14ac:dyDescent="0.2">
      <c r="A43" s="140" t="s">
        <v>123</v>
      </c>
      <c r="B43" s="141"/>
      <c r="C43" s="142"/>
      <c r="D43" s="9" t="s">
        <v>229</v>
      </c>
    </row>
    <row r="44" spans="1:4" ht="27" customHeight="1" x14ac:dyDescent="0.2">
      <c r="A44" s="130" t="s">
        <v>122</v>
      </c>
      <c r="B44" s="130"/>
      <c r="C44" s="130"/>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I4" zoomScale="70" zoomScaleNormal="70" workbookViewId="0">
      <selection activeCell="AO473" sqref="AO473"/>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2" t="s">
        <v>233</v>
      </c>
      <c r="B2" s="183"/>
      <c r="C2" s="183"/>
      <c r="D2" s="183"/>
      <c r="E2" s="183"/>
      <c r="F2" s="183"/>
      <c r="G2" s="183"/>
      <c r="H2" s="184"/>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2" t="s">
        <v>67</v>
      </c>
      <c r="B4" s="187" t="s">
        <v>1</v>
      </c>
      <c r="C4" s="187" t="s">
        <v>0</v>
      </c>
      <c r="D4" s="167" t="s">
        <v>12</v>
      </c>
      <c r="E4" s="188"/>
      <c r="F4" s="188"/>
      <c r="G4" s="188"/>
      <c r="H4" s="188"/>
      <c r="I4" s="188"/>
      <c r="J4" s="188"/>
      <c r="K4" s="188"/>
      <c r="L4" s="188"/>
      <c r="M4" s="188"/>
      <c r="N4" s="188"/>
      <c r="O4" s="188"/>
      <c r="P4" s="188"/>
      <c r="Q4" s="168"/>
      <c r="R4" s="165" t="s">
        <v>74</v>
      </c>
      <c r="S4" s="173"/>
      <c r="T4" s="173"/>
      <c r="U4" s="173"/>
      <c r="V4" s="173"/>
      <c r="W4" s="173"/>
      <c r="X4" s="173"/>
      <c r="Y4" s="173"/>
      <c r="Z4" s="173"/>
      <c r="AA4" s="166"/>
      <c r="AB4" s="169" t="s">
        <v>127</v>
      </c>
      <c r="AC4" s="170"/>
      <c r="AD4" s="159" t="s">
        <v>65</v>
      </c>
      <c r="AE4" s="160"/>
      <c r="AF4" s="160"/>
      <c r="AG4" s="160"/>
      <c r="AH4" s="160"/>
      <c r="AI4" s="160"/>
      <c r="AJ4" s="161"/>
      <c r="AK4" s="175" t="s">
        <v>73</v>
      </c>
      <c r="AL4" s="176"/>
      <c r="AM4" s="176"/>
      <c r="AN4" s="179" t="s">
        <v>121</v>
      </c>
      <c r="AO4" s="162" t="s">
        <v>124</v>
      </c>
      <c r="AP4" s="162" t="s">
        <v>92</v>
      </c>
    </row>
    <row r="5" spans="1:42" s="1" customFormat="1" ht="53.25" customHeight="1" x14ac:dyDescent="0.2">
      <c r="A5" s="185"/>
      <c r="B5" s="185"/>
      <c r="C5" s="185"/>
      <c r="D5" s="177" t="s">
        <v>8</v>
      </c>
      <c r="E5" s="178"/>
      <c r="F5" s="177" t="s">
        <v>7</v>
      </c>
      <c r="G5" s="178"/>
      <c r="H5" s="177" t="s">
        <v>6</v>
      </c>
      <c r="I5" s="178"/>
      <c r="J5" s="177" t="s">
        <v>10</v>
      </c>
      <c r="K5" s="178"/>
      <c r="L5" s="177" t="s">
        <v>5</v>
      </c>
      <c r="M5" s="178"/>
      <c r="N5" s="177" t="s">
        <v>9</v>
      </c>
      <c r="O5" s="178"/>
      <c r="P5" s="167" t="s">
        <v>13</v>
      </c>
      <c r="Q5" s="168"/>
      <c r="R5" s="167" t="s">
        <v>69</v>
      </c>
      <c r="S5" s="166"/>
      <c r="T5" s="165" t="s">
        <v>3</v>
      </c>
      <c r="U5" s="166"/>
      <c r="V5" s="165" t="s">
        <v>4</v>
      </c>
      <c r="W5" s="166"/>
      <c r="X5" s="165" t="s">
        <v>70</v>
      </c>
      <c r="Y5" s="166"/>
      <c r="Z5" s="167" t="s">
        <v>14</v>
      </c>
      <c r="AA5" s="168"/>
      <c r="AB5" s="171"/>
      <c r="AC5" s="172"/>
      <c r="AD5" s="162" t="s">
        <v>97</v>
      </c>
      <c r="AE5" s="162" t="s">
        <v>96</v>
      </c>
      <c r="AF5" s="162" t="s">
        <v>98</v>
      </c>
      <c r="AG5" s="162" t="s">
        <v>99</v>
      </c>
      <c r="AH5" s="162" t="s">
        <v>100</v>
      </c>
      <c r="AI5" s="162" t="s">
        <v>101</v>
      </c>
      <c r="AJ5" s="174" t="s">
        <v>120</v>
      </c>
      <c r="AK5" s="162" t="s">
        <v>117</v>
      </c>
      <c r="AL5" s="162" t="s">
        <v>118</v>
      </c>
      <c r="AM5" s="162" t="s">
        <v>119</v>
      </c>
      <c r="AN5" s="180"/>
      <c r="AO5" s="163"/>
      <c r="AP5" s="163"/>
    </row>
    <row r="6" spans="1:42" ht="57.75" customHeight="1" x14ac:dyDescent="0.2">
      <c r="A6" s="186"/>
      <c r="B6" s="186"/>
      <c r="C6" s="186"/>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4"/>
      <c r="AE6" s="164"/>
      <c r="AF6" s="164"/>
      <c r="AG6" s="164"/>
      <c r="AH6" s="164"/>
      <c r="AI6" s="164"/>
      <c r="AJ6" s="174"/>
      <c r="AK6" s="164"/>
      <c r="AL6" s="164"/>
      <c r="AM6" s="164"/>
      <c r="AN6" s="181"/>
      <c r="AO6" s="164"/>
      <c r="AP6" s="164"/>
    </row>
    <row r="7" spans="1:42" ht="30" x14ac:dyDescent="0.2">
      <c r="A7" s="63" t="s">
        <v>52</v>
      </c>
      <c r="B7" s="20" t="s">
        <v>134</v>
      </c>
      <c r="C7" s="63" t="s">
        <v>52</v>
      </c>
      <c r="D7" s="83">
        <v>232</v>
      </c>
      <c r="E7" s="51">
        <v>221.49</v>
      </c>
      <c r="F7" s="51">
        <v>413</v>
      </c>
      <c r="G7" s="51">
        <v>402.26</v>
      </c>
      <c r="H7" s="51">
        <v>1169</v>
      </c>
      <c r="I7" s="51">
        <v>1142.05</v>
      </c>
      <c r="J7" s="51">
        <v>652</v>
      </c>
      <c r="K7" s="51">
        <v>633.78</v>
      </c>
      <c r="L7" s="51">
        <v>111</v>
      </c>
      <c r="M7" s="51">
        <v>107.88</v>
      </c>
      <c r="N7" s="51">
        <v>0</v>
      </c>
      <c r="O7" s="51">
        <v>0</v>
      </c>
      <c r="P7" s="52">
        <f>SUM(D7,F7,H7,J7,L7,N7)</f>
        <v>2577</v>
      </c>
      <c r="Q7" s="52">
        <f>SUM(E7,G7,I7,K7,M7,O7)</f>
        <v>2507.46</v>
      </c>
      <c r="R7" s="51">
        <v>41</v>
      </c>
      <c r="S7" s="51">
        <v>38.94</v>
      </c>
      <c r="T7" s="51">
        <v>14</v>
      </c>
      <c r="U7" s="51">
        <v>18</v>
      </c>
      <c r="V7" s="51">
        <v>279</v>
      </c>
      <c r="W7" s="51">
        <v>255.72</v>
      </c>
      <c r="X7" s="51">
        <v>2</v>
      </c>
      <c r="Y7" s="51">
        <v>1.8</v>
      </c>
      <c r="Z7" s="53">
        <f>SUM(R7,T7,V7,X7,)</f>
        <v>336</v>
      </c>
      <c r="AA7" s="53">
        <f>SUM(S7,U7,W7,Y7)</f>
        <v>314.45999999999998</v>
      </c>
      <c r="AB7" s="54">
        <f>P7+Z7</f>
        <v>2913</v>
      </c>
      <c r="AC7" s="54">
        <f>Q7+AA7</f>
        <v>2821.92</v>
      </c>
      <c r="AD7" s="55">
        <v>8362638.3899999987</v>
      </c>
      <c r="AE7" s="56">
        <v>226737.04000000004</v>
      </c>
      <c r="AF7" s="56">
        <v>87295.319999999992</v>
      </c>
      <c r="AG7" s="56">
        <v>40287.67</v>
      </c>
      <c r="AH7" s="56">
        <v>1874437.8700000003</v>
      </c>
      <c r="AI7" s="56">
        <v>952659.91000000027</v>
      </c>
      <c r="AJ7" s="57">
        <f>SUM(AD7:AI7)</f>
        <v>11544056.200000001</v>
      </c>
      <c r="AK7" s="58">
        <v>2628251.8800000004</v>
      </c>
      <c r="AL7" s="58">
        <v>83859.62</v>
      </c>
      <c r="AM7" s="59">
        <f>SUM(AK7:AL7)</f>
        <v>2712111.5000000005</v>
      </c>
      <c r="AN7" s="60">
        <f>SUM(AM7,AJ7)</f>
        <v>14256167.700000001</v>
      </c>
      <c r="AO7" s="50"/>
      <c r="AP7" s="50"/>
    </row>
    <row r="8" spans="1:42" ht="30" x14ac:dyDescent="0.2">
      <c r="A8" s="63" t="s">
        <v>289</v>
      </c>
      <c r="B8" s="20" t="s">
        <v>63</v>
      </c>
      <c r="C8" s="63" t="s">
        <v>52</v>
      </c>
      <c r="D8" s="51">
        <v>120</v>
      </c>
      <c r="E8" s="51">
        <v>111.19</v>
      </c>
      <c r="F8" s="51">
        <v>63</v>
      </c>
      <c r="G8" s="51">
        <v>59.85</v>
      </c>
      <c r="H8" s="51">
        <v>60</v>
      </c>
      <c r="I8" s="51">
        <v>58.83</v>
      </c>
      <c r="J8" s="51">
        <v>4</v>
      </c>
      <c r="K8" s="51">
        <v>3.85</v>
      </c>
      <c r="L8" s="51">
        <v>2</v>
      </c>
      <c r="M8" s="51">
        <v>2</v>
      </c>
      <c r="N8" s="51">
        <v>0</v>
      </c>
      <c r="O8" s="51">
        <v>0</v>
      </c>
      <c r="P8" s="52">
        <f t="shared" ref="P8:P52" si="0">SUM(D8,F8,H8,J8,L8,N8)</f>
        <v>249</v>
      </c>
      <c r="Q8" s="52">
        <f t="shared" ref="Q8:Q52" si="1">SUM(E8,G8,I8,K8,M8,O8)</f>
        <v>235.72</v>
      </c>
      <c r="R8" s="51">
        <v>0</v>
      </c>
      <c r="S8" s="51">
        <v>0</v>
      </c>
      <c r="T8" s="51">
        <v>0</v>
      </c>
      <c r="U8" s="51">
        <v>0</v>
      </c>
      <c r="V8" s="51">
        <v>0</v>
      </c>
      <c r="W8" s="51">
        <v>0</v>
      </c>
      <c r="X8" s="51">
        <v>0</v>
      </c>
      <c r="Y8" s="51">
        <v>0</v>
      </c>
      <c r="Z8" s="53">
        <f t="shared" ref="Z8:Z52" si="2">SUM(R8,T8,V8,X8,)</f>
        <v>0</v>
      </c>
      <c r="AA8" s="53">
        <f t="shared" ref="AA8:AA52" si="3">SUM(S8,U8,W8,Y8)</f>
        <v>0</v>
      </c>
      <c r="AB8" s="54">
        <f t="shared" ref="AB8:AB52" si="4">P8+Z8</f>
        <v>249</v>
      </c>
      <c r="AC8" s="54">
        <f t="shared" ref="AC8:AC52" si="5">Q8+AA8</f>
        <v>235.72</v>
      </c>
      <c r="AD8" s="55">
        <v>491051.27</v>
      </c>
      <c r="AE8" s="56">
        <v>-23.21</v>
      </c>
      <c r="AF8" s="56">
        <v>700</v>
      </c>
      <c r="AG8" s="56">
        <v>291.81</v>
      </c>
      <c r="AH8" s="56">
        <v>100538.66</v>
      </c>
      <c r="AI8" s="56">
        <v>44469.46</v>
      </c>
      <c r="AJ8" s="57">
        <f t="shared" ref="AJ8:AJ52" si="6">SUM(AD8:AI8)</f>
        <v>637027.99</v>
      </c>
      <c r="AK8" s="58">
        <v>0</v>
      </c>
      <c r="AL8" s="58">
        <v>0</v>
      </c>
      <c r="AM8" s="59">
        <f t="shared" ref="AM8:AM52" si="7">SUM(AK8:AL8)</f>
        <v>0</v>
      </c>
      <c r="AN8" s="60">
        <f t="shared" ref="AN8:AN45" si="8">SUM(AM8,AJ8)</f>
        <v>637027.99</v>
      </c>
      <c r="AO8" s="4"/>
      <c r="AP8" s="4"/>
    </row>
    <row r="9" spans="1:42" ht="30" x14ac:dyDescent="0.2">
      <c r="A9" s="63" t="s">
        <v>240</v>
      </c>
      <c r="B9" s="20" t="s">
        <v>63</v>
      </c>
      <c r="C9" s="63" t="s">
        <v>52</v>
      </c>
      <c r="D9" s="51">
        <v>10699</v>
      </c>
      <c r="E9" s="51">
        <v>9236.31</v>
      </c>
      <c r="F9" s="51">
        <v>2539</v>
      </c>
      <c r="G9" s="51">
        <v>2371.94</v>
      </c>
      <c r="H9" s="51">
        <v>2190</v>
      </c>
      <c r="I9" s="51">
        <v>2028.16</v>
      </c>
      <c r="J9" s="51">
        <v>474</v>
      </c>
      <c r="K9" s="51">
        <v>462.82</v>
      </c>
      <c r="L9" s="51">
        <v>51</v>
      </c>
      <c r="M9" s="51">
        <v>51</v>
      </c>
      <c r="N9" s="51">
        <v>0</v>
      </c>
      <c r="O9" s="51">
        <v>0</v>
      </c>
      <c r="P9" s="52">
        <f t="shared" si="0"/>
        <v>15953</v>
      </c>
      <c r="Q9" s="52">
        <f t="shared" si="1"/>
        <v>14150.23</v>
      </c>
      <c r="R9" s="51"/>
      <c r="S9" s="51">
        <v>1504.2099999999998</v>
      </c>
      <c r="T9" s="51"/>
      <c r="U9" s="51">
        <v>1</v>
      </c>
      <c r="V9" s="51"/>
      <c r="W9" s="51">
        <v>22.79</v>
      </c>
      <c r="X9" s="51"/>
      <c r="Y9" s="51"/>
      <c r="Z9" s="53">
        <f t="shared" si="2"/>
        <v>0</v>
      </c>
      <c r="AA9" s="53">
        <f t="shared" si="3"/>
        <v>1527.9999999999998</v>
      </c>
      <c r="AB9" s="54">
        <f t="shared" si="4"/>
        <v>15953</v>
      </c>
      <c r="AC9" s="54">
        <f t="shared" si="5"/>
        <v>15678.23</v>
      </c>
      <c r="AD9" s="55">
        <v>28119639.020000007</v>
      </c>
      <c r="AE9" s="56">
        <v>470752.65</v>
      </c>
      <c r="AF9" s="56">
        <v>93704.5</v>
      </c>
      <c r="AG9" s="56">
        <v>457516.44</v>
      </c>
      <c r="AH9" s="56">
        <v>5727731.8199999994</v>
      </c>
      <c r="AI9" s="56">
        <v>2472917.6699999995</v>
      </c>
      <c r="AJ9" s="57">
        <f t="shared" si="6"/>
        <v>37342262.100000009</v>
      </c>
      <c r="AK9" s="58">
        <v>3945359.01</v>
      </c>
      <c r="AL9" s="58">
        <v>1161155.2000000002</v>
      </c>
      <c r="AM9" s="59">
        <f t="shared" si="7"/>
        <v>5106514.21</v>
      </c>
      <c r="AN9" s="60">
        <f t="shared" si="8"/>
        <v>42448776.31000001</v>
      </c>
      <c r="AO9" s="4"/>
      <c r="AP9" s="4"/>
    </row>
    <row r="10" spans="1:42" ht="30" x14ac:dyDescent="0.2">
      <c r="A10" s="63" t="s">
        <v>280</v>
      </c>
      <c r="B10" s="20" t="s">
        <v>63</v>
      </c>
      <c r="C10" s="63" t="s">
        <v>52</v>
      </c>
      <c r="D10" s="51">
        <v>558</v>
      </c>
      <c r="E10" s="51">
        <v>520.98</v>
      </c>
      <c r="F10" s="51">
        <v>335</v>
      </c>
      <c r="G10" s="51">
        <v>316.97000000000003</v>
      </c>
      <c r="H10" s="51">
        <v>345</v>
      </c>
      <c r="I10" s="51">
        <v>333.42</v>
      </c>
      <c r="J10" s="51">
        <v>115</v>
      </c>
      <c r="K10" s="51">
        <v>113.8</v>
      </c>
      <c r="L10" s="51">
        <v>13</v>
      </c>
      <c r="M10" s="51">
        <v>12</v>
      </c>
      <c r="N10" s="51">
        <v>0</v>
      </c>
      <c r="O10" s="51">
        <v>0</v>
      </c>
      <c r="P10" s="52">
        <f t="shared" si="0"/>
        <v>1366</v>
      </c>
      <c r="Q10" s="52">
        <f t="shared" si="1"/>
        <v>1297.17</v>
      </c>
      <c r="R10" s="51">
        <v>28</v>
      </c>
      <c r="S10" s="51">
        <v>28</v>
      </c>
      <c r="T10" s="51">
        <v>0</v>
      </c>
      <c r="U10" s="51">
        <v>0</v>
      </c>
      <c r="V10" s="51">
        <v>19</v>
      </c>
      <c r="W10" s="51">
        <v>19</v>
      </c>
      <c r="X10" s="51">
        <v>0</v>
      </c>
      <c r="Y10" s="51">
        <v>0</v>
      </c>
      <c r="Z10" s="53">
        <f t="shared" si="2"/>
        <v>47</v>
      </c>
      <c r="AA10" s="53">
        <f t="shared" si="3"/>
        <v>47</v>
      </c>
      <c r="AB10" s="54">
        <f t="shared" si="4"/>
        <v>1413</v>
      </c>
      <c r="AC10" s="54">
        <f t="shared" si="5"/>
        <v>1344.17</v>
      </c>
      <c r="AD10" s="55">
        <v>3000834.7700000005</v>
      </c>
      <c r="AE10" s="56">
        <v>51968.4</v>
      </c>
      <c r="AF10" s="56">
        <v>7580</v>
      </c>
      <c r="AG10" s="56">
        <v>189921.16999999998</v>
      </c>
      <c r="AH10" s="56">
        <v>617572.20000000019</v>
      </c>
      <c r="AI10" s="56">
        <v>314899.28000000003</v>
      </c>
      <c r="AJ10" s="57">
        <f t="shared" si="6"/>
        <v>4182775.8200000003</v>
      </c>
      <c r="AK10" s="58">
        <v>201663.69</v>
      </c>
      <c r="AL10" s="58">
        <v>0</v>
      </c>
      <c r="AM10" s="59">
        <f t="shared" si="7"/>
        <v>201663.69</v>
      </c>
      <c r="AN10" s="60">
        <f t="shared" si="8"/>
        <v>4384439.5100000007</v>
      </c>
      <c r="AO10" s="4"/>
      <c r="AP10" s="4"/>
    </row>
    <row r="11" spans="1:42" ht="30" x14ac:dyDescent="0.2">
      <c r="A11" s="63" t="s">
        <v>185</v>
      </c>
      <c r="B11" s="20" t="s">
        <v>63</v>
      </c>
      <c r="C11" s="63" t="s">
        <v>52</v>
      </c>
      <c r="D11" s="51">
        <v>23867</v>
      </c>
      <c r="E11" s="51">
        <v>22668.54</v>
      </c>
      <c r="F11" s="51">
        <v>5989</v>
      </c>
      <c r="G11" s="51">
        <v>5771.5</v>
      </c>
      <c r="H11" s="51">
        <v>5337</v>
      </c>
      <c r="I11" s="51">
        <v>5073.92</v>
      </c>
      <c r="J11" s="51">
        <v>661</v>
      </c>
      <c r="K11" s="51">
        <v>646.67999999999995</v>
      </c>
      <c r="L11" s="51">
        <v>58</v>
      </c>
      <c r="M11" s="51">
        <v>58</v>
      </c>
      <c r="N11" s="51">
        <v>9710</v>
      </c>
      <c r="O11" s="51">
        <v>8898.9</v>
      </c>
      <c r="P11" s="52">
        <f t="shared" si="0"/>
        <v>45622</v>
      </c>
      <c r="Q11" s="52">
        <f t="shared" si="1"/>
        <v>43117.54</v>
      </c>
      <c r="R11" s="51"/>
      <c r="S11" s="51">
        <v>956.58</v>
      </c>
      <c r="T11" s="51"/>
      <c r="U11" s="51">
        <v>0.5</v>
      </c>
      <c r="V11" s="51"/>
      <c r="W11" s="51">
        <v>228.48</v>
      </c>
      <c r="X11" s="51">
        <v>0</v>
      </c>
      <c r="Y11" s="51">
        <v>8</v>
      </c>
      <c r="Z11" s="53">
        <f t="shared" si="2"/>
        <v>0</v>
      </c>
      <c r="AA11" s="53">
        <f t="shared" si="3"/>
        <v>1193.56</v>
      </c>
      <c r="AB11" s="54">
        <f t="shared" si="4"/>
        <v>45622</v>
      </c>
      <c r="AC11" s="54">
        <f t="shared" si="5"/>
        <v>44311.1</v>
      </c>
      <c r="AD11" s="55">
        <v>110663098</v>
      </c>
      <c r="AE11" s="56">
        <v>0</v>
      </c>
      <c r="AF11" s="56">
        <v>0</v>
      </c>
      <c r="AG11" s="56">
        <v>7068908.4100000001</v>
      </c>
      <c r="AH11" s="56">
        <v>23467626.59999999</v>
      </c>
      <c r="AI11" s="56">
        <v>10677540.359999998</v>
      </c>
      <c r="AJ11" s="57">
        <f t="shared" si="6"/>
        <v>151877173.36999997</v>
      </c>
      <c r="AK11" s="58">
        <v>3678492.9700000011</v>
      </c>
      <c r="AL11" s="58">
        <v>9921</v>
      </c>
      <c r="AM11" s="59">
        <f t="shared" si="7"/>
        <v>3688413.9700000011</v>
      </c>
      <c r="AN11" s="60">
        <f t="shared" si="8"/>
        <v>155565587.33999997</v>
      </c>
      <c r="AO11" s="50"/>
      <c r="AP11" s="4"/>
    </row>
    <row r="12" spans="1:42" ht="30" x14ac:dyDescent="0.2">
      <c r="A12" s="63" t="s">
        <v>187</v>
      </c>
      <c r="B12" s="20" t="s">
        <v>63</v>
      </c>
      <c r="C12" s="63" t="s">
        <v>52</v>
      </c>
      <c r="D12" s="51">
        <v>657</v>
      </c>
      <c r="E12" s="51">
        <v>605.79999999999995</v>
      </c>
      <c r="F12" s="51">
        <v>280</v>
      </c>
      <c r="G12" s="51">
        <v>262.77</v>
      </c>
      <c r="H12" s="51">
        <v>127</v>
      </c>
      <c r="I12" s="51">
        <v>124.07</v>
      </c>
      <c r="J12" s="51">
        <v>16</v>
      </c>
      <c r="K12" s="51">
        <v>15.32</v>
      </c>
      <c r="L12" s="51">
        <v>2</v>
      </c>
      <c r="M12" s="51">
        <v>2</v>
      </c>
      <c r="N12" s="51">
        <v>0</v>
      </c>
      <c r="O12" s="51">
        <v>0</v>
      </c>
      <c r="P12" s="52">
        <f t="shared" si="0"/>
        <v>1082</v>
      </c>
      <c r="Q12" s="52">
        <f t="shared" si="1"/>
        <v>1009.9599999999999</v>
      </c>
      <c r="R12" s="51">
        <v>255</v>
      </c>
      <c r="S12" s="51">
        <v>233.35</v>
      </c>
      <c r="T12" s="51">
        <v>0</v>
      </c>
      <c r="U12" s="51">
        <v>0</v>
      </c>
      <c r="V12" s="51">
        <v>26</v>
      </c>
      <c r="W12" s="51">
        <v>26</v>
      </c>
      <c r="X12" s="51">
        <v>0</v>
      </c>
      <c r="Y12" s="51">
        <v>0</v>
      </c>
      <c r="Z12" s="53">
        <f t="shared" si="2"/>
        <v>281</v>
      </c>
      <c r="AA12" s="53">
        <f t="shared" si="3"/>
        <v>259.35000000000002</v>
      </c>
      <c r="AB12" s="54">
        <f t="shared" si="4"/>
        <v>1363</v>
      </c>
      <c r="AC12" s="54">
        <f t="shared" si="5"/>
        <v>1269.31</v>
      </c>
      <c r="AD12" s="55">
        <v>1787483.52</v>
      </c>
      <c r="AE12" s="56">
        <v>22869.45</v>
      </c>
      <c r="AF12" s="56">
        <v>5202</v>
      </c>
      <c r="AG12" s="56">
        <v>125910.25</v>
      </c>
      <c r="AH12" s="56">
        <v>344970.5</v>
      </c>
      <c r="AI12" s="56">
        <v>156494.5</v>
      </c>
      <c r="AJ12" s="57">
        <f t="shared" si="6"/>
        <v>2442930.2199999997</v>
      </c>
      <c r="AK12" s="58">
        <v>478245.09</v>
      </c>
      <c r="AL12" s="58">
        <v>0</v>
      </c>
      <c r="AM12" s="59">
        <f t="shared" si="7"/>
        <v>478245.09</v>
      </c>
      <c r="AN12" s="60">
        <f t="shared" si="8"/>
        <v>2921175.3099999996</v>
      </c>
      <c r="AO12" s="4"/>
      <c r="AP12" s="4"/>
    </row>
    <row r="13" spans="1:42" ht="45" x14ac:dyDescent="0.2">
      <c r="A13" s="63" t="s">
        <v>255</v>
      </c>
      <c r="B13" s="20" t="s">
        <v>129</v>
      </c>
      <c r="C13" s="63" t="s">
        <v>52</v>
      </c>
      <c r="D13" s="51">
        <v>0</v>
      </c>
      <c r="E13" s="51">
        <v>0</v>
      </c>
      <c r="F13" s="51">
        <v>0</v>
      </c>
      <c r="G13" s="51">
        <v>0</v>
      </c>
      <c r="H13" s="51">
        <v>0</v>
      </c>
      <c r="I13" s="51">
        <v>0</v>
      </c>
      <c r="J13" s="51">
        <v>0</v>
      </c>
      <c r="K13" s="51">
        <v>0</v>
      </c>
      <c r="L13" s="51">
        <v>0</v>
      </c>
      <c r="M13" s="51">
        <v>0</v>
      </c>
      <c r="N13" s="51">
        <v>1680</v>
      </c>
      <c r="O13" s="51">
        <v>1503.53</v>
      </c>
      <c r="P13" s="52">
        <f t="shared" si="0"/>
        <v>1680</v>
      </c>
      <c r="Q13" s="52">
        <f t="shared" si="1"/>
        <v>1503.53</v>
      </c>
      <c r="R13" s="51">
        <v>143</v>
      </c>
      <c r="S13" s="51">
        <v>143</v>
      </c>
      <c r="T13" s="51">
        <v>1</v>
      </c>
      <c r="U13" s="51">
        <v>1</v>
      </c>
      <c r="V13" s="51">
        <v>0</v>
      </c>
      <c r="W13" s="51">
        <v>0</v>
      </c>
      <c r="X13" s="51">
        <v>0</v>
      </c>
      <c r="Y13" s="51">
        <v>0</v>
      </c>
      <c r="Z13" s="53">
        <f t="shared" si="2"/>
        <v>144</v>
      </c>
      <c r="AA13" s="53">
        <f t="shared" si="3"/>
        <v>144</v>
      </c>
      <c r="AB13" s="54">
        <f t="shared" si="4"/>
        <v>1824</v>
      </c>
      <c r="AC13" s="54">
        <f t="shared" si="5"/>
        <v>1647.53</v>
      </c>
      <c r="AD13" s="55">
        <v>4866048.8000000007</v>
      </c>
      <c r="AE13" s="56">
        <v>88094.07</v>
      </c>
      <c r="AF13" s="56">
        <v>0</v>
      </c>
      <c r="AG13" s="56">
        <v>21728.3</v>
      </c>
      <c r="AH13" s="56">
        <v>1037683.3999999996</v>
      </c>
      <c r="AI13" s="56">
        <v>532445.11999999988</v>
      </c>
      <c r="AJ13" s="57">
        <f t="shared" si="6"/>
        <v>6545999.6900000004</v>
      </c>
      <c r="AK13" s="58">
        <v>903181.5199999999</v>
      </c>
      <c r="AL13" s="58">
        <v>0</v>
      </c>
      <c r="AM13" s="59">
        <f t="shared" si="7"/>
        <v>903181.5199999999</v>
      </c>
      <c r="AN13" s="60">
        <f t="shared" si="8"/>
        <v>7449181.21</v>
      </c>
      <c r="AO13" s="4" t="s">
        <v>331</v>
      </c>
      <c r="AP13" s="4"/>
    </row>
    <row r="14" spans="1:42" ht="45" x14ac:dyDescent="0.2">
      <c r="A14" s="63" t="s">
        <v>189</v>
      </c>
      <c r="B14" s="20" t="s">
        <v>129</v>
      </c>
      <c r="C14" s="63" t="s">
        <v>52</v>
      </c>
      <c r="D14" s="51">
        <v>0</v>
      </c>
      <c r="E14" s="51">
        <v>0</v>
      </c>
      <c r="F14" s="51">
        <v>0</v>
      </c>
      <c r="G14" s="51">
        <v>0</v>
      </c>
      <c r="H14" s="51">
        <v>0</v>
      </c>
      <c r="I14" s="51">
        <v>0</v>
      </c>
      <c r="J14" s="51">
        <v>0</v>
      </c>
      <c r="K14" s="51">
        <v>0</v>
      </c>
      <c r="L14" s="51">
        <v>0</v>
      </c>
      <c r="M14" s="51">
        <v>0</v>
      </c>
      <c r="N14" s="51">
        <v>83</v>
      </c>
      <c r="O14" s="51">
        <v>77.72</v>
      </c>
      <c r="P14" s="52">
        <f t="shared" si="0"/>
        <v>83</v>
      </c>
      <c r="Q14" s="52">
        <f t="shared" si="1"/>
        <v>77.72</v>
      </c>
      <c r="R14" s="51">
        <v>0</v>
      </c>
      <c r="S14" s="51">
        <v>0</v>
      </c>
      <c r="T14" s="51">
        <v>0</v>
      </c>
      <c r="U14" s="51">
        <v>0</v>
      </c>
      <c r="V14" s="51">
        <v>0</v>
      </c>
      <c r="W14" s="51">
        <v>0</v>
      </c>
      <c r="X14" s="51">
        <v>0</v>
      </c>
      <c r="Y14" s="51">
        <v>0</v>
      </c>
      <c r="Z14" s="53">
        <f t="shared" si="2"/>
        <v>0</v>
      </c>
      <c r="AA14" s="53">
        <f t="shared" si="3"/>
        <v>0</v>
      </c>
      <c r="AB14" s="54">
        <f t="shared" si="4"/>
        <v>83</v>
      </c>
      <c r="AC14" s="54">
        <f t="shared" si="5"/>
        <v>77.72</v>
      </c>
      <c r="AD14" s="55">
        <v>221842.69</v>
      </c>
      <c r="AE14" s="56">
        <v>50.01</v>
      </c>
      <c r="AF14" s="56">
        <v>0</v>
      </c>
      <c r="AG14" s="56">
        <v>86.68</v>
      </c>
      <c r="AH14" s="56">
        <v>43179.43</v>
      </c>
      <c r="AI14" s="56">
        <v>22682.73</v>
      </c>
      <c r="AJ14" s="57">
        <f t="shared" si="6"/>
        <v>287841.53999999998</v>
      </c>
      <c r="AK14" s="58">
        <v>0</v>
      </c>
      <c r="AL14" s="58">
        <v>0</v>
      </c>
      <c r="AM14" s="59">
        <f t="shared" si="7"/>
        <v>0</v>
      </c>
      <c r="AN14" s="60">
        <f t="shared" si="8"/>
        <v>287841.53999999998</v>
      </c>
      <c r="AO14" s="4" t="s">
        <v>332</v>
      </c>
      <c r="AP14" s="4"/>
    </row>
    <row r="15" spans="1:42" ht="45" x14ac:dyDescent="0.2">
      <c r="A15" s="63" t="s">
        <v>53</v>
      </c>
      <c r="B15" s="20" t="s">
        <v>129</v>
      </c>
      <c r="C15" s="63" t="s">
        <v>52</v>
      </c>
      <c r="D15" s="51">
        <v>5</v>
      </c>
      <c r="E15" s="51">
        <v>5</v>
      </c>
      <c r="F15" s="51">
        <v>10</v>
      </c>
      <c r="G15" s="51">
        <v>8.6</v>
      </c>
      <c r="H15" s="51">
        <v>23</v>
      </c>
      <c r="I15" s="51">
        <v>22.8</v>
      </c>
      <c r="J15" s="51">
        <v>8</v>
      </c>
      <c r="K15" s="51">
        <v>8</v>
      </c>
      <c r="L15" s="51">
        <v>1</v>
      </c>
      <c r="M15" s="51">
        <v>1</v>
      </c>
      <c r="N15" s="51">
        <v>1</v>
      </c>
      <c r="O15" s="51">
        <v>0.4</v>
      </c>
      <c r="P15" s="52">
        <f t="shared" si="0"/>
        <v>48</v>
      </c>
      <c r="Q15" s="52">
        <f t="shared" si="1"/>
        <v>45.8</v>
      </c>
      <c r="R15" s="51">
        <v>6</v>
      </c>
      <c r="S15" s="51">
        <v>6</v>
      </c>
      <c r="T15" s="51">
        <v>0</v>
      </c>
      <c r="U15" s="51">
        <v>0</v>
      </c>
      <c r="V15" s="51">
        <v>0</v>
      </c>
      <c r="W15" s="51">
        <v>0</v>
      </c>
      <c r="X15" s="51">
        <v>0</v>
      </c>
      <c r="Y15" s="51">
        <v>0</v>
      </c>
      <c r="Z15" s="53">
        <f t="shared" si="2"/>
        <v>6</v>
      </c>
      <c r="AA15" s="53">
        <f t="shared" si="3"/>
        <v>6</v>
      </c>
      <c r="AB15" s="54">
        <f t="shared" si="4"/>
        <v>54</v>
      </c>
      <c r="AC15" s="54">
        <f t="shared" si="5"/>
        <v>51.8</v>
      </c>
      <c r="AD15" s="55">
        <v>149366.24</v>
      </c>
      <c r="AE15" s="56">
        <v>1872.2299999999996</v>
      </c>
      <c r="AF15" s="56">
        <v>250</v>
      </c>
      <c r="AG15" s="56">
        <v>0</v>
      </c>
      <c r="AH15" s="56">
        <v>25552.600000000002</v>
      </c>
      <c r="AI15" s="56">
        <v>18146.37</v>
      </c>
      <c r="AJ15" s="57">
        <f t="shared" si="6"/>
        <v>195187.44</v>
      </c>
      <c r="AK15" s="58">
        <v>26124.04</v>
      </c>
      <c r="AL15" s="58">
        <v>0</v>
      </c>
      <c r="AM15" s="59">
        <f t="shared" si="7"/>
        <v>26124.04</v>
      </c>
      <c r="AN15" s="60">
        <f t="shared" si="8"/>
        <v>221311.48</v>
      </c>
      <c r="AO15" s="4"/>
      <c r="AP15" s="4"/>
    </row>
    <row r="16" spans="1:42" ht="45" x14ac:dyDescent="0.2">
      <c r="A16" s="63" t="s">
        <v>54</v>
      </c>
      <c r="B16" s="20" t="s">
        <v>129</v>
      </c>
      <c r="C16" s="63" t="s">
        <v>52</v>
      </c>
      <c r="D16" s="51">
        <v>0</v>
      </c>
      <c r="E16" s="51">
        <v>0</v>
      </c>
      <c r="F16" s="51">
        <v>0</v>
      </c>
      <c r="G16" s="51">
        <v>0</v>
      </c>
      <c r="H16" s="51">
        <v>0</v>
      </c>
      <c r="I16" s="51">
        <v>0</v>
      </c>
      <c r="J16" s="51">
        <v>0</v>
      </c>
      <c r="K16" s="51">
        <v>0</v>
      </c>
      <c r="L16" s="51">
        <v>0</v>
      </c>
      <c r="M16" s="51">
        <v>0</v>
      </c>
      <c r="N16" s="51">
        <v>34</v>
      </c>
      <c r="O16" s="51">
        <v>31.41</v>
      </c>
      <c r="P16" s="52">
        <f t="shared" si="0"/>
        <v>34</v>
      </c>
      <c r="Q16" s="52">
        <f t="shared" si="1"/>
        <v>31.41</v>
      </c>
      <c r="R16" s="51">
        <v>0</v>
      </c>
      <c r="S16" s="51">
        <v>0</v>
      </c>
      <c r="T16" s="51">
        <v>0</v>
      </c>
      <c r="U16" s="51">
        <v>0</v>
      </c>
      <c r="V16" s="51">
        <v>0</v>
      </c>
      <c r="W16" s="51">
        <v>0</v>
      </c>
      <c r="X16" s="51">
        <v>0</v>
      </c>
      <c r="Y16" s="51">
        <v>0</v>
      </c>
      <c r="Z16" s="53">
        <f t="shared" si="2"/>
        <v>0</v>
      </c>
      <c r="AA16" s="53">
        <f t="shared" si="3"/>
        <v>0</v>
      </c>
      <c r="AB16" s="54">
        <f t="shared" si="4"/>
        <v>34</v>
      </c>
      <c r="AC16" s="54">
        <f t="shared" si="5"/>
        <v>31.41</v>
      </c>
      <c r="AD16" s="55">
        <v>145919.92000000001</v>
      </c>
      <c r="AE16" s="56">
        <v>0</v>
      </c>
      <c r="AF16" s="56">
        <v>0</v>
      </c>
      <c r="AG16" s="56">
        <v>0</v>
      </c>
      <c r="AH16" s="56">
        <v>26447.71</v>
      </c>
      <c r="AI16" s="56">
        <v>17367.439999999999</v>
      </c>
      <c r="AJ16" s="57">
        <f t="shared" si="6"/>
        <v>189735.07</v>
      </c>
      <c r="AK16" s="58">
        <v>0</v>
      </c>
      <c r="AL16" s="58">
        <v>0</v>
      </c>
      <c r="AM16" s="59">
        <f t="shared" si="7"/>
        <v>0</v>
      </c>
      <c r="AN16" s="60">
        <f t="shared" si="8"/>
        <v>189735.07</v>
      </c>
      <c r="AO16" s="4" t="s">
        <v>333</v>
      </c>
      <c r="AP16" s="4"/>
    </row>
    <row r="17" spans="1:42" ht="45" x14ac:dyDescent="0.2">
      <c r="A17" s="63" t="s">
        <v>191</v>
      </c>
      <c r="B17" s="20" t="s">
        <v>129</v>
      </c>
      <c r="C17" s="63" t="s">
        <v>52</v>
      </c>
      <c r="D17" s="51">
        <v>19</v>
      </c>
      <c r="E17" s="51">
        <v>18</v>
      </c>
      <c r="F17" s="51">
        <v>67</v>
      </c>
      <c r="G17" s="51">
        <v>65.2</v>
      </c>
      <c r="H17" s="51">
        <v>22</v>
      </c>
      <c r="I17" s="51">
        <v>22.6</v>
      </c>
      <c r="J17" s="51">
        <v>6</v>
      </c>
      <c r="K17" s="51">
        <v>6</v>
      </c>
      <c r="L17" s="51">
        <v>1</v>
      </c>
      <c r="M17" s="51">
        <v>1</v>
      </c>
      <c r="N17" s="51">
        <v>1</v>
      </c>
      <c r="O17" s="51">
        <v>0.4</v>
      </c>
      <c r="P17" s="52">
        <f t="shared" si="0"/>
        <v>116</v>
      </c>
      <c r="Q17" s="52">
        <f t="shared" si="1"/>
        <v>113.20000000000002</v>
      </c>
      <c r="R17" s="51">
        <v>7</v>
      </c>
      <c r="S17" s="51">
        <v>7</v>
      </c>
      <c r="T17" s="51">
        <v>0</v>
      </c>
      <c r="U17" s="51">
        <v>0</v>
      </c>
      <c r="V17" s="51">
        <v>0</v>
      </c>
      <c r="W17" s="51">
        <v>0</v>
      </c>
      <c r="X17" s="51">
        <v>0</v>
      </c>
      <c r="Y17" s="51">
        <v>0</v>
      </c>
      <c r="Z17" s="53">
        <f t="shared" si="2"/>
        <v>7</v>
      </c>
      <c r="AA17" s="53">
        <f t="shared" si="3"/>
        <v>7</v>
      </c>
      <c r="AB17" s="54">
        <f t="shared" si="4"/>
        <v>123</v>
      </c>
      <c r="AC17" s="54">
        <f t="shared" si="5"/>
        <v>120.20000000000002</v>
      </c>
      <c r="AD17" s="55">
        <v>259988.6</v>
      </c>
      <c r="AE17" s="56">
        <v>1304.5</v>
      </c>
      <c r="AF17" s="56">
        <v>0</v>
      </c>
      <c r="AG17" s="56">
        <v>2148.9</v>
      </c>
      <c r="AH17" s="56">
        <v>44685.9</v>
      </c>
      <c r="AI17" s="56">
        <v>25808.5</v>
      </c>
      <c r="AJ17" s="57">
        <f t="shared" si="6"/>
        <v>333936.40000000002</v>
      </c>
      <c r="AK17" s="58">
        <v>24000</v>
      </c>
      <c r="AL17" s="58">
        <v>0</v>
      </c>
      <c r="AM17" s="59">
        <f t="shared" si="7"/>
        <v>24000</v>
      </c>
      <c r="AN17" s="60">
        <f t="shared" si="8"/>
        <v>357936.4</v>
      </c>
      <c r="AO17" s="4"/>
      <c r="AP17" s="4"/>
    </row>
    <row r="18" spans="1:42" ht="45" x14ac:dyDescent="0.2">
      <c r="A18" s="63" t="s">
        <v>274</v>
      </c>
      <c r="B18" s="20" t="s">
        <v>129</v>
      </c>
      <c r="C18" s="63" t="s">
        <v>52</v>
      </c>
      <c r="D18" s="51">
        <v>15</v>
      </c>
      <c r="E18" s="51">
        <v>13</v>
      </c>
      <c r="F18" s="51">
        <v>25</v>
      </c>
      <c r="G18" s="51">
        <v>23</v>
      </c>
      <c r="H18" s="51">
        <v>96</v>
      </c>
      <c r="I18" s="51">
        <v>89</v>
      </c>
      <c r="J18" s="51">
        <v>35</v>
      </c>
      <c r="K18" s="51">
        <v>33</v>
      </c>
      <c r="L18" s="51">
        <v>2</v>
      </c>
      <c r="M18" s="51">
        <v>2</v>
      </c>
      <c r="N18" s="51">
        <v>12</v>
      </c>
      <c r="O18" s="51">
        <v>12</v>
      </c>
      <c r="P18" s="52">
        <f t="shared" si="0"/>
        <v>185</v>
      </c>
      <c r="Q18" s="52">
        <f t="shared" si="1"/>
        <v>172</v>
      </c>
      <c r="R18" s="51">
        <v>0</v>
      </c>
      <c r="S18" s="51">
        <v>0</v>
      </c>
      <c r="T18" s="51">
        <v>0</v>
      </c>
      <c r="U18" s="51">
        <v>0</v>
      </c>
      <c r="V18" s="51">
        <v>0</v>
      </c>
      <c r="W18" s="51">
        <v>0</v>
      </c>
      <c r="X18" s="51">
        <v>0</v>
      </c>
      <c r="Y18" s="51">
        <v>0</v>
      </c>
      <c r="Z18" s="53">
        <f t="shared" si="2"/>
        <v>0</v>
      </c>
      <c r="AA18" s="53">
        <f t="shared" si="3"/>
        <v>0</v>
      </c>
      <c r="AB18" s="54">
        <f t="shared" si="4"/>
        <v>185</v>
      </c>
      <c r="AC18" s="54">
        <f t="shared" si="5"/>
        <v>172</v>
      </c>
      <c r="AD18" s="55">
        <v>625055.87</v>
      </c>
      <c r="AE18" s="56">
        <v>10483.719999999999</v>
      </c>
      <c r="AF18" s="56">
        <v>2800</v>
      </c>
      <c r="AG18" s="56">
        <v>3917.43</v>
      </c>
      <c r="AH18" s="56">
        <v>113147.8</v>
      </c>
      <c r="AI18" s="56">
        <v>53742.32</v>
      </c>
      <c r="AJ18" s="57">
        <f t="shared" si="6"/>
        <v>809147.14</v>
      </c>
      <c r="AK18" s="58">
        <v>0</v>
      </c>
      <c r="AL18" s="58">
        <v>0</v>
      </c>
      <c r="AM18" s="59">
        <f t="shared" si="7"/>
        <v>0</v>
      </c>
      <c r="AN18" s="60">
        <f t="shared" si="8"/>
        <v>809147.14</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2"/>
        <v>0</v>
      </c>
      <c r="AA19" s="53">
        <f t="shared" si="3"/>
        <v>0</v>
      </c>
      <c r="AB19" s="54">
        <f t="shared" si="4"/>
        <v>0</v>
      </c>
      <c r="AC19" s="54">
        <f t="shared" si="5"/>
        <v>0</v>
      </c>
      <c r="AD19" s="55"/>
      <c r="AE19" s="56"/>
      <c r="AF19" s="56"/>
      <c r="AG19" s="56"/>
      <c r="AH19" s="56"/>
      <c r="AI19" s="56"/>
      <c r="AJ19" s="57">
        <f t="shared" si="6"/>
        <v>0</v>
      </c>
      <c r="AK19" s="58"/>
      <c r="AL19" s="58"/>
      <c r="AM19" s="59">
        <f t="shared" si="7"/>
        <v>0</v>
      </c>
      <c r="AN19" s="60">
        <f t="shared" si="8"/>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2"/>
        <v>0</v>
      </c>
      <c r="AA20" s="53">
        <f t="shared" si="3"/>
        <v>0</v>
      </c>
      <c r="AB20" s="54">
        <f t="shared" si="4"/>
        <v>0</v>
      </c>
      <c r="AC20" s="54">
        <f t="shared" si="5"/>
        <v>0</v>
      </c>
      <c r="AD20" s="55"/>
      <c r="AE20" s="56"/>
      <c r="AF20" s="56"/>
      <c r="AG20" s="56"/>
      <c r="AH20" s="56"/>
      <c r="AI20" s="56"/>
      <c r="AJ20" s="57">
        <f t="shared" si="6"/>
        <v>0</v>
      </c>
      <c r="AK20" s="58"/>
      <c r="AL20" s="58"/>
      <c r="AM20" s="59">
        <f t="shared" si="7"/>
        <v>0</v>
      </c>
      <c r="AN20" s="60">
        <f t="shared" si="8"/>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2"/>
        <v>0</v>
      </c>
      <c r="AA21" s="53">
        <f t="shared" si="3"/>
        <v>0</v>
      </c>
      <c r="AB21" s="54">
        <f t="shared" si="4"/>
        <v>0</v>
      </c>
      <c r="AC21" s="54">
        <f t="shared" si="5"/>
        <v>0</v>
      </c>
      <c r="AD21" s="55"/>
      <c r="AE21" s="56"/>
      <c r="AF21" s="56"/>
      <c r="AG21" s="56"/>
      <c r="AH21" s="56"/>
      <c r="AI21" s="56"/>
      <c r="AJ21" s="57">
        <f t="shared" si="6"/>
        <v>0</v>
      </c>
      <c r="AK21" s="58"/>
      <c r="AL21" s="58"/>
      <c r="AM21" s="59">
        <f t="shared" si="7"/>
        <v>0</v>
      </c>
      <c r="AN21" s="60">
        <f t="shared" si="8"/>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2"/>
        <v>0</v>
      </c>
      <c r="AA22" s="53">
        <f t="shared" si="3"/>
        <v>0</v>
      </c>
      <c r="AB22" s="54">
        <f t="shared" si="4"/>
        <v>0</v>
      </c>
      <c r="AC22" s="54">
        <f t="shared" si="5"/>
        <v>0</v>
      </c>
      <c r="AD22" s="55"/>
      <c r="AE22" s="56"/>
      <c r="AF22" s="56"/>
      <c r="AG22" s="56"/>
      <c r="AH22" s="56"/>
      <c r="AI22" s="56"/>
      <c r="AJ22" s="57">
        <f t="shared" si="6"/>
        <v>0</v>
      </c>
      <c r="AK22" s="58"/>
      <c r="AL22" s="58"/>
      <c r="AM22" s="59">
        <f t="shared" si="7"/>
        <v>0</v>
      </c>
      <c r="AN22" s="60">
        <f t="shared" si="8"/>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2"/>
        <v>0</v>
      </c>
      <c r="AA23" s="53">
        <f t="shared" si="3"/>
        <v>0</v>
      </c>
      <c r="AB23" s="54">
        <f t="shared" si="4"/>
        <v>0</v>
      </c>
      <c r="AC23" s="54">
        <f t="shared" si="5"/>
        <v>0</v>
      </c>
      <c r="AD23" s="55"/>
      <c r="AE23" s="56"/>
      <c r="AF23" s="56"/>
      <c r="AG23" s="56"/>
      <c r="AH23" s="56"/>
      <c r="AI23" s="56"/>
      <c r="AJ23" s="57">
        <f t="shared" si="6"/>
        <v>0</v>
      </c>
      <c r="AK23" s="58"/>
      <c r="AL23" s="58"/>
      <c r="AM23" s="59">
        <f t="shared" si="7"/>
        <v>0</v>
      </c>
      <c r="AN23" s="60">
        <f t="shared" si="8"/>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2"/>
        <v>0</v>
      </c>
      <c r="AA24" s="53">
        <f t="shared" si="3"/>
        <v>0</v>
      </c>
      <c r="AB24" s="54">
        <f t="shared" si="4"/>
        <v>0</v>
      </c>
      <c r="AC24" s="54">
        <f t="shared" si="5"/>
        <v>0</v>
      </c>
      <c r="AD24" s="55"/>
      <c r="AE24" s="56"/>
      <c r="AF24" s="56"/>
      <c r="AG24" s="56"/>
      <c r="AH24" s="56"/>
      <c r="AI24" s="56"/>
      <c r="AJ24" s="57">
        <f t="shared" si="6"/>
        <v>0</v>
      </c>
      <c r="AK24" s="58"/>
      <c r="AL24" s="58"/>
      <c r="AM24" s="59">
        <f t="shared" si="7"/>
        <v>0</v>
      </c>
      <c r="AN24" s="60">
        <f t="shared" si="8"/>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2"/>
        <v>0</v>
      </c>
      <c r="AA25" s="53">
        <f t="shared" si="3"/>
        <v>0</v>
      </c>
      <c r="AB25" s="54">
        <f t="shared" si="4"/>
        <v>0</v>
      </c>
      <c r="AC25" s="54">
        <f t="shared" si="5"/>
        <v>0</v>
      </c>
      <c r="AD25" s="55"/>
      <c r="AE25" s="56"/>
      <c r="AF25" s="56"/>
      <c r="AG25" s="56"/>
      <c r="AH25" s="56"/>
      <c r="AI25" s="56"/>
      <c r="AJ25" s="57">
        <f t="shared" si="6"/>
        <v>0</v>
      </c>
      <c r="AK25" s="58"/>
      <c r="AL25" s="58"/>
      <c r="AM25" s="59">
        <f t="shared" si="7"/>
        <v>0</v>
      </c>
      <c r="AN25" s="60">
        <f t="shared" si="8"/>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2"/>
        <v>0</v>
      </c>
      <c r="AA26" s="53">
        <f t="shared" si="3"/>
        <v>0</v>
      </c>
      <c r="AB26" s="54">
        <f t="shared" si="4"/>
        <v>0</v>
      </c>
      <c r="AC26" s="54">
        <f t="shared" si="5"/>
        <v>0</v>
      </c>
      <c r="AD26" s="55"/>
      <c r="AE26" s="56"/>
      <c r="AF26" s="56"/>
      <c r="AG26" s="56"/>
      <c r="AH26" s="56"/>
      <c r="AI26" s="56"/>
      <c r="AJ26" s="57">
        <f t="shared" si="6"/>
        <v>0</v>
      </c>
      <c r="AK26" s="58"/>
      <c r="AL26" s="58"/>
      <c r="AM26" s="59">
        <f t="shared" si="7"/>
        <v>0</v>
      </c>
      <c r="AN26" s="60">
        <f t="shared" si="8"/>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2"/>
        <v>0</v>
      </c>
      <c r="AA27" s="53">
        <f t="shared" si="3"/>
        <v>0</v>
      </c>
      <c r="AB27" s="54">
        <f t="shared" si="4"/>
        <v>0</v>
      </c>
      <c r="AC27" s="54">
        <f t="shared" si="5"/>
        <v>0</v>
      </c>
      <c r="AD27" s="55"/>
      <c r="AE27" s="56"/>
      <c r="AF27" s="56"/>
      <c r="AG27" s="56"/>
      <c r="AH27" s="56"/>
      <c r="AI27" s="56"/>
      <c r="AJ27" s="57">
        <f t="shared" si="6"/>
        <v>0</v>
      </c>
      <c r="AK27" s="58"/>
      <c r="AL27" s="58"/>
      <c r="AM27" s="59">
        <f t="shared" si="7"/>
        <v>0</v>
      </c>
      <c r="AN27" s="60">
        <f t="shared" si="8"/>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2"/>
        <v>0</v>
      </c>
      <c r="AA28" s="53">
        <f t="shared" si="3"/>
        <v>0</v>
      </c>
      <c r="AB28" s="54">
        <f t="shared" si="4"/>
        <v>0</v>
      </c>
      <c r="AC28" s="54">
        <f t="shared" si="5"/>
        <v>0</v>
      </c>
      <c r="AD28" s="55"/>
      <c r="AE28" s="56"/>
      <c r="AF28" s="56"/>
      <c r="AG28" s="56"/>
      <c r="AH28" s="56"/>
      <c r="AI28" s="56"/>
      <c r="AJ28" s="57">
        <f t="shared" si="6"/>
        <v>0</v>
      </c>
      <c r="AK28" s="58"/>
      <c r="AL28" s="58"/>
      <c r="AM28" s="59">
        <f t="shared" si="7"/>
        <v>0</v>
      </c>
      <c r="AN28" s="60">
        <f t="shared" si="8"/>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2"/>
        <v>0</v>
      </c>
      <c r="AA29" s="53">
        <f t="shared" si="3"/>
        <v>0</v>
      </c>
      <c r="AB29" s="54">
        <f t="shared" si="4"/>
        <v>0</v>
      </c>
      <c r="AC29" s="54">
        <f t="shared" si="5"/>
        <v>0</v>
      </c>
      <c r="AD29" s="55"/>
      <c r="AE29" s="56"/>
      <c r="AF29" s="56"/>
      <c r="AG29" s="56"/>
      <c r="AH29" s="56"/>
      <c r="AI29" s="56"/>
      <c r="AJ29" s="57">
        <f t="shared" si="6"/>
        <v>0</v>
      </c>
      <c r="AK29" s="58"/>
      <c r="AL29" s="58"/>
      <c r="AM29" s="59">
        <f t="shared" si="7"/>
        <v>0</v>
      </c>
      <c r="AN29" s="60">
        <f t="shared" si="8"/>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2"/>
        <v>0</v>
      </c>
      <c r="AA30" s="53">
        <f t="shared" si="3"/>
        <v>0</v>
      </c>
      <c r="AB30" s="54">
        <f t="shared" si="4"/>
        <v>0</v>
      </c>
      <c r="AC30" s="54">
        <f t="shared" si="5"/>
        <v>0</v>
      </c>
      <c r="AD30" s="55"/>
      <c r="AE30" s="56"/>
      <c r="AF30" s="56"/>
      <c r="AG30" s="56"/>
      <c r="AH30" s="56"/>
      <c r="AI30" s="56"/>
      <c r="AJ30" s="57">
        <f t="shared" si="6"/>
        <v>0</v>
      </c>
      <c r="AK30" s="58"/>
      <c r="AL30" s="58"/>
      <c r="AM30" s="59">
        <f t="shared" si="7"/>
        <v>0</v>
      </c>
      <c r="AN30" s="60">
        <f t="shared" si="8"/>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2"/>
        <v>0</v>
      </c>
      <c r="AA31" s="53">
        <f t="shared" si="3"/>
        <v>0</v>
      </c>
      <c r="AB31" s="54">
        <f t="shared" si="4"/>
        <v>0</v>
      </c>
      <c r="AC31" s="54">
        <f t="shared" si="5"/>
        <v>0</v>
      </c>
      <c r="AD31" s="55"/>
      <c r="AE31" s="56"/>
      <c r="AF31" s="56"/>
      <c r="AG31" s="56"/>
      <c r="AH31" s="56"/>
      <c r="AI31" s="56"/>
      <c r="AJ31" s="57">
        <f t="shared" si="6"/>
        <v>0</v>
      </c>
      <c r="AK31" s="58"/>
      <c r="AL31" s="58"/>
      <c r="AM31" s="59">
        <f t="shared" si="7"/>
        <v>0</v>
      </c>
      <c r="AN31" s="60">
        <f t="shared" si="8"/>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2"/>
        <v>0</v>
      </c>
      <c r="AA32" s="53">
        <f t="shared" si="3"/>
        <v>0</v>
      </c>
      <c r="AB32" s="54">
        <f t="shared" si="4"/>
        <v>0</v>
      </c>
      <c r="AC32" s="54">
        <f t="shared" si="5"/>
        <v>0</v>
      </c>
      <c r="AD32" s="55"/>
      <c r="AE32" s="56"/>
      <c r="AF32" s="56"/>
      <c r="AG32" s="56"/>
      <c r="AH32" s="56"/>
      <c r="AI32" s="56"/>
      <c r="AJ32" s="57">
        <f t="shared" si="6"/>
        <v>0</v>
      </c>
      <c r="AK32" s="58"/>
      <c r="AL32" s="58"/>
      <c r="AM32" s="59">
        <f t="shared" si="7"/>
        <v>0</v>
      </c>
      <c r="AN32" s="60">
        <f t="shared" si="8"/>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2"/>
        <v>0</v>
      </c>
      <c r="AA33" s="53">
        <f t="shared" si="3"/>
        <v>0</v>
      </c>
      <c r="AB33" s="54">
        <f t="shared" si="4"/>
        <v>0</v>
      </c>
      <c r="AC33" s="54">
        <f t="shared" si="5"/>
        <v>0</v>
      </c>
      <c r="AD33" s="55"/>
      <c r="AE33" s="56"/>
      <c r="AF33" s="56"/>
      <c r="AG33" s="56"/>
      <c r="AH33" s="56"/>
      <c r="AI33" s="56"/>
      <c r="AJ33" s="57">
        <f t="shared" si="6"/>
        <v>0</v>
      </c>
      <c r="AK33" s="58"/>
      <c r="AL33" s="58"/>
      <c r="AM33" s="59">
        <f t="shared" si="7"/>
        <v>0</v>
      </c>
      <c r="AN33" s="60">
        <f t="shared" si="8"/>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2"/>
        <v>0</v>
      </c>
      <c r="AA34" s="53">
        <f t="shared" si="3"/>
        <v>0</v>
      </c>
      <c r="AB34" s="54">
        <f t="shared" si="4"/>
        <v>0</v>
      </c>
      <c r="AC34" s="54">
        <f t="shared" si="5"/>
        <v>0</v>
      </c>
      <c r="AD34" s="55"/>
      <c r="AE34" s="56"/>
      <c r="AF34" s="56"/>
      <c r="AG34" s="56"/>
      <c r="AH34" s="56"/>
      <c r="AI34" s="56"/>
      <c r="AJ34" s="57">
        <f t="shared" si="6"/>
        <v>0</v>
      </c>
      <c r="AK34" s="58"/>
      <c r="AL34" s="58"/>
      <c r="AM34" s="59">
        <f t="shared" si="7"/>
        <v>0</v>
      </c>
      <c r="AN34" s="60">
        <f t="shared" si="8"/>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2"/>
        <v>0</v>
      </c>
      <c r="AA35" s="53">
        <f t="shared" si="3"/>
        <v>0</v>
      </c>
      <c r="AB35" s="54">
        <f t="shared" si="4"/>
        <v>0</v>
      </c>
      <c r="AC35" s="54">
        <f t="shared" si="5"/>
        <v>0</v>
      </c>
      <c r="AD35" s="55"/>
      <c r="AE35" s="56"/>
      <c r="AF35" s="56"/>
      <c r="AG35" s="56"/>
      <c r="AH35" s="56"/>
      <c r="AI35" s="56"/>
      <c r="AJ35" s="57">
        <f t="shared" si="6"/>
        <v>0</v>
      </c>
      <c r="AK35" s="58"/>
      <c r="AL35" s="58"/>
      <c r="AM35" s="59">
        <f t="shared" si="7"/>
        <v>0</v>
      </c>
      <c r="AN35" s="60">
        <f t="shared" si="8"/>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2"/>
        <v>0</v>
      </c>
      <c r="AA36" s="53">
        <f t="shared" si="3"/>
        <v>0</v>
      </c>
      <c r="AB36" s="54">
        <f t="shared" si="4"/>
        <v>0</v>
      </c>
      <c r="AC36" s="54">
        <f t="shared" si="5"/>
        <v>0</v>
      </c>
      <c r="AD36" s="55"/>
      <c r="AE36" s="56"/>
      <c r="AF36" s="56"/>
      <c r="AG36" s="56"/>
      <c r="AH36" s="56"/>
      <c r="AI36" s="56"/>
      <c r="AJ36" s="57">
        <f t="shared" si="6"/>
        <v>0</v>
      </c>
      <c r="AK36" s="58"/>
      <c r="AL36" s="58"/>
      <c r="AM36" s="59">
        <f t="shared" si="7"/>
        <v>0</v>
      </c>
      <c r="AN36" s="60">
        <f t="shared" si="8"/>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2"/>
        <v>0</v>
      </c>
      <c r="AA37" s="53">
        <f t="shared" si="3"/>
        <v>0</v>
      </c>
      <c r="AB37" s="54">
        <f t="shared" si="4"/>
        <v>0</v>
      </c>
      <c r="AC37" s="54">
        <f t="shared" si="5"/>
        <v>0</v>
      </c>
      <c r="AD37" s="55"/>
      <c r="AE37" s="56"/>
      <c r="AF37" s="56"/>
      <c r="AG37" s="56"/>
      <c r="AH37" s="56"/>
      <c r="AI37" s="56"/>
      <c r="AJ37" s="57">
        <f t="shared" si="6"/>
        <v>0</v>
      </c>
      <c r="AK37" s="58"/>
      <c r="AL37" s="58"/>
      <c r="AM37" s="59">
        <f t="shared" si="7"/>
        <v>0</v>
      </c>
      <c r="AN37" s="60">
        <f t="shared" si="8"/>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2"/>
        <v>0</v>
      </c>
      <c r="AA38" s="53">
        <f t="shared" si="3"/>
        <v>0</v>
      </c>
      <c r="AB38" s="54">
        <f t="shared" si="4"/>
        <v>0</v>
      </c>
      <c r="AC38" s="54">
        <f t="shared" si="5"/>
        <v>0</v>
      </c>
      <c r="AD38" s="55"/>
      <c r="AE38" s="56"/>
      <c r="AF38" s="56"/>
      <c r="AG38" s="56"/>
      <c r="AH38" s="56"/>
      <c r="AI38" s="56"/>
      <c r="AJ38" s="57">
        <f t="shared" si="6"/>
        <v>0</v>
      </c>
      <c r="AK38" s="58"/>
      <c r="AL38" s="58"/>
      <c r="AM38" s="59">
        <f t="shared" si="7"/>
        <v>0</v>
      </c>
      <c r="AN38" s="60">
        <f t="shared" si="8"/>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2"/>
        <v>0</v>
      </c>
      <c r="AA39" s="53">
        <f t="shared" si="3"/>
        <v>0</v>
      </c>
      <c r="AB39" s="54">
        <f t="shared" si="4"/>
        <v>0</v>
      </c>
      <c r="AC39" s="54">
        <f t="shared" si="5"/>
        <v>0</v>
      </c>
      <c r="AD39" s="55"/>
      <c r="AE39" s="56"/>
      <c r="AF39" s="56"/>
      <c r="AG39" s="56"/>
      <c r="AH39" s="56"/>
      <c r="AI39" s="56"/>
      <c r="AJ39" s="57">
        <f t="shared" si="6"/>
        <v>0</v>
      </c>
      <c r="AK39" s="58"/>
      <c r="AL39" s="58"/>
      <c r="AM39" s="59">
        <f t="shared" si="7"/>
        <v>0</v>
      </c>
      <c r="AN39" s="60">
        <f t="shared" si="8"/>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2"/>
        <v>0</v>
      </c>
      <c r="AA40" s="53">
        <f t="shared" si="3"/>
        <v>0</v>
      </c>
      <c r="AB40" s="54">
        <f t="shared" si="4"/>
        <v>0</v>
      </c>
      <c r="AC40" s="54">
        <f t="shared" si="5"/>
        <v>0</v>
      </c>
      <c r="AD40" s="55"/>
      <c r="AE40" s="56"/>
      <c r="AF40" s="56"/>
      <c r="AG40" s="56"/>
      <c r="AH40" s="56"/>
      <c r="AI40" s="56"/>
      <c r="AJ40" s="57">
        <f t="shared" si="6"/>
        <v>0</v>
      </c>
      <c r="AK40" s="58"/>
      <c r="AL40" s="58"/>
      <c r="AM40" s="59">
        <f t="shared" si="7"/>
        <v>0</v>
      </c>
      <c r="AN40" s="60">
        <f t="shared" si="8"/>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2"/>
        <v>0</v>
      </c>
      <c r="AA41" s="53">
        <f t="shared" si="3"/>
        <v>0</v>
      </c>
      <c r="AB41" s="54">
        <f t="shared" si="4"/>
        <v>0</v>
      </c>
      <c r="AC41" s="54">
        <f t="shared" si="5"/>
        <v>0</v>
      </c>
      <c r="AD41" s="55"/>
      <c r="AE41" s="56"/>
      <c r="AF41" s="56"/>
      <c r="AG41" s="56"/>
      <c r="AH41" s="56"/>
      <c r="AI41" s="56"/>
      <c r="AJ41" s="57">
        <f t="shared" si="6"/>
        <v>0</v>
      </c>
      <c r="AK41" s="58"/>
      <c r="AL41" s="58"/>
      <c r="AM41" s="59">
        <f t="shared" si="7"/>
        <v>0</v>
      </c>
      <c r="AN41" s="60">
        <f t="shared" si="8"/>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2"/>
        <v>0</v>
      </c>
      <c r="AA42" s="53">
        <f t="shared" si="3"/>
        <v>0</v>
      </c>
      <c r="AB42" s="54">
        <f t="shared" si="4"/>
        <v>0</v>
      </c>
      <c r="AC42" s="54">
        <f t="shared" si="5"/>
        <v>0</v>
      </c>
      <c r="AD42" s="55"/>
      <c r="AE42" s="56"/>
      <c r="AF42" s="56"/>
      <c r="AG42" s="56"/>
      <c r="AH42" s="56"/>
      <c r="AI42" s="56"/>
      <c r="AJ42" s="57">
        <f t="shared" si="6"/>
        <v>0</v>
      </c>
      <c r="AK42" s="58"/>
      <c r="AL42" s="58"/>
      <c r="AM42" s="59">
        <f t="shared" si="7"/>
        <v>0</v>
      </c>
      <c r="AN42" s="60">
        <f t="shared" si="8"/>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2"/>
        <v>0</v>
      </c>
      <c r="AA43" s="53">
        <f t="shared" si="3"/>
        <v>0</v>
      </c>
      <c r="AB43" s="54">
        <f t="shared" si="4"/>
        <v>0</v>
      </c>
      <c r="AC43" s="54">
        <f t="shared" si="5"/>
        <v>0</v>
      </c>
      <c r="AD43" s="55"/>
      <c r="AE43" s="56"/>
      <c r="AF43" s="56"/>
      <c r="AG43" s="56"/>
      <c r="AH43" s="56"/>
      <c r="AI43" s="56"/>
      <c r="AJ43" s="57">
        <f t="shared" si="6"/>
        <v>0</v>
      </c>
      <c r="AK43" s="58"/>
      <c r="AL43" s="58"/>
      <c r="AM43" s="59">
        <f t="shared" si="7"/>
        <v>0</v>
      </c>
      <c r="AN43" s="60">
        <f t="shared" si="8"/>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2"/>
        <v>0</v>
      </c>
      <c r="AA44" s="53">
        <f t="shared" si="3"/>
        <v>0</v>
      </c>
      <c r="AB44" s="54">
        <f t="shared" si="4"/>
        <v>0</v>
      </c>
      <c r="AC44" s="54">
        <f t="shared" si="5"/>
        <v>0</v>
      </c>
      <c r="AD44" s="55"/>
      <c r="AE44" s="56"/>
      <c r="AF44" s="56"/>
      <c r="AG44" s="56"/>
      <c r="AH44" s="56"/>
      <c r="AI44" s="56"/>
      <c r="AJ44" s="57">
        <f t="shared" si="6"/>
        <v>0</v>
      </c>
      <c r="AK44" s="58"/>
      <c r="AL44" s="58"/>
      <c r="AM44" s="59">
        <f t="shared" si="7"/>
        <v>0</v>
      </c>
      <c r="AN44" s="60">
        <f t="shared" si="8"/>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2"/>
        <v>0</v>
      </c>
      <c r="AA45" s="53">
        <f t="shared" si="3"/>
        <v>0</v>
      </c>
      <c r="AB45" s="54">
        <f t="shared" si="4"/>
        <v>0</v>
      </c>
      <c r="AC45" s="54">
        <f t="shared" si="5"/>
        <v>0</v>
      </c>
      <c r="AD45" s="55"/>
      <c r="AE45" s="56"/>
      <c r="AF45" s="56"/>
      <c r="AG45" s="56"/>
      <c r="AH45" s="56"/>
      <c r="AI45" s="56"/>
      <c r="AJ45" s="57">
        <f t="shared" si="6"/>
        <v>0</v>
      </c>
      <c r="AK45" s="58"/>
      <c r="AL45" s="58"/>
      <c r="AM45" s="59">
        <f t="shared" si="7"/>
        <v>0</v>
      </c>
      <c r="AN45" s="60">
        <f t="shared" si="8"/>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2"/>
        <v>0</v>
      </c>
      <c r="AA46" s="53">
        <f t="shared" si="3"/>
        <v>0</v>
      </c>
      <c r="AB46" s="54">
        <f t="shared" si="4"/>
        <v>0</v>
      </c>
      <c r="AC46" s="54">
        <f t="shared" si="5"/>
        <v>0</v>
      </c>
      <c r="AD46" s="55"/>
      <c r="AE46" s="56"/>
      <c r="AF46" s="56"/>
      <c r="AG46" s="56"/>
      <c r="AH46" s="56"/>
      <c r="AI46" s="56"/>
      <c r="AJ46" s="57">
        <f t="shared" si="6"/>
        <v>0</v>
      </c>
      <c r="AK46" s="58"/>
      <c r="AL46" s="58"/>
      <c r="AM46" s="59">
        <f t="shared" si="7"/>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2"/>
        <v>0</v>
      </c>
      <c r="AA47" s="53">
        <f t="shared" si="3"/>
        <v>0</v>
      </c>
      <c r="AB47" s="54">
        <f t="shared" si="4"/>
        <v>0</v>
      </c>
      <c r="AC47" s="54">
        <f t="shared" si="5"/>
        <v>0</v>
      </c>
      <c r="AD47" s="55"/>
      <c r="AE47" s="56"/>
      <c r="AF47" s="56"/>
      <c r="AG47" s="56"/>
      <c r="AH47" s="56"/>
      <c r="AI47" s="56"/>
      <c r="AJ47" s="57">
        <f t="shared" si="6"/>
        <v>0</v>
      </c>
      <c r="AK47" s="58"/>
      <c r="AL47" s="58"/>
      <c r="AM47" s="59">
        <f t="shared" si="7"/>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2"/>
        <v>0</v>
      </c>
      <c r="AA48" s="53">
        <f t="shared" si="3"/>
        <v>0</v>
      </c>
      <c r="AB48" s="54">
        <f t="shared" si="4"/>
        <v>0</v>
      </c>
      <c r="AC48" s="54">
        <f t="shared" si="5"/>
        <v>0</v>
      </c>
      <c r="AD48" s="55"/>
      <c r="AE48" s="56"/>
      <c r="AF48" s="56"/>
      <c r="AG48" s="56"/>
      <c r="AH48" s="56"/>
      <c r="AI48" s="56"/>
      <c r="AJ48" s="57">
        <f t="shared" si="6"/>
        <v>0</v>
      </c>
      <c r="AK48" s="58"/>
      <c r="AL48" s="58"/>
      <c r="AM48" s="59">
        <f t="shared" si="7"/>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2"/>
        <v>0</v>
      </c>
      <c r="AA49" s="53">
        <f t="shared" si="3"/>
        <v>0</v>
      </c>
      <c r="AB49" s="54">
        <f t="shared" si="4"/>
        <v>0</v>
      </c>
      <c r="AC49" s="54">
        <f t="shared" si="5"/>
        <v>0</v>
      </c>
      <c r="AD49" s="55"/>
      <c r="AE49" s="56"/>
      <c r="AF49" s="56"/>
      <c r="AG49" s="56"/>
      <c r="AH49" s="56"/>
      <c r="AI49" s="56"/>
      <c r="AJ49" s="57">
        <f t="shared" si="6"/>
        <v>0</v>
      </c>
      <c r="AK49" s="58"/>
      <c r="AL49" s="58"/>
      <c r="AM49" s="59">
        <f t="shared" si="7"/>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2"/>
        <v>0</v>
      </c>
      <c r="AA50" s="53">
        <f t="shared" si="3"/>
        <v>0</v>
      </c>
      <c r="AB50" s="54">
        <f t="shared" si="4"/>
        <v>0</v>
      </c>
      <c r="AC50" s="54">
        <f t="shared" si="5"/>
        <v>0</v>
      </c>
      <c r="AD50" s="55"/>
      <c r="AE50" s="56"/>
      <c r="AF50" s="56"/>
      <c r="AG50" s="56"/>
      <c r="AH50" s="56"/>
      <c r="AI50" s="56"/>
      <c r="AJ50" s="57">
        <f t="shared" si="6"/>
        <v>0</v>
      </c>
      <c r="AK50" s="58"/>
      <c r="AL50" s="58"/>
      <c r="AM50" s="59">
        <f t="shared" si="7"/>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2"/>
        <v>0</v>
      </c>
      <c r="AA51" s="53">
        <f t="shared" si="3"/>
        <v>0</v>
      </c>
      <c r="AB51" s="54">
        <f t="shared" si="4"/>
        <v>0</v>
      </c>
      <c r="AC51" s="54">
        <f t="shared" si="5"/>
        <v>0</v>
      </c>
      <c r="AD51" s="55"/>
      <c r="AE51" s="56"/>
      <c r="AF51" s="56"/>
      <c r="AG51" s="56"/>
      <c r="AH51" s="56"/>
      <c r="AI51" s="56"/>
      <c r="AJ51" s="57">
        <f t="shared" si="6"/>
        <v>0</v>
      </c>
      <c r="AK51" s="58"/>
      <c r="AL51" s="58"/>
      <c r="AM51" s="59">
        <f t="shared" si="7"/>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2"/>
        <v>0</v>
      </c>
      <c r="AA52" s="53">
        <f t="shared" si="3"/>
        <v>0</v>
      </c>
      <c r="AB52" s="54">
        <f t="shared" si="4"/>
        <v>0</v>
      </c>
      <c r="AC52" s="54">
        <f t="shared" si="5"/>
        <v>0</v>
      </c>
      <c r="AD52" s="55"/>
      <c r="AE52" s="56"/>
      <c r="AF52" s="56"/>
      <c r="AG52" s="56"/>
      <c r="AH52" s="56"/>
      <c r="AI52" s="56"/>
      <c r="AJ52" s="57">
        <f t="shared" si="6"/>
        <v>0</v>
      </c>
      <c r="AK52" s="58"/>
      <c r="AL52" s="58"/>
      <c r="AM52" s="59">
        <f t="shared" si="7"/>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Bradley, Isabel</cp:lastModifiedBy>
  <cp:lastPrinted>2011-05-16T09:46:00Z</cp:lastPrinted>
  <dcterms:created xsi:type="dcterms:W3CDTF">2011-03-30T15:28:39Z</dcterms:created>
  <dcterms:modified xsi:type="dcterms:W3CDTF">2016-11-30T10:08:14Z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