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-my.sharepoint.com/personal/elizabeth_lovegrove_hmtreasury_gov_uk/Documents/GOV.UK/2025/Aug 25/"/>
    </mc:Choice>
  </mc:AlternateContent>
  <xr:revisionPtr revIDLastSave="0" documentId="8_{D2FE7D60-32C6-46FC-B1E2-23F4A56E867D}" xr6:coauthVersionLast="47" xr6:coauthVersionMax="47" xr10:uidLastSave="{00000000-0000-0000-0000-000000000000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O12" i="14" s="1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R19" i="14"/>
  <c r="R20" i="14"/>
  <c r="AC20" i="14" s="1"/>
  <c r="R21" i="14"/>
  <c r="R22" i="14"/>
  <c r="AC22" i="14" s="1"/>
  <c r="R23" i="14"/>
  <c r="R24" i="14"/>
  <c r="R25" i="14"/>
  <c r="S11" i="14"/>
  <c r="S12" i="14"/>
  <c r="S13" i="14"/>
  <c r="S14" i="14"/>
  <c r="AD14" i="14" s="1"/>
  <c r="S15" i="14"/>
  <c r="AD15" i="14" s="1"/>
  <c r="S16" i="14"/>
  <c r="S17" i="14"/>
  <c r="S18" i="14"/>
  <c r="S19" i="14"/>
  <c r="S20" i="14"/>
  <c r="S21" i="14"/>
  <c r="S22" i="14"/>
  <c r="S23" i="14"/>
  <c r="S24" i="14"/>
  <c r="S25" i="14"/>
  <c r="AD13" i="14" l="1"/>
  <c r="AD23" i="14"/>
  <c r="AO24" i="14"/>
  <c r="AC18" i="14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<sst xmlns="http://schemas.openxmlformats.org/spreadsheetml/2006/main" count="57" uniqueCount="50">
  <si>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</si>
  <si>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</si>
  <si>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</si>
  <si>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</si>
  <si>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</si>
  <si>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</si>
  <si>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</si>
  <si>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</si>
  <si>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</si>
  <si>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</si>
  <si>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</si>
  <si>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</si>
  <si>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</si>
  <si>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</si>
  <si>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</si>
  <si>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</si>
  <si>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</si>
  <si>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</si>
  <si>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</si>
  <si>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</si>
  <si>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</si>
  <si>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</si>
  <si>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</si>
  <si>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</si>
  <si>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</si>
  <si>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</si>
  <si>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</si>
  <si>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</si>
  <si>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</si>
  <si>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</si>
  <si>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</si>
  <si>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</si>
  <si>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</si>
  <si>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</si>
  <si>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</si>
  <si>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</si>
  <si>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</si>
  <si>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</si>
  <si>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</si>
  <si>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</si>
  <si>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</si>
  <si>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July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</si>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</sst>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19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topLeftCell="AG1" zoomScale="85" zoomScaleNormal="85" workbookViewId="0">
      <selection activeCell="AE31" sqref="AE31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16384" width="8.84375" style="1"/>
  </cols>
  <sheetData>
    <row r="1" spans="1:41" ht="93" x14ac:dyDescent="0.35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x14ac:dyDescent="0.35">
      <c r="A2" s="11">
        <v>2025</v>
      </c>
      <c r="B2" s="11" t="s">
        <v>41</v>
      </c>
      <c r="C2" s="10" t="s">
        <v>42</v>
      </c>
      <c r="D2" s="10" t="s">
        <v>43</v>
      </c>
      <c r="E2" s="10" t="s">
        <v>42</v>
      </c>
      <c r="F2" s="12">
        <v>31</v>
      </c>
      <c r="G2" s="12">
        <v>29.37</v>
      </c>
      <c r="H2" s="12">
        <v>195</v>
      </c>
      <c r="I2" s="12">
        <v>189.24000000000004</v>
      </c>
      <c r="J2" s="12">
        <v>739</v>
      </c>
      <c r="K2" s="12">
        <v>726.92000000000007</v>
      </c>
      <c r="L2" s="12">
        <v>956</v>
      </c>
      <c r="M2" s="12">
        <v>935.94999999999993</v>
      </c>
      <c r="N2" s="12">
        <v>148</v>
      </c>
      <c r="O2" s="12">
        <v>142.73000000000002</v>
      </c>
      <c r="P2" s="12">
        <v>12</v>
      </c>
      <c r="Q2" s="12">
        <v>8</v>
      </c>
      <c r="R2" s="4">
        <f>SUM(F2,H2,J2,L2,N2,P2)</f>
        <v>2081</v>
      </c>
      <c r="S2" s="4">
        <f t="shared" ref="S2" si="0">SUM(G2,I2,K2,M2,O2,Q2)</f>
        <v>2032.21</v>
      </c>
      <c r="T2" s="3"/>
      <c r="U2" s="12"/>
      <c r="V2" s="3"/>
      <c r="W2" s="12"/>
      <c r="X2" s="12"/>
      <c r="Y2" s="12"/>
      <c r="Z2" s="17">
        <f>SUM(T2,V2,X2)</f>
        <v>0</v>
      </c>
      <c r="AA2" s="17">
        <f t="shared" ref="AA2" si="1">SUM(U2,W2,Y2)</f>
        <v>0</v>
      </c>
      <c r="AB2" s="18"/>
      <c r="AC2" s="5">
        <f>R2+Z2</f>
        <v>2081</v>
      </c>
      <c r="AD2" s="5">
        <f t="shared" ref="AD2" si="2">S2+AA2</f>
        <v>2032.21</v>
      </c>
      <c r="AE2" s="6">
        <v>8990290.8000000007</v>
      </c>
      <c r="AF2" s="6">
        <v>237802.83</v>
      </c>
      <c r="AG2" s="6">
        <v>0</v>
      </c>
      <c r="AH2" s="6">
        <v>148145.37</v>
      </c>
      <c r="AI2" s="6">
        <v>2509667.7400000002</v>
      </c>
      <c r="AJ2" s="6">
        <v>1274035.69</v>
      </c>
      <c r="AK2" s="7">
        <f t="shared" ref="AK2:AK9" si="3">SUM(AE2:AJ2)</f>
        <v>13159942.43</v>
      </c>
      <c r="AL2" s="8">
        <v>15650.25</v>
      </c>
      <c r="AM2" s="8">
        <v>0</v>
      </c>
      <c r="AN2" s="9">
        <f t="shared" ref="AN2" si="4">SUM(AL2:AM2)</f>
        <v>15650.25</v>
      </c>
      <c r="AO2" s="7">
        <f t="shared" ref="AO2" si="5">SUM(AN2,AK2)</f>
        <v>13175592.68</v>
      </c>
    </row>
    <row r="3" spans="1:41" x14ac:dyDescent="0.35">
      <c r="A3" s="11">
        <v>2025</v>
      </c>
      <c r="B3" s="11" t="s">
        <v>41</v>
      </c>
      <c r="C3" s="10" t="s">
        <v>44</v>
      </c>
      <c r="D3" s="10" t="s">
        <v>45</v>
      </c>
      <c r="E3" s="10" t="s">
        <v>42</v>
      </c>
      <c r="F3" s="12">
        <v>1</v>
      </c>
      <c r="G3" s="12">
        <v>1</v>
      </c>
      <c r="H3" s="12">
        <v>14</v>
      </c>
      <c r="I3" s="12">
        <v>13.81</v>
      </c>
      <c r="J3" s="12">
        <v>227</v>
      </c>
      <c r="K3" s="12">
        <v>208.41</v>
      </c>
      <c r="L3" s="12">
        <v>205</v>
      </c>
      <c r="M3" s="12">
        <v>192.22000000000003</v>
      </c>
      <c r="N3" s="12">
        <v>26</v>
      </c>
      <c r="O3" s="12">
        <v>24.97</v>
      </c>
      <c r="P3" s="12">
        <v>0</v>
      </c>
      <c r="Q3" s="12">
        <v>0</v>
      </c>
      <c r="R3" s="4">
        <f>SUM(F3,H3,J3,L3,N3,P3)</f>
        <v>473</v>
      </c>
      <c r="S3" s="4">
        <f t="shared" ref="S3:S9" si="6">SUM(G3,I3,K3,M3,O3,Q3)</f>
        <v>440.41000000000008</v>
      </c>
      <c r="T3" s="3"/>
      <c r="U3" s="12"/>
      <c r="V3" s="3"/>
      <c r="W3" s="12"/>
      <c r="X3" s="12"/>
      <c r="Y3" s="12"/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473</v>
      </c>
      <c r="AD3" s="5">
        <f t="shared" ref="AD3:AD9" si="10">S3+AA3</f>
        <v>440.41000000000008</v>
      </c>
      <c r="AE3" s="6">
        <v>2127795.73</v>
      </c>
      <c r="AF3" s="6">
        <v>4920</v>
      </c>
      <c r="AG3" s="6">
        <v>94329</v>
      </c>
      <c r="AH3" s="6">
        <v>0</v>
      </c>
      <c r="AI3" s="6">
        <v>605863.81000000006</v>
      </c>
      <c r="AJ3" s="6">
        <v>304688.09999999998</v>
      </c>
      <c r="AK3" s="7">
        <f t="shared" si="3"/>
        <v>3137596.64</v>
      </c>
      <c r="AL3" s="8">
        <v>0</v>
      </c>
      <c r="AM3" s="8">
        <v>0</v>
      </c>
      <c r="AN3" s="9">
        <f t="shared" ref="AN3:AN9" si="11">SUM(AL3:AM3)</f>
        <v>0</v>
      </c>
      <c r="AO3" s="7">
        <f t="shared" ref="AO3:AO9" si="12">SUM(AN3,AK3)</f>
        <v>3137596.64</v>
      </c>
    </row>
    <row r="4" spans="1:41" x14ac:dyDescent="0.35">
      <c r="A4" s="11">
        <v>2025</v>
      </c>
      <c r="B4" s="11" t="s">
        <v>41</v>
      </c>
      <c r="C4" s="10" t="s">
        <v>46</v>
      </c>
      <c r="D4" s="10" t="s">
        <v>47</v>
      </c>
      <c r="E4" s="10" t="s">
        <v>42</v>
      </c>
      <c r="F4" s="12"/>
      <c r="G4" s="12"/>
      <c r="H4" s="12">
        <v>7</v>
      </c>
      <c r="I4" s="12">
        <v>7</v>
      </c>
      <c r="J4" s="12">
        <v>24</v>
      </c>
      <c r="K4" s="12">
        <v>23.810000000000002</v>
      </c>
      <c r="L4" s="12">
        <v>75</v>
      </c>
      <c r="M4" s="12">
        <v>72.179999999999993</v>
      </c>
      <c r="N4" s="12">
        <v>38</v>
      </c>
      <c r="O4" s="12">
        <v>35.97</v>
      </c>
      <c r="P4" s="12">
        <v>7</v>
      </c>
      <c r="Q4" s="12">
        <v>7</v>
      </c>
      <c r="R4" s="4">
        <f t="shared" ref="R4:R9" si="13">SUM(F4,H4,J4,L4,N4,P4)</f>
        <v>151</v>
      </c>
      <c r="S4" s="4">
        <f t="shared" si="6"/>
        <v>145.95999999999998</v>
      </c>
      <c r="T4" s="3"/>
      <c r="U4" s="12"/>
      <c r="V4" s="3"/>
      <c r="W4" s="12"/>
      <c r="X4" s="12"/>
      <c r="Y4" s="12"/>
      <c r="Z4" s="17">
        <f t="shared" si="7"/>
        <v>0</v>
      </c>
      <c r="AA4" s="17">
        <f t="shared" si="8"/>
        <v>0</v>
      </c>
      <c r="AB4" s="18"/>
      <c r="AC4" s="5">
        <f t="shared" si="9"/>
        <v>151</v>
      </c>
      <c r="AD4" s="5">
        <f t="shared" si="10"/>
        <v>145.95999999999998</v>
      </c>
      <c r="AE4" s="6">
        <v>1166624.22</v>
      </c>
      <c r="AF4" s="6">
        <v>2536.84</v>
      </c>
      <c r="AG4" s="6">
        <v>2564.34</v>
      </c>
      <c r="AH4" s="6">
        <v>0</v>
      </c>
      <c r="AI4" s="6">
        <v>12488.7</v>
      </c>
      <c r="AJ4" s="6">
        <v>169017.51</v>
      </c>
      <c r="AK4" s="7">
        <f t="shared" si="3"/>
        <v>1353231.61</v>
      </c>
      <c r="AL4" s="8">
        <v>0</v>
      </c>
      <c r="AM4" s="8">
        <v>0</v>
      </c>
      <c r="AN4" s="9">
        <f t="shared" si="11"/>
        <v>0</v>
      </c>
      <c r="AO4" s="7">
        <f t="shared" si="12"/>
        <v>1353231.61</v>
      </c>
    </row>
    <row r="5" spans="1:41" ht="31" x14ac:dyDescent="0.35">
      <c r="A5" s="11">
        <v>2025</v>
      </c>
      <c r="B5" s="11" t="s">
        <v>41</v>
      </c>
      <c r="C5" s="10" t="s">
        <v>48</v>
      </c>
      <c r="D5" s="10" t="s">
        <v>49</v>
      </c>
      <c r="E5" s="10" t="s">
        <v>42</v>
      </c>
      <c r="F5" s="12">
        <v>2</v>
      </c>
      <c r="G5" s="12">
        <v>2</v>
      </c>
      <c r="H5" s="12">
        <v>1</v>
      </c>
      <c r="I5" s="12">
        <v>0.83</v>
      </c>
      <c r="J5" s="12">
        <v>14</v>
      </c>
      <c r="K5" s="12">
        <v>14</v>
      </c>
      <c r="L5" s="12">
        <v>29</v>
      </c>
      <c r="M5" s="12">
        <v>28.35</v>
      </c>
      <c r="N5" s="12">
        <v>2</v>
      </c>
      <c r="O5" s="12">
        <v>2</v>
      </c>
      <c r="P5" s="12"/>
      <c r="Q5" s="12"/>
      <c r="R5" s="4">
        <f t="shared" si="13"/>
        <v>48</v>
      </c>
      <c r="S5" s="4">
        <f t="shared" si="6"/>
        <v>47.18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48</v>
      </c>
      <c r="AD5" s="5">
        <f t="shared" si="10"/>
        <v>47.18</v>
      </c>
      <c r="AE5" s="6">
        <v>270468.86</v>
      </c>
      <c r="AF5" s="6">
        <v>166.67</v>
      </c>
      <c r="AG5" s="6">
        <v>0</v>
      </c>
      <c r="AH5" s="6">
        <v>627.51</v>
      </c>
      <c r="AI5" s="6">
        <v>67057.600000000006</v>
      </c>
      <c r="AJ5" s="6">
        <v>37360.86</v>
      </c>
      <c r="AK5" s="7">
        <f t="shared" si="3"/>
        <v>375681.5</v>
      </c>
      <c r="AL5" s="8">
        <v>0</v>
      </c>
      <c r="AM5" s="8">
        <v>0</v>
      </c>
      <c r="AN5" s="9">
        <f t="shared" si="11"/>
        <v>0</v>
      </c>
      <c r="AO5" s="7">
        <f t="shared" si="12"/>
        <v>375681.5</v>
      </c>
    </row>
    <row r="6" spans="1:41" x14ac:dyDescent="0.35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 t="shared" si="3"/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 x14ac:dyDescent="0.35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 x14ac:dyDescent="0.35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 x14ac:dyDescent="0.35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 x14ac:dyDescent="0.35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 x14ac:dyDescent="0.35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 x14ac:dyDescent="0.35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 x14ac:dyDescent="0.35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 x14ac:dyDescent="0.35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 x14ac:dyDescent="0.35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 x14ac:dyDescent="0.35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 x14ac:dyDescent="0.35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 x14ac:dyDescent="0.35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 x14ac:dyDescent="0.35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 x14ac:dyDescent="0.35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 x14ac:dyDescent="0.35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 x14ac:dyDescent="0.35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 x14ac:dyDescent="0.35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 x14ac:dyDescent="0.35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 x14ac:dyDescent="0.35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</sheetData>
  <sheetProtection algorithmName="SHA-512" hashValue="60QHWVoUk2DEscD87DF1Be0HSf+Qz+YM5ua8yOx+LyK8PxHl97r46GDpL4cjgOtDwzXcQVNj1+pvViXBW/1giQ==" saltValue="gQqjNrZ4DClEw8h7jaXRug==" spinCount="100000" sheet="1" selectLockedCells="1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8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  <dataValidation type="list" allowBlank="1" showInputMessage="1" showErrorMessage="1" sqref="A2:E25" xr:uid="{00000000-0002-0000-0000-000007000000}">
      <formula1>#REF!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el version="1.0">
  <element uid="id_newpolicy" value=""/>
  <element uid="id_unclassified" value=""/>
</labe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Mailbox xmlns="http://schemas.microsoft.com/sharepoint/v3">
      <UserInfo>
        <DisplayName/>
        <AccountId xsi:nil="true"/>
        <AccountType/>
      </UserInfo>
    </dlc_EmailMailbox>
    <dlc_EmailBCC xmlns="http://schemas.microsoft.com/sharepoint/v3" xsi:nil="true"/>
    <dlc_EmailReceivedUTC xmlns="http://schemas.microsoft.com/sharepoint/v3" xsi:nil="true"/>
    <HMT_Topic xmlns="8485635d-cf54-460b-8438-0e2015e08040">People Strategy</HMT_Topic>
    <_dlc_DocId xmlns="8485635d-cf54-460b-8438-0e2015e08040">HMTCCGHR-636976185-27752</_dlc_DocId>
    <HMT_SubTeamHTField0 xmlns="8485635d-cf54-460b-8438-0e2015e08040">
      <Terms xmlns="http://schemas.microsoft.com/office/infopath/2007/PartnerControls"/>
    </HMT_SubTeamHTField0>
    <HMT_ClosedbyOrig xmlns="8485635d-cf54-460b-8438-0e2015e08040">
      <UserInfo>
        <DisplayName/>
        <AccountId xsi:nil="true"/>
        <AccountType/>
      </UserInfo>
    </HMT_ClosedbyOrig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SubTopic xmlns="8485635d-cf54-460b-8438-0e2015e08040">Data</HMT_SubTopic>
    <HMT_Theme xmlns="8485635d-cf54-460b-8438-0e2015e08040">HR Group</HMT_Theme>
    <dlc_EmailFrom xmlns="http://schemas.microsoft.com/sharepoint/v3" xsi:nil="true"/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dlc_EmailCC xmlns="http://schemas.microsoft.com/sharepoint/v3" xsi:nil="true"/>
    <dlc_EmailSubject xmlns="http://schemas.microsoft.com/sharepoint/v3" xsi:nil="true"/>
    <lcf76f155ced4ddcb4097134ff3c332f xmlns="38e14464-62ed-423d-a82a-c10b4fb348a4">
      <Terms xmlns="http://schemas.microsoft.com/office/infopath/2007/PartnerControls"/>
    </lcf76f155ced4ddcb4097134ff3c332f>
    <dlc_EmailTo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SentUT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HMT_LegacySensitive xmlns="8485635d-cf54-460b-8438-0e2015e08040">false</HMT_LegacySensitive>
    <_dlc_DocIdUrl xmlns="8485635d-cf54-460b-8438-0e2015e08040">
      <Url>https://tris42.sharepoint.com/sites/hmt_is_ccghr/_layouts/15/DocIdRedir.aspx?ID=HMTCCGHR-636976185-27752</Url>
      <Description>HMTCCGHR-636976185-27752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2C3817B-8438-4A1B-BF8D-9D0B191FF2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C97B82-EABE-4088-9514-83B40D0E2223}">
  <ds:schemaRefs/>
</ds:datastoreItem>
</file>

<file path=customXml/itemProps3.xml><?xml version="1.0" encoding="utf-8"?>
<ds:datastoreItem xmlns:ds="http://schemas.openxmlformats.org/officeDocument/2006/customXml" ds:itemID="{34E1AA82-7E46-47E1-8115-C2E69A97F5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485635d-cf54-460b-8438-0e2015e08040"/>
    <ds:schemaRef ds:uri="38e14464-62ed-423d-a82a-c10b4fb348a4"/>
  </ds:schemaRefs>
</ds:datastoreItem>
</file>

<file path=customXml/itemProps4.xml><?xml version="1.0" encoding="utf-8"?>
<ds:datastoreItem xmlns:ds="http://schemas.openxmlformats.org/officeDocument/2006/customXml" ds:itemID="{9213B886-A508-469D-AB3C-08060DE6D4A6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B9FAF07-47E9-4E3F-A272-C6D7E4C9676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Soham Patel</dc:creator>
  <cp:keywords/>
  <dc:description/>
  <cp:lastModifiedBy>Lovegrove, Elizabeth - HMT</cp:lastModifiedBy>
  <cp:revision/>
  <dcterms:created xsi:type="dcterms:W3CDTF">2011-03-30T15:28:39Z</dcterms:created>
  <dcterms:modified xsi:type="dcterms:W3CDTF">2025-08-21T10:27:11Z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HMT_Group">
    <vt:lpwstr>2;#Corporate Centre|3a82a502-41d5-4d4c-ba50-c5def56f6a59</vt:lpwstr>
  </property>
  <property fmtid="{D5CDD505-2E9C-101B-9397-08002B2CF9AE}" pid="16" name="MediaServiceImageTags">
    <vt:lpwstr/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_dlc_DocIdItemGuid">
    <vt:lpwstr>2f477c86-3813-4725-899d-15f77a2a237d</vt:lpwstr>
  </property>
  <property fmtid="{D5CDD505-2E9C-101B-9397-08002B2CF9AE}" pid="24" name="HMT_Review">
    <vt:bool>false</vt:bool>
  </property>
</Properties>
</file>