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F420D552-4BA7-400F-90A0-B63D281D52EE}"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<sst xmlns="http://schemas.openxmlformats.org/spreadsheetml/2006/main" count="1045" uniqueCount="309">
  <si>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</si>
  <si>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</si>
  <si>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</si>
  <si>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</si>
  <si>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</si>
  <si>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</si>
  <si>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</si>
  <si>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</si>
  <si>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</si>
  <si>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</si>
  <si>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</si>
  <si>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</si>
  <si>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</si>
  <si>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</si>
  <si>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</si>
  <si>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</si>
  <si>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</si>
  <si>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</si>
  <si>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</si>
  <si>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</si>
  <si>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</si>
  <si>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</si>
  <si>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</si>
  <si>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</si>
  <si>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</si>
  <si>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</si>
  <si>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</si>
  <si>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</si>
  <si>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</si>
  <si>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</si>
  <si>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</si>
  <si>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</si>
  <si>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</si>
  <si>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</si>
  <si>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</si>
  <si>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</si>
  <si>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</si>
  <si>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</si>
  <si>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</si>
  <si>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</si>
  <si>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</si>
  <si>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October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</si>
  <si>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</si>
  <si>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</si>
  <si>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</si>
  <si>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</si>
  <si>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</si>
  <si>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</si>
  <si>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</si>
  <si>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</si>
  <si>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</si>
  <si>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</si>
  <si>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</si>
  <si>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</si>
  <si>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</si>
  <si>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</si>
  <si>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</si>
  <si>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</si>
  <si>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</si>
  <si>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</si>
  <si>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</si>
  <si>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</si>
  <si>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</si>
  <si>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</si>
  <si>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</si>
  <si>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</si>
  <si>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</si>
  <si>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</si>
  <si>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</si>
  <si>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November</t>
  </si>
  <si>
    <t>December</t>
  </si>
  <si>
    <t>January</t>
  </si>
  <si>
    <t>February</t>
  </si>
  <si>
    <t>March</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</si>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</sst>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80" zoomScaleNormal="80" zoomScaleSheetLayoutView="90" workbookViewId="0">
      <pane xSplit="3" ySplit="1" topLeftCell="AD2" activePane="bottomRight" state="frozen"/>
      <selection pane="topRight" activeCell="D1" sqref="D1"/>
      <selection pane="bottomLeft" activeCell="A2" sqref="A2"/>
      <selection pane="bottomRight" activeCell="AH16" sqref="AH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69</v>
      </c>
      <c r="C2" s="11" t="s">
        <v>42</v>
      </c>
      <c r="D2" s="11" t="s">
        <v>43</v>
      </c>
      <c r="E2" s="11" t="s">
        <v>42</v>
      </c>
      <c r="F2" s="23">
        <v>133</v>
      </c>
      <c r="G2" s="23">
        <v>121.8339</v>
      </c>
      <c r="H2" s="23">
        <v>568</v>
      </c>
      <c r="I2" s="23">
        <v>544.52899000000002</v>
      </c>
      <c r="J2" s="23">
        <v>3340</v>
      </c>
      <c r="K2" s="23">
        <v>3231.8955300000002</v>
      </c>
      <c r="L2" s="23">
        <v>2428</v>
      </c>
      <c r="M2" s="23">
        <v>2350.0777999999987</v>
      </c>
      <c r="N2" s="23">
        <v>189</v>
      </c>
      <c r="O2" s="23">
        <v>183.65382000000002</v>
      </c>
      <c r="P2" s="23">
        <v>12</v>
      </c>
      <c r="Q2" s="23">
        <v>12</v>
      </c>
      <c r="R2" s="5">
        <f>SUM(F2,H2,J2,L2,N2,P2)</f>
        <v>6670</v>
      </c>
      <c r="S2" s="5">
        <f>SUM(G2,I2,K2,M2,O2,Q2)</f>
        <v>6443.9900399999997</v>
      </c>
      <c r="T2" s="4">
        <v>106</v>
      </c>
      <c r="U2" s="23">
        <v>105.6</v>
      </c>
      <c r="V2" s="4">
        <v>610</v>
      </c>
      <c r="W2" s="23">
        <v>606</v>
      </c>
      <c r="X2" s="23">
        <v>0</v>
      </c>
      <c r="Y2" s="23">
        <v>0</v>
      </c>
      <c r="Z2" s="31">
        <f>SUM(T2,V2,X2)</f>
        <v>716</v>
      </c>
      <c r="AA2" s="31">
        <f>SUM(U2,W2,Y2)</f>
        <v>711.6</v>
      </c>
      <c r="AB2" s="47">
        <v>23</v>
      </c>
      <c r="AC2" s="6">
        <f>R2+Z2</f>
        <v>7386</v>
      </c>
      <c r="AD2" s="6">
        <f t="shared" ref="AD2:AD40" si="0">S2+AA2</f>
        <v>7155.59004</v>
      </c>
      <c r="AE2" s="7">
        <v>30503463.380000692</v>
      </c>
      <c r="AF2" s="7">
        <v>327727.7699999988</v>
      </c>
      <c r="AG2" s="7">
        <v>283108.19999999995</v>
      </c>
      <c r="AH2" s="7">
        <v>132230.95000000001</v>
      </c>
      <c r="AI2" s="7">
        <v>6452677.5499999579</v>
      </c>
      <c r="AJ2" s="7">
        <v>2738345.7099999911</v>
      </c>
      <c r="AK2" s="8">
        <f>SUM(AE2:AJ2)</f>
        <v>40437553.560000643</v>
      </c>
      <c r="AL2" s="9">
        <v>8875966.4799999911</v>
      </c>
      <c r="AM2" s="9">
        <v>7460371.79</v>
      </c>
      <c r="AN2" s="10">
        <f>SUM(AL2:AM2)</f>
        <v>16336338.269999992</v>
      </c>
      <c r="AO2" s="8">
        <f>SUM(AN2,AK2)</f>
        <v>56773891.830000639</v>
      </c>
    </row>
    <row r="3" spans="1:41" ht="30" x14ac:dyDescent="0.2">
      <c r="A3" s="12">
        <v>2023</v>
      </c>
      <c r="B3" s="12" t="s">
        <v>69</v>
      </c>
      <c r="C3" s="11" t="s">
        <v>44</v>
      </c>
      <c r="D3" s="11" t="s">
        <v>45</v>
      </c>
      <c r="E3" s="11" t="s">
        <v>42</v>
      </c>
      <c r="F3" s="23">
        <v>958</v>
      </c>
      <c r="G3" s="23">
        <v>891.53476999999839</v>
      </c>
      <c r="H3" s="23">
        <v>794</v>
      </c>
      <c r="I3" s="23">
        <v>758.85616999999991</v>
      </c>
      <c r="J3" s="23">
        <v>1037</v>
      </c>
      <c r="K3" s="23">
        <v>994.66250999999988</v>
      </c>
      <c r="L3" s="23">
        <v>248</v>
      </c>
      <c r="M3" s="23">
        <v>238.72346000000005</v>
      </c>
      <c r="N3" s="23">
        <v>7</v>
      </c>
      <c r="O3" s="23">
        <v>7</v>
      </c>
      <c r="P3" s="23">
        <v>3</v>
      </c>
      <c r="Q3" s="23">
        <v>3</v>
      </c>
      <c r="R3" s="5">
        <f>SUM(F3,H3,J3,L3,N3,P3)</f>
        <v>3047</v>
      </c>
      <c r="S3" s="5">
        <f t="shared" ref="S3:S40" si="1">SUM(G3,I3,K3,M3,O3,Q3)</f>
        <v>2893.7769099999987</v>
      </c>
      <c r="T3" s="4">
        <v>132</v>
      </c>
      <c r="U3" s="4">
        <v>132</v>
      </c>
      <c r="V3" s="4">
        <v>67</v>
      </c>
      <c r="W3" s="4">
        <v>67</v>
      </c>
      <c r="X3" s="4">
        <v>0</v>
      </c>
      <c r="Y3" s="23">
        <v>0</v>
      </c>
      <c r="Z3" s="31">
        <f t="shared" ref="Z3:Z40" si="2">SUM(T3,V3,X3)</f>
        <v>199</v>
      </c>
      <c r="AA3" s="31">
        <f t="shared" ref="AA3:AA40" si="3">SUM(U3,W3,Y3)</f>
        <v>199</v>
      </c>
      <c r="AB3" s="47">
        <v>4</v>
      </c>
      <c r="AC3" s="6">
        <f t="shared" ref="AC3:AC40" si="4">R3+Z3</f>
        <v>3246</v>
      </c>
      <c r="AD3" s="6">
        <f t="shared" si="0"/>
        <v>3092.7769099999987</v>
      </c>
      <c r="AE3" s="7">
        <v>7483653.5400000084</v>
      </c>
      <c r="AF3" s="7">
        <v>371411.8499999998</v>
      </c>
      <c r="AG3" s="7">
        <v>6650</v>
      </c>
      <c r="AH3" s="7">
        <v>252426.81000000006</v>
      </c>
      <c r="AI3" s="7">
        <v>2092654.4399999927</v>
      </c>
      <c r="AJ3" s="7">
        <v>805609.4499999996</v>
      </c>
      <c r="AK3" s="8">
        <f t="shared" ref="AK3:AK40" si="5">SUM(AE3:AJ3)</f>
        <v>11012406.09</v>
      </c>
      <c r="AL3" s="9">
        <v>2112077.9199999976</v>
      </c>
      <c r="AM3" s="9">
        <v>600558.75</v>
      </c>
      <c r="AN3" s="10">
        <f t="shared" ref="AN3:AN40" si="6">SUM(AL3:AM3)</f>
        <v>2712636.6699999976</v>
      </c>
      <c r="AO3" s="8">
        <f t="shared" ref="AO3:AO40" si="7">SUM(AN3,AK3)</f>
        <v>13725042.759999998</v>
      </c>
    </row>
    <row r="4" spans="1:41" ht="30" x14ac:dyDescent="0.2">
      <c r="A4" s="12">
        <v>2023</v>
      </c>
      <c r="B4" s="12" t="s">
        <v>69</v>
      </c>
      <c r="C4" s="11" t="s">
        <v>46</v>
      </c>
      <c r="D4" s="11" t="s">
        <v>45</v>
      </c>
      <c r="E4" s="11" t="s">
        <v>42</v>
      </c>
      <c r="F4" s="23">
        <v>18</v>
      </c>
      <c r="G4" s="23">
        <v>17.22</v>
      </c>
      <c r="H4" s="23">
        <v>128</v>
      </c>
      <c r="I4" s="23">
        <v>119.3</v>
      </c>
      <c r="J4" s="23">
        <v>351</v>
      </c>
      <c r="K4" s="23">
        <v>329.71</v>
      </c>
      <c r="L4" s="23">
        <v>141</v>
      </c>
      <c r="M4" s="23">
        <v>134.69999999999999</v>
      </c>
      <c r="N4" s="23">
        <v>4</v>
      </c>
      <c r="O4" s="23">
        <v>4</v>
      </c>
      <c r="P4" s="23">
        <v>0</v>
      </c>
      <c r="Q4" s="23">
        <v>0</v>
      </c>
      <c r="R4" s="5">
        <f t="shared" ref="R4:R40" si="8">SUM(F4,H4,J4,L4,N4,P4)</f>
        <v>642</v>
      </c>
      <c r="S4" s="5">
        <f t="shared" si="1"/>
        <v>604.92999999999995</v>
      </c>
      <c r="T4" s="4">
        <v>0</v>
      </c>
      <c r="U4" s="23">
        <v>0</v>
      </c>
      <c r="V4" s="4">
        <v>0</v>
      </c>
      <c r="W4" s="23">
        <v>0</v>
      </c>
      <c r="X4" s="23">
        <v>0</v>
      </c>
      <c r="Y4" s="23">
        <v>0</v>
      </c>
      <c r="Z4" s="31">
        <f t="shared" si="2"/>
        <v>0</v>
      </c>
      <c r="AA4" s="31">
        <f t="shared" si="3"/>
        <v>0</v>
      </c>
      <c r="AB4" s="47">
        <v>0</v>
      </c>
      <c r="AC4" s="6">
        <f t="shared" si="4"/>
        <v>642</v>
      </c>
      <c r="AD4" s="6">
        <f t="shared" si="0"/>
        <v>604.92999999999995</v>
      </c>
      <c r="AE4" s="7">
        <v>1952372.06</v>
      </c>
      <c r="AF4" s="7">
        <v>16812.759999999998</v>
      </c>
      <c r="AG4" s="7">
        <v>0</v>
      </c>
      <c r="AH4" s="7">
        <v>47268.94</v>
      </c>
      <c r="AI4" s="7">
        <v>532549.93999999994</v>
      </c>
      <c r="AJ4" s="7">
        <v>236047.59</v>
      </c>
      <c r="AK4" s="8">
        <f t="shared" si="5"/>
        <v>2785051.29</v>
      </c>
      <c r="AL4" s="9">
        <v>0</v>
      </c>
      <c r="AM4" s="9">
        <v>0</v>
      </c>
      <c r="AN4" s="10">
        <f t="shared" si="6"/>
        <v>0</v>
      </c>
      <c r="AO4" s="8">
        <f t="shared" si="7"/>
        <v>2785051.29</v>
      </c>
    </row>
    <row r="5" spans="1:41" ht="30" x14ac:dyDescent="0.2">
      <c r="A5" s="12">
        <v>2023</v>
      </c>
      <c r="B5" s="12" t="s">
        <v>69</v>
      </c>
      <c r="C5" s="11" t="s">
        <v>47</v>
      </c>
      <c r="D5" s="11" t="s">
        <v>45</v>
      </c>
      <c r="E5" s="11" t="s">
        <v>42</v>
      </c>
      <c r="F5" s="23">
        <v>1435</v>
      </c>
      <c r="G5" s="23">
        <v>1301.3638699999963</v>
      </c>
      <c r="H5" s="23">
        <v>685</v>
      </c>
      <c r="I5" s="23">
        <v>640.04994999999974</v>
      </c>
      <c r="J5" s="23">
        <v>570</v>
      </c>
      <c r="K5" s="23">
        <v>536.31486000000029</v>
      </c>
      <c r="L5" s="23">
        <v>141</v>
      </c>
      <c r="M5" s="23">
        <v>135.91512999999998</v>
      </c>
      <c r="N5" s="23">
        <v>11</v>
      </c>
      <c r="O5" s="23">
        <v>10.27027</v>
      </c>
      <c r="P5" s="23">
        <v>0</v>
      </c>
      <c r="Q5" s="23">
        <v>0</v>
      </c>
      <c r="R5" s="5">
        <f t="shared" si="8"/>
        <v>2842</v>
      </c>
      <c r="S5" s="5">
        <f t="shared" si="1"/>
        <v>2623.9140799999964</v>
      </c>
      <c r="T5" s="4">
        <v>2</v>
      </c>
      <c r="U5" s="23">
        <v>2</v>
      </c>
      <c r="V5" s="4">
        <v>4</v>
      </c>
      <c r="W5" s="23">
        <v>4</v>
      </c>
      <c r="X5" s="23">
        <v>0</v>
      </c>
      <c r="Y5" s="23">
        <v>0</v>
      </c>
      <c r="Z5" s="31">
        <f t="shared" si="2"/>
        <v>6</v>
      </c>
      <c r="AA5" s="31">
        <f t="shared" si="3"/>
        <v>6</v>
      </c>
      <c r="AB5" s="47">
        <v>1</v>
      </c>
      <c r="AC5" s="6">
        <f t="shared" si="4"/>
        <v>2848</v>
      </c>
      <c r="AD5" s="6">
        <f t="shared" si="0"/>
        <v>2629.9140799999964</v>
      </c>
      <c r="AE5" s="7">
        <v>6029323.6700000586</v>
      </c>
      <c r="AF5" s="7">
        <v>3505.7299999999996</v>
      </c>
      <c r="AG5" s="7">
        <v>16854.91</v>
      </c>
      <c r="AH5" s="7">
        <v>157848.29999999999</v>
      </c>
      <c r="AI5" s="7">
        <v>1602443.1299999894</v>
      </c>
      <c r="AJ5" s="7">
        <v>556127.95999999566</v>
      </c>
      <c r="AK5" s="8">
        <f t="shared" si="5"/>
        <v>8366103.700000044</v>
      </c>
      <c r="AL5" s="9">
        <v>81904.39</v>
      </c>
      <c r="AM5" s="9">
        <v>78966.666666666672</v>
      </c>
      <c r="AN5" s="10">
        <f t="shared" si="6"/>
        <v>160871.05666666667</v>
      </c>
      <c r="AO5" s="8">
        <f t="shared" si="7"/>
        <v>8526974.7566667106</v>
      </c>
    </row>
    <row r="6" spans="1:41" ht="30" x14ac:dyDescent="0.2">
      <c r="A6" s="12">
        <v>2023</v>
      </c>
      <c r="B6" s="12" t="s">
        <v>69</v>
      </c>
      <c r="C6" s="11" t="s">
        <v>48</v>
      </c>
      <c r="D6" s="11" t="s">
        <v>45</v>
      </c>
      <c r="E6" s="11" t="s">
        <v>42</v>
      </c>
      <c r="F6" s="23">
        <v>24</v>
      </c>
      <c r="G6" s="23">
        <v>23.4</v>
      </c>
      <c r="H6" s="23">
        <v>23</v>
      </c>
      <c r="I6" s="23">
        <v>22.1</v>
      </c>
      <c r="J6" s="23">
        <v>64</v>
      </c>
      <c r="K6" s="23">
        <v>62.73</v>
      </c>
      <c r="L6" s="23">
        <v>62</v>
      </c>
      <c r="M6" s="23">
        <v>61.6</v>
      </c>
      <c r="N6" s="23">
        <v>2</v>
      </c>
      <c r="O6" s="23">
        <v>2</v>
      </c>
      <c r="P6" s="23">
        <v>0</v>
      </c>
      <c r="Q6" s="23">
        <v>0</v>
      </c>
      <c r="R6" s="5">
        <f t="shared" si="8"/>
        <v>175</v>
      </c>
      <c r="S6" s="5">
        <f t="shared" si="1"/>
        <v>171.82999999999998</v>
      </c>
      <c r="T6" s="4">
        <v>17</v>
      </c>
      <c r="U6" s="23">
        <v>17</v>
      </c>
      <c r="V6" s="4">
        <v>0</v>
      </c>
      <c r="W6" s="23">
        <v>0</v>
      </c>
      <c r="X6" s="23">
        <v>0</v>
      </c>
      <c r="Y6" s="23">
        <v>0</v>
      </c>
      <c r="Z6" s="31">
        <f t="shared" si="2"/>
        <v>17</v>
      </c>
      <c r="AA6" s="31">
        <f t="shared" si="3"/>
        <v>17</v>
      </c>
      <c r="AB6" s="47">
        <v>15</v>
      </c>
      <c r="AC6" s="6">
        <f t="shared" si="4"/>
        <v>192</v>
      </c>
      <c r="AD6" s="6">
        <f t="shared" si="0"/>
        <v>188.82999999999998</v>
      </c>
      <c r="AE6" s="7">
        <v>643418</v>
      </c>
      <c r="AF6" s="7">
        <v>17902</v>
      </c>
      <c r="AG6" s="7">
        <v>0</v>
      </c>
      <c r="AH6" s="7">
        <v>5533</v>
      </c>
      <c r="AI6" s="7">
        <v>174801</v>
      </c>
      <c r="AJ6" s="7">
        <v>81441</v>
      </c>
      <c r="AK6" s="8">
        <f t="shared" si="5"/>
        <v>923095</v>
      </c>
      <c r="AL6" s="9">
        <v>226898.8</v>
      </c>
      <c r="AM6" s="9"/>
      <c r="AN6" s="10">
        <f t="shared" si="6"/>
        <v>226898.8</v>
      </c>
      <c r="AO6" s="8">
        <f t="shared" si="7"/>
        <v>1149993.8</v>
      </c>
    </row>
    <row r="7" spans="1:41" ht="30" x14ac:dyDescent="0.2">
      <c r="A7" s="12">
        <v>2023</v>
      </c>
      <c r="B7" s="12" t="s">
        <v>69</v>
      </c>
      <c r="C7" s="11" t="s">
        <v>49</v>
      </c>
      <c r="D7" s="11" t="s">
        <v>50</v>
      </c>
      <c r="E7" s="11" t="s">
        <v>42</v>
      </c>
      <c r="F7" s="23">
        <v>0</v>
      </c>
      <c r="G7" s="23">
        <v>0</v>
      </c>
      <c r="H7" s="23">
        <v>0</v>
      </c>
      <c r="I7" s="23">
        <v>0</v>
      </c>
      <c r="J7" s="23">
        <v>0</v>
      </c>
      <c r="K7" s="23">
        <v>0</v>
      </c>
      <c r="L7" s="23">
        <v>0</v>
      </c>
      <c r="M7" s="23">
        <v>0</v>
      </c>
      <c r="N7" s="23">
        <v>0</v>
      </c>
      <c r="O7" s="23">
        <v>0</v>
      </c>
      <c r="P7" s="23">
        <v>360</v>
      </c>
      <c r="Q7" s="23">
        <v>342.7</v>
      </c>
      <c r="R7" s="5">
        <f t="shared" si="8"/>
        <v>360</v>
      </c>
      <c r="S7" s="5">
        <f t="shared" si="1"/>
        <v>342.7</v>
      </c>
      <c r="T7" s="4">
        <v>0</v>
      </c>
      <c r="U7" s="23">
        <v>0</v>
      </c>
      <c r="V7" s="4">
        <v>0</v>
      </c>
      <c r="W7" s="23">
        <v>0</v>
      </c>
      <c r="X7" s="23">
        <v>0</v>
      </c>
      <c r="Y7" s="23">
        <v>0</v>
      </c>
      <c r="Z7" s="31">
        <f t="shared" si="2"/>
        <v>0</v>
      </c>
      <c r="AA7" s="31">
        <f t="shared" si="3"/>
        <v>0</v>
      </c>
      <c r="AB7" s="47">
        <v>0</v>
      </c>
      <c r="AC7" s="6">
        <f t="shared" si="4"/>
        <v>360</v>
      </c>
      <c r="AD7" s="6">
        <f t="shared" si="0"/>
        <v>342.7</v>
      </c>
      <c r="AE7" s="7">
        <v>1242882.03</v>
      </c>
      <c r="AF7" s="7">
        <v>59027.17</v>
      </c>
      <c r="AG7" s="7">
        <v>0</v>
      </c>
      <c r="AH7" s="7">
        <v>0</v>
      </c>
      <c r="AI7" s="7">
        <v>110166.23</v>
      </c>
      <c r="AJ7" s="7">
        <v>143685.99</v>
      </c>
      <c r="AK7" s="8">
        <f t="shared" si="5"/>
        <v>1555761.42</v>
      </c>
      <c r="AL7" s="9">
        <v>0</v>
      </c>
      <c r="AM7" s="9">
        <v>0</v>
      </c>
      <c r="AN7" s="10">
        <f t="shared" si="6"/>
        <v>0</v>
      </c>
      <c r="AO7" s="8">
        <f t="shared" si="7"/>
        <v>1555761.42</v>
      </c>
    </row>
    <row r="8" spans="1:41" ht="30" x14ac:dyDescent="0.2">
      <c r="A8" s="12">
        <v>2023</v>
      </c>
      <c r="B8" s="12" t="s">
        <v>69</v>
      </c>
      <c r="C8" s="11" t="s">
        <v>51</v>
      </c>
      <c r="D8" s="11" t="s">
        <v>50</v>
      </c>
      <c r="E8" s="11" t="s">
        <v>42</v>
      </c>
      <c r="F8" s="23">
        <v>2</v>
      </c>
      <c r="G8" s="23">
        <v>1.86</v>
      </c>
      <c r="H8" s="23">
        <v>28</v>
      </c>
      <c r="I8" s="23">
        <v>26.759999999999998</v>
      </c>
      <c r="J8" s="23">
        <v>34</v>
      </c>
      <c r="K8" s="23">
        <v>33.9</v>
      </c>
      <c r="L8" s="23">
        <v>15</v>
      </c>
      <c r="M8" s="23">
        <v>14.57</v>
      </c>
      <c r="N8" s="23">
        <v>5</v>
      </c>
      <c r="O8" s="23">
        <v>5</v>
      </c>
      <c r="P8" s="23">
        <v>0</v>
      </c>
      <c r="Q8" s="23">
        <v>0</v>
      </c>
      <c r="R8" s="5">
        <f t="shared" si="8"/>
        <v>84</v>
      </c>
      <c r="S8" s="5">
        <f t="shared" si="1"/>
        <v>82.09</v>
      </c>
      <c r="T8" s="4">
        <v>0</v>
      </c>
      <c r="U8" s="23">
        <v>0</v>
      </c>
      <c r="V8" s="4">
        <v>0</v>
      </c>
      <c r="W8" s="23">
        <v>0</v>
      </c>
      <c r="X8" s="23">
        <v>3</v>
      </c>
      <c r="Y8" s="23">
        <v>3</v>
      </c>
      <c r="Z8" s="31">
        <f t="shared" si="2"/>
        <v>3</v>
      </c>
      <c r="AA8" s="31">
        <f t="shared" si="3"/>
        <v>3</v>
      </c>
      <c r="AB8" s="47">
        <v>0</v>
      </c>
      <c r="AC8" s="6">
        <f t="shared" si="4"/>
        <v>87</v>
      </c>
      <c r="AD8" s="6">
        <f t="shared" si="0"/>
        <v>85.09</v>
      </c>
      <c r="AE8" s="7">
        <v>264216.69</v>
      </c>
      <c r="AF8" s="7">
        <v>1863.58</v>
      </c>
      <c r="AG8" s="7">
        <v>0</v>
      </c>
      <c r="AH8" s="7">
        <v>0</v>
      </c>
      <c r="AI8" s="7">
        <v>70872.399999999994</v>
      </c>
      <c r="AJ8" s="7">
        <v>27934.33</v>
      </c>
      <c r="AK8" s="8">
        <f t="shared" si="5"/>
        <v>364887.00000000006</v>
      </c>
      <c r="AL8" s="9">
        <v>0</v>
      </c>
      <c r="AM8" s="9">
        <v>0</v>
      </c>
      <c r="AN8" s="10">
        <f t="shared" si="6"/>
        <v>0</v>
      </c>
      <c r="AO8" s="8">
        <f t="shared" si="7"/>
        <v>364887.00000000006</v>
      </c>
    </row>
    <row r="9" spans="1:41" ht="30" x14ac:dyDescent="0.2">
      <c r="A9" s="12">
        <v>2023</v>
      </c>
      <c r="B9" s="12" t="s">
        <v>69</v>
      </c>
      <c r="C9" s="11" t="s">
        <v>52</v>
      </c>
      <c r="D9" s="11" t="s">
        <v>50</v>
      </c>
      <c r="E9" s="11" t="s">
        <v>42</v>
      </c>
      <c r="F9" s="23">
        <v>2027</v>
      </c>
      <c r="G9" s="23">
        <v>1933.658918918916</v>
      </c>
      <c r="H9" s="23">
        <v>2980</v>
      </c>
      <c r="I9" s="23">
        <v>2859.05</v>
      </c>
      <c r="J9" s="23">
        <v>4264</v>
      </c>
      <c r="K9" s="23">
        <v>4042.9900000000125</v>
      </c>
      <c r="L9" s="23">
        <v>2991</v>
      </c>
      <c r="M9" s="23">
        <v>2848.7599999999984</v>
      </c>
      <c r="N9" s="23">
        <v>109</v>
      </c>
      <c r="O9" s="23">
        <v>107.99000000000001</v>
      </c>
      <c r="P9" s="23">
        <v>818</v>
      </c>
      <c r="Q9" s="23">
        <v>799.40999999999963</v>
      </c>
      <c r="R9" s="5">
        <f t="shared" si="8"/>
        <v>13189</v>
      </c>
      <c r="S9" s="5">
        <f t="shared" si="1"/>
        <v>12591.858918918928</v>
      </c>
      <c r="T9" s="4">
        <v>176</v>
      </c>
      <c r="U9" s="23">
        <v>168.12</v>
      </c>
      <c r="V9" s="4">
        <v>572</v>
      </c>
      <c r="W9" s="23">
        <v>496.28000000000014</v>
      </c>
      <c r="X9" s="23">
        <v>0</v>
      </c>
      <c r="Y9" s="23">
        <v>0</v>
      </c>
      <c r="Z9" s="31">
        <f t="shared" si="2"/>
        <v>748</v>
      </c>
      <c r="AA9" s="31">
        <f t="shared" si="3"/>
        <v>664.40000000000009</v>
      </c>
      <c r="AB9" s="47">
        <v>7</v>
      </c>
      <c r="AC9" s="6">
        <f t="shared" si="4"/>
        <v>13937</v>
      </c>
      <c r="AD9" s="6">
        <f t="shared" si="0"/>
        <v>13256.258918918928</v>
      </c>
      <c r="AE9" s="7">
        <v>37819549.659999996</v>
      </c>
      <c r="AF9" s="7">
        <v>331604.28000000003</v>
      </c>
      <c r="AG9" s="7">
        <v>0</v>
      </c>
      <c r="AH9" s="7">
        <v>2085194.19</v>
      </c>
      <c r="AI9" s="7">
        <v>5788272.71</v>
      </c>
      <c r="AJ9" s="7">
        <v>4171081.35</v>
      </c>
      <c r="AK9" s="8">
        <f t="shared" si="5"/>
        <v>50195702.189999998</v>
      </c>
      <c r="AL9" s="9"/>
      <c r="AM9" s="9">
        <v>111370</v>
      </c>
      <c r="AN9" s="10">
        <f t="shared" si="6"/>
        <v>111370</v>
      </c>
      <c r="AO9" s="8">
        <f t="shared" si="7"/>
        <v>50307072.189999998</v>
      </c>
    </row>
    <row r="10" spans="1:41" ht="30" x14ac:dyDescent="0.2">
      <c r="A10" s="12">
        <v>2023</v>
      </c>
      <c r="B10" s="12" t="s">
        <v>69</v>
      </c>
      <c r="C10" s="11" t="s">
        <v>53</v>
      </c>
      <c r="D10" s="11" t="s">
        <v>50</v>
      </c>
      <c r="E10" s="11" t="s">
        <v>42</v>
      </c>
      <c r="F10" s="23">
        <v>8</v>
      </c>
      <c r="G10" s="23">
        <v>8</v>
      </c>
      <c r="H10" s="23">
        <v>35</v>
      </c>
      <c r="I10" s="23">
        <v>34.83</v>
      </c>
      <c r="J10" s="23">
        <v>221</v>
      </c>
      <c r="K10" s="23">
        <v>211.71</v>
      </c>
      <c r="L10" s="23">
        <v>39</v>
      </c>
      <c r="M10" s="23">
        <v>36.729999999999997</v>
      </c>
      <c r="N10" s="23">
        <v>3</v>
      </c>
      <c r="O10" s="23">
        <v>3</v>
      </c>
      <c r="P10" s="23">
        <v>0</v>
      </c>
      <c r="Q10" s="23">
        <v>0</v>
      </c>
      <c r="R10" s="5">
        <f t="shared" si="8"/>
        <v>306</v>
      </c>
      <c r="S10" s="5">
        <f t="shared" si="1"/>
        <v>294.27000000000004</v>
      </c>
      <c r="T10" s="4">
        <v>0</v>
      </c>
      <c r="U10" s="23">
        <v>0</v>
      </c>
      <c r="V10" s="4">
        <v>3</v>
      </c>
      <c r="W10" s="23">
        <v>3</v>
      </c>
      <c r="X10" s="23">
        <v>0</v>
      </c>
      <c r="Y10" s="23">
        <v>0</v>
      </c>
      <c r="Z10" s="31">
        <f t="shared" si="2"/>
        <v>3</v>
      </c>
      <c r="AA10" s="31">
        <f t="shared" si="3"/>
        <v>3</v>
      </c>
      <c r="AB10" s="47">
        <v>0</v>
      </c>
      <c r="AC10" s="6">
        <f t="shared" si="4"/>
        <v>309</v>
      </c>
      <c r="AD10" s="6">
        <f t="shared" si="0"/>
        <v>297.27000000000004</v>
      </c>
      <c r="AE10" s="7">
        <v>986959.86</v>
      </c>
      <c r="AF10" s="7">
        <v>20376.8</v>
      </c>
      <c r="AG10" s="7">
        <v>4931.6899999999996</v>
      </c>
      <c r="AH10" s="7">
        <v>14198.18</v>
      </c>
      <c r="AI10" s="7">
        <v>269234.75</v>
      </c>
      <c r="AJ10" s="7">
        <v>109803.73</v>
      </c>
      <c r="AK10" s="8">
        <f t="shared" si="5"/>
        <v>1405505.01</v>
      </c>
      <c r="AL10" s="9">
        <v>27766.45</v>
      </c>
      <c r="AM10" s="9">
        <v>0</v>
      </c>
      <c r="AN10" s="10">
        <f t="shared" si="6"/>
        <v>27766.45</v>
      </c>
      <c r="AO10" s="8">
        <f t="shared" si="7"/>
        <v>1433271.46</v>
      </c>
    </row>
    <row r="11" spans="1:41" ht="30" x14ac:dyDescent="0.2">
      <c r="A11" s="12">
        <v>2023</v>
      </c>
      <c r="B11" s="12" t="s">
        <v>69</v>
      </c>
      <c r="C11" s="11" t="s">
        <v>54</v>
      </c>
      <c r="D11" s="11" t="s">
        <v>50</v>
      </c>
      <c r="E11" s="11" t="s">
        <v>42</v>
      </c>
      <c r="F11" s="23">
        <v>21</v>
      </c>
      <c r="G11" s="23">
        <v>18.100000000000001</v>
      </c>
      <c r="H11" s="23">
        <v>145</v>
      </c>
      <c r="I11" s="23">
        <v>140.72999999999999</v>
      </c>
      <c r="J11" s="23">
        <v>250</v>
      </c>
      <c r="K11" s="23">
        <v>243.64999999999998</v>
      </c>
      <c r="L11" s="23">
        <v>84</v>
      </c>
      <c r="M11" s="23">
        <v>81.910000000000011</v>
      </c>
      <c r="N11" s="23">
        <v>7</v>
      </c>
      <c r="O11" s="23">
        <v>6.1899999999999995</v>
      </c>
      <c r="P11" s="23">
        <v>0</v>
      </c>
      <c r="Q11" s="23">
        <v>0</v>
      </c>
      <c r="R11" s="5">
        <f t="shared" si="8"/>
        <v>507</v>
      </c>
      <c r="S11" s="5">
        <f t="shared" si="1"/>
        <v>490.58</v>
      </c>
      <c r="T11" s="4">
        <v>0</v>
      </c>
      <c r="U11" s="23">
        <v>0</v>
      </c>
      <c r="V11" s="4">
        <v>0</v>
      </c>
      <c r="W11" s="23">
        <v>0</v>
      </c>
      <c r="X11" s="23">
        <v>0</v>
      </c>
      <c r="Y11" s="23">
        <v>0</v>
      </c>
      <c r="Z11" s="31">
        <f t="shared" si="2"/>
        <v>0</v>
      </c>
      <c r="AA11" s="31">
        <f t="shared" si="3"/>
        <v>0</v>
      </c>
      <c r="AB11" s="47">
        <v>1</v>
      </c>
      <c r="AC11" s="6">
        <f t="shared" si="4"/>
        <v>507</v>
      </c>
      <c r="AD11" s="6">
        <f t="shared" si="0"/>
        <v>490.58</v>
      </c>
      <c r="AE11" s="7">
        <v>1920370.84</v>
      </c>
      <c r="AF11" s="7">
        <v>22804.25</v>
      </c>
      <c r="AG11" s="7">
        <v>0</v>
      </c>
      <c r="AH11" s="7">
        <v>36429.68</v>
      </c>
      <c r="AI11" s="7">
        <v>485696.2</v>
      </c>
      <c r="AJ11" s="7">
        <v>220158.03</v>
      </c>
      <c r="AK11" s="8">
        <f t="shared" si="5"/>
        <v>2685459</v>
      </c>
      <c r="AL11" s="9">
        <v>0</v>
      </c>
      <c r="AM11" s="9">
        <v>13000</v>
      </c>
      <c r="AN11" s="10">
        <f t="shared" si="6"/>
        <v>13000</v>
      </c>
      <c r="AO11" s="8">
        <f t="shared" si="7"/>
        <v>2698459</v>
      </c>
    </row>
    <row r="12" spans="1:41" ht="30" x14ac:dyDescent="0.2">
      <c r="A12" s="12">
        <v>2023</v>
      </c>
      <c r="B12" s="12" t="s">
        <v>69</v>
      </c>
      <c r="C12" s="11" t="s">
        <v>55</v>
      </c>
      <c r="D12" s="11" t="s">
        <v>50</v>
      </c>
      <c r="E12" s="11" t="s">
        <v>42</v>
      </c>
      <c r="F12" s="23">
        <v>3</v>
      </c>
      <c r="G12" s="23">
        <v>3</v>
      </c>
      <c r="H12" s="23">
        <v>6</v>
      </c>
      <c r="I12" s="23">
        <v>5.0999999999999996</v>
      </c>
      <c r="J12" s="23">
        <v>26</v>
      </c>
      <c r="K12" s="23">
        <v>23.91</v>
      </c>
      <c r="L12" s="23">
        <v>7</v>
      </c>
      <c r="M12" s="23">
        <v>6.8</v>
      </c>
      <c r="N12" s="23">
        <v>1</v>
      </c>
      <c r="O12" s="23">
        <v>1</v>
      </c>
      <c r="P12" s="23">
        <v>0</v>
      </c>
      <c r="Q12" s="23">
        <v>0</v>
      </c>
      <c r="R12" s="5">
        <f t="shared" si="8"/>
        <v>43</v>
      </c>
      <c r="S12" s="5">
        <f t="shared" si="1"/>
        <v>39.809999999999995</v>
      </c>
      <c r="T12" s="4">
        <v>0</v>
      </c>
      <c r="U12" s="23">
        <v>0</v>
      </c>
      <c r="V12" s="4">
        <v>0</v>
      </c>
      <c r="W12" s="23">
        <v>0</v>
      </c>
      <c r="X12" s="23">
        <v>0</v>
      </c>
      <c r="Y12" s="23">
        <v>0</v>
      </c>
      <c r="Z12" s="31">
        <f t="shared" si="2"/>
        <v>0</v>
      </c>
      <c r="AA12" s="31">
        <f t="shared" si="3"/>
        <v>0</v>
      </c>
      <c r="AB12" s="47">
        <v>0</v>
      </c>
      <c r="AC12" s="6">
        <f t="shared" si="4"/>
        <v>43</v>
      </c>
      <c r="AD12" s="6">
        <f t="shared" si="0"/>
        <v>39.809999999999995</v>
      </c>
      <c r="AE12" s="7">
        <v>159056</v>
      </c>
      <c r="AF12" s="7">
        <v>0</v>
      </c>
      <c r="AG12" s="7">
        <v>26805</v>
      </c>
      <c r="AH12" s="7">
        <v>111.98</v>
      </c>
      <c r="AI12" s="7">
        <v>40901.96</v>
      </c>
      <c r="AJ12" s="7">
        <v>21235.33</v>
      </c>
      <c r="AK12" s="8">
        <f t="shared" si="5"/>
        <v>248110.27000000002</v>
      </c>
      <c r="AL12" s="9">
        <v>0</v>
      </c>
      <c r="AM12" s="9">
        <v>0</v>
      </c>
      <c r="AN12" s="10">
        <f t="shared" si="6"/>
        <v>0</v>
      </c>
      <c r="AO12" s="8">
        <f t="shared" si="7"/>
        <v>248110.27000000002</v>
      </c>
    </row>
    <row r="13" spans="1:41" ht="30" x14ac:dyDescent="0.2">
      <c r="A13" s="12">
        <v>2023</v>
      </c>
      <c r="B13" s="12" t="s">
        <v>69</v>
      </c>
      <c r="C13" s="11" t="s">
        <v>56</v>
      </c>
      <c r="D13" s="11" t="s">
        <v>50</v>
      </c>
      <c r="E13" s="11" t="s">
        <v>42</v>
      </c>
      <c r="F13" s="23">
        <v>118</v>
      </c>
      <c r="G13" s="23">
        <v>103.83079000000004</v>
      </c>
      <c r="H13" s="23">
        <v>462</v>
      </c>
      <c r="I13" s="23">
        <v>436.97726000000017</v>
      </c>
      <c r="J13" s="23">
        <v>2242</v>
      </c>
      <c r="K13" s="23">
        <v>2085.9249599999889</v>
      </c>
      <c r="L13" s="23">
        <v>345</v>
      </c>
      <c r="M13" s="23">
        <v>326.72147999999999</v>
      </c>
      <c r="N13" s="23">
        <v>29</v>
      </c>
      <c r="O13" s="23">
        <v>27.25</v>
      </c>
      <c r="P13" s="23">
        <v>10</v>
      </c>
      <c r="Q13" s="23">
        <v>9.6486499999999999</v>
      </c>
      <c r="R13" s="5">
        <f t="shared" si="8"/>
        <v>3206</v>
      </c>
      <c r="S13" s="5">
        <f t="shared" si="1"/>
        <v>2990.3531399999893</v>
      </c>
      <c r="T13" s="4">
        <v>20</v>
      </c>
      <c r="U13" s="23">
        <v>19.600000000000001</v>
      </c>
      <c r="V13" s="4">
        <v>0</v>
      </c>
      <c r="W13" s="4">
        <v>0</v>
      </c>
      <c r="X13" s="4">
        <v>0</v>
      </c>
      <c r="Y13" s="23">
        <v>0</v>
      </c>
      <c r="Z13" s="31">
        <f t="shared" si="2"/>
        <v>20</v>
      </c>
      <c r="AA13" s="31">
        <f t="shared" si="3"/>
        <v>19.600000000000001</v>
      </c>
      <c r="AB13" s="47">
        <v>4</v>
      </c>
      <c r="AC13" s="6">
        <f t="shared" si="4"/>
        <v>3226</v>
      </c>
      <c r="AD13" s="6">
        <f t="shared" si="0"/>
        <v>3009.9531399999892</v>
      </c>
      <c r="AE13" s="7">
        <v>8179337.9800000302</v>
      </c>
      <c r="AF13" s="7">
        <v>91549.949999999895</v>
      </c>
      <c r="AG13" s="7">
        <v>2100</v>
      </c>
      <c r="AH13" s="7">
        <v>42261.619999999995</v>
      </c>
      <c r="AI13" s="7">
        <v>2227558.8100000098</v>
      </c>
      <c r="AJ13" s="7">
        <v>804997.62000000896</v>
      </c>
      <c r="AK13" s="8">
        <f t="shared" si="5"/>
        <v>11347805.980000049</v>
      </c>
      <c r="AL13" s="9">
        <v>55000</v>
      </c>
      <c r="AM13" s="9">
        <v>69875</v>
      </c>
      <c r="AN13" s="10">
        <f t="shared" si="6"/>
        <v>124875</v>
      </c>
      <c r="AO13" s="8">
        <f t="shared" si="7"/>
        <v>11472680.980000049</v>
      </c>
    </row>
    <row r="14" spans="1:41" ht="30" x14ac:dyDescent="0.2">
      <c r="A14" s="12">
        <v>2023</v>
      </c>
      <c r="B14" s="12" t="s">
        <v>69</v>
      </c>
      <c r="C14" s="11" t="s">
        <v>57</v>
      </c>
      <c r="D14" s="11" t="s">
        <v>50</v>
      </c>
      <c r="E14" s="11" t="s">
        <v>42</v>
      </c>
      <c r="F14" s="23">
        <v>313</v>
      </c>
      <c r="G14" s="23">
        <v>224.49</v>
      </c>
      <c r="H14" s="23">
        <v>270</v>
      </c>
      <c r="I14" s="23">
        <v>226.7</v>
      </c>
      <c r="J14" s="23">
        <v>320</v>
      </c>
      <c r="K14" s="23">
        <v>302.24</v>
      </c>
      <c r="L14" s="23">
        <v>89</v>
      </c>
      <c r="M14" s="23">
        <v>86.61</v>
      </c>
      <c r="N14" s="23">
        <v>14</v>
      </c>
      <c r="O14" s="23">
        <v>14</v>
      </c>
      <c r="P14" s="23">
        <v>98</v>
      </c>
      <c r="Q14" s="23">
        <v>93.12</v>
      </c>
      <c r="R14" s="5">
        <f t="shared" si="8"/>
        <v>1104</v>
      </c>
      <c r="S14" s="5">
        <f t="shared" si="1"/>
        <v>947.16000000000008</v>
      </c>
      <c r="T14" s="4">
        <v>0</v>
      </c>
      <c r="U14" s="23">
        <v>0</v>
      </c>
      <c r="V14" s="4">
        <v>21</v>
      </c>
      <c r="W14" s="23">
        <v>21</v>
      </c>
      <c r="X14" s="23">
        <v>0</v>
      </c>
      <c r="Y14" s="23">
        <v>0</v>
      </c>
      <c r="Z14" s="31">
        <f t="shared" si="2"/>
        <v>21</v>
      </c>
      <c r="AA14" s="31">
        <f t="shared" si="3"/>
        <v>21</v>
      </c>
      <c r="AB14" s="47">
        <v>0</v>
      </c>
      <c r="AC14" s="6">
        <f t="shared" si="4"/>
        <v>1125</v>
      </c>
      <c r="AD14" s="6">
        <f t="shared" si="0"/>
        <v>968.16000000000008</v>
      </c>
      <c r="AE14" s="7">
        <v>3080223.81</v>
      </c>
      <c r="AF14" s="7">
        <v>23547.27</v>
      </c>
      <c r="AG14" s="7">
        <v>0</v>
      </c>
      <c r="AH14" s="7">
        <v>41014.83</v>
      </c>
      <c r="AI14" s="7">
        <v>533289.65</v>
      </c>
      <c r="AJ14" s="7">
        <v>321506.48</v>
      </c>
      <c r="AK14" s="8">
        <f t="shared" si="5"/>
        <v>3999582.04</v>
      </c>
      <c r="AL14" s="9">
        <v>426615.58999999997</v>
      </c>
      <c r="AM14" s="9">
        <v>0</v>
      </c>
      <c r="AN14" s="10">
        <f t="shared" si="6"/>
        <v>426615.58999999997</v>
      </c>
      <c r="AO14" s="8">
        <f t="shared" si="7"/>
        <v>4426197.63</v>
      </c>
    </row>
    <row r="15" spans="1:41" ht="30" x14ac:dyDescent="0.2">
      <c r="A15" s="12">
        <v>2023</v>
      </c>
      <c r="B15" s="12" t="s">
        <v>69</v>
      </c>
      <c r="C15" s="11" t="s">
        <v>58</v>
      </c>
      <c r="D15" s="11" t="s">
        <v>50</v>
      </c>
      <c r="E15" s="11" t="s">
        <v>42</v>
      </c>
      <c r="F15" s="23">
        <v>28</v>
      </c>
      <c r="G15" s="23">
        <v>26.56</v>
      </c>
      <c r="H15" s="23">
        <v>34</v>
      </c>
      <c r="I15" s="23">
        <v>33.6</v>
      </c>
      <c r="J15" s="23">
        <v>22</v>
      </c>
      <c r="K15" s="23">
        <v>21.11</v>
      </c>
      <c r="L15" s="23">
        <v>0</v>
      </c>
      <c r="M15" s="23">
        <v>0</v>
      </c>
      <c r="N15" s="23">
        <v>5</v>
      </c>
      <c r="O15" s="23">
        <v>5</v>
      </c>
      <c r="P15" s="23">
        <v>0</v>
      </c>
      <c r="Q15" s="23">
        <v>0</v>
      </c>
      <c r="R15" s="5">
        <f t="shared" si="8"/>
        <v>89</v>
      </c>
      <c r="S15" s="5">
        <f t="shared" si="1"/>
        <v>86.27</v>
      </c>
      <c r="T15" s="4">
        <v>0</v>
      </c>
      <c r="U15" s="23">
        <v>0</v>
      </c>
      <c r="V15" s="4">
        <v>0</v>
      </c>
      <c r="W15" s="4">
        <v>0</v>
      </c>
      <c r="X15" s="4">
        <v>0</v>
      </c>
      <c r="Y15" s="23">
        <v>0</v>
      </c>
      <c r="Z15" s="31">
        <f t="shared" si="2"/>
        <v>0</v>
      </c>
      <c r="AA15" s="31">
        <f t="shared" si="3"/>
        <v>0</v>
      </c>
      <c r="AB15" s="47">
        <v>0</v>
      </c>
      <c r="AC15" s="6">
        <f t="shared" si="4"/>
        <v>89</v>
      </c>
      <c r="AD15" s="6">
        <f t="shared" si="0"/>
        <v>86.27</v>
      </c>
      <c r="AE15" s="7">
        <v>318605.98</v>
      </c>
      <c r="AF15" s="7">
        <v>8103.72</v>
      </c>
      <c r="AG15" s="7">
        <v>0</v>
      </c>
      <c r="AH15" s="7">
        <v>0</v>
      </c>
      <c r="AI15" s="7">
        <v>43875.09</v>
      </c>
      <c r="AJ15" s="7">
        <v>32410.53</v>
      </c>
      <c r="AK15" s="8">
        <f t="shared" si="5"/>
        <v>402995.31999999995</v>
      </c>
      <c r="AL15" s="9">
        <v>0</v>
      </c>
      <c r="AM15" s="9">
        <v>0</v>
      </c>
      <c r="AN15" s="10">
        <f t="shared" si="6"/>
        <v>0</v>
      </c>
      <c r="AO15" s="8">
        <f t="shared" si="7"/>
        <v>402995.31999999995</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cfRule type="expression" dxfId="10" priority="54">
      <formula>AND(NOT(ISBLANK(C2)),ISBLANK(E2))</formula>
    </cfRule>
  </conditionalFormatting>
  <conditionalFormatting sqref="P2:P40">
    <cfRule type="expression" dxfId="9" priority="11">
      <formula>AND(NOT(ISBLANK(Q2)),ISBLANK(P2))</formula>
    </cfRule>
  </conditionalFormatting>
  <conditionalFormatting sqref="Q2:Q40">
    <cfRule type="expression" dxfId="8" priority="10">
      <formula>AND(NOT(ISBLANK(P2)),ISBLANK(Q2))</formula>
    </cfRule>
  </conditionalFormatting>
  <conditionalFormatting sqref="T2:T40 V4:V12">
    <cfRule type="expression" dxfId="7" priority="2">
      <formula>AND(NOT(ISBLANK(U2)),ISBLANK(T2))</formula>
    </cfRule>
  </conditionalFormatting>
  <conditionalFormatting sqref="U2 W2:X2 G2:G40 I2:I40 K2:K40 M2:M40 O2:O40 W14:X14 W16:X40">
    <cfRule type="expression" dxfId="6" priority="52">
      <formula>AND(NOT(ISBLANK(F2)),ISBLANK(G2))</formula>
    </cfRule>
  </conditionalFormatting>
  <conditionalFormatting sqref="V2 F2:F40 H2:H40 J2:J40 L2:L40 N2:N40 U3:X3 V14 V16:V40">
    <cfRule type="expression" dxfId="5" priority="53">
      <formula>AND(NOT(ISBLANK(G2)),ISBLANK(F2))</formula>
    </cfRule>
  </conditionalFormatting>
  <conditionalFormatting sqref="V13:X13">
    <cfRule type="expression" dxfId="4" priority="22">
      <formula>AND(NOT(ISBLANK(W13)),ISBLANK(V13))</formula>
    </cfRule>
  </conditionalFormatting>
  <conditionalFormatting sqref="V15:X15">
    <cfRule type="expression" dxfId="3" priority="20">
      <formula>AND(NOT(ISBLANK(W15)),ISBLANK(V15))</formula>
    </cfRule>
  </conditionalFormatting>
  <conditionalFormatting sqref="W4:X12 U4:U40">
    <cfRule type="expression" dxfId="2" priority="1">
      <formula>AND(NOT(ISBLANK(T4)),ISBLANK(U4))</formula>
    </cfRule>
  </conditionalFormatting>
  <conditionalFormatting sqref="Y2:Y40">
    <cfRule type="expression" dxfId="1" priority="3">
      <formula>AND(NOT(ISBLANK(W2)),ISBLANK(Y2))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41</v>
      </c>
      <c r="D6" s="11" t="s">
        <v>48</v>
      </c>
      <c r="E6" s="11" t="s">
        <v>45</v>
      </c>
      <c r="F6" s="48" t="s">
        <v>42</v>
      </c>
      <c r="G6" s="49"/>
      <c r="H6" s="54"/>
    </row>
    <row r="7" spans="1:8" ht="49.5" customHeight="1" x14ac:dyDescent="0.2">
      <c r="B7" s="53">
        <v>2022</v>
      </c>
      <c r="C7" s="12" t="s">
        <v>69</v>
      </c>
      <c r="D7" s="11" t="s">
        <v>49</v>
      </c>
      <c r="E7" s="11" t="s">
        <v>50</v>
      </c>
      <c r="F7" s="48" t="s">
        <v>42</v>
      </c>
      <c r="G7" s="49"/>
      <c r="H7" s="54"/>
    </row>
    <row r="8" spans="1:8" ht="49.5" customHeight="1" x14ac:dyDescent="0.2">
      <c r="B8" s="53">
        <v>2022</v>
      </c>
      <c r="C8" s="12" t="s">
        <v>70</v>
      </c>
      <c r="D8" s="11" t="s">
        <v>51</v>
      </c>
      <c r="E8" s="11" t="s">
        <v>50</v>
      </c>
      <c r="F8" s="48" t="s">
        <v>42</v>
      </c>
      <c r="G8" s="49"/>
      <c r="H8" s="54"/>
    </row>
    <row r="9" spans="1:8" ht="80.25" customHeight="1" x14ac:dyDescent="0.2">
      <c r="B9" s="53">
        <v>2022</v>
      </c>
      <c r="C9" s="12" t="s">
        <v>71</v>
      </c>
      <c r="D9" s="11" t="s">
        <v>52</v>
      </c>
      <c r="E9" s="11" t="s">
        <v>50</v>
      </c>
      <c r="F9" s="48" t="s">
        <v>42</v>
      </c>
      <c r="G9" s="49"/>
      <c r="H9" s="49"/>
    </row>
    <row r="10" spans="1:8" ht="49.5" customHeight="1" x14ac:dyDescent="0.2">
      <c r="B10" s="53">
        <v>2022</v>
      </c>
      <c r="C10" s="12" t="s">
        <v>72</v>
      </c>
      <c r="D10" s="11" t="s">
        <v>53</v>
      </c>
      <c r="E10" s="11" t="s">
        <v>50</v>
      </c>
      <c r="F10" s="48" t="s">
        <v>42</v>
      </c>
      <c r="G10" s="49"/>
      <c r="H10" s="54"/>
    </row>
    <row r="11" spans="1:8" ht="49.5" customHeight="1" x14ac:dyDescent="0.2">
      <c r="B11" s="53">
        <v>2022</v>
      </c>
      <c r="C11" s="12" t="s">
        <v>73</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71</v>
      </c>
    </row>
    <row r="5" spans="2:9" x14ac:dyDescent="0.2">
      <c r="B5" s="18" t="s">
        <v>118</v>
      </c>
      <c r="C5" s="3" t="s">
        <v>129</v>
      </c>
      <c r="D5" s="19" t="s">
        <v>123</v>
      </c>
      <c r="F5" s="3" t="s">
        <v>49</v>
      </c>
      <c r="G5" s="1" t="s">
        <v>130</v>
      </c>
      <c r="H5" s="22" t="s">
        <v>43</v>
      </c>
      <c r="I5" s="1" t="s">
        <v>72</v>
      </c>
    </row>
    <row r="6" spans="2:9" x14ac:dyDescent="0.2">
      <c r="B6" s="18" t="s">
        <v>118</v>
      </c>
      <c r="C6" s="3" t="s">
        <v>131</v>
      </c>
      <c r="D6" s="19" t="s">
        <v>123</v>
      </c>
      <c r="F6" s="3" t="s">
        <v>44</v>
      </c>
      <c r="G6" s="1" t="s">
        <v>132</v>
      </c>
      <c r="H6" s="22" t="s">
        <v>123</v>
      </c>
      <c r="I6" s="1" t="s">
        <v>73</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41</v>
      </c>
    </row>
    <row r="14" spans="2:9" x14ac:dyDescent="0.2">
      <c r="B14" s="18" t="s">
        <v>132</v>
      </c>
      <c r="C14" s="3" t="s">
        <v>120</v>
      </c>
      <c r="D14" s="19" t="s">
        <v>121</v>
      </c>
      <c r="F14" s="3" t="s">
        <v>149</v>
      </c>
      <c r="G14" s="1" t="s">
        <v>150</v>
      </c>
      <c r="I14" s="1" t="s">
        <v>69</v>
      </c>
    </row>
    <row r="15" spans="2:9" x14ac:dyDescent="0.2">
      <c r="B15" s="18" t="s">
        <v>132</v>
      </c>
      <c r="C15" s="3" t="s">
        <v>134</v>
      </c>
      <c r="D15" s="19" t="s">
        <v>50</v>
      </c>
      <c r="F15" s="3" t="s">
        <v>151</v>
      </c>
      <c r="G15" s="1" t="s">
        <v>152</v>
      </c>
      <c r="I15" s="1" t="s">
        <v>70</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FA3ABF-DC6E-498D-86D3-3F286C77A654}"/>
</file>

<file path=customXml/itemProps2.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64D7683-5563-4A75-B85B-E80E0FC4ACE5}">
  <ds:schemaRefs>
    <ds:schemaRef ds:uri="http://purl.org/dc/dcmitype/"/>
    <ds:schemaRef ds:uri="http://schemas.microsoft.com/office/2006/metadata/properties"/>
    <ds:schemaRef ds:uri="http://schemas.microsoft.com/office/infopath/2007/PartnerControls"/>
    <ds:schemaRef ds:uri="http://purl.org/dc/terms/"/>
    <ds:schemaRef ds:uri="662745e8-e224-48e8-a2e3-254862b8c2f5"/>
    <ds:schemaRef ds:uri="http://schemas.openxmlformats.org/package/2006/metadata/core-properties"/>
    <ds:schemaRef ds:uri="http://purl.org/dc/elements/1.1/"/>
    <ds:schemaRef ds:uri="http://schemas.microsoft.com/office/2006/documentManagement/types"/>
    <ds:schemaRef ds:uri="http://www.w3.org/XML/1998/namespace"/>
  </ds:schemaRefs>
</ds:datastoreItem>
</file>

<file path=customXml/itemProps5.xml><?xml version="1.0" encoding="utf-8"?>
<ds:datastoreItem xmlns:ds="http://schemas.openxmlformats.org/officeDocument/2006/customXml" ds:itemID="{0657C12D-5CBF-4F21-95D5-5A402A54BD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2024-03-26T07:44:16Z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