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0898A377-4D56-432C-8769-94CB33444BEE}"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<sst xmlns="http://schemas.openxmlformats.org/spreadsheetml/2006/main" count="1045" uniqueCount="309">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</sst>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W2" activePane="bottomRight" state="frozen"/>
      <selection pane="topRight" activeCell="D1" sqref="D1"/>
      <selection pane="bottomLeft" activeCell="A2" sqref="A2"/>
      <selection pane="bottomRight" activeCell="AM19" sqref="AM19"/>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41</v>
      </c>
      <c r="C2" s="11" t="s">
        <v>42</v>
      </c>
      <c r="D2" s="11" t="s">
        <v>43</v>
      </c>
      <c r="E2" s="11" t="s">
        <v>42</v>
      </c>
      <c r="F2" s="23">
        <v>138</v>
      </c>
      <c r="G2" s="23">
        <v>126.42415</v>
      </c>
      <c r="H2" s="23">
        <v>601</v>
      </c>
      <c r="I2" s="23">
        <v>578.83951999999977</v>
      </c>
      <c r="J2" s="23">
        <v>3130</v>
      </c>
      <c r="K2" s="23">
        <v>3028.2678100000003</v>
      </c>
      <c r="L2" s="23">
        <v>2259</v>
      </c>
      <c r="M2" s="23">
        <v>2185.55197</v>
      </c>
      <c r="N2" s="23">
        <v>191</v>
      </c>
      <c r="O2" s="23">
        <v>185.81775000000005</v>
      </c>
      <c r="P2" s="23">
        <v>19</v>
      </c>
      <c r="Q2" s="23">
        <v>19</v>
      </c>
      <c r="R2" s="5">
        <f>SUM(F2,H2,J2,L2,N2,P2)</f>
        <v>6338</v>
      </c>
      <c r="S2" s="5">
        <f>SUM(G2,I2,K2,M2,O2,Q2)</f>
        <v>6123.9012000000002</v>
      </c>
      <c r="T2" s="4">
        <v>35</v>
      </c>
      <c r="U2" s="23">
        <v>34.5</v>
      </c>
      <c r="V2" s="4">
        <v>341</v>
      </c>
      <c r="W2" s="23">
        <v>339.40000000000003</v>
      </c>
      <c r="X2" s="23">
        <v>0</v>
      </c>
      <c r="Y2" s="23">
        <v>0</v>
      </c>
      <c r="Z2" s="31">
        <f>SUM(T2,V2,X2)</f>
        <v>376</v>
      </c>
      <c r="AA2" s="31">
        <f>SUM(U2,W2,Y2)</f>
        <v>373.90000000000003</v>
      </c>
      <c r="AB2" s="47">
        <v>28</v>
      </c>
      <c r="AC2" s="6">
        <f>R2+Z2</f>
        <v>6714</v>
      </c>
      <c r="AD2" s="6">
        <f t="shared" ref="AD2:AD40" si="0">S2+AA2</f>
        <v>6497.8011999999999</v>
      </c>
      <c r="AE2" s="7">
        <v>31014071.780000448</v>
      </c>
      <c r="AF2" s="7">
        <v>186110.67999999874</v>
      </c>
      <c r="AG2" s="7">
        <v>1318468.0099999998</v>
      </c>
      <c r="AH2" s="7">
        <v>82597.780000000028</v>
      </c>
      <c r="AI2" s="7">
        <v>5821166.3299999991</v>
      </c>
      <c r="AJ2" s="7">
        <v>3112567.2100000079</v>
      </c>
      <c r="AK2" s="8">
        <f>SUM(AE2:AJ2)</f>
        <v>41534981.790000454</v>
      </c>
      <c r="AL2" s="9">
        <v>-5793877.3299999144</v>
      </c>
      <c r="AM2" s="9">
        <v>9360517.8900000025</v>
      </c>
      <c r="AN2" s="10">
        <f>SUM(AL2:AM2)</f>
        <v>3566640.5600000881</v>
      </c>
      <c r="AO2" s="8">
        <f>SUM(AN2,AK2)</f>
        <v>45101622.350000545</v>
      </c>
    </row>
    <row r="3" spans="1:41" ht="30" x14ac:dyDescent="0.2">
      <c r="A3" s="12">
        <v>2023</v>
      </c>
      <c r="B3" s="12" t="s">
        <v>41</v>
      </c>
      <c r="C3" s="11" t="s">
        <v>44</v>
      </c>
      <c r="D3" s="11" t="s">
        <v>45</v>
      </c>
      <c r="E3" s="11" t="s">
        <v>42</v>
      </c>
      <c r="F3" s="23">
        <v>1026</v>
      </c>
      <c r="G3" s="23">
        <v>963.05810999999881</v>
      </c>
      <c r="H3" s="23">
        <v>833</v>
      </c>
      <c r="I3" s="23">
        <v>797.93774999999914</v>
      </c>
      <c r="J3" s="23">
        <v>987</v>
      </c>
      <c r="K3" s="23">
        <v>942.32025999999985</v>
      </c>
      <c r="L3" s="23">
        <v>230</v>
      </c>
      <c r="M3" s="23">
        <v>222.51415000000003</v>
      </c>
      <c r="N3" s="23">
        <v>7</v>
      </c>
      <c r="O3" s="23">
        <v>7</v>
      </c>
      <c r="P3" s="23">
        <v>14</v>
      </c>
      <c r="Q3" s="23">
        <v>14</v>
      </c>
      <c r="R3" s="5">
        <f>SUM(F3,H3,J3,L3,N3,P3)</f>
        <v>3097</v>
      </c>
      <c r="S3" s="5">
        <f t="shared" ref="S3:S40" si="1">SUM(G3,I3,K3,M3,O3,Q3)</f>
        <v>2946.8302699999977</v>
      </c>
      <c r="T3" s="4">
        <v>115</v>
      </c>
      <c r="U3" s="4">
        <v>115</v>
      </c>
      <c r="V3" s="4">
        <v>63</v>
      </c>
      <c r="W3" s="4">
        <v>63</v>
      </c>
      <c r="X3" s="4">
        <v>0</v>
      </c>
      <c r="Y3" s="23">
        <v>0</v>
      </c>
      <c r="Z3" s="31">
        <f t="shared" ref="Z3:Z40" si="2">SUM(T3,V3,X3)</f>
        <v>178</v>
      </c>
      <c r="AA3" s="31">
        <f t="shared" ref="AA3:AA40" si="3">SUM(U3,W3,Y3)</f>
        <v>178</v>
      </c>
      <c r="AB3" s="47">
        <v>3</v>
      </c>
      <c r="AC3" s="6">
        <f t="shared" ref="AC3:AC40" si="4">R3+Z3</f>
        <v>3275</v>
      </c>
      <c r="AD3" s="6">
        <f t="shared" si="0"/>
        <v>3124.8302699999977</v>
      </c>
      <c r="AE3" s="7">
        <v>7452626.2800000217</v>
      </c>
      <c r="AF3" s="7">
        <v>334388.71999999945</v>
      </c>
      <c r="AG3" s="7">
        <v>30950</v>
      </c>
      <c r="AH3" s="7">
        <v>344986.98999999982</v>
      </c>
      <c r="AI3" s="7">
        <v>2067430.3999999959</v>
      </c>
      <c r="AJ3" s="7">
        <v>798820.09000000276</v>
      </c>
      <c r="AK3" s="8">
        <f t="shared" ref="AK3:AK40" si="5">SUM(AE3:AJ3)</f>
        <v>11029202.480000021</v>
      </c>
      <c r="AL3" s="9">
        <v>2599277.5099999998</v>
      </c>
      <c r="AM3" s="9">
        <v>101539</v>
      </c>
      <c r="AN3" s="10">
        <f t="shared" ref="AN3:AN40" si="6">SUM(AL3:AM3)</f>
        <v>2700816.51</v>
      </c>
      <c r="AO3" s="8">
        <f t="shared" ref="AO3:AO40" si="7">SUM(AN3,AK3)</f>
        <v>13730018.990000021</v>
      </c>
    </row>
    <row r="4" spans="1:41" ht="30" x14ac:dyDescent="0.2">
      <c r="A4" s="12">
        <v>2023</v>
      </c>
      <c r="B4" s="12" t="s">
        <v>41</v>
      </c>
      <c r="C4" s="11" t="s">
        <v>46</v>
      </c>
      <c r="D4" s="11" t="s">
        <v>45</v>
      </c>
      <c r="E4" s="11" t="s">
        <v>42</v>
      </c>
      <c r="F4" s="23">
        <v>23</v>
      </c>
      <c r="G4" s="23">
        <v>20.9</v>
      </c>
      <c r="H4" s="23">
        <v>149</v>
      </c>
      <c r="I4" s="23">
        <v>138.29</v>
      </c>
      <c r="J4" s="23">
        <v>349</v>
      </c>
      <c r="K4" s="23">
        <v>332.32</v>
      </c>
      <c r="L4" s="23">
        <v>133</v>
      </c>
      <c r="M4" s="23">
        <v>127.96</v>
      </c>
      <c r="N4" s="23">
        <v>5</v>
      </c>
      <c r="O4" s="23">
        <v>5</v>
      </c>
      <c r="P4" s="23">
        <v>0</v>
      </c>
      <c r="Q4" s="23">
        <v>0</v>
      </c>
      <c r="R4" s="5">
        <f t="shared" ref="R4:R40" si="8">SUM(F4,H4,J4,L4,N4,P4)</f>
        <v>659</v>
      </c>
      <c r="S4" s="5">
        <f t="shared" si="1"/>
        <v>624.47</v>
      </c>
      <c r="T4" s="4">
        <v>0</v>
      </c>
      <c r="U4" s="23">
        <v>0</v>
      </c>
      <c r="V4" s="4">
        <v>0</v>
      </c>
      <c r="W4" s="23">
        <v>0</v>
      </c>
      <c r="X4" s="23">
        <v>0</v>
      </c>
      <c r="Y4" s="23">
        <v>0</v>
      </c>
      <c r="Z4" s="31">
        <f t="shared" si="2"/>
        <v>0</v>
      </c>
      <c r="AA4" s="31">
        <f t="shared" si="3"/>
        <v>0</v>
      </c>
      <c r="AB4" s="47">
        <v>0</v>
      </c>
      <c r="AC4" s="6">
        <f t="shared" si="4"/>
        <v>659</v>
      </c>
      <c r="AD4" s="6">
        <f t="shared" si="0"/>
        <v>624.47</v>
      </c>
      <c r="AE4" s="7">
        <v>1925036</v>
      </c>
      <c r="AF4" s="7">
        <v>14071</v>
      </c>
      <c r="AG4" s="7">
        <v>0</v>
      </c>
      <c r="AH4" s="7">
        <v>129601</v>
      </c>
      <c r="AI4" s="7">
        <v>515640</v>
      </c>
      <c r="AJ4" s="7">
        <v>214989</v>
      </c>
      <c r="AK4" s="8">
        <f t="shared" si="5"/>
        <v>2799337</v>
      </c>
      <c r="AL4" s="9">
        <v>0</v>
      </c>
      <c r="AM4" s="9">
        <v>0</v>
      </c>
      <c r="AN4" s="10">
        <f t="shared" si="6"/>
        <v>0</v>
      </c>
      <c r="AO4" s="8">
        <f t="shared" si="7"/>
        <v>2799337</v>
      </c>
    </row>
    <row r="5" spans="1:41" ht="30" x14ac:dyDescent="0.2">
      <c r="A5" s="12">
        <v>2023</v>
      </c>
      <c r="B5" s="12" t="s">
        <v>41</v>
      </c>
      <c r="C5" s="11" t="s">
        <v>47</v>
      </c>
      <c r="D5" s="11" t="s">
        <v>45</v>
      </c>
      <c r="E5" s="11" t="s">
        <v>42</v>
      </c>
      <c r="F5" s="23">
        <v>1472</v>
      </c>
      <c r="G5" s="23">
        <v>1341.7863500000001</v>
      </c>
      <c r="H5" s="23">
        <v>682</v>
      </c>
      <c r="I5" s="23">
        <v>633.82802999999967</v>
      </c>
      <c r="J5" s="23">
        <v>528</v>
      </c>
      <c r="K5" s="23">
        <v>498.07862999999998</v>
      </c>
      <c r="L5" s="23">
        <v>123</v>
      </c>
      <c r="M5" s="23">
        <v>116.79</v>
      </c>
      <c r="N5" s="23">
        <v>9</v>
      </c>
      <c r="O5" s="23">
        <v>8.19</v>
      </c>
      <c r="P5" s="23">
        <v>0</v>
      </c>
      <c r="Q5" s="23">
        <v>0</v>
      </c>
      <c r="R5" s="5">
        <f t="shared" si="8"/>
        <v>2814</v>
      </c>
      <c r="S5" s="5">
        <f t="shared" si="1"/>
        <v>2598.67301</v>
      </c>
      <c r="T5" s="4">
        <v>54</v>
      </c>
      <c r="U5" s="23">
        <v>53.03</v>
      </c>
      <c r="V5" s="4">
        <v>4</v>
      </c>
      <c r="W5" s="23">
        <v>4</v>
      </c>
      <c r="X5" s="23">
        <v>0</v>
      </c>
      <c r="Y5" s="23">
        <v>0</v>
      </c>
      <c r="Z5" s="31">
        <f t="shared" si="2"/>
        <v>58</v>
      </c>
      <c r="AA5" s="31">
        <f t="shared" si="3"/>
        <v>57.03</v>
      </c>
      <c r="AB5" s="47">
        <v>3</v>
      </c>
      <c r="AC5" s="6">
        <f t="shared" si="4"/>
        <v>2872</v>
      </c>
      <c r="AD5" s="6">
        <f t="shared" si="0"/>
        <v>2655.7030100000002</v>
      </c>
      <c r="AE5" s="7">
        <v>5821190.6900000637</v>
      </c>
      <c r="AF5" s="7">
        <v>3569.0400000000004</v>
      </c>
      <c r="AG5" s="7">
        <v>8050</v>
      </c>
      <c r="AH5" s="7">
        <v>66316.89999999998</v>
      </c>
      <c r="AI5" s="7">
        <v>1546205.7499999909</v>
      </c>
      <c r="AJ5" s="7">
        <v>517741.86999999662</v>
      </c>
      <c r="AK5" s="8">
        <f t="shared" si="5"/>
        <v>7963074.2500000512</v>
      </c>
      <c r="AL5" s="9">
        <v>312169.68</v>
      </c>
      <c r="AM5" s="9">
        <v>769871</v>
      </c>
      <c r="AN5" s="10">
        <f t="shared" si="6"/>
        <v>1082040.68</v>
      </c>
      <c r="AO5" s="8">
        <f t="shared" si="7"/>
        <v>9045114.9300000519</v>
      </c>
    </row>
    <row r="6" spans="1:41" ht="30" x14ac:dyDescent="0.2">
      <c r="A6" s="12">
        <v>2023</v>
      </c>
      <c r="B6" s="12" t="s">
        <v>41</v>
      </c>
      <c r="C6" s="11" t="s">
        <v>48</v>
      </c>
      <c r="D6" s="11" t="s">
        <v>45</v>
      </c>
      <c r="E6" s="11" t="s">
        <v>42</v>
      </c>
      <c r="F6" s="23">
        <v>29</v>
      </c>
      <c r="G6" s="23">
        <v>28.070270270270299</v>
      </c>
      <c r="H6" s="23">
        <v>21</v>
      </c>
      <c r="I6" s="23">
        <v>20.0864864864865</v>
      </c>
      <c r="J6" s="23">
        <v>56</v>
      </c>
      <c r="K6" s="23">
        <v>55.72</v>
      </c>
      <c r="L6" s="23">
        <v>58</v>
      </c>
      <c r="M6" s="23">
        <v>57.7</v>
      </c>
      <c r="N6" s="23">
        <v>2</v>
      </c>
      <c r="O6" s="23">
        <v>2</v>
      </c>
      <c r="P6" s="23">
        <v>0</v>
      </c>
      <c r="Q6" s="23">
        <v>0</v>
      </c>
      <c r="R6" s="5">
        <f t="shared" si="8"/>
        <v>166</v>
      </c>
      <c r="S6" s="5">
        <f t="shared" si="1"/>
        <v>163.57675675675682</v>
      </c>
      <c r="T6" s="4">
        <v>19</v>
      </c>
      <c r="U6" s="23">
        <v>19</v>
      </c>
      <c r="V6" s="4">
        <v>0</v>
      </c>
      <c r="W6" s="23">
        <v>0</v>
      </c>
      <c r="X6" s="23">
        <v>0</v>
      </c>
      <c r="Y6" s="23">
        <v>0</v>
      </c>
      <c r="Z6" s="31">
        <f t="shared" si="2"/>
        <v>19</v>
      </c>
      <c r="AA6" s="31">
        <f t="shared" si="3"/>
        <v>19</v>
      </c>
      <c r="AB6" s="47">
        <v>34</v>
      </c>
      <c r="AC6" s="6">
        <f t="shared" si="4"/>
        <v>185</v>
      </c>
      <c r="AD6" s="6">
        <f t="shared" si="0"/>
        <v>182.57675675675682</v>
      </c>
      <c r="AE6" s="7">
        <v>562248.62</v>
      </c>
      <c r="AF6" s="7">
        <v>20017</v>
      </c>
      <c r="AG6" s="7">
        <v>0</v>
      </c>
      <c r="AH6" s="7">
        <v>11962</v>
      </c>
      <c r="AI6" s="7">
        <v>159646.39000000001</v>
      </c>
      <c r="AJ6" s="7">
        <v>67723.19</v>
      </c>
      <c r="AK6" s="8">
        <f t="shared" si="5"/>
        <v>821597.2</v>
      </c>
      <c r="AL6" s="9">
        <v>120622.39</v>
      </c>
      <c r="AM6" s="9">
        <v>303826.08</v>
      </c>
      <c r="AN6" s="10">
        <f t="shared" si="6"/>
        <v>424448.47000000003</v>
      </c>
      <c r="AO6" s="8">
        <f t="shared" si="7"/>
        <v>1246045.67</v>
      </c>
    </row>
    <row r="7" spans="1:41" ht="30" x14ac:dyDescent="0.2">
      <c r="A7" s="12">
        <v>2023</v>
      </c>
      <c r="B7" s="12" t="s">
        <v>41</v>
      </c>
      <c r="C7" s="11" t="s">
        <v>49</v>
      </c>
      <c r="D7" s="11" t="s">
        <v>50</v>
      </c>
      <c r="E7" s="11" t="s">
        <v>42</v>
      </c>
      <c r="F7" s="23">
        <v>0</v>
      </c>
      <c r="G7" s="23">
        <v>0</v>
      </c>
      <c r="H7" s="23">
        <v>0</v>
      </c>
      <c r="I7" s="23">
        <v>0</v>
      </c>
      <c r="J7" s="23">
        <v>0</v>
      </c>
      <c r="K7" s="23">
        <v>0</v>
      </c>
      <c r="L7" s="23">
        <v>0</v>
      </c>
      <c r="M7" s="23">
        <v>0</v>
      </c>
      <c r="N7" s="23">
        <v>0</v>
      </c>
      <c r="O7" s="23">
        <v>0</v>
      </c>
      <c r="P7" s="23">
        <v>370</v>
      </c>
      <c r="Q7" s="23">
        <v>352.64</v>
      </c>
      <c r="R7" s="5">
        <f t="shared" si="8"/>
        <v>370</v>
      </c>
      <c r="S7" s="5">
        <f t="shared" si="1"/>
        <v>352.64</v>
      </c>
      <c r="T7" s="4">
        <v>0</v>
      </c>
      <c r="U7" s="23">
        <v>0</v>
      </c>
      <c r="V7" s="4">
        <v>0</v>
      </c>
      <c r="W7" s="23">
        <v>0</v>
      </c>
      <c r="X7" s="23">
        <v>0</v>
      </c>
      <c r="Y7" s="23">
        <v>0</v>
      </c>
      <c r="Z7" s="31">
        <f t="shared" si="2"/>
        <v>0</v>
      </c>
      <c r="AA7" s="31">
        <f t="shared" si="3"/>
        <v>0</v>
      </c>
      <c r="AB7" s="47">
        <v>0</v>
      </c>
      <c r="AC7" s="6">
        <f t="shared" si="4"/>
        <v>370</v>
      </c>
      <c r="AD7" s="6">
        <f t="shared" si="0"/>
        <v>352.64</v>
      </c>
      <c r="AE7" s="7">
        <v>1171242.8400000001</v>
      </c>
      <c r="AF7" s="7">
        <v>61907.14</v>
      </c>
      <c r="AG7" s="7">
        <v>0</v>
      </c>
      <c r="AH7" s="7">
        <v>0</v>
      </c>
      <c r="AI7" s="7">
        <v>102535.87</v>
      </c>
      <c r="AJ7" s="7">
        <v>134689.28</v>
      </c>
      <c r="AK7" s="8">
        <f t="shared" si="5"/>
        <v>1470375.1300000001</v>
      </c>
      <c r="AL7" s="9">
        <v>0</v>
      </c>
      <c r="AM7" s="9">
        <v>0</v>
      </c>
      <c r="AN7" s="10">
        <f t="shared" si="6"/>
        <v>0</v>
      </c>
      <c r="AO7" s="8">
        <f t="shared" si="7"/>
        <v>1470375.1300000001</v>
      </c>
    </row>
    <row r="8" spans="1:41" ht="30" x14ac:dyDescent="0.2">
      <c r="A8" s="12">
        <v>2023</v>
      </c>
      <c r="B8" s="12" t="s">
        <v>41</v>
      </c>
      <c r="C8" s="11" t="s">
        <v>51</v>
      </c>
      <c r="D8" s="11" t="s">
        <v>50</v>
      </c>
      <c r="E8" s="11" t="s">
        <v>42</v>
      </c>
      <c r="F8" s="23">
        <v>7</v>
      </c>
      <c r="G8" s="23">
        <v>6.64</v>
      </c>
      <c r="H8" s="23">
        <v>25</v>
      </c>
      <c r="I8" s="23">
        <v>23.58</v>
      </c>
      <c r="J8" s="23">
        <v>24</v>
      </c>
      <c r="K8" s="23">
        <v>23.3</v>
      </c>
      <c r="L8" s="23">
        <v>15</v>
      </c>
      <c r="M8" s="23">
        <v>14.59</v>
      </c>
      <c r="N8" s="23">
        <v>5</v>
      </c>
      <c r="O8" s="23">
        <v>5</v>
      </c>
      <c r="P8" s="23">
        <v>0</v>
      </c>
      <c r="Q8" s="23">
        <v>0</v>
      </c>
      <c r="R8" s="5">
        <f t="shared" si="8"/>
        <v>76</v>
      </c>
      <c r="S8" s="5">
        <f t="shared" si="1"/>
        <v>73.11</v>
      </c>
      <c r="T8" s="4">
        <v>6</v>
      </c>
      <c r="U8" s="23">
        <v>6</v>
      </c>
      <c r="V8" s="4">
        <v>1</v>
      </c>
      <c r="W8" s="23">
        <v>1</v>
      </c>
      <c r="X8" s="23">
        <v>0</v>
      </c>
      <c r="Y8" s="23">
        <v>0</v>
      </c>
      <c r="Z8" s="31">
        <f t="shared" si="2"/>
        <v>7</v>
      </c>
      <c r="AA8" s="31">
        <f t="shared" si="3"/>
        <v>7</v>
      </c>
      <c r="AB8" s="47">
        <v>1</v>
      </c>
      <c r="AC8" s="6">
        <f t="shared" si="4"/>
        <v>83</v>
      </c>
      <c r="AD8" s="6">
        <f t="shared" si="0"/>
        <v>80.11</v>
      </c>
      <c r="AE8" s="7">
        <v>235799.39</v>
      </c>
      <c r="AF8" s="7">
        <v>2332.2800000000002</v>
      </c>
      <c r="AG8" s="7">
        <v>0</v>
      </c>
      <c r="AH8" s="7">
        <v>0</v>
      </c>
      <c r="AI8" s="7">
        <v>64930.58</v>
      </c>
      <c r="AJ8" s="7">
        <v>24840.86</v>
      </c>
      <c r="AK8" s="8">
        <f t="shared" si="5"/>
        <v>327903.11</v>
      </c>
      <c r="AL8" s="9">
        <v>35702.400000000001</v>
      </c>
      <c r="AM8" s="9">
        <v>14124</v>
      </c>
      <c r="AN8" s="10">
        <f t="shared" si="6"/>
        <v>49826.400000000001</v>
      </c>
      <c r="AO8" s="8">
        <f t="shared" si="7"/>
        <v>377729.51</v>
      </c>
    </row>
    <row r="9" spans="1:41" ht="30" x14ac:dyDescent="0.2">
      <c r="A9" s="12">
        <v>2023</v>
      </c>
      <c r="B9" s="12" t="s">
        <v>41</v>
      </c>
      <c r="C9" s="11" t="s">
        <v>52</v>
      </c>
      <c r="D9" s="11" t="s">
        <v>50</v>
      </c>
      <c r="E9" s="11" t="s">
        <v>42</v>
      </c>
      <c r="F9" s="23">
        <v>2015</v>
      </c>
      <c r="G9" s="23">
        <v>1912.0099999999973</v>
      </c>
      <c r="H9" s="23">
        <v>2781</v>
      </c>
      <c r="I9" s="23">
        <v>2647.5399999999977</v>
      </c>
      <c r="J9" s="23">
        <v>3918</v>
      </c>
      <c r="K9" s="23">
        <v>3707.4700000000089</v>
      </c>
      <c r="L9" s="23">
        <v>2806</v>
      </c>
      <c r="M9" s="23">
        <v>2670.0799999999981</v>
      </c>
      <c r="N9" s="23">
        <v>104</v>
      </c>
      <c r="O9" s="23">
        <v>103.24000000000001</v>
      </c>
      <c r="P9" s="23">
        <v>844</v>
      </c>
      <c r="Q9" s="23">
        <v>803.53999999999974</v>
      </c>
      <c r="R9" s="5">
        <f t="shared" si="8"/>
        <v>12468</v>
      </c>
      <c r="S9" s="5">
        <f t="shared" si="1"/>
        <v>11843.880000000001</v>
      </c>
      <c r="T9" s="4">
        <v>159</v>
      </c>
      <c r="U9" s="23">
        <v>150.73000000000002</v>
      </c>
      <c r="V9" s="4">
        <v>432</v>
      </c>
      <c r="W9" s="23">
        <v>372.9700000000002</v>
      </c>
      <c r="X9" s="23">
        <v>0</v>
      </c>
      <c r="Y9" s="23">
        <v>0</v>
      </c>
      <c r="Z9" s="31">
        <f t="shared" si="2"/>
        <v>591</v>
      </c>
      <c r="AA9" s="31">
        <f t="shared" si="3"/>
        <v>523.70000000000027</v>
      </c>
      <c r="AB9" s="47">
        <v>7</v>
      </c>
      <c r="AC9" s="6">
        <f t="shared" si="4"/>
        <v>13059</v>
      </c>
      <c r="AD9" s="6">
        <f t="shared" si="0"/>
        <v>12367.580000000002</v>
      </c>
      <c r="AE9" s="7">
        <v>35106023.310000002</v>
      </c>
      <c r="AF9" s="7">
        <v>315405.65000000002</v>
      </c>
      <c r="AG9" s="7">
        <v>57500</v>
      </c>
      <c r="AH9" s="7">
        <v>1106529.7</v>
      </c>
      <c r="AI9" s="7">
        <v>5272293.1100000003</v>
      </c>
      <c r="AJ9" s="7">
        <v>3780762.2</v>
      </c>
      <c r="AK9" s="8">
        <f t="shared" si="5"/>
        <v>45638513.970000006</v>
      </c>
      <c r="AL9" s="9"/>
      <c r="AM9" s="9">
        <v>143271</v>
      </c>
      <c r="AN9" s="10">
        <f t="shared" si="6"/>
        <v>143271</v>
      </c>
      <c r="AO9" s="8">
        <f t="shared" si="7"/>
        <v>45781784.970000006</v>
      </c>
    </row>
    <row r="10" spans="1:41" ht="30" x14ac:dyDescent="0.2">
      <c r="A10" s="12">
        <v>2023</v>
      </c>
      <c r="B10" s="12" t="s">
        <v>41</v>
      </c>
      <c r="C10" s="11" t="s">
        <v>53</v>
      </c>
      <c r="D10" s="11" t="s">
        <v>50</v>
      </c>
      <c r="E10" s="11" t="s">
        <v>42</v>
      </c>
      <c r="F10" s="23">
        <v>8</v>
      </c>
      <c r="G10" s="23">
        <v>8</v>
      </c>
      <c r="H10" s="23">
        <v>39</v>
      </c>
      <c r="I10" s="23">
        <v>38.799999999999997</v>
      </c>
      <c r="J10" s="23">
        <v>204</v>
      </c>
      <c r="K10" s="23">
        <v>195.2</v>
      </c>
      <c r="L10" s="23">
        <v>36</v>
      </c>
      <c r="M10" s="23">
        <v>33.869999999999997</v>
      </c>
      <c r="N10" s="23">
        <v>3</v>
      </c>
      <c r="O10" s="23">
        <v>3</v>
      </c>
      <c r="P10" s="23">
        <v>0</v>
      </c>
      <c r="Q10" s="23">
        <v>0</v>
      </c>
      <c r="R10" s="5">
        <f t="shared" si="8"/>
        <v>290</v>
      </c>
      <c r="S10" s="5">
        <f t="shared" si="1"/>
        <v>278.87</v>
      </c>
      <c r="T10" s="4">
        <v>1</v>
      </c>
      <c r="U10" s="23">
        <v>1</v>
      </c>
      <c r="V10" s="4">
        <v>7</v>
      </c>
      <c r="W10" s="23">
        <v>7</v>
      </c>
      <c r="X10" s="23">
        <v>0</v>
      </c>
      <c r="Y10" s="23">
        <v>0</v>
      </c>
      <c r="Z10" s="31">
        <f t="shared" si="2"/>
        <v>8</v>
      </c>
      <c r="AA10" s="31">
        <f t="shared" si="3"/>
        <v>8</v>
      </c>
      <c r="AB10" s="47">
        <v>2</v>
      </c>
      <c r="AC10" s="6">
        <f t="shared" si="4"/>
        <v>298</v>
      </c>
      <c r="AD10" s="6">
        <f t="shared" si="0"/>
        <v>286.87</v>
      </c>
      <c r="AE10" s="7">
        <v>767100</v>
      </c>
      <c r="AF10" s="7">
        <v>22488</v>
      </c>
      <c r="AG10" s="7">
        <v>0</v>
      </c>
      <c r="AH10" s="7">
        <v>36015</v>
      </c>
      <c r="AI10" s="7">
        <v>212202</v>
      </c>
      <c r="AJ10" s="7">
        <v>83863</v>
      </c>
      <c r="AK10" s="8">
        <f t="shared" si="5"/>
        <v>1121668</v>
      </c>
      <c r="AL10" s="9">
        <v>118985</v>
      </c>
      <c r="AM10" s="9">
        <v>182011</v>
      </c>
      <c r="AN10" s="10">
        <f t="shared" si="6"/>
        <v>300996</v>
      </c>
      <c r="AO10" s="8">
        <f t="shared" si="7"/>
        <v>1422664</v>
      </c>
    </row>
    <row r="11" spans="1:41" ht="30" x14ac:dyDescent="0.2">
      <c r="A11" s="12">
        <v>2023</v>
      </c>
      <c r="B11" s="12" t="s">
        <v>41</v>
      </c>
      <c r="C11" s="11" t="s">
        <v>54</v>
      </c>
      <c r="D11" s="11" t="s">
        <v>50</v>
      </c>
      <c r="E11" s="11" t="s">
        <v>42</v>
      </c>
      <c r="F11" s="23">
        <v>28</v>
      </c>
      <c r="G11" s="23">
        <v>24.8</v>
      </c>
      <c r="H11" s="23">
        <v>124</v>
      </c>
      <c r="I11" s="23">
        <v>120.18000000000002</v>
      </c>
      <c r="J11" s="23">
        <v>229</v>
      </c>
      <c r="K11" s="23">
        <v>221.9</v>
      </c>
      <c r="L11" s="23">
        <v>87</v>
      </c>
      <c r="M11" s="23">
        <v>84.859999999999985</v>
      </c>
      <c r="N11" s="23">
        <v>7</v>
      </c>
      <c r="O11" s="23">
        <v>6.1899999999999995</v>
      </c>
      <c r="P11" s="23">
        <v>0</v>
      </c>
      <c r="Q11" s="23">
        <v>0</v>
      </c>
      <c r="R11" s="5">
        <f t="shared" si="8"/>
        <v>475</v>
      </c>
      <c r="S11" s="5">
        <f t="shared" si="1"/>
        <v>457.93</v>
      </c>
      <c r="T11" s="4">
        <v>0</v>
      </c>
      <c r="U11" s="23">
        <v>0</v>
      </c>
      <c r="V11" s="4">
        <v>0</v>
      </c>
      <c r="W11" s="23">
        <v>0</v>
      </c>
      <c r="X11" s="23">
        <v>0</v>
      </c>
      <c r="Y11" s="23">
        <v>0</v>
      </c>
      <c r="Z11" s="31">
        <f t="shared" si="2"/>
        <v>0</v>
      </c>
      <c r="AA11" s="31">
        <f t="shared" si="3"/>
        <v>0</v>
      </c>
      <c r="AB11" s="47">
        <v>0</v>
      </c>
      <c r="AC11" s="6">
        <f t="shared" si="4"/>
        <v>475</v>
      </c>
      <c r="AD11" s="6">
        <f t="shared" si="0"/>
        <v>457.93</v>
      </c>
      <c r="AE11" s="7">
        <v>1303049.875</v>
      </c>
      <c r="AF11" s="7">
        <v>21352.725000000002</v>
      </c>
      <c r="AG11" s="7">
        <v>0</v>
      </c>
      <c r="AH11" s="7">
        <v>34235.370000000003</v>
      </c>
      <c r="AI11" s="7">
        <v>360353.33</v>
      </c>
      <c r="AJ11" s="7">
        <v>140082.82999999999</v>
      </c>
      <c r="AK11" s="8">
        <f t="shared" si="5"/>
        <v>1859074.1300000004</v>
      </c>
      <c r="AL11" s="9">
        <v>0</v>
      </c>
      <c r="AM11" s="9">
        <v>0</v>
      </c>
      <c r="AN11" s="10">
        <f t="shared" si="6"/>
        <v>0</v>
      </c>
      <c r="AO11" s="8">
        <f t="shared" si="7"/>
        <v>1859074.1300000004</v>
      </c>
    </row>
    <row r="12" spans="1:41" ht="30" x14ac:dyDescent="0.2">
      <c r="A12" s="12">
        <v>2023</v>
      </c>
      <c r="B12" s="12" t="s">
        <v>41</v>
      </c>
      <c r="C12" s="11" t="s">
        <v>55</v>
      </c>
      <c r="D12" s="11" t="s">
        <v>50</v>
      </c>
      <c r="E12" s="11" t="s">
        <v>42</v>
      </c>
      <c r="F12" s="23">
        <v>2</v>
      </c>
      <c r="G12" s="23">
        <v>2</v>
      </c>
      <c r="H12" s="23">
        <v>6</v>
      </c>
      <c r="I12" s="23">
        <v>5.0999999999999996</v>
      </c>
      <c r="J12" s="23">
        <v>25</v>
      </c>
      <c r="K12" s="23">
        <v>23.3</v>
      </c>
      <c r="L12" s="23">
        <v>7</v>
      </c>
      <c r="M12" s="23">
        <v>6.54</v>
      </c>
      <c r="N12" s="23">
        <v>1</v>
      </c>
      <c r="O12" s="23">
        <v>1</v>
      </c>
      <c r="P12" s="23">
        <v>0</v>
      </c>
      <c r="Q12" s="23">
        <v>0</v>
      </c>
      <c r="R12" s="5">
        <f t="shared" si="8"/>
        <v>41</v>
      </c>
      <c r="S12" s="5">
        <f t="shared" si="1"/>
        <v>37.94</v>
      </c>
      <c r="T12" s="4">
        <v>0</v>
      </c>
      <c r="U12" s="23">
        <v>0</v>
      </c>
      <c r="V12" s="4">
        <v>0</v>
      </c>
      <c r="W12" s="23">
        <v>0</v>
      </c>
      <c r="X12" s="23">
        <v>0</v>
      </c>
      <c r="Y12" s="23">
        <v>0</v>
      </c>
      <c r="Z12" s="31">
        <f t="shared" si="2"/>
        <v>0</v>
      </c>
      <c r="AA12" s="31">
        <f t="shared" si="3"/>
        <v>0</v>
      </c>
      <c r="AB12" s="47">
        <v>0</v>
      </c>
      <c r="AC12" s="6">
        <f t="shared" si="4"/>
        <v>41</v>
      </c>
      <c r="AD12" s="6">
        <f t="shared" si="0"/>
        <v>37.94</v>
      </c>
      <c r="AE12" s="7">
        <v>118416</v>
      </c>
      <c r="AF12" s="7">
        <v>0</v>
      </c>
      <c r="AG12" s="7">
        <v>100</v>
      </c>
      <c r="AH12" s="7">
        <v>2323</v>
      </c>
      <c r="AI12" s="7">
        <v>30923</v>
      </c>
      <c r="AJ12" s="7">
        <v>12387</v>
      </c>
      <c r="AK12" s="8">
        <f t="shared" si="5"/>
        <v>164149</v>
      </c>
      <c r="AL12" s="9">
        <v>0</v>
      </c>
      <c r="AM12" s="9">
        <v>0</v>
      </c>
      <c r="AN12" s="10">
        <f t="shared" si="6"/>
        <v>0</v>
      </c>
      <c r="AO12" s="8">
        <f t="shared" si="7"/>
        <v>164149</v>
      </c>
    </row>
    <row r="13" spans="1:41" ht="30" x14ac:dyDescent="0.2">
      <c r="A13" s="12">
        <v>2023</v>
      </c>
      <c r="B13" s="12" t="s">
        <v>41</v>
      </c>
      <c r="C13" s="11" t="s">
        <v>56</v>
      </c>
      <c r="D13" s="11" t="s">
        <v>50</v>
      </c>
      <c r="E13" s="11" t="s">
        <v>42</v>
      </c>
      <c r="F13" s="23">
        <v>141</v>
      </c>
      <c r="G13" s="23">
        <v>126.98424000000003</v>
      </c>
      <c r="H13" s="23">
        <v>489</v>
      </c>
      <c r="I13" s="23">
        <v>463.00060000000036</v>
      </c>
      <c r="J13" s="23">
        <v>2183</v>
      </c>
      <c r="K13" s="23">
        <v>2029.9476699999905</v>
      </c>
      <c r="L13" s="23">
        <v>316</v>
      </c>
      <c r="M13" s="23">
        <v>300.41858999999999</v>
      </c>
      <c r="N13" s="23">
        <v>27</v>
      </c>
      <c r="O13" s="23">
        <v>24.890539999999998</v>
      </c>
      <c r="P13" s="23">
        <v>10</v>
      </c>
      <c r="Q13" s="23">
        <v>9.6486499999999999</v>
      </c>
      <c r="R13" s="5">
        <f t="shared" si="8"/>
        <v>3166</v>
      </c>
      <c r="S13" s="5">
        <f t="shared" si="1"/>
        <v>2954.8902899999907</v>
      </c>
      <c r="T13" s="4">
        <v>37</v>
      </c>
      <c r="U13" s="23">
        <v>36.1</v>
      </c>
      <c r="V13" s="4">
        <v>0</v>
      </c>
      <c r="W13" s="4">
        <v>0</v>
      </c>
      <c r="X13" s="4">
        <v>0</v>
      </c>
      <c r="Y13" s="23">
        <v>0</v>
      </c>
      <c r="Z13" s="31">
        <f t="shared" si="2"/>
        <v>37</v>
      </c>
      <c r="AA13" s="31">
        <f t="shared" si="3"/>
        <v>36.1</v>
      </c>
      <c r="AB13" s="47">
        <v>2</v>
      </c>
      <c r="AC13" s="6">
        <f t="shared" si="4"/>
        <v>3203</v>
      </c>
      <c r="AD13" s="6">
        <f t="shared" si="0"/>
        <v>2990.9902899999906</v>
      </c>
      <c r="AE13" s="7">
        <v>7978497.7200000202</v>
      </c>
      <c r="AF13" s="7">
        <v>85213.6899999999</v>
      </c>
      <c r="AG13" s="7">
        <v>33100</v>
      </c>
      <c r="AH13" s="7">
        <v>38410.36</v>
      </c>
      <c r="AI13" s="7">
        <v>2175031.9500000104</v>
      </c>
      <c r="AJ13" s="7">
        <v>793167.070000006</v>
      </c>
      <c r="AK13" s="8">
        <f t="shared" si="5"/>
        <v>11103420.790000036</v>
      </c>
      <c r="AL13" s="9">
        <v>110000</v>
      </c>
      <c r="AM13" s="9">
        <v>33416</v>
      </c>
      <c r="AN13" s="10">
        <f t="shared" si="6"/>
        <v>143416</v>
      </c>
      <c r="AO13" s="8">
        <f t="shared" si="7"/>
        <v>11246836.790000036</v>
      </c>
    </row>
    <row r="14" spans="1:41" ht="30" x14ac:dyDescent="0.2">
      <c r="A14" s="12">
        <v>2023</v>
      </c>
      <c r="B14" s="12" t="s">
        <v>41</v>
      </c>
      <c r="C14" s="11" t="s">
        <v>57</v>
      </c>
      <c r="D14" s="11" t="s">
        <v>50</v>
      </c>
      <c r="E14" s="11" t="s">
        <v>42</v>
      </c>
      <c r="F14" s="23">
        <v>317</v>
      </c>
      <c r="G14" s="23">
        <v>227.44</v>
      </c>
      <c r="H14" s="23">
        <v>257</v>
      </c>
      <c r="I14" s="23">
        <v>207.08</v>
      </c>
      <c r="J14" s="23">
        <v>297</v>
      </c>
      <c r="K14" s="23">
        <v>282.43</v>
      </c>
      <c r="L14" s="23">
        <v>88</v>
      </c>
      <c r="M14" s="23">
        <v>86.18</v>
      </c>
      <c r="N14" s="23">
        <v>13</v>
      </c>
      <c r="O14" s="23">
        <v>13</v>
      </c>
      <c r="P14" s="23">
        <v>76</v>
      </c>
      <c r="Q14" s="23">
        <v>75.81</v>
      </c>
      <c r="R14" s="5">
        <f t="shared" si="8"/>
        <v>1048</v>
      </c>
      <c r="S14" s="5">
        <f t="shared" si="1"/>
        <v>891.94</v>
      </c>
      <c r="T14" s="4">
        <v>0</v>
      </c>
      <c r="U14" s="23">
        <v>0</v>
      </c>
      <c r="V14" s="4">
        <v>26</v>
      </c>
      <c r="W14" s="23">
        <v>26</v>
      </c>
      <c r="X14" s="23">
        <v>0</v>
      </c>
      <c r="Y14" s="23">
        <v>0</v>
      </c>
      <c r="Z14" s="31">
        <f t="shared" si="2"/>
        <v>26</v>
      </c>
      <c r="AA14" s="31">
        <f t="shared" si="3"/>
        <v>26</v>
      </c>
      <c r="AB14" s="47">
        <v>0</v>
      </c>
      <c r="AC14" s="6">
        <f t="shared" si="4"/>
        <v>1074</v>
      </c>
      <c r="AD14" s="6">
        <f t="shared" si="0"/>
        <v>917.94</v>
      </c>
      <c r="AE14" s="7">
        <v>3248915.13</v>
      </c>
      <c r="AF14" s="7">
        <v>16016.07</v>
      </c>
      <c r="AG14" s="7">
        <v>0</v>
      </c>
      <c r="AH14" s="7">
        <v>38358.79</v>
      </c>
      <c r="AI14" s="7">
        <v>614334.81999999995</v>
      </c>
      <c r="AJ14" s="7">
        <v>345911.57</v>
      </c>
      <c r="AK14" s="8">
        <f t="shared" si="5"/>
        <v>4263536.38</v>
      </c>
      <c r="AL14" s="9">
        <v>256049.46000000002</v>
      </c>
      <c r="AM14" s="9">
        <v>0</v>
      </c>
      <c r="AN14" s="10">
        <f t="shared" si="6"/>
        <v>256049.46000000002</v>
      </c>
      <c r="AO14" s="8">
        <f t="shared" si="7"/>
        <v>4519585.84</v>
      </c>
    </row>
    <row r="15" spans="1:41" ht="30" x14ac:dyDescent="0.2">
      <c r="A15" s="12">
        <v>2023</v>
      </c>
      <c r="B15" s="12" t="s">
        <v>41</v>
      </c>
      <c r="C15" s="11" t="s">
        <v>58</v>
      </c>
      <c r="D15" s="11" t="s">
        <v>50</v>
      </c>
      <c r="E15" s="11" t="s">
        <v>42</v>
      </c>
      <c r="F15" s="23">
        <v>28</v>
      </c>
      <c r="G15" s="23">
        <v>26.76</v>
      </c>
      <c r="H15" s="23">
        <v>31</v>
      </c>
      <c r="I15" s="23">
        <v>30.6</v>
      </c>
      <c r="J15" s="23">
        <v>20</v>
      </c>
      <c r="K15" s="23">
        <v>19.510000000000002</v>
      </c>
      <c r="L15" s="23">
        <v>0</v>
      </c>
      <c r="M15" s="23">
        <v>0</v>
      </c>
      <c r="N15" s="23">
        <v>5</v>
      </c>
      <c r="O15" s="23">
        <v>5</v>
      </c>
      <c r="P15" s="23">
        <v>0</v>
      </c>
      <c r="Q15" s="23">
        <v>0</v>
      </c>
      <c r="R15" s="5">
        <f t="shared" si="8"/>
        <v>84</v>
      </c>
      <c r="S15" s="5">
        <f t="shared" si="1"/>
        <v>81.87</v>
      </c>
      <c r="T15" s="4">
        <v>0</v>
      </c>
      <c r="U15" s="23">
        <v>0</v>
      </c>
      <c r="V15" s="4">
        <v>0</v>
      </c>
      <c r="W15" s="4">
        <v>0</v>
      </c>
      <c r="X15" s="4">
        <v>0</v>
      </c>
      <c r="Y15" s="23">
        <v>0</v>
      </c>
      <c r="Z15" s="31">
        <f t="shared" si="2"/>
        <v>0</v>
      </c>
      <c r="AA15" s="31">
        <f t="shared" si="3"/>
        <v>0</v>
      </c>
      <c r="AB15" s="47">
        <v>0</v>
      </c>
      <c r="AC15" s="6">
        <f t="shared" si="4"/>
        <v>84</v>
      </c>
      <c r="AD15" s="6">
        <f t="shared" si="0"/>
        <v>81.87</v>
      </c>
      <c r="AE15" s="7">
        <v>278590.71000000002</v>
      </c>
      <c r="AF15" s="7">
        <v>6280.57</v>
      </c>
      <c r="AG15" s="7">
        <v>0</v>
      </c>
      <c r="AH15" s="7">
        <v>0</v>
      </c>
      <c r="AI15" s="7">
        <v>39172.449999999997</v>
      </c>
      <c r="AJ15" s="7">
        <v>27535.279999999999</v>
      </c>
      <c r="AK15" s="8">
        <f t="shared" si="5"/>
        <v>351579.01</v>
      </c>
      <c r="AL15" s="9">
        <v>0</v>
      </c>
      <c r="AM15" s="9">
        <v>0</v>
      </c>
      <c r="AN15" s="10">
        <f t="shared" si="6"/>
        <v>0</v>
      </c>
      <c r="AO15" s="8">
        <f t="shared" si="7"/>
        <v>351579.01</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cfRule type="expression" dxfId="10" priority="54">
      <formula>AND(NOT(ISBLANK(C2)),ISBLANK(E2))</formula>
    </cfRule>
  </conditionalFormatting>
  <conditionalFormatting sqref="P2:P40">
    <cfRule type="expression" dxfId="9" priority="11">
      <formula>AND(NOT(ISBLANK(Q2)),ISBLANK(P2))</formula>
    </cfRule>
  </conditionalFormatting>
  <conditionalFormatting sqref="Q2:Q40">
    <cfRule type="expression" dxfId="8" priority="10">
      <formula>AND(NOT(ISBLANK(P2)),ISBLANK(Q2))</formula>
    </cfRule>
  </conditionalFormatting>
  <conditionalFormatting sqref="T2:T40 V4:V12">
    <cfRule type="expression" dxfId="7" priority="2">
      <formula>AND(NOT(ISBLANK(U2)),ISBLANK(T2))</formula>
    </cfRule>
  </conditionalFormatting>
  <conditionalFormatting sqref="U2 W2:X2 G2:G40 I2:I40 K2:K40 M2:M40 O2:O40 W14:X14 W16:X40">
    <cfRule type="expression" dxfId="6" priority="52">
      <formula>AND(NOT(ISBLANK(F2)),ISBLANK(G2))</formula>
    </cfRule>
  </conditionalFormatting>
  <conditionalFormatting sqref="V2 F2:F40 H2:H40 J2:J40 L2:L40 N2:N40 U3:X3 V14 V16:V40">
    <cfRule type="expression" dxfId="5" priority="53">
      <formula>AND(NOT(ISBLANK(G2)),ISBLANK(F2))</formula>
    </cfRule>
  </conditionalFormatting>
  <conditionalFormatting sqref="V13:X13">
    <cfRule type="expression" dxfId="4" priority="22">
      <formula>AND(NOT(ISBLANK(W13)),ISBLANK(V13))</formula>
    </cfRule>
  </conditionalFormatting>
  <conditionalFormatting sqref="V15:X15">
    <cfRule type="expression" dxfId="3" priority="20">
      <formula>AND(NOT(ISBLANK(W15)),ISBLANK(V15))</formula>
    </cfRule>
  </conditionalFormatting>
  <conditionalFormatting sqref="W4:X12 U4:U40">
    <cfRule type="expression" dxfId="2" priority="1">
      <formula>AND(NOT(ISBLANK(T4)),ISBLANK(U4))</formula>
    </cfRule>
  </conditionalFormatting>
  <conditionalFormatting sqref="Y2:Y40">
    <cfRule type="expression" dxfId="1" priority="3">
      <formula>AND(NOT(ISBLANK(W2)),ISBLANK(Y2))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3.xml><?xml version="1.0" encoding="utf-8"?>
<label version="1.0">
  <element uid="id_newpolicy" value=""/>
  <element uid="id_unclassified" value=""/>
</label>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2.xml><?xml version="1.0" encoding="utf-8"?>
<ds:datastoreItem xmlns:ds="http://schemas.openxmlformats.org/officeDocument/2006/customXml" ds:itemID="{564D7683-5563-4A75-B85B-E80E0FC4ACE5}">
  <ds:schemaRefs>
    <ds:schemaRef ds:uri="http://schemas.microsoft.com/office/2006/metadata/properties"/>
    <ds:schemaRef ds:uri="http://schemas.microsoft.com/office/2006/documentManagement/types"/>
    <ds:schemaRef ds:uri="http://schemas.microsoft.com/office/infopath/2007/PartnerControls"/>
    <ds:schemaRef ds:uri="http://purl.org/dc/dcmitype/"/>
    <ds:schemaRef ds:uri="http://purl.org/dc/elements/1.1/"/>
    <ds:schemaRef ds:uri="http://schemas.openxmlformats.org/package/2006/metadata/core-properties"/>
    <ds:schemaRef ds:uri="662745e8-e224-48e8-a2e3-254862b8c2f5"/>
    <ds:schemaRef ds:uri="http://www.w3.org/XML/1998/namespace"/>
    <ds:schemaRef ds:uri="http://purl.org/dc/terms/"/>
    <ds:schemaRef ds:uri="7b9eaad8-f406-4151-9248-f333614af941"/>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5.xml><?xml version="1.0" encoding="utf-8"?>
<ds:datastoreItem xmlns:ds="http://schemas.openxmlformats.org/officeDocument/2006/customXml" ds:itemID="{9359B190-449D-4F36-872B-6E2F151CA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745e8-e224-48e8-a2e3-254862b8c2f5"/>
    <ds:schemaRef ds:uri="7b9eaad8-f406-4151-9248-f333614af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2024-04-17T10:16:22Z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