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https://defra.sharepoint.com/teams/Team1941/HR Management Information/HR Management Information/Cabinet_Office_returns/MWMI/01- Monthly MWMI Returns/2023/06 - June/"/>
    </mc:Choice>
  </mc:AlternateContent>
  <xr:revisionPtr revIDLastSave="0" documentId="8_{DA37238E-62DA-4069-A2BB-46272A2E5783}" xr6:coauthVersionLast="47" xr6:coauthVersionMax="47" xr10:uidLastSave="{00000000-0000-0000-0000-000000000000}"/>
  <bookViews>
    <workbookView xWindow="19200" yWindow="0" windowWidth="19200" windowHeight="2100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<sst xmlns="http://schemas.openxmlformats.org/spreadsheetml/2006/main" count="1045" uniqueCount="309">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</sst>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F36" sqref="F3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65</v>
      </c>
      <c r="C2" s="11" t="s">
        <v>42</v>
      </c>
      <c r="D2" s="11" t="s">
        <v>43</v>
      </c>
      <c r="E2" s="11" t="s">
        <v>42</v>
      </c>
      <c r="F2" s="23">
        <v>136</v>
      </c>
      <c r="G2" s="23">
        <v>124.63931000000001</v>
      </c>
      <c r="H2" s="23">
        <v>582</v>
      </c>
      <c r="I2" s="23">
        <v>560.22453000000007</v>
      </c>
      <c r="J2" s="23">
        <v>3109</v>
      </c>
      <c r="K2" s="23">
        <v>3002.862839999998</v>
      </c>
      <c r="L2" s="23">
        <v>2275</v>
      </c>
      <c r="M2" s="23">
        <v>2201.8823599999982</v>
      </c>
      <c r="N2" s="23">
        <v>188</v>
      </c>
      <c r="O2" s="23">
        <v>182.67211000000003</v>
      </c>
      <c r="P2" s="23">
        <v>18</v>
      </c>
      <c r="Q2" s="23">
        <v>18</v>
      </c>
      <c r="R2" s="5">
        <f>SUM(F2,H2,J2,L2,N2,P2)</f>
        <v>6308</v>
      </c>
      <c r="S2" s="5">
        <f>SUM(G2,I2,K2,M2,O2,Q2)</f>
        <v>6090.2811499999962</v>
      </c>
      <c r="T2" s="4">
        <v>42</v>
      </c>
      <c r="U2" s="23">
        <v>42</v>
      </c>
      <c r="V2" s="4">
        <v>409</v>
      </c>
      <c r="W2" s="23">
        <v>404.8</v>
      </c>
      <c r="X2" s="23">
        <v>0</v>
      </c>
      <c r="Y2" s="23">
        <v>0</v>
      </c>
      <c r="Z2" s="31">
        <f>SUM(T2,V2,X2)</f>
        <v>451</v>
      </c>
      <c r="AA2" s="31">
        <f>SUM(U2,W2,Y2)</f>
        <v>446.8</v>
      </c>
      <c r="AB2" s="47">
        <v>18</v>
      </c>
      <c r="AC2" s="6">
        <f>R2+Z2</f>
        <v>6759</v>
      </c>
      <c r="AD2" s="6">
        <f t="shared" ref="AD2:AD40" si="0">S2+AA2</f>
        <v>6537.0811499999963</v>
      </c>
      <c r="AE2" s="7">
        <v>26628573.050000001</v>
      </c>
      <c r="AF2" s="7">
        <v>453136.4000000009</v>
      </c>
      <c r="AG2" s="7">
        <v>71781.73</v>
      </c>
      <c r="AH2" s="7">
        <v>82444.509999999951</v>
      </c>
      <c r="AI2" s="7">
        <v>6028467.1699999953</v>
      </c>
      <c r="AJ2" s="7">
        <v>2680506.8999999971</v>
      </c>
      <c r="AK2" s="8">
        <f>SUM(AE2:AJ2)</f>
        <v>35944909.759999998</v>
      </c>
      <c r="AL2" s="9">
        <v>8965913.4500000644</v>
      </c>
      <c r="AM2" s="9">
        <v>2554884.3099999991</v>
      </c>
      <c r="AN2" s="10">
        <f>SUM(AL2:AM2)</f>
        <v>11520797.760000063</v>
      </c>
      <c r="AO2" s="8">
        <f>SUM(AN2,AK2)</f>
        <v>47465707.520000063</v>
      </c>
    </row>
    <row r="3" spans="1:41" ht="30" x14ac:dyDescent="0.2">
      <c r="A3" s="12">
        <v>2023</v>
      </c>
      <c r="B3" s="12" t="s">
        <v>65</v>
      </c>
      <c r="C3" s="11" t="s">
        <v>44</v>
      </c>
      <c r="D3" s="11" t="s">
        <v>45</v>
      </c>
      <c r="E3" s="11" t="s">
        <v>42</v>
      </c>
      <c r="F3" s="23">
        <v>984</v>
      </c>
      <c r="G3" s="23">
        <v>920.15856999999824</v>
      </c>
      <c r="H3" s="23">
        <v>817</v>
      </c>
      <c r="I3" s="23">
        <v>779.59047999999916</v>
      </c>
      <c r="J3" s="23">
        <v>992</v>
      </c>
      <c r="K3" s="23">
        <v>949.01334999999995</v>
      </c>
      <c r="L3" s="23">
        <v>236</v>
      </c>
      <c r="M3" s="23">
        <v>227.72616000000005</v>
      </c>
      <c r="N3" s="23">
        <v>7</v>
      </c>
      <c r="O3" s="23">
        <v>7</v>
      </c>
      <c r="P3" s="23">
        <v>5</v>
      </c>
      <c r="Q3" s="23">
        <v>5</v>
      </c>
      <c r="R3" s="5">
        <f>SUM(F3,H3,J3,L3,N3,P3)</f>
        <v>3041</v>
      </c>
      <c r="S3" s="5">
        <f t="shared" ref="S3:S40" si="1">SUM(G3,I3,K3,M3,O3,Q3)</f>
        <v>2888.4885599999975</v>
      </c>
      <c r="T3" s="4">
        <v>82</v>
      </c>
      <c r="U3" s="4">
        <v>82</v>
      </c>
      <c r="V3" s="4">
        <v>50</v>
      </c>
      <c r="W3" s="4">
        <v>50</v>
      </c>
      <c r="X3" s="4">
        <v>0</v>
      </c>
      <c r="Y3" s="23">
        <v>0</v>
      </c>
      <c r="Z3" s="31">
        <f t="shared" ref="Z3:Z40" si="2">SUM(T3,V3,X3)</f>
        <v>132</v>
      </c>
      <c r="AA3" s="31">
        <f t="shared" ref="AA3:AA40" si="3">SUM(U3,W3,Y3)</f>
        <v>132</v>
      </c>
      <c r="AB3" s="47">
        <v>4</v>
      </c>
      <c r="AC3" s="6">
        <f t="shared" ref="AC3:AC40" si="4">R3+Z3</f>
        <v>3173</v>
      </c>
      <c r="AD3" s="6">
        <f t="shared" si="0"/>
        <v>3020.4885599999975</v>
      </c>
      <c r="AE3" s="7">
        <v>7370402.7200000389</v>
      </c>
      <c r="AF3" s="7">
        <v>342671.05000000022</v>
      </c>
      <c r="AG3" s="7">
        <v>2450</v>
      </c>
      <c r="AH3" s="7">
        <v>278239.52000000019</v>
      </c>
      <c r="AI3" s="7">
        <v>2038002.1999999958</v>
      </c>
      <c r="AJ3" s="7">
        <v>784457.27000000142</v>
      </c>
      <c r="AK3" s="8">
        <f t="shared" ref="AK3:AK40" si="5">SUM(AE3:AJ3)</f>
        <v>10816222.760000037</v>
      </c>
      <c r="AL3" s="9">
        <v>1902627.96</v>
      </c>
      <c r="AM3" s="9">
        <v>200000</v>
      </c>
      <c r="AN3" s="10">
        <f t="shared" ref="AN3:AN40" si="6">SUM(AL3:AM3)</f>
        <v>2102627.96</v>
      </c>
      <c r="AO3" s="8">
        <f t="shared" ref="AO3:AO40" si="7">SUM(AN3,AK3)</f>
        <v>12918850.720000036</v>
      </c>
    </row>
    <row r="4" spans="1:41" ht="30" x14ac:dyDescent="0.2">
      <c r="A4" s="12">
        <v>2023</v>
      </c>
      <c r="B4" s="12" t="s">
        <v>65</v>
      </c>
      <c r="C4" s="11" t="s">
        <v>46</v>
      </c>
      <c r="D4" s="11" t="s">
        <v>45</v>
      </c>
      <c r="E4" s="11" t="s">
        <v>42</v>
      </c>
      <c r="F4" s="23">
        <v>19</v>
      </c>
      <c r="G4" s="23">
        <v>18.22</v>
      </c>
      <c r="H4" s="23">
        <v>143</v>
      </c>
      <c r="I4" s="23">
        <v>131.53</v>
      </c>
      <c r="J4" s="23">
        <v>348</v>
      </c>
      <c r="K4" s="23">
        <v>330.3</v>
      </c>
      <c r="L4" s="23">
        <v>132</v>
      </c>
      <c r="M4" s="23">
        <v>127.46</v>
      </c>
      <c r="N4" s="23">
        <v>4</v>
      </c>
      <c r="O4" s="23">
        <v>4</v>
      </c>
      <c r="P4" s="23">
        <v>0</v>
      </c>
      <c r="Q4" s="23">
        <v>0</v>
      </c>
      <c r="R4" s="5">
        <f t="shared" ref="R4:R40" si="8">SUM(F4,H4,J4,L4,N4,P4)</f>
        <v>646</v>
      </c>
      <c r="S4" s="5">
        <f t="shared" si="1"/>
        <v>611.51</v>
      </c>
      <c r="T4" s="4">
        <v>0</v>
      </c>
      <c r="U4" s="23">
        <v>0</v>
      </c>
      <c r="V4" s="4">
        <v>0</v>
      </c>
      <c r="W4" s="23">
        <v>0</v>
      </c>
      <c r="X4" s="23">
        <v>0</v>
      </c>
      <c r="Y4" s="23">
        <v>0</v>
      </c>
      <c r="Z4" s="31">
        <f t="shared" si="2"/>
        <v>0</v>
      </c>
      <c r="AA4" s="31">
        <f t="shared" si="3"/>
        <v>0</v>
      </c>
      <c r="AB4" s="47">
        <v>0</v>
      </c>
      <c r="AC4" s="6">
        <f t="shared" si="4"/>
        <v>646</v>
      </c>
      <c r="AD4" s="6">
        <f t="shared" si="0"/>
        <v>611.51</v>
      </c>
      <c r="AE4" s="7">
        <v>1865158.18</v>
      </c>
      <c r="AF4" s="7">
        <v>12647.47</v>
      </c>
      <c r="AG4" s="7">
        <v>0</v>
      </c>
      <c r="AH4" s="7">
        <v>67241.63</v>
      </c>
      <c r="AI4" s="7">
        <v>504717.27</v>
      </c>
      <c r="AJ4" s="7">
        <v>203933.62</v>
      </c>
      <c r="AK4" s="8">
        <f t="shared" si="5"/>
        <v>2653698.17</v>
      </c>
      <c r="AL4" s="9">
        <v>0</v>
      </c>
      <c r="AM4" s="9">
        <v>0</v>
      </c>
      <c r="AN4" s="10">
        <f t="shared" si="6"/>
        <v>0</v>
      </c>
      <c r="AO4" s="8">
        <f t="shared" si="7"/>
        <v>2653698.17</v>
      </c>
    </row>
    <row r="5" spans="1:41" ht="30" x14ac:dyDescent="0.2">
      <c r="A5" s="12">
        <v>2023</v>
      </c>
      <c r="B5" s="12" t="s">
        <v>65</v>
      </c>
      <c r="C5" s="11" t="s">
        <v>47</v>
      </c>
      <c r="D5" s="11" t="s">
        <v>45</v>
      </c>
      <c r="E5" s="11" t="s">
        <v>42</v>
      </c>
      <c r="F5" s="23">
        <v>1437</v>
      </c>
      <c r="G5" s="23">
        <v>1309.6499999999967</v>
      </c>
      <c r="H5" s="23">
        <v>685</v>
      </c>
      <c r="I5" s="23">
        <v>637.33999999999969</v>
      </c>
      <c r="J5" s="23">
        <v>530</v>
      </c>
      <c r="K5" s="23">
        <v>497.70000000000016</v>
      </c>
      <c r="L5" s="23">
        <v>127</v>
      </c>
      <c r="M5" s="23">
        <v>120.95000000000002</v>
      </c>
      <c r="N5" s="23">
        <v>10</v>
      </c>
      <c r="O5" s="23">
        <v>9.19</v>
      </c>
      <c r="P5" s="23">
        <v>0</v>
      </c>
      <c r="Q5" s="23">
        <v>0</v>
      </c>
      <c r="R5" s="5">
        <f t="shared" si="8"/>
        <v>2789</v>
      </c>
      <c r="S5" s="5">
        <f t="shared" si="1"/>
        <v>2574.8299999999963</v>
      </c>
      <c r="T5" s="4">
        <v>19</v>
      </c>
      <c r="U5" s="23">
        <v>18.43</v>
      </c>
      <c r="V5" s="4">
        <v>2</v>
      </c>
      <c r="W5" s="23">
        <v>2</v>
      </c>
      <c r="X5" s="23">
        <v>0</v>
      </c>
      <c r="Y5" s="23">
        <v>0</v>
      </c>
      <c r="Z5" s="31">
        <f t="shared" si="2"/>
        <v>21</v>
      </c>
      <c r="AA5" s="31">
        <f t="shared" si="3"/>
        <v>20.43</v>
      </c>
      <c r="AB5" s="47">
        <v>2</v>
      </c>
      <c r="AC5" s="6">
        <f t="shared" si="4"/>
        <v>2810</v>
      </c>
      <c r="AD5" s="6">
        <f t="shared" si="0"/>
        <v>2595.2599999999961</v>
      </c>
      <c r="AE5" s="7">
        <v>5839887.8600000646</v>
      </c>
      <c r="AF5" s="7">
        <v>3711.7799999999997</v>
      </c>
      <c r="AG5" s="7">
        <v>0</v>
      </c>
      <c r="AH5" s="7">
        <v>67880.329999999958</v>
      </c>
      <c r="AI5" s="7">
        <v>1554861.5899999905</v>
      </c>
      <c r="AJ5" s="7">
        <v>521017.80999999307</v>
      </c>
      <c r="AK5" s="8">
        <f t="shared" si="5"/>
        <v>7987359.3700000485</v>
      </c>
      <c r="AL5" s="9">
        <v>81483.08</v>
      </c>
      <c r="AM5" s="9">
        <v>240000</v>
      </c>
      <c r="AN5" s="10">
        <f t="shared" si="6"/>
        <v>321483.08</v>
      </c>
      <c r="AO5" s="8">
        <f t="shared" si="7"/>
        <v>8308842.4500000486</v>
      </c>
    </row>
    <row r="6" spans="1:41" ht="30" x14ac:dyDescent="0.2">
      <c r="A6" s="12">
        <v>2023</v>
      </c>
      <c r="B6" s="12" t="s">
        <v>65</v>
      </c>
      <c r="C6" s="11" t="s">
        <v>48</v>
      </c>
      <c r="D6" s="11" t="s">
        <v>45</v>
      </c>
      <c r="E6" s="11" t="s">
        <v>42</v>
      </c>
      <c r="F6" s="23">
        <v>26</v>
      </c>
      <c r="G6" s="23">
        <v>25.394594594594597</v>
      </c>
      <c r="H6" s="23">
        <v>24</v>
      </c>
      <c r="I6" s="23">
        <v>23.086486486486489</v>
      </c>
      <c r="J6" s="23">
        <v>60</v>
      </c>
      <c r="K6" s="23">
        <v>59.533033033033028</v>
      </c>
      <c r="L6" s="23">
        <v>61</v>
      </c>
      <c r="M6" s="23">
        <v>60.157657657656799</v>
      </c>
      <c r="N6" s="23">
        <v>2</v>
      </c>
      <c r="O6" s="23">
        <v>2</v>
      </c>
      <c r="P6" s="23">
        <v>0</v>
      </c>
      <c r="Q6" s="23">
        <v>0</v>
      </c>
      <c r="R6" s="5">
        <f t="shared" si="8"/>
        <v>173</v>
      </c>
      <c r="S6" s="5">
        <f t="shared" si="1"/>
        <v>170.17177177177092</v>
      </c>
      <c r="T6" s="4">
        <v>19</v>
      </c>
      <c r="U6" s="23">
        <v>19</v>
      </c>
      <c r="V6" s="4">
        <v>0</v>
      </c>
      <c r="W6" s="23">
        <v>0</v>
      </c>
      <c r="X6" s="23">
        <v>0</v>
      </c>
      <c r="Y6" s="23">
        <v>0</v>
      </c>
      <c r="Z6" s="31">
        <f t="shared" si="2"/>
        <v>19</v>
      </c>
      <c r="AA6" s="31">
        <f t="shared" si="3"/>
        <v>19</v>
      </c>
      <c r="AB6" s="47">
        <v>25</v>
      </c>
      <c r="AC6" s="6">
        <f t="shared" si="4"/>
        <v>192</v>
      </c>
      <c r="AD6" s="6">
        <f t="shared" si="0"/>
        <v>189.17177177177092</v>
      </c>
      <c r="AE6" s="7">
        <v>596056.12</v>
      </c>
      <c r="AF6" s="7">
        <v>18242</v>
      </c>
      <c r="AG6" s="7">
        <v>0</v>
      </c>
      <c r="AH6" s="7">
        <v>2276.41</v>
      </c>
      <c r="AI6" s="7">
        <v>70230.460000000006</v>
      </c>
      <c r="AJ6" s="7">
        <v>166929.73000000001</v>
      </c>
      <c r="AK6" s="8">
        <f t="shared" si="5"/>
        <v>853734.72</v>
      </c>
      <c r="AL6" s="9">
        <v>133999.25</v>
      </c>
      <c r="AM6" s="9">
        <v>133110.85</v>
      </c>
      <c r="AN6" s="10">
        <f t="shared" si="6"/>
        <v>267110.09999999998</v>
      </c>
      <c r="AO6" s="8">
        <f t="shared" si="7"/>
        <v>1120844.8199999998</v>
      </c>
    </row>
    <row r="7" spans="1:41" ht="30" x14ac:dyDescent="0.2">
      <c r="A7" s="12">
        <v>2023</v>
      </c>
      <c r="B7" s="12" t="s">
        <v>65</v>
      </c>
      <c r="C7" s="11" t="s">
        <v>49</v>
      </c>
      <c r="D7" s="11" t="s">
        <v>50</v>
      </c>
      <c r="E7" s="11" t="s">
        <v>42</v>
      </c>
      <c r="F7" s="23">
        <v>0</v>
      </c>
      <c r="G7" s="23">
        <v>0</v>
      </c>
      <c r="H7" s="23">
        <v>0</v>
      </c>
      <c r="I7" s="23">
        <v>0</v>
      </c>
      <c r="J7" s="23">
        <v>0</v>
      </c>
      <c r="K7" s="23">
        <v>0</v>
      </c>
      <c r="L7" s="23">
        <v>0</v>
      </c>
      <c r="M7" s="23">
        <v>0</v>
      </c>
      <c r="N7" s="23">
        <v>0</v>
      </c>
      <c r="O7" s="23">
        <v>0</v>
      </c>
      <c r="P7" s="23">
        <v>349</v>
      </c>
      <c r="Q7" s="23">
        <v>334.07</v>
      </c>
      <c r="R7" s="5">
        <f t="shared" si="8"/>
        <v>349</v>
      </c>
      <c r="S7" s="5">
        <f t="shared" si="1"/>
        <v>334.07</v>
      </c>
      <c r="T7" s="4">
        <v>0</v>
      </c>
      <c r="U7" s="23">
        <v>0</v>
      </c>
      <c r="V7" s="4">
        <v>0</v>
      </c>
      <c r="W7" s="23">
        <v>0</v>
      </c>
      <c r="X7" s="23">
        <v>0</v>
      </c>
      <c r="Y7" s="23">
        <v>0</v>
      </c>
      <c r="Z7" s="31">
        <f t="shared" si="2"/>
        <v>0</v>
      </c>
      <c r="AA7" s="31">
        <f t="shared" si="3"/>
        <v>0</v>
      </c>
      <c r="AB7" s="47">
        <v>0</v>
      </c>
      <c r="AC7" s="6">
        <f t="shared" si="4"/>
        <v>349</v>
      </c>
      <c r="AD7" s="6">
        <f t="shared" si="0"/>
        <v>334.07</v>
      </c>
      <c r="AE7" s="7">
        <v>1267203.8899999999</v>
      </c>
      <c r="AF7" s="7">
        <v>59049.05</v>
      </c>
      <c r="AG7" s="7">
        <v>0</v>
      </c>
      <c r="AH7" s="7">
        <v>0</v>
      </c>
      <c r="AI7" s="7">
        <v>112197.13</v>
      </c>
      <c r="AJ7" s="7">
        <v>150158.35</v>
      </c>
      <c r="AK7" s="8">
        <f t="shared" si="5"/>
        <v>1588608.42</v>
      </c>
      <c r="AL7" s="9">
        <v>0</v>
      </c>
      <c r="AM7" s="9">
        <v>0</v>
      </c>
      <c r="AN7" s="10">
        <f t="shared" si="6"/>
        <v>0</v>
      </c>
      <c r="AO7" s="8">
        <f t="shared" si="7"/>
        <v>1588608.42</v>
      </c>
    </row>
    <row r="8" spans="1:41" ht="30" x14ac:dyDescent="0.2">
      <c r="A8" s="12">
        <v>2023</v>
      </c>
      <c r="B8" s="12" t="s">
        <v>65</v>
      </c>
      <c r="C8" s="11" t="s">
        <v>51</v>
      </c>
      <c r="D8" s="11" t="s">
        <v>50</v>
      </c>
      <c r="E8" s="11" t="s">
        <v>42</v>
      </c>
      <c r="F8" s="23">
        <v>7</v>
      </c>
      <c r="G8" s="23">
        <v>6.64</v>
      </c>
      <c r="H8" s="23">
        <v>27</v>
      </c>
      <c r="I8" s="23">
        <v>25.66</v>
      </c>
      <c r="J8" s="23">
        <v>24</v>
      </c>
      <c r="K8" s="23">
        <v>23.22</v>
      </c>
      <c r="L8" s="23">
        <v>16</v>
      </c>
      <c r="M8" s="23">
        <v>15.59</v>
      </c>
      <c r="N8" s="23">
        <v>5</v>
      </c>
      <c r="O8" s="23">
        <v>5</v>
      </c>
      <c r="P8" s="23">
        <v>0</v>
      </c>
      <c r="Q8" s="23">
        <v>0</v>
      </c>
      <c r="R8" s="5">
        <f t="shared" si="8"/>
        <v>79</v>
      </c>
      <c r="S8" s="5">
        <f t="shared" si="1"/>
        <v>76.11</v>
      </c>
      <c r="T8" s="4">
        <v>0</v>
      </c>
      <c r="U8" s="23">
        <v>0</v>
      </c>
      <c r="V8" s="4">
        <v>1</v>
      </c>
      <c r="W8" s="23">
        <v>1</v>
      </c>
      <c r="X8" s="23">
        <v>2</v>
      </c>
      <c r="Y8" s="23">
        <v>2</v>
      </c>
      <c r="Z8" s="31">
        <f t="shared" si="2"/>
        <v>3</v>
      </c>
      <c r="AA8" s="31">
        <f t="shared" si="3"/>
        <v>3</v>
      </c>
      <c r="AB8" s="47">
        <v>0</v>
      </c>
      <c r="AC8" s="6">
        <f t="shared" si="4"/>
        <v>82</v>
      </c>
      <c r="AD8" s="6">
        <f t="shared" si="0"/>
        <v>79.11</v>
      </c>
      <c r="AE8" s="7">
        <v>244849.16</v>
      </c>
      <c r="AF8" s="7">
        <v>1792.69</v>
      </c>
      <c r="AG8" s="7">
        <v>0</v>
      </c>
      <c r="AH8" s="7">
        <v>649.55999999999995</v>
      </c>
      <c r="AI8" s="7">
        <v>66387.710000000006</v>
      </c>
      <c r="AJ8" s="7">
        <v>25916.16</v>
      </c>
      <c r="AK8" s="8">
        <f t="shared" si="5"/>
        <v>339595.27999999997</v>
      </c>
      <c r="AL8" s="9">
        <v>26302.799999999999</v>
      </c>
      <c r="AM8" s="9">
        <v>0</v>
      </c>
      <c r="AN8" s="10">
        <f t="shared" si="6"/>
        <v>26302.799999999999</v>
      </c>
      <c r="AO8" s="8">
        <f t="shared" si="7"/>
        <v>365898.07999999996</v>
      </c>
    </row>
    <row r="9" spans="1:41" ht="30" x14ac:dyDescent="0.2">
      <c r="A9" s="12">
        <v>2023</v>
      </c>
      <c r="B9" s="12" t="s">
        <v>65</v>
      </c>
      <c r="C9" s="11" t="s">
        <v>52</v>
      </c>
      <c r="D9" s="11" t="s">
        <v>50</v>
      </c>
      <c r="E9" s="11" t="s">
        <v>42</v>
      </c>
      <c r="F9" s="23">
        <v>1983</v>
      </c>
      <c r="G9" s="23">
        <v>1893.9799999999977</v>
      </c>
      <c r="H9" s="23">
        <v>2811</v>
      </c>
      <c r="I9" s="23">
        <v>2680.2999999999975</v>
      </c>
      <c r="J9" s="23">
        <v>4085</v>
      </c>
      <c r="K9" s="23">
        <v>3869.7000000000107</v>
      </c>
      <c r="L9" s="23">
        <v>2840</v>
      </c>
      <c r="M9" s="23">
        <v>2700.8399999999974</v>
      </c>
      <c r="N9" s="23">
        <v>104</v>
      </c>
      <c r="O9" s="23">
        <v>103.45</v>
      </c>
      <c r="P9" s="23">
        <v>824</v>
      </c>
      <c r="Q9" s="23">
        <v>813.17999999999984</v>
      </c>
      <c r="R9" s="5">
        <f t="shared" si="8"/>
        <v>12647</v>
      </c>
      <c r="S9" s="5">
        <f t="shared" si="1"/>
        <v>12061.450000000004</v>
      </c>
      <c r="T9" s="4">
        <v>192</v>
      </c>
      <c r="U9" s="23">
        <v>184.78999999999996</v>
      </c>
      <c r="V9" s="4">
        <v>589</v>
      </c>
      <c r="W9" s="23">
        <v>513.29000000000019</v>
      </c>
      <c r="X9" s="23">
        <v>0</v>
      </c>
      <c r="Y9" s="23">
        <v>0</v>
      </c>
      <c r="Z9" s="31">
        <f t="shared" si="2"/>
        <v>781</v>
      </c>
      <c r="AA9" s="31">
        <f t="shared" si="3"/>
        <v>698.08000000000015</v>
      </c>
      <c r="AB9" s="47">
        <v>7</v>
      </c>
      <c r="AC9" s="6">
        <f t="shared" si="4"/>
        <v>13428</v>
      </c>
      <c r="AD9" s="6">
        <f t="shared" si="0"/>
        <v>12759.530000000004</v>
      </c>
      <c r="AE9" s="7">
        <v>36035544.180000015</v>
      </c>
      <c r="AF9" s="7">
        <v>319891.02000000008</v>
      </c>
      <c r="AG9" s="7">
        <v>750</v>
      </c>
      <c r="AH9" s="7">
        <v>1226556.1200000001</v>
      </c>
      <c r="AI9" s="7">
        <v>5402458.7400000002</v>
      </c>
      <c r="AJ9" s="7">
        <v>3865921.27</v>
      </c>
      <c r="AK9" s="8">
        <f t="shared" si="5"/>
        <v>46851121.330000021</v>
      </c>
      <c r="AL9" s="9"/>
      <c r="AM9" s="9">
        <v>96000</v>
      </c>
      <c r="AN9" s="10">
        <f t="shared" si="6"/>
        <v>96000</v>
      </c>
      <c r="AO9" s="8">
        <f t="shared" si="7"/>
        <v>46947121.330000021</v>
      </c>
    </row>
    <row r="10" spans="1:41" ht="30" x14ac:dyDescent="0.2">
      <c r="A10" s="12">
        <v>2023</v>
      </c>
      <c r="B10" s="12" t="s">
        <v>65</v>
      </c>
      <c r="C10" s="11" t="s">
        <v>53</v>
      </c>
      <c r="D10" s="11" t="s">
        <v>50</v>
      </c>
      <c r="E10" s="11" t="s">
        <v>42</v>
      </c>
      <c r="F10" s="23">
        <v>8</v>
      </c>
      <c r="G10" s="23">
        <v>8</v>
      </c>
      <c r="H10" s="23">
        <v>34</v>
      </c>
      <c r="I10" s="23">
        <v>33.6</v>
      </c>
      <c r="J10" s="23">
        <v>211</v>
      </c>
      <c r="K10" s="23">
        <v>201.53</v>
      </c>
      <c r="L10" s="23">
        <v>38</v>
      </c>
      <c r="M10" s="23">
        <v>36.07</v>
      </c>
      <c r="N10" s="23">
        <v>3</v>
      </c>
      <c r="O10" s="23">
        <v>3</v>
      </c>
      <c r="P10" s="23">
        <v>0</v>
      </c>
      <c r="Q10" s="23">
        <v>0</v>
      </c>
      <c r="R10" s="5">
        <f t="shared" si="8"/>
        <v>294</v>
      </c>
      <c r="S10" s="5">
        <f t="shared" si="1"/>
        <v>282.2</v>
      </c>
      <c r="T10" s="4">
        <v>1</v>
      </c>
      <c r="U10" s="23">
        <v>1</v>
      </c>
      <c r="V10" s="4">
        <v>3</v>
      </c>
      <c r="W10" s="23">
        <v>3</v>
      </c>
      <c r="X10" s="23">
        <v>0</v>
      </c>
      <c r="Y10" s="23">
        <v>0</v>
      </c>
      <c r="Z10" s="31">
        <f t="shared" si="2"/>
        <v>4</v>
      </c>
      <c r="AA10" s="31">
        <f t="shared" si="3"/>
        <v>4</v>
      </c>
      <c r="AB10" s="47">
        <v>1</v>
      </c>
      <c r="AC10" s="6">
        <f t="shared" si="4"/>
        <v>298</v>
      </c>
      <c r="AD10" s="6">
        <f t="shared" si="0"/>
        <v>286.2</v>
      </c>
      <c r="AE10" s="7">
        <v>783033</v>
      </c>
      <c r="AF10" s="7">
        <v>18092</v>
      </c>
      <c r="AG10" s="7">
        <v>0</v>
      </c>
      <c r="AH10" s="7">
        <v>2356</v>
      </c>
      <c r="AI10" s="7">
        <v>213852</v>
      </c>
      <c r="AJ10" s="7">
        <v>79844</v>
      </c>
      <c r="AK10" s="8">
        <f t="shared" si="5"/>
        <v>1097177</v>
      </c>
      <c r="AL10" s="9">
        <v>40227.599999999999</v>
      </c>
      <c r="AM10" s="9">
        <v>43701.120000000003</v>
      </c>
      <c r="AN10" s="10">
        <f t="shared" si="6"/>
        <v>83928.72</v>
      </c>
      <c r="AO10" s="8">
        <f t="shared" si="7"/>
        <v>1181105.72</v>
      </c>
    </row>
    <row r="11" spans="1:41" ht="30" x14ac:dyDescent="0.2">
      <c r="A11" s="12">
        <v>2023</v>
      </c>
      <c r="B11" s="12" t="s">
        <v>65</v>
      </c>
      <c r="C11" s="11" t="s">
        <v>54</v>
      </c>
      <c r="D11" s="11" t="s">
        <v>50</v>
      </c>
      <c r="E11" s="11" t="s">
        <v>42</v>
      </c>
      <c r="F11" s="23">
        <v>29</v>
      </c>
      <c r="G11" s="23">
        <v>25.709999999999997</v>
      </c>
      <c r="H11" s="23">
        <v>122</v>
      </c>
      <c r="I11" s="23">
        <v>117.21000000000001</v>
      </c>
      <c r="J11" s="23">
        <v>241</v>
      </c>
      <c r="K11" s="23">
        <v>234.48999999999998</v>
      </c>
      <c r="L11" s="23">
        <v>91</v>
      </c>
      <c r="M11" s="23">
        <v>88.789999999999992</v>
      </c>
      <c r="N11" s="23">
        <v>7</v>
      </c>
      <c r="O11" s="23">
        <v>6.2</v>
      </c>
      <c r="P11" s="23">
        <v>0</v>
      </c>
      <c r="Q11" s="23">
        <v>0</v>
      </c>
      <c r="R11" s="5">
        <f t="shared" si="8"/>
        <v>490</v>
      </c>
      <c r="S11" s="5">
        <f t="shared" si="1"/>
        <v>472.39999999999992</v>
      </c>
      <c r="T11" s="4">
        <v>0</v>
      </c>
      <c r="U11" s="23">
        <v>0</v>
      </c>
      <c r="V11" s="4">
        <v>0</v>
      </c>
      <c r="W11" s="23">
        <v>0</v>
      </c>
      <c r="X11" s="23">
        <v>0</v>
      </c>
      <c r="Y11" s="23">
        <v>0</v>
      </c>
      <c r="Z11" s="31">
        <f t="shared" si="2"/>
        <v>0</v>
      </c>
      <c r="AA11" s="31">
        <f t="shared" si="3"/>
        <v>0</v>
      </c>
      <c r="AB11" s="47">
        <v>0</v>
      </c>
      <c r="AC11" s="6">
        <f t="shared" si="4"/>
        <v>490</v>
      </c>
      <c r="AD11" s="6">
        <f t="shared" si="0"/>
        <v>472.39999999999992</v>
      </c>
      <c r="AE11" s="7">
        <v>1399825.87</v>
      </c>
      <c r="AF11" s="7">
        <v>19037.649999999998</v>
      </c>
      <c r="AG11" s="7">
        <v>0</v>
      </c>
      <c r="AH11" s="7">
        <v>43865.59</v>
      </c>
      <c r="AI11" s="7">
        <v>375167.79</v>
      </c>
      <c r="AJ11" s="7">
        <v>147072.03</v>
      </c>
      <c r="AK11" s="8">
        <f t="shared" si="5"/>
        <v>1984968.9300000002</v>
      </c>
      <c r="AL11" s="9">
        <v>0</v>
      </c>
      <c r="AM11" s="9">
        <v>0</v>
      </c>
      <c r="AN11" s="10">
        <f t="shared" si="6"/>
        <v>0</v>
      </c>
      <c r="AO11" s="8">
        <f t="shared" si="7"/>
        <v>1984968.9300000002</v>
      </c>
    </row>
    <row r="12" spans="1:41" ht="30" x14ac:dyDescent="0.2">
      <c r="A12" s="12">
        <v>2023</v>
      </c>
      <c r="B12" s="12" t="s">
        <v>65</v>
      </c>
      <c r="C12" s="11" t="s">
        <v>55</v>
      </c>
      <c r="D12" s="11" t="s">
        <v>50</v>
      </c>
      <c r="E12" s="11" t="s">
        <v>42</v>
      </c>
      <c r="F12" s="23">
        <v>2</v>
      </c>
      <c r="G12" s="23">
        <v>2</v>
      </c>
      <c r="H12" s="23">
        <v>5</v>
      </c>
      <c r="I12" s="23">
        <v>4.3</v>
      </c>
      <c r="J12" s="23">
        <v>25</v>
      </c>
      <c r="K12" s="23">
        <v>22.67</v>
      </c>
      <c r="L12" s="23">
        <v>7</v>
      </c>
      <c r="M12" s="23">
        <v>7</v>
      </c>
      <c r="N12" s="23">
        <v>1</v>
      </c>
      <c r="O12" s="23">
        <v>1</v>
      </c>
      <c r="P12" s="23">
        <v>0</v>
      </c>
      <c r="Q12" s="23">
        <v>0</v>
      </c>
      <c r="R12" s="5">
        <f t="shared" si="8"/>
        <v>40</v>
      </c>
      <c r="S12" s="5">
        <f t="shared" si="1"/>
        <v>36.97</v>
      </c>
      <c r="T12" s="4">
        <v>0</v>
      </c>
      <c r="U12" s="23">
        <v>0</v>
      </c>
      <c r="V12" s="4">
        <v>0</v>
      </c>
      <c r="W12" s="23">
        <v>0</v>
      </c>
      <c r="X12" s="23">
        <v>0</v>
      </c>
      <c r="Y12" s="23">
        <v>0</v>
      </c>
      <c r="Z12" s="31">
        <f t="shared" si="2"/>
        <v>0</v>
      </c>
      <c r="AA12" s="31">
        <f t="shared" si="3"/>
        <v>0</v>
      </c>
      <c r="AB12" s="47">
        <v>0</v>
      </c>
      <c r="AC12" s="6">
        <f t="shared" si="4"/>
        <v>40</v>
      </c>
      <c r="AD12" s="6">
        <f t="shared" si="0"/>
        <v>36.97</v>
      </c>
      <c r="AE12" s="7">
        <v>121396</v>
      </c>
      <c r="AF12" s="7">
        <v>0</v>
      </c>
      <c r="AG12" s="7">
        <v>0</v>
      </c>
      <c r="AH12" s="7">
        <v>975.1</v>
      </c>
      <c r="AI12" s="7">
        <v>31540</v>
      </c>
      <c r="AJ12" s="7">
        <v>12685</v>
      </c>
      <c r="AK12" s="8">
        <f t="shared" si="5"/>
        <v>166596.1</v>
      </c>
      <c r="AL12" s="9">
        <v>0</v>
      </c>
      <c r="AM12" s="9">
        <v>0</v>
      </c>
      <c r="AN12" s="10">
        <f t="shared" si="6"/>
        <v>0</v>
      </c>
      <c r="AO12" s="8">
        <f t="shared" si="7"/>
        <v>166596.1</v>
      </c>
    </row>
    <row r="13" spans="1:41" ht="30" x14ac:dyDescent="0.2">
      <c r="A13" s="12">
        <v>2023</v>
      </c>
      <c r="B13" s="12" t="s">
        <v>65</v>
      </c>
      <c r="C13" s="11" t="s">
        <v>56</v>
      </c>
      <c r="D13" s="11" t="s">
        <v>50</v>
      </c>
      <c r="E13" s="11" t="s">
        <v>42</v>
      </c>
      <c r="F13" s="23">
        <v>136</v>
      </c>
      <c r="G13" s="23">
        <v>122.06641999999999</v>
      </c>
      <c r="H13" s="23">
        <v>495</v>
      </c>
      <c r="I13" s="23">
        <v>467.29384000000027</v>
      </c>
      <c r="J13" s="23">
        <v>2232</v>
      </c>
      <c r="K13" s="23">
        <v>2079.0347599999895</v>
      </c>
      <c r="L13" s="23">
        <v>326</v>
      </c>
      <c r="M13" s="23">
        <v>308.12369999999999</v>
      </c>
      <c r="N13" s="23">
        <v>27</v>
      </c>
      <c r="O13" s="23">
        <v>24.79054</v>
      </c>
      <c r="P13" s="23">
        <v>10</v>
      </c>
      <c r="Q13" s="23">
        <v>9.6486499999999999</v>
      </c>
      <c r="R13" s="5">
        <f t="shared" si="8"/>
        <v>3226</v>
      </c>
      <c r="S13" s="5">
        <f t="shared" si="1"/>
        <v>3010.9579099999901</v>
      </c>
      <c r="T13" s="4">
        <v>28</v>
      </c>
      <c r="U13" s="23">
        <v>28</v>
      </c>
      <c r="V13" s="4">
        <v>0</v>
      </c>
      <c r="W13" s="4">
        <v>0</v>
      </c>
      <c r="X13" s="4">
        <v>0</v>
      </c>
      <c r="Y13" s="23">
        <v>0</v>
      </c>
      <c r="Z13" s="31">
        <f t="shared" si="2"/>
        <v>28</v>
      </c>
      <c r="AA13" s="31">
        <f t="shared" si="3"/>
        <v>28</v>
      </c>
      <c r="AB13" s="47">
        <v>3</v>
      </c>
      <c r="AC13" s="6">
        <f t="shared" si="4"/>
        <v>3254</v>
      </c>
      <c r="AD13" s="6">
        <f t="shared" si="0"/>
        <v>3038.9579099999901</v>
      </c>
      <c r="AE13" s="7">
        <v>8086041.1500000311</v>
      </c>
      <c r="AF13" s="7">
        <v>80248.279999999897</v>
      </c>
      <c r="AG13" s="7">
        <v>22000</v>
      </c>
      <c r="AH13" s="7">
        <v>27247.19</v>
      </c>
      <c r="AI13" s="7">
        <v>2199372.7600000203</v>
      </c>
      <c r="AJ13" s="7">
        <v>791893.58000000892</v>
      </c>
      <c r="AK13" s="8">
        <f t="shared" si="5"/>
        <v>11206802.96000006</v>
      </c>
      <c r="AL13" s="9">
        <v>80000</v>
      </c>
      <c r="AM13" s="9">
        <v>39000</v>
      </c>
      <c r="AN13" s="10">
        <f t="shared" si="6"/>
        <v>119000</v>
      </c>
      <c r="AO13" s="8">
        <f t="shared" si="7"/>
        <v>11325802.96000006</v>
      </c>
    </row>
    <row r="14" spans="1:41" ht="30" x14ac:dyDescent="0.2">
      <c r="A14" s="12">
        <v>2023</v>
      </c>
      <c r="B14" s="12" t="s">
        <v>65</v>
      </c>
      <c r="C14" s="11" t="s">
        <v>57</v>
      </c>
      <c r="D14" s="11" t="s">
        <v>50</v>
      </c>
      <c r="E14" s="11" t="s">
        <v>42</v>
      </c>
      <c r="F14" s="23">
        <v>328</v>
      </c>
      <c r="G14" s="23">
        <v>229.69</v>
      </c>
      <c r="H14" s="23">
        <v>262</v>
      </c>
      <c r="I14" s="23">
        <v>211.78</v>
      </c>
      <c r="J14" s="23">
        <v>304</v>
      </c>
      <c r="K14" s="23">
        <v>288.63</v>
      </c>
      <c r="L14" s="23">
        <v>89</v>
      </c>
      <c r="M14" s="23">
        <v>86.91</v>
      </c>
      <c r="N14" s="23">
        <v>13</v>
      </c>
      <c r="O14" s="23">
        <v>13</v>
      </c>
      <c r="P14" s="23">
        <v>98</v>
      </c>
      <c r="Q14" s="23">
        <v>96.23</v>
      </c>
      <c r="R14" s="5">
        <f t="shared" si="8"/>
        <v>1094</v>
      </c>
      <c r="S14" s="5">
        <f t="shared" si="1"/>
        <v>926.24</v>
      </c>
      <c r="T14" s="4">
        <v>0</v>
      </c>
      <c r="U14" s="23">
        <v>0</v>
      </c>
      <c r="V14" s="4">
        <v>15</v>
      </c>
      <c r="W14" s="23">
        <v>15</v>
      </c>
      <c r="X14" s="23">
        <v>0</v>
      </c>
      <c r="Y14" s="23">
        <v>0</v>
      </c>
      <c r="Z14" s="31">
        <f t="shared" si="2"/>
        <v>15</v>
      </c>
      <c r="AA14" s="31">
        <f t="shared" si="3"/>
        <v>15</v>
      </c>
      <c r="AB14" s="47">
        <v>0</v>
      </c>
      <c r="AC14" s="6">
        <f t="shared" si="4"/>
        <v>1109</v>
      </c>
      <c r="AD14" s="6">
        <f t="shared" si="0"/>
        <v>941.24</v>
      </c>
      <c r="AE14" s="7">
        <v>2758176.84</v>
      </c>
      <c r="AF14" s="7">
        <v>19587.12</v>
      </c>
      <c r="AG14" s="7">
        <v>0</v>
      </c>
      <c r="AH14" s="7">
        <v>54965.23</v>
      </c>
      <c r="AI14" s="7">
        <v>496184.74</v>
      </c>
      <c r="AJ14" s="7">
        <v>279489.01</v>
      </c>
      <c r="AK14" s="8">
        <f t="shared" si="5"/>
        <v>3608402.9399999995</v>
      </c>
      <c r="AL14" s="9">
        <v>192296.97</v>
      </c>
      <c r="AM14" s="9">
        <v>0</v>
      </c>
      <c r="AN14" s="10">
        <f t="shared" si="6"/>
        <v>192296.97</v>
      </c>
      <c r="AO14" s="8">
        <f t="shared" si="7"/>
        <v>3800699.9099999997</v>
      </c>
    </row>
    <row r="15" spans="1:41" ht="30" x14ac:dyDescent="0.2">
      <c r="A15" s="12">
        <v>2023</v>
      </c>
      <c r="B15" s="12" t="s">
        <v>65</v>
      </c>
      <c r="C15" s="11" t="s">
        <v>58</v>
      </c>
      <c r="D15" s="11" t="s">
        <v>50</v>
      </c>
      <c r="E15" s="11" t="s">
        <v>42</v>
      </c>
      <c r="F15" s="23">
        <v>30</v>
      </c>
      <c r="G15" s="23">
        <v>28.76</v>
      </c>
      <c r="H15" s="23">
        <v>32</v>
      </c>
      <c r="I15" s="23">
        <v>31.6</v>
      </c>
      <c r="J15" s="23">
        <v>20</v>
      </c>
      <c r="K15" s="23">
        <v>19.510000000000002</v>
      </c>
      <c r="L15" s="23">
        <v>0</v>
      </c>
      <c r="M15" s="23">
        <v>0</v>
      </c>
      <c r="N15" s="23">
        <v>5</v>
      </c>
      <c r="O15" s="23">
        <v>5</v>
      </c>
      <c r="P15" s="23">
        <v>0</v>
      </c>
      <c r="Q15" s="23">
        <v>0</v>
      </c>
      <c r="R15" s="5">
        <f t="shared" si="8"/>
        <v>87</v>
      </c>
      <c r="S15" s="5">
        <f t="shared" si="1"/>
        <v>84.87</v>
      </c>
      <c r="T15" s="4">
        <v>0</v>
      </c>
      <c r="U15" s="23">
        <v>0</v>
      </c>
      <c r="V15" s="4">
        <v>0</v>
      </c>
      <c r="W15" s="4">
        <v>0</v>
      </c>
      <c r="X15" s="4">
        <v>0</v>
      </c>
      <c r="Y15" s="23">
        <v>0</v>
      </c>
      <c r="Z15" s="31">
        <f t="shared" si="2"/>
        <v>0</v>
      </c>
      <c r="AA15" s="31">
        <f t="shared" si="3"/>
        <v>0</v>
      </c>
      <c r="AB15" s="47">
        <v>0</v>
      </c>
      <c r="AC15" s="6">
        <f t="shared" si="4"/>
        <v>87</v>
      </c>
      <c r="AD15" s="6">
        <f t="shared" si="0"/>
        <v>84.87</v>
      </c>
      <c r="AE15" s="7">
        <v>362960.06</v>
      </c>
      <c r="AF15" s="7">
        <v>6423.99</v>
      </c>
      <c r="AG15" s="7">
        <v>47725</v>
      </c>
      <c r="AH15" s="7">
        <v>0</v>
      </c>
      <c r="AI15" s="7">
        <v>47863.53</v>
      </c>
      <c r="AJ15" s="7">
        <v>44223.43</v>
      </c>
      <c r="AK15" s="8">
        <f t="shared" si="5"/>
        <v>509196.00999999995</v>
      </c>
      <c r="AL15" s="9">
        <v>0</v>
      </c>
      <c r="AM15" s="9">
        <v>0</v>
      </c>
      <c r="AN15" s="10">
        <f t="shared" si="6"/>
        <v>0</v>
      </c>
      <c r="AO15" s="8">
        <f t="shared" si="7"/>
        <v>509196.00999999995</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2.xml><?xml version="1.0" encoding="utf-8"?>
<ds:datastoreItem xmlns:ds="http://schemas.openxmlformats.org/officeDocument/2006/customXml" ds:itemID="{1550B6FC-AD79-40B4-B0AA-F263216AB8FE}"/>
</file>

<file path=customXml/itemProps3.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4.xml><?xml version="1.0" encoding="utf-8"?>
<ds:datastoreItem xmlns:ds="http://schemas.openxmlformats.org/officeDocument/2006/customXml" ds:itemID="{564D7683-5563-4A75-B85B-E80E0FC4ACE5}">
  <ds:schemaRefs>
    <ds:schemaRef ds:uri="http://schemas.microsoft.com/office/2006/metadata/properties"/>
    <ds:schemaRef ds:uri="http://schemas.openxmlformats.org/package/2006/metadata/core-properties"/>
    <ds:schemaRef ds:uri="662745e8-e224-48e8-a2e3-254862b8c2f5"/>
    <ds:schemaRef ds:uri="http://purl.org/dc/dcmitype/"/>
    <ds:schemaRef ds:uri="http://schemas.microsoft.com/office/2006/documentManagement/types"/>
    <ds:schemaRef ds:uri="http://purl.org/dc/elements/1.1/"/>
    <ds:schemaRef ds:uri="http://www.w3.org/XML/1998/namespace"/>
    <ds:schemaRef ds:uri="http://purl.org/dc/terms/"/>
    <ds:schemaRef ds:uri="http://schemas.microsoft.com/office/infopath/2007/PartnerControls"/>
  </ds:schemaRefs>
</ds:datastoreItem>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Steele, David (NE)</cp:lastModifiedBy>
  <cp:revision/>
  <dcterms:created xsi:type="dcterms:W3CDTF">2011-03-30T15:28:39Z</dcterms:created>
  <dcterms:modified xsi:type="dcterms:W3CDTF">2023-08-07T15:01:21Z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0x010100A5BF1C78D9F64B679A5EBDE1C6598EBC0101003440796621B222499153605D1FD58834</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9;#Internal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