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drawings/drawing8.xml" ContentType="application/vnd.openxmlformats-officedocument.drawing+xml"/>
  <Override PartName="/xl/comments9.xml" ContentType="application/vnd.openxmlformats-officedocument.spreadsheetml.comments+xml"/>
  <Override PartName="/xl/drawings/drawing9.xml" ContentType="application/vnd.openxmlformats-officedocument.drawing+xml"/>
  <Override PartName="/xl/comments10.xml" ContentType="application/vnd.openxmlformats-officedocument.spreadsheetml.comments+xml"/>
  <Override PartName="/xl/drawings/drawing10.xml" ContentType="application/vnd.openxmlformats-officedocument.drawing+xml"/>
  <Override PartName="/xl/comments11.xml" ContentType="application/vnd.openxmlformats-officedocument.spreadsheetml.comments+xml"/>
  <Override PartName="/xl/drawings/drawing11.xml" ContentType="application/vnd.openxmlformats-officedocument.drawing+xml"/>
  <Override PartName="/xl/comments12.xml" ContentType="application/vnd.openxmlformats-officedocument.spreadsheetml.comments+xml"/>
  <Override PartName="/xl/drawings/drawing12.xml" ContentType="application/vnd.openxmlformats-officedocument.drawing+xml"/>
  <Override PartName="/xl/comments1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5" yWindow="-15" windowWidth="25230" windowHeight="6180" firstSheet="6" activeTab="14"/>
  </bookViews>
  <sheets>
    <sheet name="Contents" sheetId="37" r:id="rId1"/>
    <sheet name="Cover sheet" sheetId="23" r:id="rId2"/>
    <sheet name="Data fields" sheetId="21" r:id="rId3"/>
    <sheet name="April 15" sheetId="14" r:id="rId4"/>
    <sheet name="May 15" sheetId="39" r:id="rId5"/>
    <sheet name="June 15" sheetId="41" r:id="rId6"/>
    <sheet name="July 15" sheetId="42" r:id="rId7"/>
    <sheet name="August 15" sheetId="43" r:id="rId8"/>
    <sheet name="Sept 15" sheetId="45" r:id="rId9"/>
    <sheet name="October 15" sheetId="46" r:id="rId10"/>
    <sheet name="November 15" sheetId="47" r:id="rId11"/>
    <sheet name="December 15" sheetId="48" r:id="rId12"/>
    <sheet name="January 16" sheetId="49" r:id="rId13"/>
    <sheet name="February 16" sheetId="50" r:id="rId14"/>
    <sheet name="March 16" sheetId="51" r:id="rId15"/>
    <sheet name="List of Organisations" sheetId="38" r:id="rId16"/>
    <sheet name="Drop down lists" sheetId="16" state="hidden" r:id="rId17"/>
  </sheets>
  <definedNames>
    <definedName name="_xlnm._FilterDatabase" localSheetId="16" hidden="1">'Drop down lists'!#REF!</definedName>
    <definedName name="_xlnm._FilterDatabase" localSheetId="15" hidden="1">'List of Organisations'!$A$1:$D$203</definedName>
    <definedName name="List_of_organisations">'Drop down lists'!$B$2:$B$196</definedName>
    <definedName name="Main_Department">'Drop down lists'!$A$2:$A$32</definedName>
    <definedName name="Organisation_Type">'Drop down lists'!$C$2:$C$7</definedName>
    <definedName name="_xlnm.Print_Area" localSheetId="3">'April 15'!$A$4:$AP$52</definedName>
    <definedName name="_xlnm.Print_Area" localSheetId="7">'August 15'!$A$4:$AP$51</definedName>
    <definedName name="_xlnm.Print_Area" localSheetId="11">'December 15'!$A$4:$AP$51</definedName>
    <definedName name="_xlnm.Print_Area" localSheetId="12">'January 16'!$A$4:$AP$51</definedName>
    <definedName name="_xlnm.Print_Area" localSheetId="6">'July 15'!$A$4:$AP$51</definedName>
    <definedName name="_xlnm.Print_Area" localSheetId="5">'June 15'!$A$4:$AP$51</definedName>
    <definedName name="_xlnm.Print_Area" localSheetId="4">'May 15'!$A$4:$AP$51</definedName>
    <definedName name="_xlnm.Print_Area" localSheetId="10">'November 15'!$A$4:$AP$51</definedName>
    <definedName name="_xlnm.Print_Area" localSheetId="9">'October 15'!$A$4:$AP$51</definedName>
    <definedName name="_xlnm.Print_Area" localSheetId="8">'Sept 15'!$A$4:$AP$51</definedName>
    <definedName name="Yes_No">'Drop down lists'!$E$2:$E$3</definedName>
  </definedNames>
  <calcPr calcId="145621"/>
</workbook>
</file>

<file path=xl/calcChain.xml><?xml version="1.0" encoding="utf-8"?>
<calcChain xmlns="http://schemas.openxmlformats.org/spreadsheetml/2006/main">
  <c r="AJ14" i="51" l="1"/>
  <c r="O8" i="51" l="1"/>
  <c r="N8" i="51"/>
  <c r="O7" i="51"/>
  <c r="N7" i="51"/>
  <c r="Q8" i="51" l="1"/>
  <c r="AN51" i="51"/>
  <c r="AM51" i="51"/>
  <c r="AJ51" i="51"/>
  <c r="AA51" i="51"/>
  <c r="Z51" i="51"/>
  <c r="Q51" i="51"/>
  <c r="AC51" i="51" s="1"/>
  <c r="P51" i="51"/>
  <c r="AB51" i="51" s="1"/>
  <c r="AM50" i="51"/>
  <c r="AN50" i="51" s="1"/>
  <c r="AJ50" i="51"/>
  <c r="AA50" i="51"/>
  <c r="Z50" i="51"/>
  <c r="Q50" i="51"/>
  <c r="AC50" i="51" s="1"/>
  <c r="P50" i="51"/>
  <c r="AB50" i="51" s="1"/>
  <c r="AM49" i="51"/>
  <c r="AN49" i="51" s="1"/>
  <c r="AJ49" i="51"/>
  <c r="AA49" i="51"/>
  <c r="Z49" i="51"/>
  <c r="Q49" i="51"/>
  <c r="AC49" i="51" s="1"/>
  <c r="P49" i="51"/>
  <c r="AB49" i="51" s="1"/>
  <c r="AM48" i="51"/>
  <c r="AN48" i="51" s="1"/>
  <c r="AJ48" i="51"/>
  <c r="AA48" i="51"/>
  <c r="Z48" i="51"/>
  <c r="Q48" i="51"/>
  <c r="AC48" i="51" s="1"/>
  <c r="P48" i="51"/>
  <c r="AB48" i="51" s="1"/>
  <c r="AN47" i="51"/>
  <c r="AM47" i="51"/>
  <c r="AJ47" i="51"/>
  <c r="AA47" i="51"/>
  <c r="Z47" i="51"/>
  <c r="Q47" i="51"/>
  <c r="AC47" i="51" s="1"/>
  <c r="P47" i="51"/>
  <c r="AB47" i="51" s="1"/>
  <c r="AM46" i="51"/>
  <c r="AJ46" i="51"/>
  <c r="AN46" i="51" s="1"/>
  <c r="AA46" i="51"/>
  <c r="Z46" i="51"/>
  <c r="Q46" i="51"/>
  <c r="AC46" i="51" s="1"/>
  <c r="P46" i="51"/>
  <c r="AB46" i="51" s="1"/>
  <c r="AM45" i="51"/>
  <c r="AN45" i="51" s="1"/>
  <c r="AJ45" i="51"/>
  <c r="AA45" i="51"/>
  <c r="Z45" i="51"/>
  <c r="Q45" i="51"/>
  <c r="AC45" i="51" s="1"/>
  <c r="P45" i="51"/>
  <c r="AB45" i="51" s="1"/>
  <c r="AM44" i="51"/>
  <c r="AN44" i="51" s="1"/>
  <c r="AJ44" i="51"/>
  <c r="AA44" i="51"/>
  <c r="Z44" i="51"/>
  <c r="Q44" i="51"/>
  <c r="AC44" i="51" s="1"/>
  <c r="P44" i="51"/>
  <c r="AB44" i="51" s="1"/>
  <c r="AN43" i="51"/>
  <c r="AM43" i="51"/>
  <c r="AJ43" i="51"/>
  <c r="AA43" i="51"/>
  <c r="Z43" i="51"/>
  <c r="Q43" i="51"/>
  <c r="AC43" i="51" s="1"/>
  <c r="P43" i="51"/>
  <c r="AB43" i="51" s="1"/>
  <c r="AM42" i="51"/>
  <c r="AJ42" i="51"/>
  <c r="AN42" i="51" s="1"/>
  <c r="AA42" i="51"/>
  <c r="Z42" i="51"/>
  <c r="Q42" i="51"/>
  <c r="AC42" i="51" s="1"/>
  <c r="P42" i="51"/>
  <c r="AB42" i="51" s="1"/>
  <c r="AM41" i="51"/>
  <c r="AN41" i="51" s="1"/>
  <c r="AJ41" i="51"/>
  <c r="AA41" i="51"/>
  <c r="Z41" i="51"/>
  <c r="Q41" i="51"/>
  <c r="AC41" i="51" s="1"/>
  <c r="P41" i="51"/>
  <c r="AB41" i="51" s="1"/>
  <c r="AM40" i="51"/>
  <c r="AN40" i="51" s="1"/>
  <c r="AJ40" i="51"/>
  <c r="AA40" i="51"/>
  <c r="Z40" i="51"/>
  <c r="Q40" i="51"/>
  <c r="AC40" i="51" s="1"/>
  <c r="P40" i="51"/>
  <c r="AB40" i="51" s="1"/>
  <c r="AN39" i="51"/>
  <c r="AM39" i="51"/>
  <c r="AJ39" i="51"/>
  <c r="AA39" i="51"/>
  <c r="Z39" i="51"/>
  <c r="Q39" i="51"/>
  <c r="AC39" i="51" s="1"/>
  <c r="P39" i="51"/>
  <c r="AB39" i="51" s="1"/>
  <c r="AM38" i="51"/>
  <c r="AN38" i="51" s="1"/>
  <c r="AJ38" i="51"/>
  <c r="AA38" i="51"/>
  <c r="Z38" i="51"/>
  <c r="Q38" i="51"/>
  <c r="AC38" i="51" s="1"/>
  <c r="P38" i="51"/>
  <c r="AB38" i="51" s="1"/>
  <c r="AM37" i="51"/>
  <c r="AN37" i="51" s="1"/>
  <c r="AJ37" i="51"/>
  <c r="AA37" i="51"/>
  <c r="Z37" i="51"/>
  <c r="Q37" i="51"/>
  <c r="AC37" i="51" s="1"/>
  <c r="P37" i="51"/>
  <c r="AB37" i="51" s="1"/>
  <c r="AM36" i="51"/>
  <c r="AN36" i="51" s="1"/>
  <c r="AJ36" i="51"/>
  <c r="AA36" i="51"/>
  <c r="Z36" i="51"/>
  <c r="Q36" i="51"/>
  <c r="AC36" i="51" s="1"/>
  <c r="P36" i="51"/>
  <c r="AB36" i="51" s="1"/>
  <c r="AN35" i="51"/>
  <c r="AM35" i="51"/>
  <c r="AJ35" i="51"/>
  <c r="AA35" i="51"/>
  <c r="Z35" i="51"/>
  <c r="Q35" i="51"/>
  <c r="AC35" i="51" s="1"/>
  <c r="P35" i="51"/>
  <c r="AB35" i="51" s="1"/>
  <c r="AM34" i="51"/>
  <c r="AN34" i="51" s="1"/>
  <c r="AJ34" i="51"/>
  <c r="AA34" i="51"/>
  <c r="Z34" i="51"/>
  <c r="Q34" i="51"/>
  <c r="AC34" i="51" s="1"/>
  <c r="P34" i="51"/>
  <c r="AB34" i="51" s="1"/>
  <c r="AM33" i="51"/>
  <c r="AN33" i="51" s="1"/>
  <c r="AJ33" i="51"/>
  <c r="AA33" i="51"/>
  <c r="Z33" i="51"/>
  <c r="Q33" i="51"/>
  <c r="AC33" i="51" s="1"/>
  <c r="P33" i="51"/>
  <c r="AB33" i="51" s="1"/>
  <c r="AM32" i="51"/>
  <c r="AN32" i="51" s="1"/>
  <c r="AJ32" i="51"/>
  <c r="AA32" i="51"/>
  <c r="Z32" i="51"/>
  <c r="Q32" i="51"/>
  <c r="AC32" i="51" s="1"/>
  <c r="P32" i="51"/>
  <c r="AB32" i="51" s="1"/>
  <c r="AN31" i="51"/>
  <c r="AM31" i="51"/>
  <c r="AJ31" i="51"/>
  <c r="AA31" i="51"/>
  <c r="Z31" i="51"/>
  <c r="Q31" i="51"/>
  <c r="AC31" i="51" s="1"/>
  <c r="P31" i="51"/>
  <c r="AB31" i="51" s="1"/>
  <c r="AM30" i="51"/>
  <c r="AJ30" i="51"/>
  <c r="AN30" i="51" s="1"/>
  <c r="AA30" i="51"/>
  <c r="Z30" i="51"/>
  <c r="Q30" i="51"/>
  <c r="AC30" i="51" s="1"/>
  <c r="P30" i="51"/>
  <c r="AB30" i="51" s="1"/>
  <c r="AM29" i="51"/>
  <c r="AN29" i="51" s="1"/>
  <c r="AJ29" i="51"/>
  <c r="AA29" i="51"/>
  <c r="Z29" i="51"/>
  <c r="Q29" i="51"/>
  <c r="AC29" i="51" s="1"/>
  <c r="P29" i="51"/>
  <c r="AB29" i="51" s="1"/>
  <c r="AM28" i="51"/>
  <c r="AN28" i="51" s="1"/>
  <c r="AJ28" i="51"/>
  <c r="AA28" i="51"/>
  <c r="Z28" i="51"/>
  <c r="Q28" i="51"/>
  <c r="AC28" i="51" s="1"/>
  <c r="P28" i="51"/>
  <c r="AB28" i="51" s="1"/>
  <c r="AN27" i="51"/>
  <c r="AM27" i="51"/>
  <c r="AJ27" i="51"/>
  <c r="AA27" i="51"/>
  <c r="Z27" i="51"/>
  <c r="Q27" i="51"/>
  <c r="AC27" i="51" s="1"/>
  <c r="P27" i="51"/>
  <c r="AB27" i="51" s="1"/>
  <c r="AM26" i="51"/>
  <c r="AJ26" i="51"/>
  <c r="AN26" i="51" s="1"/>
  <c r="AA26" i="51"/>
  <c r="Z26" i="51"/>
  <c r="Q26" i="51"/>
  <c r="AC26" i="51" s="1"/>
  <c r="P26" i="51"/>
  <c r="AB26" i="51" s="1"/>
  <c r="AM25" i="51"/>
  <c r="AN25" i="51" s="1"/>
  <c r="AJ25" i="51"/>
  <c r="AA25" i="51"/>
  <c r="Z25" i="51"/>
  <c r="Q25" i="51"/>
  <c r="AC25" i="51" s="1"/>
  <c r="P25" i="51"/>
  <c r="AB25" i="51" s="1"/>
  <c r="AM24" i="51"/>
  <c r="AN24" i="51" s="1"/>
  <c r="AJ24" i="51"/>
  <c r="AA24" i="51"/>
  <c r="Z24" i="51"/>
  <c r="Q24" i="51"/>
  <c r="AC24" i="51" s="1"/>
  <c r="P24" i="51"/>
  <c r="AB24" i="51" s="1"/>
  <c r="AN23" i="51"/>
  <c r="AM23" i="51"/>
  <c r="AJ23" i="51"/>
  <c r="AA23" i="51"/>
  <c r="Z23" i="51"/>
  <c r="Q23" i="51"/>
  <c r="AC23" i="51" s="1"/>
  <c r="P23" i="51"/>
  <c r="AB23" i="51" s="1"/>
  <c r="AM22" i="51"/>
  <c r="AJ22" i="51"/>
  <c r="AN22" i="51" s="1"/>
  <c r="AA22" i="51"/>
  <c r="Z22" i="51"/>
  <c r="Q22" i="51"/>
  <c r="AC22" i="51" s="1"/>
  <c r="P22" i="51"/>
  <c r="AB22" i="51" s="1"/>
  <c r="AM21" i="51"/>
  <c r="AN21" i="51" s="1"/>
  <c r="AJ21" i="51"/>
  <c r="AA21" i="51"/>
  <c r="Z21" i="51"/>
  <c r="Q21" i="51"/>
  <c r="AC21" i="51" s="1"/>
  <c r="P21" i="51"/>
  <c r="AB21" i="51" s="1"/>
  <c r="AM20" i="51"/>
  <c r="AN20" i="51" s="1"/>
  <c r="AJ20" i="51"/>
  <c r="AA20" i="51"/>
  <c r="Z20" i="51"/>
  <c r="Q20" i="51"/>
  <c r="AC20" i="51" s="1"/>
  <c r="P20" i="51"/>
  <c r="AB20" i="51" s="1"/>
  <c r="AN19" i="51"/>
  <c r="AM19" i="51"/>
  <c r="AJ19" i="51"/>
  <c r="AA19" i="51"/>
  <c r="Z19" i="51"/>
  <c r="Q19" i="51"/>
  <c r="AC19" i="51" s="1"/>
  <c r="P19" i="51"/>
  <c r="AB19" i="51" s="1"/>
  <c r="AM18" i="51"/>
  <c r="AJ18" i="51"/>
  <c r="AN18" i="51" s="1"/>
  <c r="AA18" i="51"/>
  <c r="Z18" i="51"/>
  <c r="Q18" i="51"/>
  <c r="AC18" i="51" s="1"/>
  <c r="P18" i="51"/>
  <c r="AB18" i="51" s="1"/>
  <c r="AM17" i="51"/>
  <c r="AN17" i="51" s="1"/>
  <c r="AJ17" i="51"/>
  <c r="AA17" i="51"/>
  <c r="Z17" i="51"/>
  <c r="Q17" i="51"/>
  <c r="AC17" i="51" s="1"/>
  <c r="P17" i="51"/>
  <c r="AB17" i="51" s="1"/>
  <c r="AM16" i="51"/>
  <c r="AN16" i="51" s="1"/>
  <c r="AJ16" i="51"/>
  <c r="AA16" i="51"/>
  <c r="Z16" i="51"/>
  <c r="Q16" i="51"/>
  <c r="AC16" i="51" s="1"/>
  <c r="P16" i="51"/>
  <c r="AB16" i="51" s="1"/>
  <c r="AN15" i="51"/>
  <c r="AM15" i="51"/>
  <c r="AJ15" i="51"/>
  <c r="AA15" i="51"/>
  <c r="Z15" i="51"/>
  <c r="Q15" i="51"/>
  <c r="AC15" i="51" s="1"/>
  <c r="P15" i="51"/>
  <c r="AB15" i="51" s="1"/>
  <c r="AM14" i="51"/>
  <c r="AA14" i="51"/>
  <c r="Z14" i="51"/>
  <c r="Q14" i="51"/>
  <c r="P14" i="51"/>
  <c r="AM13" i="51"/>
  <c r="AJ13" i="51"/>
  <c r="AA13" i="51"/>
  <c r="Z13" i="51"/>
  <c r="Q13" i="51"/>
  <c r="P13" i="51"/>
  <c r="AM12" i="51"/>
  <c r="AJ12" i="51"/>
  <c r="AA12" i="51"/>
  <c r="Z12" i="51"/>
  <c r="Q12" i="51"/>
  <c r="P12" i="51"/>
  <c r="AM11" i="51"/>
  <c r="AJ11" i="51"/>
  <c r="AA11" i="51"/>
  <c r="Z11" i="51"/>
  <c r="Q11" i="51"/>
  <c r="P11" i="51"/>
  <c r="AM10" i="51"/>
  <c r="AJ10" i="51"/>
  <c r="AA10" i="51"/>
  <c r="Z10" i="51"/>
  <c r="Q10" i="51"/>
  <c r="P10" i="51"/>
  <c r="AM9" i="51"/>
  <c r="AN9" i="51" s="1"/>
  <c r="AJ9" i="51"/>
  <c r="AA9" i="51"/>
  <c r="Z9" i="51"/>
  <c r="Q9" i="51"/>
  <c r="P9" i="51"/>
  <c r="AM8" i="51"/>
  <c r="AJ8" i="51"/>
  <c r="AA8" i="51"/>
  <c r="Z8" i="51"/>
  <c r="P8" i="51"/>
  <c r="AM7" i="51"/>
  <c r="AJ7" i="51"/>
  <c r="AA7" i="51"/>
  <c r="Z7" i="51"/>
  <c r="Q7" i="51"/>
  <c r="P7" i="51"/>
  <c r="AC7" i="51" l="1"/>
  <c r="AB7" i="51"/>
  <c r="AN11" i="51"/>
  <c r="AC11" i="51"/>
  <c r="AC13" i="51"/>
  <c r="AB13" i="51"/>
  <c r="AN10" i="51"/>
  <c r="AB10" i="51"/>
  <c r="AC9" i="51"/>
  <c r="AN7" i="51"/>
  <c r="AN8" i="51"/>
  <c r="AN13" i="51"/>
  <c r="AN12" i="51"/>
  <c r="AN14" i="51"/>
  <c r="AC8" i="51"/>
  <c r="AB8" i="51"/>
  <c r="AC10" i="51"/>
  <c r="AB12" i="51"/>
  <c r="AB14" i="51"/>
  <c r="AB9" i="51"/>
  <c r="AB11" i="51"/>
  <c r="AC12" i="51"/>
  <c r="AC14" i="51"/>
  <c r="O8" i="50"/>
  <c r="N8" i="50"/>
  <c r="O7" i="50"/>
  <c r="N7" i="50"/>
  <c r="Q7" i="50"/>
  <c r="P7" i="50"/>
  <c r="AM51" i="50" l="1"/>
  <c r="AN51" i="50" s="1"/>
  <c r="AJ51" i="50"/>
  <c r="AA51" i="50"/>
  <c r="Z51" i="50"/>
  <c r="Q51" i="50"/>
  <c r="AC51" i="50" s="1"/>
  <c r="P51" i="50"/>
  <c r="AB51" i="50" s="1"/>
  <c r="AN50" i="50"/>
  <c r="AM50" i="50"/>
  <c r="AJ50" i="50"/>
  <c r="AA50" i="50"/>
  <c r="Z50" i="50"/>
  <c r="Q50" i="50"/>
  <c r="AC50" i="50" s="1"/>
  <c r="P50" i="50"/>
  <c r="AB50" i="50" s="1"/>
  <c r="AM49" i="50"/>
  <c r="AN49" i="50" s="1"/>
  <c r="AJ49" i="50"/>
  <c r="AA49" i="50"/>
  <c r="Z49" i="50"/>
  <c r="Q49" i="50"/>
  <c r="AC49" i="50" s="1"/>
  <c r="P49" i="50"/>
  <c r="AB49" i="50" s="1"/>
  <c r="AM48" i="50"/>
  <c r="AN48" i="50" s="1"/>
  <c r="AJ48" i="50"/>
  <c r="AA48" i="50"/>
  <c r="Z48" i="50"/>
  <c r="Q48" i="50"/>
  <c r="AC48" i="50" s="1"/>
  <c r="P48" i="50"/>
  <c r="AB48" i="50" s="1"/>
  <c r="AM47" i="50"/>
  <c r="AN47" i="50" s="1"/>
  <c r="AJ47" i="50"/>
  <c r="AA47" i="50"/>
  <c r="Z47" i="50"/>
  <c r="Q47" i="50"/>
  <c r="AC47" i="50" s="1"/>
  <c r="P47" i="50"/>
  <c r="AB47" i="50" s="1"/>
  <c r="AN46" i="50"/>
  <c r="AM46" i="50"/>
  <c r="AJ46" i="50"/>
  <c r="AA46" i="50"/>
  <c r="Z46" i="50"/>
  <c r="Q46" i="50"/>
  <c r="AC46" i="50" s="1"/>
  <c r="P46" i="50"/>
  <c r="AB46" i="50" s="1"/>
  <c r="AM45" i="50"/>
  <c r="AN45" i="50" s="1"/>
  <c r="AJ45" i="50"/>
  <c r="AA45" i="50"/>
  <c r="Z45" i="50"/>
  <c r="Q45" i="50"/>
  <c r="AC45" i="50" s="1"/>
  <c r="P45" i="50"/>
  <c r="AB45" i="50" s="1"/>
  <c r="AM44" i="50"/>
  <c r="AN44" i="50" s="1"/>
  <c r="AJ44" i="50"/>
  <c r="AA44" i="50"/>
  <c r="Z44" i="50"/>
  <c r="Q44" i="50"/>
  <c r="AC44" i="50" s="1"/>
  <c r="P44" i="50"/>
  <c r="AB44" i="50" s="1"/>
  <c r="AM43" i="50"/>
  <c r="AN43" i="50" s="1"/>
  <c r="AJ43" i="50"/>
  <c r="AA43" i="50"/>
  <c r="Z43" i="50"/>
  <c r="Q43" i="50"/>
  <c r="AC43" i="50" s="1"/>
  <c r="P43" i="50"/>
  <c r="AB43" i="50" s="1"/>
  <c r="AN42" i="50"/>
  <c r="AM42" i="50"/>
  <c r="AJ42" i="50"/>
  <c r="AA42" i="50"/>
  <c r="Z42" i="50"/>
  <c r="Q42" i="50"/>
  <c r="AC42" i="50" s="1"/>
  <c r="P42" i="50"/>
  <c r="AB42" i="50" s="1"/>
  <c r="AM41" i="50"/>
  <c r="AN41" i="50" s="1"/>
  <c r="AJ41" i="50"/>
  <c r="AA41" i="50"/>
  <c r="Z41" i="50"/>
  <c r="Q41" i="50"/>
  <c r="AC41" i="50" s="1"/>
  <c r="P41" i="50"/>
  <c r="AB41" i="50" s="1"/>
  <c r="AM40" i="50"/>
  <c r="AN40" i="50" s="1"/>
  <c r="AJ40" i="50"/>
  <c r="AA40" i="50"/>
  <c r="Z40" i="50"/>
  <c r="Q40" i="50"/>
  <c r="AC40" i="50" s="1"/>
  <c r="P40" i="50"/>
  <c r="AB40" i="50" s="1"/>
  <c r="AM39" i="50"/>
  <c r="AN39" i="50" s="1"/>
  <c r="AJ39" i="50"/>
  <c r="AA39" i="50"/>
  <c r="Z39" i="50"/>
  <c r="Q39" i="50"/>
  <c r="AC39" i="50" s="1"/>
  <c r="P39" i="50"/>
  <c r="AB39" i="50" s="1"/>
  <c r="AN38" i="50"/>
  <c r="AM38" i="50"/>
  <c r="AJ38" i="50"/>
  <c r="AA38" i="50"/>
  <c r="Z38" i="50"/>
  <c r="Q38" i="50"/>
  <c r="AC38" i="50" s="1"/>
  <c r="P38" i="50"/>
  <c r="AB38" i="50" s="1"/>
  <c r="AM37" i="50"/>
  <c r="AN37" i="50" s="1"/>
  <c r="AJ37" i="50"/>
  <c r="AA37" i="50"/>
  <c r="Z37" i="50"/>
  <c r="Q37" i="50"/>
  <c r="AC37" i="50" s="1"/>
  <c r="P37" i="50"/>
  <c r="AB37" i="50" s="1"/>
  <c r="AM36" i="50"/>
  <c r="AN36" i="50" s="1"/>
  <c r="AJ36" i="50"/>
  <c r="AA36" i="50"/>
  <c r="Z36" i="50"/>
  <c r="Q36" i="50"/>
  <c r="AC36" i="50" s="1"/>
  <c r="P36" i="50"/>
  <c r="AB36" i="50" s="1"/>
  <c r="AM35" i="50"/>
  <c r="AN35" i="50" s="1"/>
  <c r="AJ35" i="50"/>
  <c r="AA35" i="50"/>
  <c r="Z35" i="50"/>
  <c r="Q35" i="50"/>
  <c r="AC35" i="50" s="1"/>
  <c r="P35" i="50"/>
  <c r="AB35" i="50" s="1"/>
  <c r="AN34" i="50"/>
  <c r="AM34" i="50"/>
  <c r="AJ34" i="50"/>
  <c r="AA34" i="50"/>
  <c r="Z34" i="50"/>
  <c r="Q34" i="50"/>
  <c r="AC34" i="50" s="1"/>
  <c r="P34" i="50"/>
  <c r="AB34" i="50" s="1"/>
  <c r="AM33" i="50"/>
  <c r="AN33" i="50" s="1"/>
  <c r="AJ33" i="50"/>
  <c r="AA33" i="50"/>
  <c r="Z33" i="50"/>
  <c r="Q33" i="50"/>
  <c r="AC33" i="50" s="1"/>
  <c r="P33" i="50"/>
  <c r="AB33" i="50" s="1"/>
  <c r="AM32" i="50"/>
  <c r="AN32" i="50" s="1"/>
  <c r="AJ32" i="50"/>
  <c r="AA32" i="50"/>
  <c r="Z32" i="50"/>
  <c r="Q32" i="50"/>
  <c r="AC32" i="50" s="1"/>
  <c r="P32" i="50"/>
  <c r="AB32" i="50" s="1"/>
  <c r="AM31" i="50"/>
  <c r="AN31" i="50" s="1"/>
  <c r="AJ31" i="50"/>
  <c r="AA31" i="50"/>
  <c r="Z31" i="50"/>
  <c r="Q31" i="50"/>
  <c r="AC31" i="50" s="1"/>
  <c r="P31" i="50"/>
  <c r="AB31" i="50" s="1"/>
  <c r="AN30" i="50"/>
  <c r="AM30" i="50"/>
  <c r="AJ30" i="50"/>
  <c r="AA30" i="50"/>
  <c r="Z30" i="50"/>
  <c r="Q30" i="50"/>
  <c r="AC30" i="50" s="1"/>
  <c r="P30" i="50"/>
  <c r="AB30" i="50" s="1"/>
  <c r="AM29" i="50"/>
  <c r="AJ29" i="50"/>
  <c r="AN29" i="50" s="1"/>
  <c r="AA29" i="50"/>
  <c r="Z29" i="50"/>
  <c r="Q29" i="50"/>
  <c r="AC29" i="50" s="1"/>
  <c r="P29" i="50"/>
  <c r="AB29" i="50" s="1"/>
  <c r="AM28" i="50"/>
  <c r="AN28" i="50" s="1"/>
  <c r="AJ28" i="50"/>
  <c r="AA28" i="50"/>
  <c r="Z28" i="50"/>
  <c r="Q28" i="50"/>
  <c r="AC28" i="50" s="1"/>
  <c r="P28" i="50"/>
  <c r="AB28" i="50" s="1"/>
  <c r="AM27" i="50"/>
  <c r="AN27" i="50" s="1"/>
  <c r="AJ27" i="50"/>
  <c r="AA27" i="50"/>
  <c r="Z27" i="50"/>
  <c r="Q27" i="50"/>
  <c r="AC27" i="50" s="1"/>
  <c r="P27" i="50"/>
  <c r="AB27" i="50" s="1"/>
  <c r="AN26" i="50"/>
  <c r="AM26" i="50"/>
  <c r="AJ26" i="50"/>
  <c r="AA26" i="50"/>
  <c r="Z26" i="50"/>
  <c r="Q26" i="50"/>
  <c r="AC26" i="50" s="1"/>
  <c r="P26" i="50"/>
  <c r="AB26" i="50" s="1"/>
  <c r="AM25" i="50"/>
  <c r="AN25" i="50" s="1"/>
  <c r="AJ25" i="50"/>
  <c r="AA25" i="50"/>
  <c r="Z25" i="50"/>
  <c r="Q25" i="50"/>
  <c r="AC25" i="50" s="1"/>
  <c r="P25" i="50"/>
  <c r="AB25" i="50" s="1"/>
  <c r="AM24" i="50"/>
  <c r="AN24" i="50" s="1"/>
  <c r="AJ24" i="50"/>
  <c r="AA24" i="50"/>
  <c r="Z24" i="50"/>
  <c r="Q24" i="50"/>
  <c r="AC24" i="50" s="1"/>
  <c r="P24" i="50"/>
  <c r="AB24" i="50" s="1"/>
  <c r="AM23" i="50"/>
  <c r="AN23" i="50" s="1"/>
  <c r="AJ23" i="50"/>
  <c r="AA23" i="50"/>
  <c r="Z23" i="50"/>
  <c r="Q23" i="50"/>
  <c r="AC23" i="50" s="1"/>
  <c r="P23" i="50"/>
  <c r="AB23" i="50" s="1"/>
  <c r="AN22" i="50"/>
  <c r="AM22" i="50"/>
  <c r="AJ22" i="50"/>
  <c r="AA22" i="50"/>
  <c r="Z22" i="50"/>
  <c r="Q22" i="50"/>
  <c r="AC22" i="50" s="1"/>
  <c r="P22" i="50"/>
  <c r="AB22" i="50" s="1"/>
  <c r="AM21" i="50"/>
  <c r="AN21" i="50" s="1"/>
  <c r="AJ21" i="50"/>
  <c r="AA21" i="50"/>
  <c r="Z21" i="50"/>
  <c r="Q21" i="50"/>
  <c r="AC21" i="50" s="1"/>
  <c r="P21" i="50"/>
  <c r="AB21" i="50" s="1"/>
  <c r="AM20" i="50"/>
  <c r="AN20" i="50" s="1"/>
  <c r="AJ20" i="50"/>
  <c r="AA20" i="50"/>
  <c r="Z20" i="50"/>
  <c r="Q20" i="50"/>
  <c r="AC20" i="50" s="1"/>
  <c r="P20" i="50"/>
  <c r="AB20" i="50" s="1"/>
  <c r="AM19" i="50"/>
  <c r="AN19" i="50" s="1"/>
  <c r="AJ19" i="50"/>
  <c r="AA19" i="50"/>
  <c r="Z19" i="50"/>
  <c r="Q19" i="50"/>
  <c r="AC19" i="50" s="1"/>
  <c r="P19" i="50"/>
  <c r="AB19" i="50" s="1"/>
  <c r="AN18" i="50"/>
  <c r="AM18" i="50"/>
  <c r="AJ18" i="50"/>
  <c r="AA18" i="50"/>
  <c r="Z18" i="50"/>
  <c r="Q18" i="50"/>
  <c r="AC18" i="50" s="1"/>
  <c r="P18" i="50"/>
  <c r="AB18" i="50" s="1"/>
  <c r="AM17" i="50"/>
  <c r="AN17" i="50" s="1"/>
  <c r="AJ17" i="50"/>
  <c r="AA17" i="50"/>
  <c r="Z17" i="50"/>
  <c r="Q17" i="50"/>
  <c r="AC17" i="50" s="1"/>
  <c r="P17" i="50"/>
  <c r="AB17" i="50" s="1"/>
  <c r="AM16" i="50"/>
  <c r="AN16" i="50" s="1"/>
  <c r="AJ16" i="50"/>
  <c r="AA16" i="50"/>
  <c r="Z16" i="50"/>
  <c r="Q16" i="50"/>
  <c r="AC16" i="50" s="1"/>
  <c r="P16" i="50"/>
  <c r="AB16" i="50" s="1"/>
  <c r="AM15" i="50"/>
  <c r="AN15" i="50" s="1"/>
  <c r="AJ15" i="50"/>
  <c r="AA15" i="50"/>
  <c r="Z15" i="50"/>
  <c r="Q15" i="50"/>
  <c r="AC15" i="50" s="1"/>
  <c r="P15" i="50"/>
  <c r="AB15" i="50" s="1"/>
  <c r="AM14" i="50"/>
  <c r="AJ14" i="50"/>
  <c r="AN14" i="50" s="1"/>
  <c r="AA14" i="50"/>
  <c r="Z14" i="50"/>
  <c r="Q14" i="50"/>
  <c r="P14" i="50"/>
  <c r="AM13" i="50"/>
  <c r="AJ13" i="50"/>
  <c r="AA13" i="50"/>
  <c r="Z13" i="50"/>
  <c r="Q13" i="50"/>
  <c r="P13" i="50"/>
  <c r="AM12" i="50"/>
  <c r="AJ12" i="50"/>
  <c r="AA12" i="50"/>
  <c r="Z12" i="50"/>
  <c r="Q12" i="50"/>
  <c r="P12" i="50"/>
  <c r="AM11" i="50"/>
  <c r="AJ11" i="50"/>
  <c r="AA11" i="50"/>
  <c r="Z11" i="50"/>
  <c r="Q11" i="50"/>
  <c r="P11" i="50"/>
  <c r="AM10" i="50"/>
  <c r="AJ10" i="50"/>
  <c r="AN10" i="50" s="1"/>
  <c r="AA10" i="50"/>
  <c r="Z10" i="50"/>
  <c r="Q10" i="50"/>
  <c r="P10" i="50"/>
  <c r="AM9" i="50"/>
  <c r="AJ9" i="50"/>
  <c r="AA9" i="50"/>
  <c r="Z9" i="50"/>
  <c r="Q9" i="50"/>
  <c r="P9" i="50"/>
  <c r="AM8" i="50"/>
  <c r="AJ8" i="50"/>
  <c r="AA8" i="50"/>
  <c r="Z8" i="50"/>
  <c r="Q8" i="50"/>
  <c r="P8" i="50"/>
  <c r="AM7" i="50"/>
  <c r="AJ7" i="50"/>
  <c r="AA7" i="50"/>
  <c r="Z7" i="50"/>
  <c r="AB7" i="50"/>
  <c r="AB9" i="50" l="1"/>
  <c r="AN8" i="50"/>
  <c r="AN7" i="50"/>
  <c r="AC14" i="50"/>
  <c r="AB14" i="50"/>
  <c r="AC8" i="50"/>
  <c r="AC12" i="50"/>
  <c r="AB12" i="50"/>
  <c r="AC10" i="50"/>
  <c r="AN9" i="50"/>
  <c r="AN11" i="50"/>
  <c r="AN13" i="50"/>
  <c r="AN12" i="50"/>
  <c r="AC7" i="50"/>
  <c r="AC9" i="50"/>
  <c r="AB11" i="50"/>
  <c r="AB13" i="50"/>
  <c r="AB8" i="50"/>
  <c r="AB10" i="50"/>
  <c r="AC11" i="50"/>
  <c r="AC13" i="50"/>
  <c r="AA7" i="49"/>
  <c r="Z11" i="49"/>
  <c r="Z7" i="49"/>
  <c r="P14" i="49"/>
  <c r="P13" i="49"/>
  <c r="P12" i="49"/>
  <c r="P11" i="49"/>
  <c r="P10" i="49"/>
  <c r="P9" i="49"/>
  <c r="P8" i="49"/>
  <c r="P7" i="49"/>
  <c r="Q7" i="49" l="1"/>
  <c r="O7" i="49" l="1"/>
  <c r="N7" i="49"/>
  <c r="O8" i="49"/>
  <c r="N8" i="49"/>
  <c r="AM51" i="49"/>
  <c r="AN51" i="49" s="1"/>
  <c r="AJ51" i="49"/>
  <c r="AA51" i="49"/>
  <c r="Z51" i="49"/>
  <c r="Q51" i="49"/>
  <c r="AC51" i="49" s="1"/>
  <c r="P51" i="49"/>
  <c r="AB51" i="49" s="1"/>
  <c r="AM50" i="49"/>
  <c r="AN50" i="49" s="1"/>
  <c r="AJ50" i="49"/>
  <c r="AA50" i="49"/>
  <c r="Z50" i="49"/>
  <c r="Q50" i="49"/>
  <c r="AC50" i="49" s="1"/>
  <c r="P50" i="49"/>
  <c r="AB50" i="49" s="1"/>
  <c r="AN49" i="49"/>
  <c r="AM49" i="49"/>
  <c r="AJ49" i="49"/>
  <c r="AA49" i="49"/>
  <c r="Z49" i="49"/>
  <c r="Q49" i="49"/>
  <c r="AC49" i="49" s="1"/>
  <c r="P49" i="49"/>
  <c r="AB49" i="49" s="1"/>
  <c r="AM48" i="49"/>
  <c r="AN48" i="49" s="1"/>
  <c r="AJ48" i="49"/>
  <c r="AA48" i="49"/>
  <c r="Z48" i="49"/>
  <c r="Q48" i="49"/>
  <c r="AC48" i="49" s="1"/>
  <c r="P48" i="49"/>
  <c r="AB48" i="49" s="1"/>
  <c r="AM47" i="49"/>
  <c r="AN47" i="49" s="1"/>
  <c r="AJ47" i="49"/>
  <c r="AA47" i="49"/>
  <c r="Z47" i="49"/>
  <c r="Q47" i="49"/>
  <c r="AC47" i="49" s="1"/>
  <c r="P47" i="49"/>
  <c r="AB47" i="49" s="1"/>
  <c r="AM46" i="49"/>
  <c r="AN46" i="49" s="1"/>
  <c r="AJ46" i="49"/>
  <c r="AA46" i="49"/>
  <c r="Z46" i="49"/>
  <c r="Q46" i="49"/>
  <c r="AC46" i="49" s="1"/>
  <c r="P46" i="49"/>
  <c r="AB46" i="49" s="1"/>
  <c r="AN45" i="49"/>
  <c r="AM45" i="49"/>
  <c r="AJ45" i="49"/>
  <c r="AA45" i="49"/>
  <c r="Z45" i="49"/>
  <c r="Q45" i="49"/>
  <c r="AC45" i="49" s="1"/>
  <c r="P45" i="49"/>
  <c r="AB45" i="49" s="1"/>
  <c r="AM44" i="49"/>
  <c r="AN44" i="49" s="1"/>
  <c r="AJ44" i="49"/>
  <c r="AA44" i="49"/>
  <c r="Z44" i="49"/>
  <c r="Q44" i="49"/>
  <c r="AC44" i="49" s="1"/>
  <c r="P44" i="49"/>
  <c r="AB44" i="49" s="1"/>
  <c r="AM43" i="49"/>
  <c r="AN43" i="49" s="1"/>
  <c r="AJ43" i="49"/>
  <c r="AA43" i="49"/>
  <c r="Z43" i="49"/>
  <c r="Q43" i="49"/>
  <c r="AC43" i="49" s="1"/>
  <c r="P43" i="49"/>
  <c r="AB43" i="49" s="1"/>
  <c r="AM42" i="49"/>
  <c r="AN42" i="49" s="1"/>
  <c r="AJ42" i="49"/>
  <c r="AA42" i="49"/>
  <c r="Z42" i="49"/>
  <c r="Q42" i="49"/>
  <c r="AC42" i="49" s="1"/>
  <c r="P42" i="49"/>
  <c r="AB42" i="49" s="1"/>
  <c r="AN41" i="49"/>
  <c r="AM41" i="49"/>
  <c r="AJ41" i="49"/>
  <c r="AA41" i="49"/>
  <c r="Z41" i="49"/>
  <c r="Q41" i="49"/>
  <c r="AC41" i="49" s="1"/>
  <c r="P41" i="49"/>
  <c r="AB41" i="49" s="1"/>
  <c r="AM40" i="49"/>
  <c r="AJ40" i="49"/>
  <c r="AN40" i="49" s="1"/>
  <c r="AA40" i="49"/>
  <c r="Z40" i="49"/>
  <c r="Q40" i="49"/>
  <c r="AC40" i="49" s="1"/>
  <c r="P40" i="49"/>
  <c r="AB40" i="49" s="1"/>
  <c r="AM39" i="49"/>
  <c r="AN39" i="49" s="1"/>
  <c r="AJ39" i="49"/>
  <c r="AA39" i="49"/>
  <c r="Z39" i="49"/>
  <c r="Q39" i="49"/>
  <c r="AC39" i="49" s="1"/>
  <c r="P39" i="49"/>
  <c r="AB39" i="49" s="1"/>
  <c r="AM38" i="49"/>
  <c r="AN38" i="49" s="1"/>
  <c r="AJ38" i="49"/>
  <c r="AA38" i="49"/>
  <c r="Z38" i="49"/>
  <c r="Q38" i="49"/>
  <c r="AC38" i="49" s="1"/>
  <c r="P38" i="49"/>
  <c r="AB38" i="49" s="1"/>
  <c r="AN37" i="49"/>
  <c r="AM37" i="49"/>
  <c r="AJ37" i="49"/>
  <c r="AA37" i="49"/>
  <c r="Z37" i="49"/>
  <c r="Q37" i="49"/>
  <c r="AC37" i="49" s="1"/>
  <c r="P37" i="49"/>
  <c r="AB37" i="49" s="1"/>
  <c r="AM36" i="49"/>
  <c r="AJ36" i="49"/>
  <c r="AN36" i="49" s="1"/>
  <c r="AA36" i="49"/>
  <c r="Z36" i="49"/>
  <c r="Q36" i="49"/>
  <c r="AC36" i="49" s="1"/>
  <c r="P36" i="49"/>
  <c r="AB36" i="49" s="1"/>
  <c r="AM35" i="49"/>
  <c r="AN35" i="49" s="1"/>
  <c r="AJ35" i="49"/>
  <c r="AA35" i="49"/>
  <c r="Z35" i="49"/>
  <c r="Q35" i="49"/>
  <c r="AC35" i="49" s="1"/>
  <c r="P35" i="49"/>
  <c r="AB35" i="49" s="1"/>
  <c r="AM34" i="49"/>
  <c r="AN34" i="49" s="1"/>
  <c r="AJ34" i="49"/>
  <c r="AA34" i="49"/>
  <c r="Z34" i="49"/>
  <c r="Q34" i="49"/>
  <c r="AC34" i="49" s="1"/>
  <c r="P34" i="49"/>
  <c r="AB34" i="49" s="1"/>
  <c r="AN33" i="49"/>
  <c r="AM33" i="49"/>
  <c r="AJ33" i="49"/>
  <c r="AA33" i="49"/>
  <c r="Z33" i="49"/>
  <c r="Q33" i="49"/>
  <c r="AC33" i="49" s="1"/>
  <c r="P33" i="49"/>
  <c r="AB33" i="49" s="1"/>
  <c r="AM32" i="49"/>
  <c r="AJ32" i="49"/>
  <c r="AN32" i="49" s="1"/>
  <c r="AA32" i="49"/>
  <c r="Z32" i="49"/>
  <c r="Q32" i="49"/>
  <c r="AC32" i="49" s="1"/>
  <c r="P32" i="49"/>
  <c r="AB32" i="49" s="1"/>
  <c r="AM31" i="49"/>
  <c r="AN31" i="49" s="1"/>
  <c r="AJ31" i="49"/>
  <c r="AA31" i="49"/>
  <c r="Z31" i="49"/>
  <c r="Q31" i="49"/>
  <c r="AC31" i="49" s="1"/>
  <c r="P31" i="49"/>
  <c r="AB31" i="49" s="1"/>
  <c r="AM30" i="49"/>
  <c r="AN30" i="49" s="1"/>
  <c r="AJ30" i="49"/>
  <c r="AA30" i="49"/>
  <c r="Z30" i="49"/>
  <c r="Q30" i="49"/>
  <c r="AC30" i="49" s="1"/>
  <c r="P30" i="49"/>
  <c r="AB30" i="49" s="1"/>
  <c r="AN29" i="49"/>
  <c r="AM29" i="49"/>
  <c r="AJ29" i="49"/>
  <c r="AA29" i="49"/>
  <c r="Z29" i="49"/>
  <c r="Q29" i="49"/>
  <c r="AC29" i="49" s="1"/>
  <c r="P29" i="49"/>
  <c r="AB29" i="49" s="1"/>
  <c r="AM28" i="49"/>
  <c r="AJ28" i="49"/>
  <c r="AN28" i="49" s="1"/>
  <c r="AA28" i="49"/>
  <c r="Z28" i="49"/>
  <c r="Q28" i="49"/>
  <c r="AC28" i="49" s="1"/>
  <c r="P28" i="49"/>
  <c r="AB28" i="49" s="1"/>
  <c r="AM27" i="49"/>
  <c r="AN27" i="49" s="1"/>
  <c r="AJ27" i="49"/>
  <c r="AA27" i="49"/>
  <c r="Z27" i="49"/>
  <c r="Q27" i="49"/>
  <c r="AC27" i="49" s="1"/>
  <c r="P27" i="49"/>
  <c r="AB27" i="49" s="1"/>
  <c r="AM26" i="49"/>
  <c r="AN26" i="49" s="1"/>
  <c r="AJ26" i="49"/>
  <c r="AA26" i="49"/>
  <c r="Z26" i="49"/>
  <c r="Q26" i="49"/>
  <c r="AC26" i="49" s="1"/>
  <c r="P26" i="49"/>
  <c r="AB26" i="49" s="1"/>
  <c r="AN25" i="49"/>
  <c r="AM25" i="49"/>
  <c r="AJ25" i="49"/>
  <c r="AA25" i="49"/>
  <c r="Z25" i="49"/>
  <c r="Q25" i="49"/>
  <c r="AC25" i="49" s="1"/>
  <c r="P25" i="49"/>
  <c r="AB25" i="49" s="1"/>
  <c r="AM24" i="49"/>
  <c r="AN24" i="49" s="1"/>
  <c r="AJ24" i="49"/>
  <c r="AA24" i="49"/>
  <c r="Z24" i="49"/>
  <c r="Q24" i="49"/>
  <c r="AC24" i="49" s="1"/>
  <c r="P24" i="49"/>
  <c r="AB24" i="49" s="1"/>
  <c r="AM23" i="49"/>
  <c r="AN23" i="49" s="1"/>
  <c r="AJ23" i="49"/>
  <c r="AA23" i="49"/>
  <c r="Z23" i="49"/>
  <c r="Q23" i="49"/>
  <c r="AC23" i="49" s="1"/>
  <c r="P23" i="49"/>
  <c r="AB23" i="49" s="1"/>
  <c r="AM22" i="49"/>
  <c r="AN22" i="49" s="1"/>
  <c r="AJ22" i="49"/>
  <c r="AA22" i="49"/>
  <c r="Z22" i="49"/>
  <c r="Q22" i="49"/>
  <c r="AC22" i="49" s="1"/>
  <c r="P22" i="49"/>
  <c r="AB22" i="49" s="1"/>
  <c r="AN21" i="49"/>
  <c r="AM21" i="49"/>
  <c r="AJ21" i="49"/>
  <c r="AA21" i="49"/>
  <c r="Z21" i="49"/>
  <c r="Q21" i="49"/>
  <c r="AC21" i="49" s="1"/>
  <c r="P21" i="49"/>
  <c r="AB21" i="49" s="1"/>
  <c r="AM20" i="49"/>
  <c r="AN20" i="49" s="1"/>
  <c r="AJ20" i="49"/>
  <c r="AA20" i="49"/>
  <c r="Z20" i="49"/>
  <c r="Q20" i="49"/>
  <c r="AC20" i="49" s="1"/>
  <c r="P20" i="49"/>
  <c r="AB20" i="49" s="1"/>
  <c r="AM19" i="49"/>
  <c r="AN19" i="49" s="1"/>
  <c r="AJ19" i="49"/>
  <c r="AA19" i="49"/>
  <c r="Z19" i="49"/>
  <c r="Q19" i="49"/>
  <c r="AC19" i="49" s="1"/>
  <c r="P19" i="49"/>
  <c r="AB19" i="49" s="1"/>
  <c r="AM18" i="49"/>
  <c r="AN18" i="49" s="1"/>
  <c r="AJ18" i="49"/>
  <c r="AA18" i="49"/>
  <c r="Z18" i="49"/>
  <c r="Q18" i="49"/>
  <c r="AC18" i="49" s="1"/>
  <c r="P18" i="49"/>
  <c r="AB18" i="49" s="1"/>
  <c r="AN17" i="49"/>
  <c r="AM17" i="49"/>
  <c r="AJ17" i="49"/>
  <c r="AA17" i="49"/>
  <c r="Z17" i="49"/>
  <c r="Q17" i="49"/>
  <c r="AC17" i="49" s="1"/>
  <c r="P17" i="49"/>
  <c r="AB17" i="49" s="1"/>
  <c r="AM16" i="49"/>
  <c r="AN16" i="49" s="1"/>
  <c r="AJ16" i="49"/>
  <c r="AA16" i="49"/>
  <c r="Z16" i="49"/>
  <c r="Q16" i="49"/>
  <c r="AC16" i="49" s="1"/>
  <c r="P16" i="49"/>
  <c r="AB16" i="49" s="1"/>
  <c r="AM15" i="49"/>
  <c r="AN15" i="49" s="1"/>
  <c r="AJ15" i="49"/>
  <c r="AA15" i="49"/>
  <c r="Z15" i="49"/>
  <c r="Q15" i="49"/>
  <c r="AC15" i="49" s="1"/>
  <c r="P15" i="49"/>
  <c r="AB15" i="49" s="1"/>
  <c r="AM14" i="49"/>
  <c r="AJ14" i="49"/>
  <c r="AA14" i="49"/>
  <c r="Z14" i="49"/>
  <c r="Q14" i="49"/>
  <c r="AM13" i="49"/>
  <c r="AJ13" i="49"/>
  <c r="AN13" i="49" s="1"/>
  <c r="AA13" i="49"/>
  <c r="Z13" i="49"/>
  <c r="Q13" i="49"/>
  <c r="AM12" i="49"/>
  <c r="AJ12" i="49"/>
  <c r="AA12" i="49"/>
  <c r="Z12" i="49"/>
  <c r="Q12" i="49"/>
  <c r="AM11" i="49"/>
  <c r="AJ11" i="49"/>
  <c r="AA11" i="49"/>
  <c r="Q11" i="49"/>
  <c r="AM10" i="49"/>
  <c r="AJ10" i="49"/>
  <c r="AA10" i="49"/>
  <c r="Z10" i="49"/>
  <c r="Q10" i="49"/>
  <c r="AM9" i="49"/>
  <c r="AJ9" i="49"/>
  <c r="AN9" i="49" s="1"/>
  <c r="AA9" i="49"/>
  <c r="Z9" i="49"/>
  <c r="Q9" i="49"/>
  <c r="AM8" i="49"/>
  <c r="AJ8" i="49"/>
  <c r="AA8" i="49"/>
  <c r="Z8" i="49"/>
  <c r="Q8" i="49"/>
  <c r="AM7" i="49"/>
  <c r="AJ7" i="49"/>
  <c r="AC7" i="49"/>
  <c r="AB13" i="49" l="1"/>
  <c r="AC12" i="49"/>
  <c r="AB11" i="49"/>
  <c r="AN8" i="49"/>
  <c r="AN7" i="49"/>
  <c r="AC9" i="49"/>
  <c r="AB9" i="49"/>
  <c r="AN14" i="49"/>
  <c r="AB14" i="49"/>
  <c r="AC14" i="49"/>
  <c r="AC10" i="49"/>
  <c r="AN11" i="49"/>
  <c r="AN10" i="49"/>
  <c r="AN12" i="49"/>
  <c r="AB8" i="49"/>
  <c r="AC11" i="49"/>
  <c r="AC13" i="49"/>
  <c r="AB7" i="49"/>
  <c r="AC8" i="49"/>
  <c r="AB10" i="49"/>
  <c r="AB12" i="49"/>
  <c r="P7" i="47"/>
  <c r="P8" i="48"/>
  <c r="Q8" i="48"/>
  <c r="P7" i="48"/>
  <c r="AB9" i="47"/>
  <c r="AC9" i="47"/>
  <c r="AB9" i="48"/>
  <c r="AC9" i="48"/>
  <c r="O8" i="48" l="1"/>
  <c r="N8" i="48"/>
  <c r="O7" i="48"/>
  <c r="N7" i="48"/>
  <c r="Q7" i="48"/>
  <c r="Z7" i="48"/>
  <c r="AA7" i="48"/>
  <c r="AB7" i="48"/>
  <c r="AC7" i="48"/>
  <c r="AJ7" i="48"/>
  <c r="AM7" i="48"/>
  <c r="AN7" i="48"/>
  <c r="Z8" i="48"/>
  <c r="AB8" i="48" s="1"/>
  <c r="AA8" i="48"/>
  <c r="AC8" i="48"/>
  <c r="AJ8" i="48"/>
  <c r="AN8" i="48" s="1"/>
  <c r="AM8" i="48"/>
  <c r="P9" i="48"/>
  <c r="Q9" i="48"/>
  <c r="Z9" i="48"/>
  <c r="AA9" i="48"/>
  <c r="AJ9" i="48"/>
  <c r="AM9" i="48"/>
  <c r="AN9" i="48" s="1"/>
  <c r="P10" i="48"/>
  <c r="Q10" i="48"/>
  <c r="Z10" i="48"/>
  <c r="AB10" i="48" s="1"/>
  <c r="AA10" i="48"/>
  <c r="AC10" i="48" s="1"/>
  <c r="AJ10" i="48"/>
  <c r="AM10" i="48"/>
  <c r="AN10" i="48" s="1"/>
  <c r="P11" i="48"/>
  <c r="Q11" i="48"/>
  <c r="AC11" i="48" s="1"/>
  <c r="Z11" i="48"/>
  <c r="AA11" i="48"/>
  <c r="AJ11" i="48"/>
  <c r="AM11" i="48"/>
  <c r="AN11" i="48" s="1"/>
  <c r="P12" i="48"/>
  <c r="Q12" i="48"/>
  <c r="Z12" i="48"/>
  <c r="AA12" i="48"/>
  <c r="AB12" i="48"/>
  <c r="AC12" i="48"/>
  <c r="AJ12" i="48"/>
  <c r="AM12" i="48"/>
  <c r="AN12" i="48"/>
  <c r="P13" i="48"/>
  <c r="Q13" i="48"/>
  <c r="Z13" i="48"/>
  <c r="AB13" i="48" s="1"/>
  <c r="AA13" i="48"/>
  <c r="AC13" i="48" s="1"/>
  <c r="AJ13" i="48"/>
  <c r="AM13" i="48"/>
  <c r="AN13" i="48" s="1"/>
  <c r="P14" i="48"/>
  <c r="Q14" i="48"/>
  <c r="Z14" i="48"/>
  <c r="AB14" i="48" s="1"/>
  <c r="AA14" i="48"/>
  <c r="AC14" i="48"/>
  <c r="AJ14" i="48"/>
  <c r="AM14" i="48"/>
  <c r="AN14" i="48" s="1"/>
  <c r="P15" i="48"/>
  <c r="Q15" i="48"/>
  <c r="Z15" i="48"/>
  <c r="AA15" i="48"/>
  <c r="AB15" i="48"/>
  <c r="AC15" i="48"/>
  <c r="AJ15" i="48"/>
  <c r="AM15" i="48"/>
  <c r="AN15" i="48"/>
  <c r="P16" i="48"/>
  <c r="Q16" i="48"/>
  <c r="Z16" i="48"/>
  <c r="AA16" i="48"/>
  <c r="AC16" i="48" s="1"/>
  <c r="AB16" i="48"/>
  <c r="AJ16" i="48"/>
  <c r="AM16" i="48"/>
  <c r="AN16" i="48"/>
  <c r="P17" i="48"/>
  <c r="Q17" i="48"/>
  <c r="Z17" i="48"/>
  <c r="AB17" i="48" s="1"/>
  <c r="AA17" i="48"/>
  <c r="AC17" i="48" s="1"/>
  <c r="AJ17" i="48"/>
  <c r="AM17" i="48"/>
  <c r="AN17" i="48" s="1"/>
  <c r="P18" i="48"/>
  <c r="Q18" i="48"/>
  <c r="Z18" i="48"/>
  <c r="AB18" i="48" s="1"/>
  <c r="AA18" i="48"/>
  <c r="AC18" i="48"/>
  <c r="AJ18" i="48"/>
  <c r="AM18" i="48"/>
  <c r="AN18" i="48" s="1"/>
  <c r="P19" i="48"/>
  <c r="Q19" i="48"/>
  <c r="AC19" i="48" s="1"/>
  <c r="Z19" i="48"/>
  <c r="AB19" i="48" s="1"/>
  <c r="AA19" i="48"/>
  <c r="AJ19" i="48"/>
  <c r="AM19" i="48"/>
  <c r="AN19" i="48" s="1"/>
  <c r="P20" i="48"/>
  <c r="Q20" i="48"/>
  <c r="Z20" i="48"/>
  <c r="AA20" i="48"/>
  <c r="AB20" i="48"/>
  <c r="AC20" i="48"/>
  <c r="AJ20" i="48"/>
  <c r="AM20" i="48"/>
  <c r="AN20" i="48"/>
  <c r="P21" i="48"/>
  <c r="Q21" i="48"/>
  <c r="Z21" i="48"/>
  <c r="AB21" i="48" s="1"/>
  <c r="AA21" i="48"/>
  <c r="AC21" i="48" s="1"/>
  <c r="AJ21" i="48"/>
  <c r="AM21" i="48"/>
  <c r="AN21" i="48" s="1"/>
  <c r="P22" i="48"/>
  <c r="Q22" i="48"/>
  <c r="Z22" i="48"/>
  <c r="AB22" i="48" s="1"/>
  <c r="AA22" i="48"/>
  <c r="AC22" i="48"/>
  <c r="AJ22" i="48"/>
  <c r="AM22" i="48"/>
  <c r="P23" i="48"/>
  <c r="Q23" i="48"/>
  <c r="Z23" i="48"/>
  <c r="AA23" i="48"/>
  <c r="AB23" i="48"/>
  <c r="AC23" i="48"/>
  <c r="AJ23" i="48"/>
  <c r="AM23" i="48"/>
  <c r="AN23" i="48"/>
  <c r="P24" i="48"/>
  <c r="Q24" i="48"/>
  <c r="Z24" i="48"/>
  <c r="AA24" i="48"/>
  <c r="AC24" i="48" s="1"/>
  <c r="AB24" i="48"/>
  <c r="AJ24" i="48"/>
  <c r="AM24" i="48"/>
  <c r="AN24" i="48"/>
  <c r="P25" i="48"/>
  <c r="Q25" i="48"/>
  <c r="Z25" i="48"/>
  <c r="AB25" i="48" s="1"/>
  <c r="AA25" i="48"/>
  <c r="AC25" i="48" s="1"/>
  <c r="AJ25" i="48"/>
  <c r="AM25" i="48"/>
  <c r="AN25" i="48" s="1"/>
  <c r="P26" i="48"/>
  <c r="Q26" i="48"/>
  <c r="Z26" i="48"/>
  <c r="AB26" i="48" s="1"/>
  <c r="AA26" i="48"/>
  <c r="AC26" i="48"/>
  <c r="AJ26" i="48"/>
  <c r="AM26" i="48"/>
  <c r="P27" i="48"/>
  <c r="Q27" i="48"/>
  <c r="AC27" i="48" s="1"/>
  <c r="Z27" i="48"/>
  <c r="AB27" i="48" s="1"/>
  <c r="AA27" i="48"/>
  <c r="AJ27" i="48"/>
  <c r="AN27" i="48" s="1"/>
  <c r="AM27" i="48"/>
  <c r="P28" i="48"/>
  <c r="Q28" i="48"/>
  <c r="Z28" i="48"/>
  <c r="AA28" i="48"/>
  <c r="AB28" i="48"/>
  <c r="AC28" i="48"/>
  <c r="AJ28" i="48"/>
  <c r="AM28" i="48"/>
  <c r="AN28" i="48"/>
  <c r="P29" i="48"/>
  <c r="Q29" i="48"/>
  <c r="Z29" i="48"/>
  <c r="AA29" i="48"/>
  <c r="AC29" i="48" s="1"/>
  <c r="AB29" i="48"/>
  <c r="AJ29" i="48"/>
  <c r="AM29" i="48"/>
  <c r="AN29" i="48" s="1"/>
  <c r="P30" i="48"/>
  <c r="Q30" i="48"/>
  <c r="Z30" i="48"/>
  <c r="AB30" i="48" s="1"/>
  <c r="AA30" i="48"/>
  <c r="AC30" i="48"/>
  <c r="AJ30" i="48"/>
  <c r="AM30" i="48"/>
  <c r="AN30" i="48" s="1"/>
  <c r="P31" i="48"/>
  <c r="Q31" i="48"/>
  <c r="Z31" i="48"/>
  <c r="AA31" i="48"/>
  <c r="AB31" i="48"/>
  <c r="AC31" i="48"/>
  <c r="AJ31" i="48"/>
  <c r="AM31" i="48"/>
  <c r="AN31" i="48"/>
  <c r="P32" i="48"/>
  <c r="Q32" i="48"/>
  <c r="Z32" i="48"/>
  <c r="AA32" i="48"/>
  <c r="AC32" i="48" s="1"/>
  <c r="AB32" i="48"/>
  <c r="AJ32" i="48"/>
  <c r="AM32" i="48"/>
  <c r="AN32" i="48"/>
  <c r="P33" i="48"/>
  <c r="Q33" i="48"/>
  <c r="Z33" i="48"/>
  <c r="AB33" i="48" s="1"/>
  <c r="AA33" i="48"/>
  <c r="AC33" i="48" s="1"/>
  <c r="AJ33" i="48"/>
  <c r="AM33" i="48"/>
  <c r="AN33" i="48" s="1"/>
  <c r="P34" i="48"/>
  <c r="Q34" i="48"/>
  <c r="Z34" i="48"/>
  <c r="AB34" i="48" s="1"/>
  <c r="AA34" i="48"/>
  <c r="AC34" i="48"/>
  <c r="AJ34" i="48"/>
  <c r="AM34" i="48"/>
  <c r="P35" i="48"/>
  <c r="Q35" i="48"/>
  <c r="Z35" i="48"/>
  <c r="AA35" i="48"/>
  <c r="AB35" i="48"/>
  <c r="AC35" i="48"/>
  <c r="AJ35" i="48"/>
  <c r="AM35" i="48"/>
  <c r="AN35" i="48"/>
  <c r="P36" i="48"/>
  <c r="Q36" i="48"/>
  <c r="Z36" i="48"/>
  <c r="AA36" i="48"/>
  <c r="AC36" i="48" s="1"/>
  <c r="AB36" i="48"/>
  <c r="AJ36" i="48"/>
  <c r="AM36" i="48"/>
  <c r="AN36" i="48"/>
  <c r="P37" i="48"/>
  <c r="Q37" i="48"/>
  <c r="Z37" i="48"/>
  <c r="AB37" i="48" s="1"/>
  <c r="AA37" i="48"/>
  <c r="AC37" i="48" s="1"/>
  <c r="AJ37" i="48"/>
  <c r="AM37" i="48"/>
  <c r="AN37" i="48" s="1"/>
  <c r="P38" i="48"/>
  <c r="Q38" i="48"/>
  <c r="Z38" i="48"/>
  <c r="AB38" i="48" s="1"/>
  <c r="AA38" i="48"/>
  <c r="AC38" i="48" s="1"/>
  <c r="AJ38" i="48"/>
  <c r="AM38" i="48"/>
  <c r="AN38" i="48" s="1"/>
  <c r="P39" i="48"/>
  <c r="Q39" i="48"/>
  <c r="AC39" i="48" s="1"/>
  <c r="Z39" i="48"/>
  <c r="AB39" i="48" s="1"/>
  <c r="AA39" i="48"/>
  <c r="AJ39" i="48"/>
  <c r="AM39" i="48"/>
  <c r="AN39" i="48" s="1"/>
  <c r="P40" i="48"/>
  <c r="Q40" i="48"/>
  <c r="Z40" i="48"/>
  <c r="AA40" i="48"/>
  <c r="AB40" i="48"/>
  <c r="AC40" i="48"/>
  <c r="AJ40" i="48"/>
  <c r="AM40" i="48"/>
  <c r="AN40" i="48"/>
  <c r="P41" i="48"/>
  <c r="Q41" i="48"/>
  <c r="Z41" i="48"/>
  <c r="AA41" i="48"/>
  <c r="AC41" i="48" s="1"/>
  <c r="AB41" i="48"/>
  <c r="AJ41" i="48"/>
  <c r="AM41" i="48"/>
  <c r="AN41" i="48" s="1"/>
  <c r="P42" i="48"/>
  <c r="Q42" i="48"/>
  <c r="Z42" i="48"/>
  <c r="AB42" i="48" s="1"/>
  <c r="AA42" i="48"/>
  <c r="AC42" i="48" s="1"/>
  <c r="AJ42" i="48"/>
  <c r="AN42" i="48" s="1"/>
  <c r="AM42" i="48"/>
  <c r="P43" i="48"/>
  <c r="Q43" i="48"/>
  <c r="Z43" i="48"/>
  <c r="AA43" i="48"/>
  <c r="AB43" i="48"/>
  <c r="AC43" i="48"/>
  <c r="AJ43" i="48"/>
  <c r="AM43" i="48"/>
  <c r="AN43" i="48" s="1"/>
  <c r="P44" i="48"/>
  <c r="Q44" i="48"/>
  <c r="Z44" i="48"/>
  <c r="AA44" i="48"/>
  <c r="AB44" i="48"/>
  <c r="AC44" i="48"/>
  <c r="AJ44" i="48"/>
  <c r="AM44" i="48"/>
  <c r="AN44" i="48"/>
  <c r="P45" i="48"/>
  <c r="Q45" i="48"/>
  <c r="Z45" i="48"/>
  <c r="AA45" i="48"/>
  <c r="AC45" i="48" s="1"/>
  <c r="AB45" i="48"/>
  <c r="AJ45" i="48"/>
  <c r="AM45" i="48"/>
  <c r="AN45" i="48" s="1"/>
  <c r="P46" i="48"/>
  <c r="Q46" i="48"/>
  <c r="Z46" i="48"/>
  <c r="AB46" i="48" s="1"/>
  <c r="AA46" i="48"/>
  <c r="AC46" i="48" s="1"/>
  <c r="AJ46" i="48"/>
  <c r="AM46" i="48"/>
  <c r="P47" i="48"/>
  <c r="Q47" i="48"/>
  <c r="Z47" i="48"/>
  <c r="AB47" i="48" s="1"/>
  <c r="AA47" i="48"/>
  <c r="AC47" i="48"/>
  <c r="AJ47" i="48"/>
  <c r="AM47" i="48"/>
  <c r="AN47" i="48" s="1"/>
  <c r="P48" i="48"/>
  <c r="Q48" i="48"/>
  <c r="Z48" i="48"/>
  <c r="AA48" i="48"/>
  <c r="AB48" i="48"/>
  <c r="AC48" i="48"/>
  <c r="AJ48" i="48"/>
  <c r="AM48" i="48"/>
  <c r="AN48" i="48"/>
  <c r="P49" i="48"/>
  <c r="Q49" i="48"/>
  <c r="Z49" i="48"/>
  <c r="AA49" i="48"/>
  <c r="AC49" i="48" s="1"/>
  <c r="AB49" i="48"/>
  <c r="AJ49" i="48"/>
  <c r="AM49" i="48"/>
  <c r="AN49" i="48" s="1"/>
  <c r="P50" i="48"/>
  <c r="Q50" i="48"/>
  <c r="Z50" i="48"/>
  <c r="AB50" i="48" s="1"/>
  <c r="AA50" i="48"/>
  <c r="AC50" i="48" s="1"/>
  <c r="AJ50" i="48"/>
  <c r="AN50" i="48" s="1"/>
  <c r="AM50" i="48"/>
  <c r="P51" i="48"/>
  <c r="Q51" i="48"/>
  <c r="AC51" i="48" s="1"/>
  <c r="Z51" i="48"/>
  <c r="AB51" i="48" s="1"/>
  <c r="AA51" i="48"/>
  <c r="AJ51" i="48"/>
  <c r="AM51" i="48"/>
  <c r="AN51" i="48" s="1"/>
  <c r="AM9" i="47"/>
  <c r="AN9" i="47" s="1"/>
  <c r="AJ9" i="47"/>
  <c r="AA9" i="47"/>
  <c r="Z9" i="47"/>
  <c r="Q9" i="47"/>
  <c r="P9" i="47"/>
  <c r="AB7" i="47"/>
  <c r="N7" i="47"/>
  <c r="O8" i="47"/>
  <c r="N8" i="47"/>
  <c r="P8" i="47" s="1"/>
  <c r="O7" i="47"/>
  <c r="Q7" i="47" s="1"/>
  <c r="AC7" i="47" s="1"/>
  <c r="Z7" i="47"/>
  <c r="AA7" i="47"/>
  <c r="AJ7" i="47"/>
  <c r="AM7" i="47"/>
  <c r="AN7" i="47"/>
  <c r="Q8" i="47"/>
  <c r="Z8" i="47"/>
  <c r="AA8" i="47"/>
  <c r="AB8" i="47"/>
  <c r="AC8" i="47"/>
  <c r="AJ8" i="47"/>
  <c r="AM8" i="47"/>
  <c r="AN8" i="47"/>
  <c r="P10" i="47"/>
  <c r="Q10" i="47"/>
  <c r="Z10" i="47"/>
  <c r="AA10" i="47"/>
  <c r="AC10" i="47" s="1"/>
  <c r="AB10" i="47"/>
  <c r="AJ10" i="47"/>
  <c r="AM10" i="47"/>
  <c r="AN10" i="47" s="1"/>
  <c r="P11" i="47"/>
  <c r="Q11" i="47"/>
  <c r="Z11" i="47"/>
  <c r="AB11" i="47" s="1"/>
  <c r="AA11" i="47"/>
  <c r="AC11" i="47" s="1"/>
  <c r="AJ11" i="47"/>
  <c r="AN11" i="47" s="1"/>
  <c r="AM11" i="47"/>
  <c r="P12" i="47"/>
  <c r="Q12" i="47"/>
  <c r="Z12" i="47"/>
  <c r="AB12" i="47" s="1"/>
  <c r="AA12" i="47"/>
  <c r="AC12" i="47"/>
  <c r="AJ12" i="47"/>
  <c r="AM12" i="47"/>
  <c r="AN12" i="47" s="1"/>
  <c r="P13" i="47"/>
  <c r="Q13" i="47"/>
  <c r="Z13" i="47"/>
  <c r="AA13" i="47"/>
  <c r="AB13" i="47"/>
  <c r="AC13" i="47"/>
  <c r="AJ13" i="47"/>
  <c r="AM13" i="47"/>
  <c r="AN13" i="47"/>
  <c r="P14" i="47"/>
  <c r="Q14" i="47"/>
  <c r="Z14" i="47"/>
  <c r="AA14" i="47"/>
  <c r="AC14" i="47" s="1"/>
  <c r="AB14" i="47"/>
  <c r="AJ14" i="47"/>
  <c r="AM14" i="47"/>
  <c r="AN14" i="47" s="1"/>
  <c r="P15" i="47"/>
  <c r="Q15" i="47"/>
  <c r="Z15" i="47"/>
  <c r="AB15" i="47" s="1"/>
  <c r="AA15" i="47"/>
  <c r="AC15" i="47" s="1"/>
  <c r="AJ15" i="47"/>
  <c r="AM15" i="47"/>
  <c r="AN15" i="47" s="1"/>
  <c r="P16" i="47"/>
  <c r="Q16" i="47"/>
  <c r="AC16" i="47" s="1"/>
  <c r="Z16" i="47"/>
  <c r="AB16" i="47" s="1"/>
  <c r="AA16" i="47"/>
  <c r="AJ16" i="47"/>
  <c r="AN16" i="47" s="1"/>
  <c r="AM16" i="47"/>
  <c r="P17" i="47"/>
  <c r="Q17" i="47"/>
  <c r="Z17" i="47"/>
  <c r="AA17" i="47"/>
  <c r="AB17" i="47"/>
  <c r="AC17" i="47"/>
  <c r="AJ17" i="47"/>
  <c r="AM17" i="47"/>
  <c r="AN17" i="47"/>
  <c r="P18" i="47"/>
  <c r="Q18" i="47"/>
  <c r="Z18" i="47"/>
  <c r="AA18" i="47"/>
  <c r="AC18" i="47" s="1"/>
  <c r="AB18" i="47"/>
  <c r="AJ18" i="47"/>
  <c r="AM18" i="47"/>
  <c r="AN18" i="47" s="1"/>
  <c r="P19" i="47"/>
  <c r="Q19" i="47"/>
  <c r="Z19" i="47"/>
  <c r="AB19" i="47" s="1"/>
  <c r="AA19" i="47"/>
  <c r="AC19" i="47" s="1"/>
  <c r="AJ19" i="47"/>
  <c r="AM19" i="47"/>
  <c r="P20" i="47"/>
  <c r="Q20" i="47"/>
  <c r="Z20" i="47"/>
  <c r="AB20" i="47" s="1"/>
  <c r="AA20" i="47"/>
  <c r="AC20" i="47"/>
  <c r="AJ20" i="47"/>
  <c r="AN20" i="47" s="1"/>
  <c r="AM20" i="47"/>
  <c r="P21" i="47"/>
  <c r="Q21" i="47"/>
  <c r="Z21" i="47"/>
  <c r="AA21" i="47"/>
  <c r="AB21" i="47"/>
  <c r="AC21" i="47"/>
  <c r="AJ21" i="47"/>
  <c r="AM21" i="47"/>
  <c r="AN21" i="47"/>
  <c r="P22" i="47"/>
  <c r="Q22" i="47"/>
  <c r="Z22" i="47"/>
  <c r="AA22" i="47"/>
  <c r="AC22" i="47" s="1"/>
  <c r="AB22" i="47"/>
  <c r="AJ22" i="47"/>
  <c r="AM22" i="47"/>
  <c r="AN22" i="47" s="1"/>
  <c r="P23" i="47"/>
  <c r="Q23" i="47"/>
  <c r="Z23" i="47"/>
  <c r="AB23" i="47" s="1"/>
  <c r="AA23" i="47"/>
  <c r="AC23" i="47" s="1"/>
  <c r="AJ23" i="47"/>
  <c r="AM23" i="47"/>
  <c r="AN23" i="47" s="1"/>
  <c r="P24" i="47"/>
  <c r="Q24" i="47"/>
  <c r="AC24" i="47" s="1"/>
  <c r="Z24" i="47"/>
  <c r="AB24" i="47" s="1"/>
  <c r="AA24" i="47"/>
  <c r="AJ24" i="47"/>
  <c r="AN24" i="47" s="1"/>
  <c r="AM24" i="47"/>
  <c r="P25" i="47"/>
  <c r="Q25" i="47"/>
  <c r="Z25" i="47"/>
  <c r="AA25" i="47"/>
  <c r="AB25" i="47"/>
  <c r="AC25" i="47"/>
  <c r="AJ25" i="47"/>
  <c r="AM25" i="47"/>
  <c r="AN25" i="47"/>
  <c r="P26" i="47"/>
  <c r="Q26" i="47"/>
  <c r="Z26" i="47"/>
  <c r="AA26" i="47"/>
  <c r="AC26" i="47" s="1"/>
  <c r="AB26" i="47"/>
  <c r="AJ26" i="47"/>
  <c r="AM26" i="47"/>
  <c r="AN26" i="47" s="1"/>
  <c r="P27" i="47"/>
  <c r="Q27" i="47"/>
  <c r="Z27" i="47"/>
  <c r="AB27" i="47" s="1"/>
  <c r="AA27" i="47"/>
  <c r="AC27" i="47" s="1"/>
  <c r="AJ27" i="47"/>
  <c r="AM27" i="47"/>
  <c r="P28" i="47"/>
  <c r="Q28" i="47"/>
  <c r="Z28" i="47"/>
  <c r="AB28" i="47" s="1"/>
  <c r="AA28" i="47"/>
  <c r="AC28" i="47"/>
  <c r="AJ28" i="47"/>
  <c r="AN28" i="47" s="1"/>
  <c r="AM28" i="47"/>
  <c r="P29" i="47"/>
  <c r="Q29" i="47"/>
  <c r="Z29" i="47"/>
  <c r="AA29" i="47"/>
  <c r="AB29" i="47"/>
  <c r="AC29" i="47"/>
  <c r="AJ29" i="47"/>
  <c r="AM29" i="47"/>
  <c r="AN29" i="47"/>
  <c r="P30" i="47"/>
  <c r="Q30" i="47"/>
  <c r="Z30" i="47"/>
  <c r="AA30" i="47"/>
  <c r="AC30" i="47" s="1"/>
  <c r="AB30" i="47"/>
  <c r="AJ30" i="47"/>
  <c r="AM30" i="47"/>
  <c r="AN30" i="47" s="1"/>
  <c r="P31" i="47"/>
  <c r="Q31" i="47"/>
  <c r="Z31" i="47"/>
  <c r="AB31" i="47" s="1"/>
  <c r="AA31" i="47"/>
  <c r="AC31" i="47" s="1"/>
  <c r="AJ31" i="47"/>
  <c r="AN31" i="47" s="1"/>
  <c r="AM31" i="47"/>
  <c r="P32" i="47"/>
  <c r="Q32" i="47"/>
  <c r="Z32" i="47"/>
  <c r="AA32" i="47"/>
  <c r="AB32" i="47"/>
  <c r="AC32" i="47"/>
  <c r="AJ32" i="47"/>
  <c r="AM32" i="47"/>
  <c r="AN32" i="47" s="1"/>
  <c r="P33" i="47"/>
  <c r="Q33" i="47"/>
  <c r="Z33" i="47"/>
  <c r="AA33" i="47"/>
  <c r="AB33" i="47"/>
  <c r="AC33" i="47"/>
  <c r="AJ33" i="47"/>
  <c r="AM33" i="47"/>
  <c r="AN33" i="47"/>
  <c r="P34" i="47"/>
  <c r="Q34" i="47"/>
  <c r="Z34" i="47"/>
  <c r="AA34" i="47"/>
  <c r="AC34" i="47" s="1"/>
  <c r="AB34" i="47"/>
  <c r="AJ34" i="47"/>
  <c r="AM34" i="47"/>
  <c r="AN34" i="47" s="1"/>
  <c r="P35" i="47"/>
  <c r="Q35" i="47"/>
  <c r="Z35" i="47"/>
  <c r="AB35" i="47" s="1"/>
  <c r="AA35" i="47"/>
  <c r="AC35" i="47"/>
  <c r="AJ35" i="47"/>
  <c r="AN35" i="47" s="1"/>
  <c r="AM35" i="47"/>
  <c r="P36" i="47"/>
  <c r="Q36" i="47"/>
  <c r="Z36" i="47"/>
  <c r="AA36" i="47"/>
  <c r="AB36" i="47"/>
  <c r="AC36" i="47"/>
  <c r="AJ36" i="47"/>
  <c r="AM36" i="47"/>
  <c r="AN36" i="47"/>
  <c r="P37" i="47"/>
  <c r="Q37" i="47"/>
  <c r="Z37" i="47"/>
  <c r="AA37" i="47"/>
  <c r="AB37" i="47"/>
  <c r="AC37" i="47"/>
  <c r="AJ37" i="47"/>
  <c r="AM37" i="47"/>
  <c r="AN37" i="47"/>
  <c r="P38" i="47"/>
  <c r="Q38" i="47"/>
  <c r="Z38" i="47"/>
  <c r="AB38" i="47" s="1"/>
  <c r="AA38" i="47"/>
  <c r="AC38" i="47" s="1"/>
  <c r="AJ38" i="47"/>
  <c r="AM38" i="47"/>
  <c r="AN38" i="47" s="1"/>
  <c r="P39" i="47"/>
  <c r="Q39" i="47"/>
  <c r="Z39" i="47"/>
  <c r="AB39" i="47" s="1"/>
  <c r="AA39" i="47"/>
  <c r="AC39" i="47"/>
  <c r="AJ39" i="47"/>
  <c r="AM39" i="47"/>
  <c r="AN39" i="47" s="1"/>
  <c r="P40" i="47"/>
  <c r="Q40" i="47"/>
  <c r="Z40" i="47"/>
  <c r="AA40" i="47"/>
  <c r="AB40" i="47"/>
  <c r="AC40" i="47"/>
  <c r="AJ40" i="47"/>
  <c r="AM40" i="47"/>
  <c r="AN40" i="47"/>
  <c r="P41" i="47"/>
  <c r="Q41" i="47"/>
  <c r="Z41" i="47"/>
  <c r="AA41" i="47"/>
  <c r="AC41" i="47" s="1"/>
  <c r="AB41" i="47"/>
  <c r="AJ41" i="47"/>
  <c r="AM41" i="47"/>
  <c r="AN41" i="47"/>
  <c r="P42" i="47"/>
  <c r="Q42" i="47"/>
  <c r="Z42" i="47"/>
  <c r="AB42" i="47" s="1"/>
  <c r="AA42" i="47"/>
  <c r="AC42" i="47" s="1"/>
  <c r="AJ42" i="47"/>
  <c r="AM42" i="47"/>
  <c r="AN42" i="47" s="1"/>
  <c r="P43" i="47"/>
  <c r="Q43" i="47"/>
  <c r="Z43" i="47"/>
  <c r="AB43" i="47" s="1"/>
  <c r="AA43" i="47"/>
  <c r="AC43" i="47" s="1"/>
  <c r="AJ43" i="47"/>
  <c r="AM43" i="47"/>
  <c r="AN43" i="47" s="1"/>
  <c r="P44" i="47"/>
  <c r="Q44" i="47"/>
  <c r="Z44" i="47"/>
  <c r="AA44" i="47"/>
  <c r="AB44" i="47"/>
  <c r="AC44" i="47"/>
  <c r="AJ44" i="47"/>
  <c r="AM44" i="47"/>
  <c r="AN44" i="47"/>
  <c r="P45" i="47"/>
  <c r="Q45" i="47"/>
  <c r="Z45" i="47"/>
  <c r="AA45" i="47"/>
  <c r="AC45" i="47" s="1"/>
  <c r="AB45" i="47"/>
  <c r="AJ45" i="47"/>
  <c r="AM45" i="47"/>
  <c r="AN45" i="47"/>
  <c r="P46" i="47"/>
  <c r="Q46" i="47"/>
  <c r="Z46" i="47"/>
  <c r="AA46" i="47"/>
  <c r="AC46" i="47" s="1"/>
  <c r="AB46" i="47"/>
  <c r="AJ46" i="47"/>
  <c r="AM46" i="47"/>
  <c r="AN46" i="47" s="1"/>
  <c r="P47" i="47"/>
  <c r="Q47" i="47"/>
  <c r="Z47" i="47"/>
  <c r="AB47" i="47" s="1"/>
  <c r="AA47" i="47"/>
  <c r="AC47" i="47" s="1"/>
  <c r="AJ47" i="47"/>
  <c r="AM47" i="47"/>
  <c r="P48" i="47"/>
  <c r="Q48" i="47"/>
  <c r="AC48" i="47" s="1"/>
  <c r="Z48" i="47"/>
  <c r="AB48" i="47" s="1"/>
  <c r="AA48" i="47"/>
  <c r="AJ48" i="47"/>
  <c r="AN48" i="47" s="1"/>
  <c r="AM48" i="47"/>
  <c r="P49" i="47"/>
  <c r="Q49" i="47"/>
  <c r="Z49" i="47"/>
  <c r="AA49" i="47"/>
  <c r="AB49" i="47"/>
  <c r="AC49" i="47"/>
  <c r="AJ49" i="47"/>
  <c r="AM49" i="47"/>
  <c r="AN49" i="47"/>
  <c r="P50" i="47"/>
  <c r="Q50" i="47"/>
  <c r="Z50" i="47"/>
  <c r="AA50" i="47"/>
  <c r="AC50" i="47" s="1"/>
  <c r="AB50" i="47"/>
  <c r="AJ50" i="47"/>
  <c r="AM50" i="47"/>
  <c r="AN50" i="47" s="1"/>
  <c r="P51" i="47"/>
  <c r="Q51" i="47"/>
  <c r="Z51" i="47"/>
  <c r="AB51" i="47" s="1"/>
  <c r="AA51" i="47"/>
  <c r="AC51" i="47" s="1"/>
  <c r="AJ51" i="47"/>
  <c r="AM51" i="47"/>
  <c r="AN51" i="47" s="1"/>
  <c r="O8" i="14"/>
  <c r="N8" i="14"/>
  <c r="P8" i="14" s="1"/>
  <c r="AB8" i="14" s="1"/>
  <c r="P14" i="46"/>
  <c r="O8" i="46"/>
  <c r="O7" i="46"/>
  <c r="N8" i="46"/>
  <c r="P8" i="46" s="1"/>
  <c r="AB8" i="46" s="1"/>
  <c r="N7" i="46"/>
  <c r="P7" i="46"/>
  <c r="Q7" i="46"/>
  <c r="Z7" i="46"/>
  <c r="AB7" i="46" s="1"/>
  <c r="AA7" i="46"/>
  <c r="AC7" i="46"/>
  <c r="AJ7" i="46"/>
  <c r="AN7" i="46" s="1"/>
  <c r="AM7" i="46"/>
  <c r="Q8" i="46"/>
  <c r="Z8" i="46"/>
  <c r="AA8" i="46"/>
  <c r="AC8" i="46"/>
  <c r="AJ8" i="46"/>
  <c r="AM8" i="46"/>
  <c r="AN8" i="46" s="1"/>
  <c r="P9" i="46"/>
  <c r="Q9" i="46"/>
  <c r="Z9" i="46"/>
  <c r="AA9" i="46"/>
  <c r="AC9" i="46" s="1"/>
  <c r="AB9" i="46"/>
  <c r="AJ9" i="46"/>
  <c r="AM9" i="46"/>
  <c r="AN9" i="46"/>
  <c r="P10" i="46"/>
  <c r="Q10" i="46"/>
  <c r="Z10" i="46"/>
  <c r="AB10" i="46" s="1"/>
  <c r="AA10" i="46"/>
  <c r="AC10" i="46" s="1"/>
  <c r="AJ10" i="46"/>
  <c r="AM10" i="46"/>
  <c r="AN10" i="46" s="1"/>
  <c r="P11" i="46"/>
  <c r="Q11" i="46"/>
  <c r="Z11" i="46"/>
  <c r="AB11" i="46" s="1"/>
  <c r="AA11" i="46"/>
  <c r="AC11" i="46" s="1"/>
  <c r="AJ11" i="46"/>
  <c r="AM11" i="46"/>
  <c r="AN11" i="46" s="1"/>
  <c r="P12" i="46"/>
  <c r="Q12" i="46"/>
  <c r="AC12" i="46" s="1"/>
  <c r="Z12" i="46"/>
  <c r="AB12" i="46" s="1"/>
  <c r="AA12" i="46"/>
  <c r="AJ12" i="46"/>
  <c r="AM12" i="46"/>
  <c r="AN12" i="46" s="1"/>
  <c r="P13" i="46"/>
  <c r="Q13" i="46"/>
  <c r="Z13" i="46"/>
  <c r="AA13" i="46"/>
  <c r="AB13" i="46"/>
  <c r="AC13" i="46"/>
  <c r="AJ13" i="46"/>
  <c r="AM13" i="46"/>
  <c r="AN13" i="46"/>
  <c r="Q14" i="46"/>
  <c r="Z14" i="46"/>
  <c r="AA14" i="46"/>
  <c r="AB14" i="46"/>
  <c r="AC14" i="46"/>
  <c r="AJ14" i="46"/>
  <c r="AM14" i="46"/>
  <c r="AN14" i="46"/>
  <c r="P15" i="46"/>
  <c r="Q15" i="46"/>
  <c r="Z15" i="46"/>
  <c r="AA15" i="46"/>
  <c r="AC15" i="46" s="1"/>
  <c r="AB15" i="46"/>
  <c r="AJ15" i="46"/>
  <c r="AM15" i="46"/>
  <c r="AN15" i="46" s="1"/>
  <c r="P16" i="46"/>
  <c r="Q16" i="46"/>
  <c r="Z16" i="46"/>
  <c r="AB16" i="46" s="1"/>
  <c r="AA16" i="46"/>
  <c r="AC16" i="46" s="1"/>
  <c r="AJ16" i="46"/>
  <c r="AM16" i="46"/>
  <c r="P17" i="46"/>
  <c r="Q17" i="46"/>
  <c r="Z17" i="46"/>
  <c r="AA17" i="46"/>
  <c r="AB17" i="46"/>
  <c r="AC17" i="46"/>
  <c r="AJ17" i="46"/>
  <c r="AN17" i="46" s="1"/>
  <c r="AM17" i="46"/>
  <c r="P18" i="46"/>
  <c r="Q18" i="46"/>
  <c r="Z18" i="46"/>
  <c r="AA18" i="46"/>
  <c r="AB18" i="46"/>
  <c r="AC18" i="46"/>
  <c r="AJ18" i="46"/>
  <c r="AM18" i="46"/>
  <c r="AN18" i="46"/>
  <c r="P19" i="46"/>
  <c r="Q19" i="46"/>
  <c r="Z19" i="46"/>
  <c r="AA19" i="46"/>
  <c r="AC19" i="46" s="1"/>
  <c r="AB19" i="46"/>
  <c r="AJ19" i="46"/>
  <c r="AM19" i="46"/>
  <c r="AN19" i="46" s="1"/>
  <c r="P20" i="46"/>
  <c r="Q20" i="46"/>
  <c r="Z20" i="46"/>
  <c r="AB20" i="46" s="1"/>
  <c r="AA20" i="46"/>
  <c r="AC20" i="46" s="1"/>
  <c r="AJ20" i="46"/>
  <c r="AM20" i="46"/>
  <c r="P21" i="46"/>
  <c r="Q21" i="46"/>
  <c r="Z21" i="46"/>
  <c r="AB21" i="46" s="1"/>
  <c r="AA21" i="46"/>
  <c r="AC21" i="46"/>
  <c r="AJ21" i="46"/>
  <c r="AN21" i="46" s="1"/>
  <c r="AM21" i="46"/>
  <c r="P22" i="46"/>
  <c r="Q22" i="46"/>
  <c r="Z22" i="46"/>
  <c r="AA22" i="46"/>
  <c r="AB22" i="46"/>
  <c r="AC22" i="46"/>
  <c r="AJ22" i="46"/>
  <c r="AM22" i="46"/>
  <c r="AN22" i="46"/>
  <c r="P23" i="46"/>
  <c r="Q23" i="46"/>
  <c r="Z23" i="46"/>
  <c r="AA23" i="46"/>
  <c r="AC23" i="46" s="1"/>
  <c r="AB23" i="46"/>
  <c r="AJ23" i="46"/>
  <c r="AM23" i="46"/>
  <c r="AN23" i="46" s="1"/>
  <c r="P24" i="46"/>
  <c r="Q24" i="46"/>
  <c r="Z24" i="46"/>
  <c r="AB24" i="46" s="1"/>
  <c r="AA24" i="46"/>
  <c r="AC24" i="46" s="1"/>
  <c r="AJ24" i="46"/>
  <c r="AM24" i="46"/>
  <c r="AN24" i="46" s="1"/>
  <c r="P25" i="46"/>
  <c r="Q25" i="46"/>
  <c r="AC25" i="46" s="1"/>
  <c r="Z25" i="46"/>
  <c r="AB25" i="46" s="1"/>
  <c r="AA25" i="46"/>
  <c r="AJ25" i="46"/>
  <c r="AN25" i="46" s="1"/>
  <c r="AM25" i="46"/>
  <c r="P26" i="46"/>
  <c r="Q26" i="46"/>
  <c r="Z26" i="46"/>
  <c r="AA26" i="46"/>
  <c r="AB26" i="46"/>
  <c r="AC26" i="46"/>
  <c r="AJ26" i="46"/>
  <c r="AM26" i="46"/>
  <c r="AN26" i="46"/>
  <c r="P27" i="46"/>
  <c r="Q27" i="46"/>
  <c r="Z27" i="46"/>
  <c r="AB27" i="46" s="1"/>
  <c r="AA27" i="46"/>
  <c r="AC27" i="46" s="1"/>
  <c r="AJ27" i="46"/>
  <c r="AM27" i="46"/>
  <c r="AN27" i="46" s="1"/>
  <c r="P28" i="46"/>
  <c r="Q28" i="46"/>
  <c r="AC28" i="46" s="1"/>
  <c r="Z28" i="46"/>
  <c r="AB28" i="46" s="1"/>
  <c r="AA28" i="46"/>
  <c r="AJ28" i="46"/>
  <c r="AM28" i="46"/>
  <c r="P29" i="46"/>
  <c r="Q29" i="46"/>
  <c r="Z29" i="46"/>
  <c r="AA29" i="46"/>
  <c r="AC29" i="46" s="1"/>
  <c r="AB29" i="46"/>
  <c r="AJ29" i="46"/>
  <c r="AM29" i="46"/>
  <c r="AN29" i="46"/>
  <c r="P30" i="46"/>
  <c r="Q30" i="46"/>
  <c r="Z30" i="46"/>
  <c r="AB30" i="46" s="1"/>
  <c r="AA30" i="46"/>
  <c r="AC30" i="46" s="1"/>
  <c r="AJ30" i="46"/>
  <c r="AM30" i="46"/>
  <c r="AN30" i="46" s="1"/>
  <c r="P31" i="46"/>
  <c r="Q31" i="46"/>
  <c r="Z31" i="46"/>
  <c r="AB31" i="46" s="1"/>
  <c r="AA31" i="46"/>
  <c r="AC31" i="46"/>
  <c r="AJ31" i="46"/>
  <c r="AN31" i="46" s="1"/>
  <c r="AM31" i="46"/>
  <c r="P32" i="46"/>
  <c r="Q32" i="46"/>
  <c r="Z32" i="46"/>
  <c r="AA32" i="46"/>
  <c r="AB32" i="46"/>
  <c r="AC32" i="46"/>
  <c r="AJ32" i="46"/>
  <c r="AM32" i="46"/>
  <c r="AN32" i="46" s="1"/>
  <c r="P33" i="46"/>
  <c r="Q33" i="46"/>
  <c r="Z33" i="46"/>
  <c r="AA33" i="46"/>
  <c r="AC33" i="46" s="1"/>
  <c r="AB33" i="46"/>
  <c r="AJ33" i="46"/>
  <c r="AM33" i="46"/>
  <c r="AN33" i="46"/>
  <c r="P34" i="46"/>
  <c r="Q34" i="46"/>
  <c r="Z34" i="46"/>
  <c r="AB34" i="46" s="1"/>
  <c r="AA34" i="46"/>
  <c r="AC34" i="46" s="1"/>
  <c r="AJ34" i="46"/>
  <c r="AM34" i="46"/>
  <c r="AN34" i="46" s="1"/>
  <c r="P35" i="46"/>
  <c r="Q35" i="46"/>
  <c r="Z35" i="46"/>
  <c r="AB35" i="46" s="1"/>
  <c r="AA35" i="46"/>
  <c r="AC35" i="46"/>
  <c r="AJ35" i="46"/>
  <c r="AN35" i="46" s="1"/>
  <c r="AM35" i="46"/>
  <c r="P36" i="46"/>
  <c r="Q36" i="46"/>
  <c r="AC36" i="46" s="1"/>
  <c r="Z36" i="46"/>
  <c r="AA36" i="46"/>
  <c r="AB36" i="46"/>
  <c r="AJ36" i="46"/>
  <c r="AM36" i="46"/>
  <c r="AN36" i="46" s="1"/>
  <c r="P37" i="46"/>
  <c r="Q37" i="46"/>
  <c r="Z37" i="46"/>
  <c r="AA37" i="46"/>
  <c r="AC37" i="46" s="1"/>
  <c r="AB37" i="46"/>
  <c r="AJ37" i="46"/>
  <c r="AM37" i="46"/>
  <c r="AN37" i="46"/>
  <c r="P38" i="46"/>
  <c r="Q38" i="46"/>
  <c r="Z38" i="46"/>
  <c r="AB38" i="46" s="1"/>
  <c r="AA38" i="46"/>
  <c r="AC38" i="46" s="1"/>
  <c r="AJ38" i="46"/>
  <c r="AM38" i="46"/>
  <c r="AN38" i="46" s="1"/>
  <c r="P39" i="46"/>
  <c r="Q39" i="46"/>
  <c r="Z39" i="46"/>
  <c r="AB39" i="46" s="1"/>
  <c r="AA39" i="46"/>
  <c r="AC39" i="46"/>
  <c r="AJ39" i="46"/>
  <c r="AN39" i="46" s="1"/>
  <c r="AM39" i="46"/>
  <c r="P40" i="46"/>
  <c r="Q40" i="46"/>
  <c r="Z40" i="46"/>
  <c r="AA40" i="46"/>
  <c r="AB40" i="46"/>
  <c r="AC40" i="46"/>
  <c r="AJ40" i="46"/>
  <c r="AM40" i="46"/>
  <c r="AN40" i="46" s="1"/>
  <c r="P41" i="46"/>
  <c r="AB41" i="46" s="1"/>
  <c r="Q41" i="46"/>
  <c r="Z41" i="46"/>
  <c r="AA41" i="46"/>
  <c r="AC41" i="46" s="1"/>
  <c r="AJ41" i="46"/>
  <c r="AM41" i="46"/>
  <c r="AN41" i="46"/>
  <c r="P42" i="46"/>
  <c r="Q42" i="46"/>
  <c r="Z42" i="46"/>
  <c r="AB42" i="46" s="1"/>
  <c r="AA42" i="46"/>
  <c r="AC42" i="46" s="1"/>
  <c r="AJ42" i="46"/>
  <c r="AM42" i="46"/>
  <c r="AN42" i="46" s="1"/>
  <c r="P43" i="46"/>
  <c r="Q43" i="46"/>
  <c r="Z43" i="46"/>
  <c r="AB43" i="46" s="1"/>
  <c r="AA43" i="46"/>
  <c r="AC43" i="46"/>
  <c r="AJ43" i="46"/>
  <c r="AN43" i="46" s="1"/>
  <c r="AM43" i="46"/>
  <c r="P44" i="46"/>
  <c r="Q44" i="46"/>
  <c r="Z44" i="46"/>
  <c r="AA44" i="46"/>
  <c r="AB44" i="46"/>
  <c r="AC44" i="46"/>
  <c r="AJ44" i="46"/>
  <c r="AM44" i="46"/>
  <c r="AN44" i="46" s="1"/>
  <c r="P45" i="46"/>
  <c r="Q45" i="46"/>
  <c r="Z45" i="46"/>
  <c r="AA45" i="46"/>
  <c r="AC45" i="46" s="1"/>
  <c r="AB45" i="46"/>
  <c r="AJ45" i="46"/>
  <c r="AM45" i="46"/>
  <c r="AN45" i="46"/>
  <c r="P46" i="46"/>
  <c r="Q46" i="46"/>
  <c r="Z46" i="46"/>
  <c r="AB46" i="46" s="1"/>
  <c r="AA46" i="46"/>
  <c r="AC46" i="46" s="1"/>
  <c r="AJ46" i="46"/>
  <c r="AM46" i="46"/>
  <c r="AN46" i="46" s="1"/>
  <c r="P47" i="46"/>
  <c r="Q47" i="46"/>
  <c r="Z47" i="46"/>
  <c r="AB47" i="46" s="1"/>
  <c r="AA47" i="46"/>
  <c r="AC47" i="46"/>
  <c r="AJ47" i="46"/>
  <c r="AN47" i="46" s="1"/>
  <c r="AM47" i="46"/>
  <c r="P48" i="46"/>
  <c r="Q48" i="46"/>
  <c r="Z48" i="46"/>
  <c r="AA48" i="46"/>
  <c r="AB48" i="46"/>
  <c r="AC48" i="46"/>
  <c r="AJ48" i="46"/>
  <c r="AM48" i="46"/>
  <c r="AN48" i="46" s="1"/>
  <c r="P49" i="46"/>
  <c r="Q49" i="46"/>
  <c r="Z49" i="46"/>
  <c r="AA49" i="46"/>
  <c r="AC49" i="46" s="1"/>
  <c r="AB49" i="46"/>
  <c r="AJ49" i="46"/>
  <c r="AM49" i="46"/>
  <c r="AN49" i="46"/>
  <c r="P50" i="46"/>
  <c r="Q50" i="46"/>
  <c r="Z50" i="46"/>
  <c r="AB50" i="46" s="1"/>
  <c r="AA50" i="46"/>
  <c r="AC50" i="46" s="1"/>
  <c r="AJ50" i="46"/>
  <c r="AM50" i="46"/>
  <c r="AN50" i="46" s="1"/>
  <c r="P51" i="46"/>
  <c r="Q51" i="46"/>
  <c r="Z51" i="46"/>
  <c r="AB51" i="46" s="1"/>
  <c r="AA51" i="46"/>
  <c r="AC51" i="46"/>
  <c r="AJ51" i="46"/>
  <c r="AN51" i="46" s="1"/>
  <c r="AM51" i="46"/>
  <c r="AA11" i="41"/>
  <c r="Z11" i="41"/>
  <c r="AJ11" i="41"/>
  <c r="Q11" i="41"/>
  <c r="AC11" i="41" s="1"/>
  <c r="P11" i="41"/>
  <c r="O8" i="45"/>
  <c r="Q8" i="45" s="1"/>
  <c r="AC8" i="45" s="1"/>
  <c r="N8" i="45"/>
  <c r="O7" i="45"/>
  <c r="Q7" i="45" s="1"/>
  <c r="N7" i="45"/>
  <c r="P7" i="45"/>
  <c r="P8" i="45"/>
  <c r="O8" i="43"/>
  <c r="Q8" i="43" s="1"/>
  <c r="N8" i="43"/>
  <c r="O7" i="43"/>
  <c r="N7" i="43"/>
  <c r="O8" i="42"/>
  <c r="Q8" i="42" s="1"/>
  <c r="N8" i="42"/>
  <c r="O7" i="42"/>
  <c r="Q7" i="42"/>
  <c r="AC7" i="42"/>
  <c r="N7" i="42"/>
  <c r="Z7" i="45"/>
  <c r="AA7" i="45"/>
  <c r="AJ7" i="45"/>
  <c r="AM7" i="45"/>
  <c r="AN7" i="45"/>
  <c r="Z8" i="45"/>
  <c r="AB8" i="45"/>
  <c r="AA8" i="45"/>
  <c r="AJ8" i="45"/>
  <c r="AM8" i="45"/>
  <c r="P9" i="45"/>
  <c r="Q9" i="45"/>
  <c r="Z9" i="45"/>
  <c r="AA9" i="45"/>
  <c r="AC9" i="45" s="1"/>
  <c r="AB9" i="45"/>
  <c r="AJ9" i="45"/>
  <c r="AM9" i="45"/>
  <c r="AN9" i="45"/>
  <c r="P10" i="45"/>
  <c r="Q10" i="45"/>
  <c r="Z10" i="45"/>
  <c r="AA10" i="45"/>
  <c r="AB10" i="45"/>
  <c r="AJ10" i="45"/>
  <c r="AM10" i="45"/>
  <c r="AN10" i="45" s="1"/>
  <c r="P11" i="45"/>
  <c r="Q11" i="45"/>
  <c r="Z11" i="45"/>
  <c r="AA11" i="45"/>
  <c r="AJ11" i="45"/>
  <c r="AM11" i="45"/>
  <c r="P12" i="45"/>
  <c r="Q12" i="45"/>
  <c r="Z12" i="45"/>
  <c r="AA12" i="45"/>
  <c r="AC12" i="45" s="1"/>
  <c r="AJ12" i="45"/>
  <c r="AM12" i="45"/>
  <c r="AN12" i="45"/>
  <c r="P13" i="45"/>
  <c r="AB13" i="45" s="1"/>
  <c r="Q13" i="45"/>
  <c r="Z13" i="45"/>
  <c r="AA13" i="45"/>
  <c r="AC13" i="45" s="1"/>
  <c r="AJ13" i="45"/>
  <c r="AM13" i="45"/>
  <c r="AN13" i="45"/>
  <c r="P14" i="45"/>
  <c r="Q14" i="45"/>
  <c r="Z14" i="45"/>
  <c r="AA14" i="45"/>
  <c r="AB14" i="45"/>
  <c r="AJ14" i="45"/>
  <c r="AM14" i="45"/>
  <c r="AN14" i="45" s="1"/>
  <c r="P15" i="45"/>
  <c r="AB15" i="45" s="1"/>
  <c r="Q15" i="45"/>
  <c r="Z15" i="45"/>
  <c r="AA15" i="45"/>
  <c r="AC15" i="45" s="1"/>
  <c r="AJ15" i="45"/>
  <c r="AN15" i="45" s="1"/>
  <c r="AM15" i="45"/>
  <c r="P16" i="45"/>
  <c r="Q16" i="45"/>
  <c r="Z16" i="45"/>
  <c r="AB16" i="45"/>
  <c r="AA16" i="45"/>
  <c r="AC16" i="45"/>
  <c r="AJ16" i="45"/>
  <c r="AM16" i="45"/>
  <c r="P17" i="45"/>
  <c r="Q17" i="45"/>
  <c r="Z17" i="45"/>
  <c r="AA17" i="45"/>
  <c r="AB17" i="45"/>
  <c r="AC17" i="45"/>
  <c r="AJ17" i="45"/>
  <c r="AM17" i="45"/>
  <c r="AN17" i="45"/>
  <c r="P18" i="45"/>
  <c r="AB18" i="45" s="1"/>
  <c r="Q18" i="45"/>
  <c r="Z18" i="45"/>
  <c r="AA18" i="45"/>
  <c r="AC18" i="45"/>
  <c r="AJ18" i="45"/>
  <c r="AM18" i="45"/>
  <c r="AN18" i="45"/>
  <c r="P19" i="45"/>
  <c r="Q19" i="45"/>
  <c r="Z19" i="45"/>
  <c r="AB19" i="45"/>
  <c r="AA19" i="45"/>
  <c r="AC19" i="45"/>
  <c r="AJ19" i="45"/>
  <c r="AM19" i="45"/>
  <c r="AN19" i="45" s="1"/>
  <c r="P20" i="45"/>
  <c r="Q20" i="45"/>
  <c r="Z20" i="45"/>
  <c r="AA20" i="45"/>
  <c r="AC20" i="45" s="1"/>
  <c r="AJ20" i="45"/>
  <c r="AN20" i="45" s="1"/>
  <c r="AM20" i="45"/>
  <c r="P21" i="45"/>
  <c r="Q21" i="45"/>
  <c r="Z21" i="45"/>
  <c r="AA21" i="45"/>
  <c r="AB21" i="45"/>
  <c r="AC21" i="45"/>
  <c r="AJ21" i="45"/>
  <c r="AM21" i="45"/>
  <c r="AN21" i="45" s="1"/>
  <c r="P22" i="45"/>
  <c r="AB22" i="45" s="1"/>
  <c r="Q22" i="45"/>
  <c r="Z22" i="45"/>
  <c r="AA22" i="45"/>
  <c r="AC22" i="45"/>
  <c r="AJ22" i="45"/>
  <c r="AM22" i="45"/>
  <c r="AN22" i="45"/>
  <c r="P23" i="45"/>
  <c r="Q23" i="45"/>
  <c r="Z23" i="45"/>
  <c r="AB23" i="45"/>
  <c r="AA23" i="45"/>
  <c r="AC23" i="45"/>
  <c r="AJ23" i="45"/>
  <c r="AM23" i="45"/>
  <c r="AN23" i="45" s="1"/>
  <c r="P24" i="45"/>
  <c r="AB24" i="45" s="1"/>
  <c r="Q24" i="45"/>
  <c r="Z24" i="45"/>
  <c r="AA24" i="45"/>
  <c r="AC24" i="45" s="1"/>
  <c r="AJ24" i="45"/>
  <c r="AM24" i="45"/>
  <c r="P25" i="45"/>
  <c r="Q25" i="45"/>
  <c r="Z25" i="45"/>
  <c r="AB25" i="45" s="1"/>
  <c r="AA25" i="45"/>
  <c r="AC25" i="45"/>
  <c r="AJ25" i="45"/>
  <c r="AN25" i="45" s="1"/>
  <c r="AM25" i="45"/>
  <c r="P26" i="45"/>
  <c r="Q26" i="45"/>
  <c r="AC26" i="45" s="1"/>
  <c r="Z26" i="45"/>
  <c r="AA26" i="45"/>
  <c r="AB26" i="45"/>
  <c r="AJ26" i="45"/>
  <c r="AM26" i="45"/>
  <c r="AN26" i="45" s="1"/>
  <c r="P27" i="45"/>
  <c r="AB27" i="45" s="1"/>
  <c r="Q27" i="45"/>
  <c r="Z27" i="45"/>
  <c r="AA27" i="45"/>
  <c r="AC27" i="45" s="1"/>
  <c r="AJ27" i="45"/>
  <c r="AM27" i="45"/>
  <c r="AN27" i="45"/>
  <c r="P28" i="45"/>
  <c r="Q28" i="45"/>
  <c r="Z28" i="45"/>
  <c r="AB28" i="45"/>
  <c r="AA28" i="45"/>
  <c r="AC28" i="45"/>
  <c r="AJ28" i="45"/>
  <c r="AM28" i="45"/>
  <c r="AN28" i="45" s="1"/>
  <c r="P29" i="45"/>
  <c r="Q29" i="45"/>
  <c r="Z29" i="45"/>
  <c r="AB29" i="45" s="1"/>
  <c r="AA29" i="45"/>
  <c r="AC29" i="45"/>
  <c r="AJ29" i="45"/>
  <c r="AN29" i="45" s="1"/>
  <c r="AM29" i="45"/>
  <c r="P30" i="45"/>
  <c r="Q30" i="45"/>
  <c r="AC30" i="45" s="1"/>
  <c r="Z30" i="45"/>
  <c r="AA30" i="45"/>
  <c r="AB30" i="45"/>
  <c r="AJ30" i="45"/>
  <c r="AM30" i="45"/>
  <c r="AN30" i="45" s="1"/>
  <c r="P31" i="45"/>
  <c r="AB31" i="45" s="1"/>
  <c r="Q31" i="45"/>
  <c r="Z31" i="45"/>
  <c r="AA31" i="45"/>
  <c r="AC31" i="45" s="1"/>
  <c r="AJ31" i="45"/>
  <c r="AM31" i="45"/>
  <c r="AN31" i="45"/>
  <c r="P32" i="45"/>
  <c r="Q32" i="45"/>
  <c r="Z32" i="45"/>
  <c r="AB32" i="45"/>
  <c r="AA32" i="45"/>
  <c r="AC32" i="45"/>
  <c r="AJ32" i="45"/>
  <c r="AN32" i="45"/>
  <c r="AM32" i="45"/>
  <c r="P33" i="45"/>
  <c r="Q33" i="45"/>
  <c r="Z33" i="45"/>
  <c r="AB33" i="45" s="1"/>
  <c r="AA33" i="45"/>
  <c r="AC33" i="45"/>
  <c r="AJ33" i="45"/>
  <c r="AN33" i="45" s="1"/>
  <c r="AM33" i="45"/>
  <c r="P34" i="45"/>
  <c r="Q34" i="45"/>
  <c r="AC34" i="45" s="1"/>
  <c r="Z34" i="45"/>
  <c r="AA34" i="45"/>
  <c r="AB34" i="45"/>
  <c r="AJ34" i="45"/>
  <c r="AM34" i="45"/>
  <c r="AN34" i="45" s="1"/>
  <c r="P35" i="45"/>
  <c r="AB35" i="45" s="1"/>
  <c r="Q35" i="45"/>
  <c r="Z35" i="45"/>
  <c r="AA35" i="45"/>
  <c r="AC35" i="45" s="1"/>
  <c r="AJ35" i="45"/>
  <c r="AM35" i="45"/>
  <c r="AN35" i="45"/>
  <c r="P36" i="45"/>
  <c r="Q36" i="45"/>
  <c r="Z36" i="45"/>
  <c r="AB36" i="45"/>
  <c r="AA36" i="45"/>
  <c r="AC36" i="45"/>
  <c r="AJ36" i="45"/>
  <c r="AN36" i="45"/>
  <c r="AM36" i="45"/>
  <c r="P37" i="45"/>
  <c r="Q37" i="45"/>
  <c r="Z37" i="45"/>
  <c r="AB37" i="45" s="1"/>
  <c r="AA37" i="45"/>
  <c r="AC37" i="45"/>
  <c r="AJ37" i="45"/>
  <c r="AN37" i="45" s="1"/>
  <c r="AM37" i="45"/>
  <c r="P38" i="45"/>
  <c r="Q38" i="45"/>
  <c r="AC38" i="45" s="1"/>
  <c r="Z38" i="45"/>
  <c r="AA38" i="45"/>
  <c r="AB38" i="45"/>
  <c r="AJ38" i="45"/>
  <c r="AM38" i="45"/>
  <c r="AN38" i="45" s="1"/>
  <c r="P39" i="45"/>
  <c r="AB39" i="45" s="1"/>
  <c r="Q39" i="45"/>
  <c r="Z39" i="45"/>
  <c r="AA39" i="45"/>
  <c r="AC39" i="45" s="1"/>
  <c r="AJ39" i="45"/>
  <c r="AM39" i="45"/>
  <c r="AN39" i="45"/>
  <c r="P40" i="45"/>
  <c r="Q40" i="45"/>
  <c r="Z40" i="45"/>
  <c r="AB40" i="45"/>
  <c r="AA40" i="45"/>
  <c r="AC40" i="45"/>
  <c r="AJ40" i="45"/>
  <c r="AM40" i="45"/>
  <c r="AN40" i="45" s="1"/>
  <c r="P41" i="45"/>
  <c r="Q41" i="45"/>
  <c r="Z41" i="45"/>
  <c r="AB41" i="45" s="1"/>
  <c r="AA41" i="45"/>
  <c r="AC41" i="45" s="1"/>
  <c r="AJ41" i="45"/>
  <c r="AM41" i="45"/>
  <c r="AN41" i="45" s="1"/>
  <c r="P42" i="45"/>
  <c r="Q42" i="45"/>
  <c r="Z42" i="45"/>
  <c r="AA42" i="45"/>
  <c r="AC42" i="45"/>
  <c r="AJ42" i="45"/>
  <c r="AN42" i="45" s="1"/>
  <c r="AM42" i="45"/>
  <c r="P43" i="45"/>
  <c r="Q43" i="45"/>
  <c r="Z43" i="45"/>
  <c r="AB43" i="45"/>
  <c r="AA43" i="45"/>
  <c r="AC43" i="45"/>
  <c r="AJ43" i="45"/>
  <c r="AM43" i="45"/>
  <c r="AN43" i="45" s="1"/>
  <c r="P44" i="45"/>
  <c r="AB44" i="45" s="1"/>
  <c r="Q44" i="45"/>
  <c r="Z44" i="45"/>
  <c r="AA44" i="45"/>
  <c r="AC44" i="45" s="1"/>
  <c r="AJ44" i="45"/>
  <c r="AM44" i="45"/>
  <c r="AN44" i="45" s="1"/>
  <c r="P45" i="45"/>
  <c r="Q45" i="45"/>
  <c r="Z45" i="45"/>
  <c r="AB45" i="45" s="1"/>
  <c r="AA45" i="45"/>
  <c r="AC45" i="45" s="1"/>
  <c r="AJ45" i="45"/>
  <c r="AM45" i="45"/>
  <c r="AN45" i="45" s="1"/>
  <c r="P46" i="45"/>
  <c r="Q46" i="45"/>
  <c r="Z46" i="45"/>
  <c r="AA46" i="45"/>
  <c r="AC46" i="45"/>
  <c r="AJ46" i="45"/>
  <c r="AN46" i="45" s="1"/>
  <c r="AM46" i="45"/>
  <c r="P47" i="45"/>
  <c r="Q47" i="45"/>
  <c r="Z47" i="45"/>
  <c r="AB47" i="45"/>
  <c r="AA47" i="45"/>
  <c r="AC47" i="45"/>
  <c r="AJ47" i="45"/>
  <c r="AM47" i="45"/>
  <c r="AN47" i="45" s="1"/>
  <c r="P48" i="45"/>
  <c r="AB48" i="45" s="1"/>
  <c r="Q48" i="45"/>
  <c r="Z48" i="45"/>
  <c r="AA48" i="45"/>
  <c r="AC48" i="45" s="1"/>
  <c r="AJ48" i="45"/>
  <c r="AM48" i="45"/>
  <c r="AN48" i="45" s="1"/>
  <c r="P49" i="45"/>
  <c r="Q49" i="45"/>
  <c r="Z49" i="45"/>
  <c r="AB49" i="45" s="1"/>
  <c r="AA49" i="45"/>
  <c r="AC49" i="45" s="1"/>
  <c r="AJ49" i="45"/>
  <c r="AM49" i="45"/>
  <c r="AN49" i="45" s="1"/>
  <c r="P50" i="45"/>
  <c r="AB50" i="45" s="1"/>
  <c r="Q50" i="45"/>
  <c r="Z50" i="45"/>
  <c r="AA50" i="45"/>
  <c r="AC50" i="45"/>
  <c r="AJ50" i="45"/>
  <c r="AN50" i="45" s="1"/>
  <c r="AM50" i="45"/>
  <c r="P51" i="45"/>
  <c r="Q51" i="45"/>
  <c r="Z51" i="45"/>
  <c r="AB51" i="45"/>
  <c r="AA51" i="45"/>
  <c r="AC51" i="45"/>
  <c r="AJ51" i="45"/>
  <c r="AM51" i="45"/>
  <c r="AN51" i="45" s="1"/>
  <c r="AM51" i="43"/>
  <c r="AN51" i="43" s="1"/>
  <c r="AJ51" i="43"/>
  <c r="AA51" i="43"/>
  <c r="Z51" i="43"/>
  <c r="Q51" i="43"/>
  <c r="AC51" i="43"/>
  <c r="P51" i="43"/>
  <c r="AB51" i="43"/>
  <c r="AM50" i="43"/>
  <c r="AJ50" i="43"/>
  <c r="AA50" i="43"/>
  <c r="AC50" i="43" s="1"/>
  <c r="Z50" i="43"/>
  <c r="AB50" i="43" s="1"/>
  <c r="Q50" i="43"/>
  <c r="P50" i="43"/>
  <c r="AM49" i="43"/>
  <c r="AJ49" i="43"/>
  <c r="AN49" i="43" s="1"/>
  <c r="AA49" i="43"/>
  <c r="AC49" i="43" s="1"/>
  <c r="Z49" i="43"/>
  <c r="Q49" i="43"/>
  <c r="P49" i="43"/>
  <c r="AB49" i="43" s="1"/>
  <c r="AM48" i="43"/>
  <c r="AN48" i="43" s="1"/>
  <c r="AJ48" i="43"/>
  <c r="AA48" i="43"/>
  <c r="Z48" i="43"/>
  <c r="AB48" i="43" s="1"/>
  <c r="Q48" i="43"/>
  <c r="AC48" i="43" s="1"/>
  <c r="P48" i="43"/>
  <c r="AM47" i="43"/>
  <c r="AJ47" i="43"/>
  <c r="AA47" i="43"/>
  <c r="Z47" i="43"/>
  <c r="Q47" i="43"/>
  <c r="AC47" i="43" s="1"/>
  <c r="P47" i="43"/>
  <c r="AB47" i="43"/>
  <c r="AM46" i="43"/>
  <c r="AN46" i="43" s="1"/>
  <c r="AJ46" i="43"/>
  <c r="AA46" i="43"/>
  <c r="AC46" i="43" s="1"/>
  <c r="Z46" i="43"/>
  <c r="AB46" i="43" s="1"/>
  <c r="Q46" i="43"/>
  <c r="P46" i="43"/>
  <c r="AM45" i="43"/>
  <c r="AJ45" i="43"/>
  <c r="AN45" i="43" s="1"/>
  <c r="AA45" i="43"/>
  <c r="Z45" i="43"/>
  <c r="Q45" i="43"/>
  <c r="AC45" i="43" s="1"/>
  <c r="P45" i="43"/>
  <c r="AB45" i="43" s="1"/>
  <c r="AM44" i="43"/>
  <c r="AJ44" i="43"/>
  <c r="AN44" i="43" s="1"/>
  <c r="AA44" i="43"/>
  <c r="Z44" i="43"/>
  <c r="AB44" i="43" s="1"/>
  <c r="Q44" i="43"/>
  <c r="AC44" i="43" s="1"/>
  <c r="P44" i="43"/>
  <c r="AM43" i="43"/>
  <c r="AN43" i="43" s="1"/>
  <c r="AJ43" i="43"/>
  <c r="AA43" i="43"/>
  <c r="Z43" i="43"/>
  <c r="Q43" i="43"/>
  <c r="AC43" i="43" s="1"/>
  <c r="P43" i="43"/>
  <c r="AB43" i="43" s="1"/>
  <c r="AM42" i="43"/>
  <c r="AN42" i="43" s="1"/>
  <c r="AJ42" i="43"/>
  <c r="AA42" i="43"/>
  <c r="Z42" i="43"/>
  <c r="Q42" i="43"/>
  <c r="AC42" i="43"/>
  <c r="P42" i="43"/>
  <c r="AB42" i="43"/>
  <c r="AM41" i="43"/>
  <c r="AJ41" i="43"/>
  <c r="AN41" i="43" s="1"/>
  <c r="AA41" i="43"/>
  <c r="Z41" i="43"/>
  <c r="Q41" i="43"/>
  <c r="P41" i="43"/>
  <c r="AB41" i="43" s="1"/>
  <c r="AM40" i="43"/>
  <c r="AJ40" i="43"/>
  <c r="AN40" i="43" s="1"/>
  <c r="AA40" i="43"/>
  <c r="Z40" i="43"/>
  <c r="Q40" i="43"/>
  <c r="AC40" i="43" s="1"/>
  <c r="P40" i="43"/>
  <c r="AB40" i="43"/>
  <c r="AM39" i="43"/>
  <c r="AJ39" i="43"/>
  <c r="AA39" i="43"/>
  <c r="Z39" i="43"/>
  <c r="Q39" i="43"/>
  <c r="AC39" i="43" s="1"/>
  <c r="P39" i="43"/>
  <c r="AB39" i="43" s="1"/>
  <c r="AM38" i="43"/>
  <c r="AN38" i="43" s="1"/>
  <c r="AJ38" i="43"/>
  <c r="AA38" i="43"/>
  <c r="Z38" i="43"/>
  <c r="Q38" i="43"/>
  <c r="AC38" i="43"/>
  <c r="P38" i="43"/>
  <c r="AB38" i="43"/>
  <c r="AM37" i="43"/>
  <c r="AJ37" i="43"/>
  <c r="AN37" i="43" s="1"/>
  <c r="AA37" i="43"/>
  <c r="Z37" i="43"/>
  <c r="Q37" i="43"/>
  <c r="P37" i="43"/>
  <c r="AB37" i="43" s="1"/>
  <c r="AM36" i="43"/>
  <c r="AJ36" i="43"/>
  <c r="AN36" i="43" s="1"/>
  <c r="AA36" i="43"/>
  <c r="Z36" i="43"/>
  <c r="Q36" i="43"/>
  <c r="AC36" i="43" s="1"/>
  <c r="P36" i="43"/>
  <c r="AB36" i="43"/>
  <c r="AM35" i="43"/>
  <c r="AJ35" i="43"/>
  <c r="AA35" i="43"/>
  <c r="Z35" i="43"/>
  <c r="Q35" i="43"/>
  <c r="AC35" i="43" s="1"/>
  <c r="P35" i="43"/>
  <c r="AB35" i="43" s="1"/>
  <c r="AM34" i="43"/>
  <c r="AN34" i="43" s="1"/>
  <c r="AJ34" i="43"/>
  <c r="AA34" i="43"/>
  <c r="Z34" i="43"/>
  <c r="Q34" i="43"/>
  <c r="AC34" i="43"/>
  <c r="P34" i="43"/>
  <c r="AB34" i="43"/>
  <c r="AM33" i="43"/>
  <c r="AN33" i="43"/>
  <c r="AJ33" i="43"/>
  <c r="AA33" i="43"/>
  <c r="Z33" i="43"/>
  <c r="Q33" i="43"/>
  <c r="P33" i="43"/>
  <c r="AB33" i="43" s="1"/>
  <c r="AM32" i="43"/>
  <c r="AJ32" i="43"/>
  <c r="AN32" i="43" s="1"/>
  <c r="AA32" i="43"/>
  <c r="Z32" i="43"/>
  <c r="Q32" i="43"/>
  <c r="AC32" i="43" s="1"/>
  <c r="P32" i="43"/>
  <c r="AB32" i="43"/>
  <c r="AM31" i="43"/>
  <c r="AJ31" i="43"/>
  <c r="AA31" i="43"/>
  <c r="Z31" i="43"/>
  <c r="Q31" i="43"/>
  <c r="AC31" i="43" s="1"/>
  <c r="P31" i="43"/>
  <c r="AB31" i="43" s="1"/>
  <c r="AM30" i="43"/>
  <c r="AN30" i="43" s="1"/>
  <c r="AJ30" i="43"/>
  <c r="AA30" i="43"/>
  <c r="Z30" i="43"/>
  <c r="Q30" i="43"/>
  <c r="AC30" i="43"/>
  <c r="P30" i="43"/>
  <c r="AB30" i="43"/>
  <c r="AM29" i="43"/>
  <c r="AN29" i="43"/>
  <c r="AJ29" i="43"/>
  <c r="AA29" i="43"/>
  <c r="Z29" i="43"/>
  <c r="Q29" i="43"/>
  <c r="P29" i="43"/>
  <c r="AB29" i="43" s="1"/>
  <c r="AM28" i="43"/>
  <c r="AJ28" i="43"/>
  <c r="AN28" i="43" s="1"/>
  <c r="AA28" i="43"/>
  <c r="Z28" i="43"/>
  <c r="Q28" i="43"/>
  <c r="AC28" i="43" s="1"/>
  <c r="P28" i="43"/>
  <c r="AB28" i="43"/>
  <c r="AM27" i="43"/>
  <c r="AJ27" i="43"/>
  <c r="AA27" i="43"/>
  <c r="Z27" i="43"/>
  <c r="Q27" i="43"/>
  <c r="AC27" i="43" s="1"/>
  <c r="P27" i="43"/>
  <c r="AB27" i="43" s="1"/>
  <c r="AM26" i="43"/>
  <c r="AN26" i="43" s="1"/>
  <c r="AJ26" i="43"/>
  <c r="AA26" i="43"/>
  <c r="Z26" i="43"/>
  <c r="Q26" i="43"/>
  <c r="AC26" i="43"/>
  <c r="P26" i="43"/>
  <c r="AB26" i="43"/>
  <c r="AM25" i="43"/>
  <c r="AN25" i="43"/>
  <c r="AJ25" i="43"/>
  <c r="AA25" i="43"/>
  <c r="Z25" i="43"/>
  <c r="Q25" i="43"/>
  <c r="P25" i="43"/>
  <c r="AB25" i="43" s="1"/>
  <c r="AM24" i="43"/>
  <c r="AJ24" i="43"/>
  <c r="AN24" i="43" s="1"/>
  <c r="AA24" i="43"/>
  <c r="Z24" i="43"/>
  <c r="Q24" i="43"/>
  <c r="AC24" i="43" s="1"/>
  <c r="P24" i="43"/>
  <c r="AB24" i="43"/>
  <c r="AM23" i="43"/>
  <c r="AJ23" i="43"/>
  <c r="AA23" i="43"/>
  <c r="Z23" i="43"/>
  <c r="Q23" i="43"/>
  <c r="AC23" i="43" s="1"/>
  <c r="P23" i="43"/>
  <c r="AB23" i="43" s="1"/>
  <c r="AM22" i="43"/>
  <c r="AN22" i="43" s="1"/>
  <c r="AJ22" i="43"/>
  <c r="AA22" i="43"/>
  <c r="Z22" i="43"/>
  <c r="Q22" i="43"/>
  <c r="AC22" i="43"/>
  <c r="P22" i="43"/>
  <c r="AB22" i="43"/>
  <c r="AM21" i="43"/>
  <c r="AN21" i="43"/>
  <c r="AJ21" i="43"/>
  <c r="AA21" i="43"/>
  <c r="Z21" i="43"/>
  <c r="Q21" i="43"/>
  <c r="P21" i="43"/>
  <c r="AB21" i="43" s="1"/>
  <c r="AM20" i="43"/>
  <c r="AJ20" i="43"/>
  <c r="AN20" i="43" s="1"/>
  <c r="AA20" i="43"/>
  <c r="Z20" i="43"/>
  <c r="Q20" i="43"/>
  <c r="AC20" i="43" s="1"/>
  <c r="P20" i="43"/>
  <c r="AB20" i="43"/>
  <c r="AM19" i="43"/>
  <c r="AJ19" i="43"/>
  <c r="AA19" i="43"/>
  <c r="Z19" i="43"/>
  <c r="Q19" i="43"/>
  <c r="AC19" i="43" s="1"/>
  <c r="P19" i="43"/>
  <c r="AB19" i="43" s="1"/>
  <c r="AM18" i="43"/>
  <c r="AN18" i="43" s="1"/>
  <c r="AJ18" i="43"/>
  <c r="AA18" i="43"/>
  <c r="Z18" i="43"/>
  <c r="Q18" i="43"/>
  <c r="AC18" i="43"/>
  <c r="P18" i="43"/>
  <c r="AB18" i="43"/>
  <c r="AM17" i="43"/>
  <c r="AN17" i="43"/>
  <c r="AJ17" i="43"/>
  <c r="AA17" i="43"/>
  <c r="Z17" i="43"/>
  <c r="Q17" i="43"/>
  <c r="P17" i="43"/>
  <c r="AB17" i="43" s="1"/>
  <c r="AM16" i="43"/>
  <c r="AJ16" i="43"/>
  <c r="AN16" i="43" s="1"/>
  <c r="AA16" i="43"/>
  <c r="Z16" i="43"/>
  <c r="Q16" i="43"/>
  <c r="AC16" i="43" s="1"/>
  <c r="P16" i="43"/>
  <c r="AB16" i="43"/>
  <c r="AM15" i="43"/>
  <c r="AJ15" i="43"/>
  <c r="AA15" i="43"/>
  <c r="Z15" i="43"/>
  <c r="Q15" i="43"/>
  <c r="AC15" i="43" s="1"/>
  <c r="P15" i="43"/>
  <c r="AB15" i="43" s="1"/>
  <c r="AM14" i="43"/>
  <c r="AN14" i="43" s="1"/>
  <c r="AJ14" i="43"/>
  <c r="AA14" i="43"/>
  <c r="Z14" i="43"/>
  <c r="Q14" i="43"/>
  <c r="P14" i="43"/>
  <c r="AM13" i="43"/>
  <c r="AJ13" i="43"/>
  <c r="AA13" i="43"/>
  <c r="Z13" i="43"/>
  <c r="Q13" i="43"/>
  <c r="P13" i="43"/>
  <c r="AB13" i="43" s="1"/>
  <c r="AM12" i="43"/>
  <c r="AN12" i="43" s="1"/>
  <c r="AJ12" i="43"/>
  <c r="AA12" i="43"/>
  <c r="Z12" i="43"/>
  <c r="Q12" i="43"/>
  <c r="P12" i="43"/>
  <c r="AM11" i="43"/>
  <c r="AN11" i="43"/>
  <c r="AJ11" i="43"/>
  <c r="AA11" i="43"/>
  <c r="Z11" i="43"/>
  <c r="Q11" i="43"/>
  <c r="P11" i="43"/>
  <c r="AM10" i="43"/>
  <c r="AJ10" i="43"/>
  <c r="AA10" i="43"/>
  <c r="Z10" i="43"/>
  <c r="Q10" i="43"/>
  <c r="P10" i="43"/>
  <c r="AM9" i="43"/>
  <c r="AJ9" i="43"/>
  <c r="AA9" i="43"/>
  <c r="Z9" i="43"/>
  <c r="Q9" i="43"/>
  <c r="AC9" i="43" s="1"/>
  <c r="P9" i="43"/>
  <c r="AB9" i="43" s="1"/>
  <c r="AM8" i="43"/>
  <c r="AJ8" i="43"/>
  <c r="AA8" i="43"/>
  <c r="Z8" i="43"/>
  <c r="P8" i="43"/>
  <c r="AM7" i="43"/>
  <c r="AJ7" i="43"/>
  <c r="AA7" i="43"/>
  <c r="Z7" i="43"/>
  <c r="Q7" i="43"/>
  <c r="P7" i="43"/>
  <c r="P7" i="42"/>
  <c r="Z7" i="42"/>
  <c r="AB7" i="42"/>
  <c r="AA7" i="42"/>
  <c r="AJ7" i="42"/>
  <c r="AM7" i="42"/>
  <c r="P8" i="42"/>
  <c r="AB8" i="42" s="1"/>
  <c r="Z8" i="42"/>
  <c r="AA8" i="42"/>
  <c r="AJ8" i="42"/>
  <c r="AM8" i="42"/>
  <c r="P9" i="42"/>
  <c r="Q9" i="42"/>
  <c r="AC9" i="42" s="1"/>
  <c r="Z9" i="42"/>
  <c r="AA9" i="42"/>
  <c r="AB9" i="42"/>
  <c r="AJ9" i="42"/>
  <c r="AM9" i="42"/>
  <c r="AN9" i="42" s="1"/>
  <c r="P10" i="42"/>
  <c r="Q10" i="42"/>
  <c r="AC10" i="42"/>
  <c r="Z10" i="42"/>
  <c r="AB10" i="42"/>
  <c r="AA10" i="42"/>
  <c r="AJ10" i="42"/>
  <c r="AM10" i="42"/>
  <c r="P11" i="42"/>
  <c r="Q11" i="42"/>
  <c r="AC11" i="42" s="1"/>
  <c r="Z11" i="42"/>
  <c r="AA11" i="42"/>
  <c r="AJ11" i="42"/>
  <c r="AM11" i="42"/>
  <c r="P12" i="42"/>
  <c r="AB12" i="42" s="1"/>
  <c r="Q12" i="42"/>
  <c r="Z12" i="42"/>
  <c r="AA12" i="42"/>
  <c r="AJ12" i="42"/>
  <c r="AM12" i="42"/>
  <c r="AN12" i="42"/>
  <c r="P13" i="42"/>
  <c r="Q13" i="42"/>
  <c r="AC13" i="42" s="1"/>
  <c r="Z13" i="42"/>
  <c r="AA13" i="42"/>
  <c r="AB13" i="42"/>
  <c r="AJ13" i="42"/>
  <c r="AM13" i="42"/>
  <c r="AN13" i="42" s="1"/>
  <c r="P14" i="42"/>
  <c r="Q14" i="42"/>
  <c r="AC14" i="42"/>
  <c r="Z14" i="42"/>
  <c r="AB14" i="42"/>
  <c r="AA14" i="42"/>
  <c r="AJ14" i="42"/>
  <c r="AN14" i="42" s="1"/>
  <c r="AM14" i="42"/>
  <c r="P15" i="42"/>
  <c r="AB15" i="42"/>
  <c r="Q15" i="42"/>
  <c r="Z15" i="42"/>
  <c r="AA15" i="42"/>
  <c r="AC15" i="42"/>
  <c r="AJ15" i="42"/>
  <c r="AM15" i="42"/>
  <c r="P16" i="42"/>
  <c r="Q16" i="42"/>
  <c r="Z16" i="42"/>
  <c r="AB16" i="42"/>
  <c r="AA16" i="42"/>
  <c r="AJ16" i="42"/>
  <c r="AM16" i="42"/>
  <c r="P17" i="42"/>
  <c r="Q17" i="42"/>
  <c r="AC17" i="42"/>
  <c r="Z17" i="42"/>
  <c r="AB17" i="42"/>
  <c r="AA17" i="42"/>
  <c r="AJ17" i="42"/>
  <c r="AM17" i="42"/>
  <c r="AN17" i="42" s="1"/>
  <c r="P18" i="42"/>
  <c r="AB18" i="42"/>
  <c r="Q18" i="42"/>
  <c r="Z18" i="42"/>
  <c r="AA18" i="42"/>
  <c r="AC18" i="42"/>
  <c r="AJ18" i="42"/>
  <c r="AM18" i="42"/>
  <c r="AN18" i="42"/>
  <c r="P19" i="42"/>
  <c r="AB19" i="42" s="1"/>
  <c r="Q19" i="42"/>
  <c r="Z19" i="42"/>
  <c r="AA19" i="42"/>
  <c r="AC19" i="42" s="1"/>
  <c r="AJ19" i="42"/>
  <c r="AM19" i="42"/>
  <c r="AN19" i="42"/>
  <c r="P20" i="42"/>
  <c r="Q20" i="42"/>
  <c r="Z20" i="42"/>
  <c r="AB20" i="42"/>
  <c r="AA20" i="42"/>
  <c r="AC20" i="42"/>
  <c r="AJ20" i="42"/>
  <c r="AM20" i="42"/>
  <c r="AN20" i="42" s="1"/>
  <c r="P21" i="42"/>
  <c r="Q21" i="42"/>
  <c r="Z21" i="42"/>
  <c r="AA21" i="42"/>
  <c r="AC21" i="42" s="1"/>
  <c r="AJ21" i="42"/>
  <c r="AM21" i="42"/>
  <c r="AN21" i="42" s="1"/>
  <c r="P22" i="42"/>
  <c r="AB22" i="42"/>
  <c r="Q22" i="42"/>
  <c r="Z22" i="42"/>
  <c r="AA22" i="42"/>
  <c r="AC22" i="42"/>
  <c r="AJ22" i="42"/>
  <c r="AM22" i="42"/>
  <c r="AN22" i="42"/>
  <c r="P23" i="42"/>
  <c r="AB23" i="42" s="1"/>
  <c r="Q23" i="42"/>
  <c r="Z23" i="42"/>
  <c r="AA23" i="42"/>
  <c r="AC23" i="42" s="1"/>
  <c r="AJ23" i="42"/>
  <c r="AM23" i="42"/>
  <c r="P24" i="42"/>
  <c r="AB24" i="42" s="1"/>
  <c r="Q24" i="42"/>
  <c r="Z24" i="42"/>
  <c r="AA24" i="42"/>
  <c r="AC24" i="42" s="1"/>
  <c r="AJ24" i="42"/>
  <c r="AM24" i="42"/>
  <c r="AN24" i="42"/>
  <c r="P25" i="42"/>
  <c r="Q25" i="42"/>
  <c r="Z25" i="42"/>
  <c r="AB25" i="42"/>
  <c r="AA25" i="42"/>
  <c r="AC25" i="42"/>
  <c r="AJ25" i="42"/>
  <c r="AM25" i="42"/>
  <c r="AN25" i="42" s="1"/>
  <c r="P26" i="42"/>
  <c r="Q26" i="42"/>
  <c r="AC26" i="42" s="1"/>
  <c r="Z26" i="42"/>
  <c r="AB26" i="42" s="1"/>
  <c r="AA26" i="42"/>
  <c r="AJ26" i="42"/>
  <c r="AN26" i="42"/>
  <c r="AM26" i="42"/>
  <c r="P27" i="42"/>
  <c r="AB27" i="42" s="1"/>
  <c r="Q27" i="42"/>
  <c r="AC27" i="42" s="1"/>
  <c r="Z27" i="42"/>
  <c r="AA27" i="42"/>
  <c r="AJ27" i="42"/>
  <c r="AN27" i="42" s="1"/>
  <c r="AM27" i="42"/>
  <c r="P28" i="42"/>
  <c r="Q28" i="42"/>
  <c r="Z28" i="42"/>
  <c r="AB28" i="42"/>
  <c r="AA28" i="42"/>
  <c r="AC28" i="42"/>
  <c r="AJ28" i="42"/>
  <c r="AN28" i="42"/>
  <c r="AM28" i="42"/>
  <c r="P29" i="42"/>
  <c r="AB29" i="42" s="1"/>
  <c r="Q29" i="42"/>
  <c r="Z29" i="42"/>
  <c r="AA29" i="42"/>
  <c r="AC29" i="42" s="1"/>
  <c r="AJ29" i="42"/>
  <c r="AM29" i="42"/>
  <c r="AN29" i="42"/>
  <c r="P30" i="42"/>
  <c r="Q30" i="42"/>
  <c r="AC30" i="42" s="1"/>
  <c r="Z30" i="42"/>
  <c r="AB30" i="42" s="1"/>
  <c r="AA30" i="42"/>
  <c r="AJ30" i="42"/>
  <c r="AM30" i="42"/>
  <c r="P31" i="42"/>
  <c r="AB31" i="42"/>
  <c r="Q31" i="42"/>
  <c r="AC31" i="42"/>
  <c r="Z31" i="42"/>
  <c r="AA31" i="42"/>
  <c r="AJ31" i="42"/>
  <c r="AM31" i="42"/>
  <c r="P32" i="42"/>
  <c r="Q32" i="42"/>
  <c r="Z32" i="42"/>
  <c r="AB32" i="42" s="1"/>
  <c r="AA32" i="42"/>
  <c r="AJ32" i="42"/>
  <c r="AM32" i="42"/>
  <c r="P33" i="42"/>
  <c r="Q33" i="42"/>
  <c r="Z33" i="42"/>
  <c r="AB33" i="42"/>
  <c r="AA33" i="42"/>
  <c r="AC33" i="42"/>
  <c r="AJ33" i="42"/>
  <c r="AM33" i="42"/>
  <c r="AN33" i="42" s="1"/>
  <c r="P34" i="42"/>
  <c r="AB34" i="42" s="1"/>
  <c r="Q34" i="42"/>
  <c r="AC34" i="42"/>
  <c r="Z34" i="42"/>
  <c r="AA34" i="42"/>
  <c r="AJ34" i="42"/>
  <c r="AM34" i="42"/>
  <c r="AN34" i="42" s="1"/>
  <c r="P35" i="42"/>
  <c r="Q35" i="42"/>
  <c r="Z35" i="42"/>
  <c r="AB35" i="42" s="1"/>
  <c r="AA35" i="42"/>
  <c r="AC35" i="42"/>
  <c r="AJ35" i="42"/>
  <c r="AM35" i="42"/>
  <c r="AN35" i="42" s="1"/>
  <c r="P36" i="42"/>
  <c r="AB36" i="42" s="1"/>
  <c r="Q36" i="42"/>
  <c r="Z36" i="42"/>
  <c r="AA36" i="42"/>
  <c r="AC36" i="42" s="1"/>
  <c r="AJ36" i="42"/>
  <c r="AN36" i="42" s="1"/>
  <c r="AM36" i="42"/>
  <c r="P37" i="42"/>
  <c r="Q37" i="42"/>
  <c r="AC37" i="42" s="1"/>
  <c r="Z37" i="42"/>
  <c r="AB37" i="42" s="1"/>
  <c r="AA37" i="42"/>
  <c r="AJ37" i="42"/>
  <c r="AM37" i="42"/>
  <c r="P38" i="42"/>
  <c r="Q38" i="42"/>
  <c r="AC38" i="42"/>
  <c r="Z38" i="42"/>
  <c r="AA38" i="42"/>
  <c r="AB38" i="42"/>
  <c r="AJ38" i="42"/>
  <c r="AM38" i="42"/>
  <c r="P39" i="42"/>
  <c r="AB39" i="42"/>
  <c r="Q39" i="42"/>
  <c r="Z39" i="42"/>
  <c r="AA39" i="42"/>
  <c r="AC39" i="42"/>
  <c r="AJ39" i="42"/>
  <c r="AM39" i="42"/>
  <c r="P40" i="42"/>
  <c r="Q40" i="42"/>
  <c r="AC40" i="42" s="1"/>
  <c r="Z40" i="42"/>
  <c r="AA40" i="42"/>
  <c r="AJ40" i="42"/>
  <c r="AM40" i="42"/>
  <c r="P41" i="42"/>
  <c r="Q41" i="42"/>
  <c r="Z41" i="42"/>
  <c r="AA41" i="42"/>
  <c r="AC41" i="42" s="1"/>
  <c r="AB41" i="42"/>
  <c r="AJ41" i="42"/>
  <c r="AM41" i="42"/>
  <c r="AN41" i="42" s="1"/>
  <c r="P42" i="42"/>
  <c r="Q42" i="42"/>
  <c r="AC42" i="42" s="1"/>
  <c r="Z42" i="42"/>
  <c r="AA42" i="42"/>
  <c r="AJ42" i="42"/>
  <c r="AM42" i="42"/>
  <c r="AN42" i="42" s="1"/>
  <c r="P43" i="42"/>
  <c r="Q43" i="42"/>
  <c r="Z43" i="42"/>
  <c r="AB43" i="42" s="1"/>
  <c r="AA43" i="42"/>
  <c r="AC43" i="42"/>
  <c r="AJ43" i="42"/>
  <c r="AM43" i="42"/>
  <c r="P44" i="42"/>
  <c r="AB44" i="42"/>
  <c r="Q44" i="42"/>
  <c r="AC44" i="42" s="1"/>
  <c r="Z44" i="42"/>
  <c r="AA44" i="42"/>
  <c r="AJ44" i="42"/>
  <c r="AN44" i="42" s="1"/>
  <c r="AM44" i="42"/>
  <c r="P45" i="42"/>
  <c r="Q45" i="42"/>
  <c r="Z45" i="42"/>
  <c r="AA45" i="42"/>
  <c r="AB45" i="42"/>
  <c r="AC45" i="42"/>
  <c r="AJ45" i="42"/>
  <c r="AM45" i="42"/>
  <c r="AN45" i="42"/>
  <c r="P46" i="42"/>
  <c r="AB46" i="42" s="1"/>
  <c r="Q46" i="42"/>
  <c r="AC46" i="42" s="1"/>
  <c r="Z46" i="42"/>
  <c r="AA46" i="42"/>
  <c r="AJ46" i="42"/>
  <c r="AM46" i="42"/>
  <c r="AN46" i="42" s="1"/>
  <c r="P47" i="42"/>
  <c r="Q47" i="42"/>
  <c r="Z47" i="42"/>
  <c r="AB47" i="42" s="1"/>
  <c r="AA47" i="42"/>
  <c r="AC47" i="42"/>
  <c r="AJ47" i="42"/>
  <c r="AM47" i="42"/>
  <c r="P48" i="42"/>
  <c r="Q48" i="42"/>
  <c r="AC48" i="42" s="1"/>
  <c r="Z48" i="42"/>
  <c r="AB48" i="42" s="1"/>
  <c r="AA48" i="42"/>
  <c r="AJ48" i="42"/>
  <c r="AN48" i="42" s="1"/>
  <c r="AM48" i="42"/>
  <c r="P49" i="42"/>
  <c r="Q49" i="42"/>
  <c r="AC49" i="42" s="1"/>
  <c r="Z49" i="42"/>
  <c r="AA49" i="42"/>
  <c r="AJ49" i="42"/>
  <c r="AM49" i="42"/>
  <c r="AN49" i="42" s="1"/>
  <c r="P50" i="42"/>
  <c r="Q50" i="42"/>
  <c r="Z50" i="42"/>
  <c r="AB50" i="42" s="1"/>
  <c r="AA50" i="42"/>
  <c r="AC50" i="42"/>
  <c r="AJ50" i="42"/>
  <c r="AM50" i="42"/>
  <c r="AN50" i="42" s="1"/>
  <c r="P51" i="42"/>
  <c r="AB51" i="42" s="1"/>
  <c r="Q51" i="42"/>
  <c r="Z51" i="42"/>
  <c r="AA51" i="42"/>
  <c r="AC51" i="42" s="1"/>
  <c r="AJ51" i="42"/>
  <c r="AM51" i="42"/>
  <c r="Q12" i="41"/>
  <c r="Q8" i="14"/>
  <c r="O8" i="41"/>
  <c r="Q8" i="41" s="1"/>
  <c r="AC8" i="41" s="1"/>
  <c r="N8" i="41"/>
  <c r="O7" i="41"/>
  <c r="Q7" i="41"/>
  <c r="AC7" i="41" s="1"/>
  <c r="N7" i="41"/>
  <c r="P7" i="41"/>
  <c r="AB7" i="41" s="1"/>
  <c r="Z7" i="41"/>
  <c r="AA7" i="41"/>
  <c r="AJ7" i="41"/>
  <c r="AN7" i="41" s="1"/>
  <c r="AM7" i="41"/>
  <c r="P8" i="41"/>
  <c r="Z8" i="41"/>
  <c r="AA8" i="41"/>
  <c r="AJ8" i="41"/>
  <c r="AM8" i="41"/>
  <c r="AN8" i="41"/>
  <c r="P9" i="41"/>
  <c r="AB9" i="41" s="1"/>
  <c r="Q9" i="41"/>
  <c r="Z9" i="41"/>
  <c r="AA9" i="41"/>
  <c r="AC9" i="41" s="1"/>
  <c r="AJ9" i="41"/>
  <c r="AM9" i="41"/>
  <c r="AN9" i="41" s="1"/>
  <c r="P10" i="41"/>
  <c r="Q10" i="41"/>
  <c r="AC10" i="41"/>
  <c r="Z10" i="41"/>
  <c r="AB10" i="41" s="1"/>
  <c r="AA10" i="41"/>
  <c r="AJ10" i="41"/>
  <c r="AM10" i="41"/>
  <c r="AN10" i="41" s="1"/>
  <c r="AM11" i="41"/>
  <c r="AN11" i="41"/>
  <c r="P12" i="41"/>
  <c r="AB12" i="41" s="1"/>
  <c r="Z12" i="41"/>
  <c r="AA12" i="41"/>
  <c r="AC12" i="41" s="1"/>
  <c r="AJ12" i="41"/>
  <c r="AM12" i="41"/>
  <c r="AN12" i="41" s="1"/>
  <c r="P13" i="41"/>
  <c r="AB13" i="41" s="1"/>
  <c r="Q13" i="41"/>
  <c r="Z13" i="41"/>
  <c r="AA13" i="41"/>
  <c r="AC13" i="41" s="1"/>
  <c r="AJ13" i="41"/>
  <c r="AM13" i="41"/>
  <c r="AN13" i="41"/>
  <c r="P14" i="41"/>
  <c r="AB14" i="41" s="1"/>
  <c r="Q14" i="41"/>
  <c r="Z14" i="41"/>
  <c r="AA14" i="41"/>
  <c r="AC14" i="41" s="1"/>
  <c r="AJ14" i="41"/>
  <c r="AM14" i="41"/>
  <c r="AN14" i="41"/>
  <c r="P15" i="41"/>
  <c r="Q15" i="41"/>
  <c r="Z15" i="41"/>
  <c r="AB15" i="41" s="1"/>
  <c r="AA15" i="41"/>
  <c r="AC15" i="41" s="1"/>
  <c r="AJ15" i="41"/>
  <c r="AM15" i="41"/>
  <c r="AN15" i="41" s="1"/>
  <c r="P16" i="41"/>
  <c r="AB16" i="41" s="1"/>
  <c r="Q16" i="41"/>
  <c r="Z16" i="41"/>
  <c r="AA16" i="41"/>
  <c r="AC16" i="41" s="1"/>
  <c r="AJ16" i="41"/>
  <c r="AM16" i="41"/>
  <c r="P17" i="41"/>
  <c r="AB17" i="41" s="1"/>
  <c r="Q17" i="41"/>
  <c r="Z17" i="41"/>
  <c r="AA17" i="41"/>
  <c r="AJ17" i="41"/>
  <c r="AM17" i="41"/>
  <c r="AN17" i="41"/>
  <c r="P18" i="41"/>
  <c r="AB18" i="41" s="1"/>
  <c r="Q18" i="41"/>
  <c r="Z18" i="41"/>
  <c r="AA18" i="41"/>
  <c r="AC18" i="41" s="1"/>
  <c r="AJ18" i="41"/>
  <c r="AM18" i="41"/>
  <c r="AN18" i="41"/>
  <c r="P19" i="41"/>
  <c r="Q19" i="41"/>
  <c r="Z19" i="41"/>
  <c r="AA19" i="41"/>
  <c r="AJ19" i="41"/>
  <c r="AM19" i="41"/>
  <c r="AN19" i="41"/>
  <c r="P20" i="41"/>
  <c r="Q20" i="41"/>
  <c r="Z20" i="41"/>
  <c r="AB20" i="41"/>
  <c r="AA20" i="41"/>
  <c r="AC20" i="41"/>
  <c r="AJ20" i="41"/>
  <c r="AM20" i="41"/>
  <c r="AN20" i="41" s="1"/>
  <c r="P21" i="41"/>
  <c r="AB21" i="41" s="1"/>
  <c r="Q21" i="41"/>
  <c r="AC21" i="41" s="1"/>
  <c r="Z21" i="41"/>
  <c r="AA21" i="41"/>
  <c r="AJ21" i="41"/>
  <c r="AM21" i="41"/>
  <c r="AN21" i="41"/>
  <c r="P22" i="41"/>
  <c r="Q22" i="41"/>
  <c r="AC22" i="41" s="1"/>
  <c r="Z22" i="41"/>
  <c r="AA22" i="41"/>
  <c r="AB22" i="41"/>
  <c r="AJ22" i="41"/>
  <c r="AM22" i="41"/>
  <c r="AN22" i="41" s="1"/>
  <c r="P23" i="41"/>
  <c r="Q23" i="41"/>
  <c r="AC23" i="41" s="1"/>
  <c r="Z23" i="41"/>
  <c r="AA23" i="41"/>
  <c r="AJ23" i="41"/>
  <c r="AM23" i="41"/>
  <c r="AN23" i="41"/>
  <c r="P24" i="41"/>
  <c r="Q24" i="41"/>
  <c r="Z24" i="41"/>
  <c r="AB24" i="41"/>
  <c r="AA24" i="41"/>
  <c r="AC24" i="41"/>
  <c r="AJ24" i="41"/>
  <c r="AM24" i="41"/>
  <c r="P25" i="41"/>
  <c r="Q25" i="41"/>
  <c r="AC25" i="41"/>
  <c r="Z25" i="41"/>
  <c r="AB25" i="41" s="1"/>
  <c r="AA25" i="41"/>
  <c r="AJ25" i="41"/>
  <c r="AM25" i="41"/>
  <c r="P26" i="41"/>
  <c r="Q26" i="41"/>
  <c r="Z26" i="41"/>
  <c r="AB26" i="41"/>
  <c r="AA26" i="41"/>
  <c r="AC26" i="41"/>
  <c r="AJ26" i="41"/>
  <c r="AM26" i="41"/>
  <c r="AN26" i="41" s="1"/>
  <c r="P27" i="41"/>
  <c r="AB27" i="41" s="1"/>
  <c r="Q27" i="41"/>
  <c r="Z27" i="41"/>
  <c r="AA27" i="41"/>
  <c r="AC27" i="41" s="1"/>
  <c r="AJ27" i="41"/>
  <c r="AM27" i="41"/>
  <c r="AN27" i="41"/>
  <c r="P28" i="41"/>
  <c r="Q28" i="41"/>
  <c r="Z28" i="41"/>
  <c r="AB28" i="41" s="1"/>
  <c r="AA28" i="41"/>
  <c r="AC28" i="41"/>
  <c r="AJ28" i="41"/>
  <c r="AM28" i="41"/>
  <c r="AN28" i="41" s="1"/>
  <c r="P29" i="41"/>
  <c r="Q29" i="41"/>
  <c r="Z29" i="41"/>
  <c r="AA29" i="41"/>
  <c r="AC29" i="41" s="1"/>
  <c r="AJ29" i="41"/>
  <c r="AM29" i="41"/>
  <c r="P30" i="41"/>
  <c r="Q30" i="41"/>
  <c r="AC30" i="41" s="1"/>
  <c r="Z30" i="41"/>
  <c r="AB30" i="41" s="1"/>
  <c r="AA30" i="41"/>
  <c r="AJ30" i="41"/>
  <c r="AM30" i="41"/>
  <c r="P31" i="41"/>
  <c r="Q31" i="41"/>
  <c r="AC31" i="41"/>
  <c r="Z31" i="41"/>
  <c r="AA31" i="41"/>
  <c r="AB31" i="41"/>
  <c r="AJ31" i="41"/>
  <c r="AN31" i="41" s="1"/>
  <c r="AM31" i="41"/>
  <c r="P32" i="41"/>
  <c r="AB32" i="41"/>
  <c r="Q32" i="41"/>
  <c r="Z32" i="41"/>
  <c r="AA32" i="41"/>
  <c r="AC32" i="41"/>
  <c r="AJ32" i="41"/>
  <c r="AM32" i="41"/>
  <c r="P33" i="41"/>
  <c r="AB33" i="41" s="1"/>
  <c r="Q33" i="41"/>
  <c r="AC33" i="41" s="1"/>
  <c r="Z33" i="41"/>
  <c r="AA33" i="41"/>
  <c r="AJ33" i="41"/>
  <c r="AM33" i="41"/>
  <c r="P34" i="41"/>
  <c r="Q34" i="41"/>
  <c r="AC34" i="41" s="1"/>
  <c r="Z34" i="41"/>
  <c r="AA34" i="41"/>
  <c r="AB34" i="41"/>
  <c r="AJ34" i="41"/>
  <c r="AM34" i="41"/>
  <c r="AN34" i="41"/>
  <c r="P35" i="41"/>
  <c r="AB35" i="41" s="1"/>
  <c r="Q35" i="41"/>
  <c r="AC35" i="41" s="1"/>
  <c r="Z35" i="41"/>
  <c r="AA35" i="41"/>
  <c r="AJ35" i="41"/>
  <c r="AM35" i="41"/>
  <c r="AN35" i="41" s="1"/>
  <c r="P36" i="41"/>
  <c r="Q36" i="41"/>
  <c r="Z36" i="41"/>
  <c r="AB36" i="41" s="1"/>
  <c r="AA36" i="41"/>
  <c r="AC36" i="41"/>
  <c r="AJ36" i="41"/>
  <c r="AM36" i="41"/>
  <c r="P37" i="41"/>
  <c r="AB37" i="41" s="1"/>
  <c r="Q37" i="41"/>
  <c r="Z37" i="41"/>
  <c r="AA37" i="41"/>
  <c r="AC37" i="41" s="1"/>
  <c r="AJ37" i="41"/>
  <c r="AM37" i="41"/>
  <c r="AN37" i="41"/>
  <c r="P38" i="41"/>
  <c r="AB38" i="41" s="1"/>
  <c r="Q38" i="41"/>
  <c r="Z38" i="41"/>
  <c r="AA38" i="41"/>
  <c r="AC38" i="41" s="1"/>
  <c r="AJ38" i="41"/>
  <c r="AM38" i="41"/>
  <c r="AN38" i="41" s="1"/>
  <c r="P39" i="41"/>
  <c r="Q39" i="41"/>
  <c r="Z39" i="41"/>
  <c r="AA39" i="41"/>
  <c r="AJ39" i="41"/>
  <c r="AM39" i="41"/>
  <c r="AN39" i="41"/>
  <c r="P40" i="41"/>
  <c r="Q40" i="41"/>
  <c r="Z40" i="41"/>
  <c r="AB40" i="41"/>
  <c r="AA40" i="41"/>
  <c r="AC40" i="41"/>
  <c r="AJ40" i="41"/>
  <c r="AM40" i="41"/>
  <c r="P41" i="41"/>
  <c r="Q41" i="41"/>
  <c r="Z41" i="41"/>
  <c r="AB41" i="41" s="1"/>
  <c r="AA41" i="41"/>
  <c r="AJ41" i="41"/>
  <c r="AM41" i="41"/>
  <c r="P42" i="41"/>
  <c r="Q42" i="41"/>
  <c r="AC42" i="41" s="1"/>
  <c r="Z42" i="41"/>
  <c r="AB42" i="41" s="1"/>
  <c r="AA42" i="41"/>
  <c r="AJ42" i="41"/>
  <c r="AM42" i="41"/>
  <c r="P43" i="41"/>
  <c r="Q43" i="41"/>
  <c r="AC43" i="41"/>
  <c r="Z43" i="41"/>
  <c r="AA43" i="41"/>
  <c r="AB43" i="41"/>
  <c r="AJ43" i="41"/>
  <c r="AN43" i="41" s="1"/>
  <c r="AM43" i="41"/>
  <c r="P44" i="41"/>
  <c r="AB44" i="41"/>
  <c r="Q44" i="41"/>
  <c r="Z44" i="41"/>
  <c r="AA44" i="41"/>
  <c r="AC44" i="41"/>
  <c r="AJ44" i="41"/>
  <c r="AM44" i="41"/>
  <c r="AN44" i="41"/>
  <c r="P45" i="41"/>
  <c r="AB45" i="41" s="1"/>
  <c r="Q45" i="41"/>
  <c r="Z45" i="41"/>
  <c r="AA45" i="41"/>
  <c r="AC45" i="41" s="1"/>
  <c r="AJ45" i="41"/>
  <c r="AM45" i="41"/>
  <c r="AN45" i="41"/>
  <c r="P46" i="41"/>
  <c r="Q46" i="41"/>
  <c r="Z46" i="41"/>
  <c r="AB46" i="41"/>
  <c r="AA46" i="41"/>
  <c r="AC46" i="41"/>
  <c r="AJ46" i="41"/>
  <c r="AM46" i="41"/>
  <c r="AN46" i="41" s="1"/>
  <c r="P47" i="41"/>
  <c r="AB47" i="41" s="1"/>
  <c r="Q47" i="41"/>
  <c r="Z47" i="41"/>
  <c r="AA47" i="41"/>
  <c r="AC47" i="41" s="1"/>
  <c r="AJ47" i="41"/>
  <c r="AM47" i="41"/>
  <c r="AN47" i="41"/>
  <c r="P48" i="41"/>
  <c r="Q48" i="41"/>
  <c r="Z48" i="41"/>
  <c r="AB48" i="41" s="1"/>
  <c r="AA48" i="41"/>
  <c r="AC48" i="41"/>
  <c r="AJ48" i="41"/>
  <c r="AM48" i="41"/>
  <c r="P49" i="41"/>
  <c r="Q49" i="41"/>
  <c r="AC49" i="41" s="1"/>
  <c r="Z49" i="41"/>
  <c r="AB49" i="41"/>
  <c r="AA49" i="41"/>
  <c r="AJ49" i="41"/>
  <c r="AM49" i="41"/>
  <c r="P50" i="41"/>
  <c r="AB50" i="41" s="1"/>
  <c r="Q50" i="41"/>
  <c r="Z50" i="41"/>
  <c r="AA50" i="41"/>
  <c r="AC50" i="41"/>
  <c r="AJ50" i="41"/>
  <c r="AM50" i="41"/>
  <c r="AN50" i="41"/>
  <c r="P51" i="41"/>
  <c r="Q51" i="41"/>
  <c r="AC51" i="41" s="1"/>
  <c r="Z51" i="41"/>
  <c r="AA51" i="41"/>
  <c r="AJ51" i="41"/>
  <c r="AM51" i="41"/>
  <c r="AN51" i="41" s="1"/>
  <c r="O7" i="39"/>
  <c r="N7" i="39"/>
  <c r="P7" i="39"/>
  <c r="AB7" i="39" s="1"/>
  <c r="O8" i="39"/>
  <c r="Q8" i="39"/>
  <c r="N8" i="39"/>
  <c r="P8" i="39" s="1"/>
  <c r="Q7" i="39"/>
  <c r="Z7" i="39"/>
  <c r="AA7" i="39"/>
  <c r="AC7" i="39"/>
  <c r="AJ7" i="39"/>
  <c r="AM7" i="39"/>
  <c r="Z8" i="39"/>
  <c r="AA8" i="39"/>
  <c r="AC8" i="39" s="1"/>
  <c r="AJ8" i="39"/>
  <c r="AM8" i="39"/>
  <c r="P9" i="39"/>
  <c r="Q9" i="39"/>
  <c r="AC9" i="39" s="1"/>
  <c r="Z9" i="39"/>
  <c r="AB9" i="39"/>
  <c r="AA9" i="39"/>
  <c r="AJ9" i="39"/>
  <c r="AM9" i="39"/>
  <c r="P10" i="39"/>
  <c r="Q10" i="39"/>
  <c r="Z10" i="39"/>
  <c r="AA10" i="39"/>
  <c r="AC10" i="39" s="1"/>
  <c r="AB10" i="39"/>
  <c r="AJ10" i="39"/>
  <c r="AM10" i="39"/>
  <c r="AN10" i="39" s="1"/>
  <c r="P11" i="39"/>
  <c r="Q11" i="39"/>
  <c r="AC11" i="39" s="1"/>
  <c r="Z11" i="39"/>
  <c r="AA11" i="39"/>
  <c r="AJ11" i="39"/>
  <c r="AM11" i="39"/>
  <c r="AN11" i="39"/>
  <c r="P12" i="39"/>
  <c r="Q12" i="39"/>
  <c r="Z12" i="39"/>
  <c r="AB12" i="39"/>
  <c r="AA12" i="39"/>
  <c r="AC12" i="39"/>
  <c r="AJ12" i="39"/>
  <c r="AM12" i="39"/>
  <c r="AN12" i="39" s="1"/>
  <c r="P13" i="39"/>
  <c r="Q13" i="39"/>
  <c r="Z13" i="39"/>
  <c r="AA13" i="39"/>
  <c r="AC13" i="39" s="1"/>
  <c r="AJ13" i="39"/>
  <c r="AM13" i="39"/>
  <c r="AN13" i="39"/>
  <c r="P14" i="39"/>
  <c r="Q14" i="39"/>
  <c r="Z14" i="39"/>
  <c r="AA14" i="39"/>
  <c r="AC14" i="39" s="1"/>
  <c r="AB14" i="39"/>
  <c r="AJ14" i="39"/>
  <c r="AM14" i="39"/>
  <c r="AN14" i="39"/>
  <c r="P15" i="39"/>
  <c r="Q15" i="39"/>
  <c r="Z15" i="39"/>
  <c r="AA15" i="39"/>
  <c r="AJ15" i="39"/>
  <c r="AM15" i="39"/>
  <c r="AN15" i="39"/>
  <c r="P16" i="39"/>
  <c r="Q16" i="39"/>
  <c r="Z16" i="39"/>
  <c r="AB16" i="39"/>
  <c r="AA16" i="39"/>
  <c r="AC16" i="39"/>
  <c r="AJ16" i="39"/>
  <c r="AM16" i="39"/>
  <c r="P17" i="39"/>
  <c r="Q17" i="39"/>
  <c r="Z17" i="39"/>
  <c r="AB17" i="39" s="1"/>
  <c r="AA17" i="39"/>
  <c r="AC17" i="39" s="1"/>
  <c r="AJ17" i="39"/>
  <c r="AM17" i="39"/>
  <c r="P18" i="39"/>
  <c r="Q18" i="39"/>
  <c r="AC18" i="39" s="1"/>
  <c r="Z18" i="39"/>
  <c r="AB18" i="39"/>
  <c r="AA18" i="39"/>
  <c r="AJ18" i="39"/>
  <c r="AM18" i="39"/>
  <c r="AN18" i="39" s="1"/>
  <c r="P19" i="39"/>
  <c r="AB19" i="39" s="1"/>
  <c r="Q19" i="39"/>
  <c r="AC19" i="39" s="1"/>
  <c r="Z19" i="39"/>
  <c r="AA19" i="39"/>
  <c r="AJ19" i="39"/>
  <c r="AM19" i="39"/>
  <c r="AN19" i="39"/>
  <c r="P20" i="39"/>
  <c r="AB20" i="39" s="1"/>
  <c r="Q20" i="39"/>
  <c r="Z20" i="39"/>
  <c r="AA20" i="39"/>
  <c r="AC20" i="39" s="1"/>
  <c r="AJ20" i="39"/>
  <c r="AM20" i="39"/>
  <c r="AN20" i="39" s="1"/>
  <c r="P21" i="39"/>
  <c r="Q21" i="39"/>
  <c r="AC21" i="39" s="1"/>
  <c r="Z21" i="39"/>
  <c r="AA21" i="39"/>
  <c r="AJ21" i="39"/>
  <c r="AM21" i="39"/>
  <c r="AN21" i="39"/>
  <c r="P22" i="39"/>
  <c r="Q22" i="39"/>
  <c r="Z22" i="39"/>
  <c r="AB22" i="39"/>
  <c r="AA22" i="39"/>
  <c r="AC22" i="39"/>
  <c r="AJ22" i="39"/>
  <c r="AM22" i="39"/>
  <c r="AN22" i="39" s="1"/>
  <c r="P23" i="39"/>
  <c r="Q23" i="39"/>
  <c r="AC23" i="39"/>
  <c r="Z23" i="39"/>
  <c r="AB23" i="39"/>
  <c r="AA23" i="39"/>
  <c r="AJ23" i="39"/>
  <c r="AN23" i="39" s="1"/>
  <c r="AM23" i="39"/>
  <c r="P24" i="39"/>
  <c r="AB24" i="39"/>
  <c r="Q24" i="39"/>
  <c r="Z24" i="39"/>
  <c r="AA24" i="39"/>
  <c r="AC24" i="39"/>
  <c r="AJ24" i="39"/>
  <c r="AM24" i="39"/>
  <c r="P25" i="39"/>
  <c r="Q25" i="39"/>
  <c r="AC25" i="39" s="1"/>
  <c r="Z25" i="39"/>
  <c r="AB25" i="39" s="1"/>
  <c r="AA25" i="39"/>
  <c r="AJ25" i="39"/>
  <c r="AM25" i="39"/>
  <c r="AN25" i="39" s="1"/>
  <c r="P26" i="39"/>
  <c r="Q26" i="39"/>
  <c r="Z26" i="39"/>
  <c r="AA26" i="39"/>
  <c r="AC26" i="39" s="1"/>
  <c r="AJ26" i="39"/>
  <c r="AM26" i="39"/>
  <c r="AN26" i="39"/>
  <c r="P27" i="39"/>
  <c r="Q27" i="39"/>
  <c r="AC27" i="39" s="1"/>
  <c r="Z27" i="39"/>
  <c r="AB27" i="39" s="1"/>
  <c r="AA27" i="39"/>
  <c r="AJ27" i="39"/>
  <c r="AM27" i="39"/>
  <c r="AN27" i="39" s="1"/>
  <c r="P28" i="39"/>
  <c r="Q28" i="39"/>
  <c r="Z28" i="39"/>
  <c r="AA28" i="39"/>
  <c r="AJ28" i="39"/>
  <c r="AM28" i="39"/>
  <c r="AN28" i="39"/>
  <c r="P29" i="39"/>
  <c r="Q29" i="39"/>
  <c r="Z29" i="39"/>
  <c r="AB29" i="39" s="1"/>
  <c r="AA29" i="39"/>
  <c r="AC29" i="39"/>
  <c r="AJ29" i="39"/>
  <c r="AM29" i="39"/>
  <c r="AN29" i="39" s="1"/>
  <c r="P30" i="39"/>
  <c r="AB30" i="39" s="1"/>
  <c r="Q30" i="39"/>
  <c r="Z30" i="39"/>
  <c r="AA30" i="39"/>
  <c r="AC30" i="39"/>
  <c r="AJ30" i="39"/>
  <c r="AM30" i="39"/>
  <c r="AN30" i="39" s="1"/>
  <c r="P31" i="39"/>
  <c r="AB31" i="39"/>
  <c r="Q31" i="39"/>
  <c r="Z31" i="39"/>
  <c r="AA31" i="39"/>
  <c r="AC31" i="39"/>
  <c r="AJ31" i="39"/>
  <c r="AM31" i="39"/>
  <c r="P32" i="39"/>
  <c r="AB32" i="39" s="1"/>
  <c r="Q32" i="39"/>
  <c r="AC32" i="39" s="1"/>
  <c r="Z32" i="39"/>
  <c r="AA32" i="39"/>
  <c r="AJ32" i="39"/>
  <c r="AN32" i="39" s="1"/>
  <c r="AM32" i="39"/>
  <c r="P33" i="39"/>
  <c r="AB33" i="39"/>
  <c r="Q33" i="39"/>
  <c r="Z33" i="39"/>
  <c r="AA33" i="39"/>
  <c r="AC33" i="39"/>
  <c r="AJ33" i="39"/>
  <c r="AM33" i="39"/>
  <c r="AN33" i="39"/>
  <c r="P34" i="39"/>
  <c r="AB34" i="39" s="1"/>
  <c r="Q34" i="39"/>
  <c r="Z34" i="39"/>
  <c r="AA34" i="39"/>
  <c r="AC34" i="39"/>
  <c r="AJ34" i="39"/>
  <c r="AN34" i="39" s="1"/>
  <c r="AM34" i="39"/>
  <c r="P35" i="39"/>
  <c r="AB35" i="39"/>
  <c r="Q35" i="39"/>
  <c r="Z35" i="39"/>
  <c r="AA35" i="39"/>
  <c r="AC35" i="39"/>
  <c r="AJ35" i="39"/>
  <c r="AM35" i="39"/>
  <c r="AN35" i="39" s="1"/>
  <c r="P36" i="39"/>
  <c r="AB36" i="39" s="1"/>
  <c r="Q36" i="39"/>
  <c r="AC36" i="39" s="1"/>
  <c r="Z36" i="39"/>
  <c r="AA36" i="39"/>
  <c r="AJ36" i="39"/>
  <c r="AN36" i="39" s="1"/>
  <c r="AM36" i="39"/>
  <c r="P37" i="39"/>
  <c r="AB37" i="39"/>
  <c r="Q37" i="39"/>
  <c r="Z37" i="39"/>
  <c r="AA37" i="39"/>
  <c r="AC37" i="39" s="1"/>
  <c r="AJ37" i="39"/>
  <c r="AM37" i="39"/>
  <c r="AN37" i="39"/>
  <c r="P38" i="39"/>
  <c r="AB38" i="39" s="1"/>
  <c r="Q38" i="39"/>
  <c r="Z38" i="39"/>
  <c r="AA38" i="39"/>
  <c r="AC38" i="39"/>
  <c r="AJ38" i="39"/>
  <c r="AM38" i="39"/>
  <c r="AN38" i="39"/>
  <c r="P39" i="39"/>
  <c r="Q39" i="39"/>
  <c r="AC39" i="39" s="1"/>
  <c r="Z39" i="39"/>
  <c r="AB39" i="39" s="1"/>
  <c r="AA39" i="39"/>
  <c r="AJ39" i="39"/>
  <c r="AM39" i="39"/>
  <c r="P40" i="39"/>
  <c r="AB40" i="39" s="1"/>
  <c r="Q40" i="39"/>
  <c r="Z40" i="39"/>
  <c r="AA40" i="39"/>
  <c r="AC40" i="39" s="1"/>
  <c r="AJ40" i="39"/>
  <c r="AM40" i="39"/>
  <c r="AN40" i="39" s="1"/>
  <c r="P41" i="39"/>
  <c r="Q41" i="39"/>
  <c r="Z41" i="39"/>
  <c r="AA41" i="39"/>
  <c r="AJ41" i="39"/>
  <c r="AM41" i="39"/>
  <c r="AN41" i="39"/>
  <c r="P42" i="39"/>
  <c r="Q42" i="39"/>
  <c r="Z42" i="39"/>
  <c r="AA42" i="39"/>
  <c r="AB42" i="39"/>
  <c r="AJ42" i="39"/>
  <c r="AM42" i="39"/>
  <c r="AN42" i="39" s="1"/>
  <c r="P43" i="39"/>
  <c r="Q43" i="39"/>
  <c r="AC43" i="39" s="1"/>
  <c r="Z43" i="39"/>
  <c r="AA43" i="39"/>
  <c r="AJ43" i="39"/>
  <c r="AN43" i="39" s="1"/>
  <c r="AM43" i="39"/>
  <c r="P44" i="39"/>
  <c r="Q44" i="39"/>
  <c r="Z44" i="39"/>
  <c r="AB44" i="39" s="1"/>
  <c r="AA44" i="39"/>
  <c r="AC44" i="39"/>
  <c r="AJ44" i="39"/>
  <c r="AM44" i="39"/>
  <c r="P45" i="39"/>
  <c r="AB45" i="39"/>
  <c r="Q45" i="39"/>
  <c r="AC45" i="39" s="1"/>
  <c r="Z45" i="39"/>
  <c r="AA45" i="39"/>
  <c r="AJ45" i="39"/>
  <c r="AN45" i="39" s="1"/>
  <c r="AM45" i="39"/>
  <c r="P46" i="39"/>
  <c r="Q46" i="39"/>
  <c r="AC46" i="39" s="1"/>
  <c r="Z46" i="39"/>
  <c r="AA46" i="39"/>
  <c r="AB46" i="39"/>
  <c r="AJ46" i="39"/>
  <c r="AM46" i="39"/>
  <c r="AN46" i="39"/>
  <c r="P47" i="39"/>
  <c r="AB47" i="39" s="1"/>
  <c r="Q47" i="39"/>
  <c r="Z47" i="39"/>
  <c r="AA47" i="39"/>
  <c r="AC47" i="39"/>
  <c r="AJ47" i="39"/>
  <c r="AM47" i="39"/>
  <c r="AN47" i="39"/>
  <c r="P48" i="39"/>
  <c r="AB48" i="39" s="1"/>
  <c r="Q48" i="39"/>
  <c r="Z48" i="39"/>
  <c r="AA48" i="39"/>
  <c r="AC48" i="39" s="1"/>
  <c r="AJ48" i="39"/>
  <c r="AN48" i="39" s="1"/>
  <c r="AM48" i="39"/>
  <c r="P49" i="39"/>
  <c r="Q49" i="39"/>
  <c r="Z49" i="39"/>
  <c r="AA49" i="39"/>
  <c r="AC49" i="39"/>
  <c r="AJ49" i="39"/>
  <c r="AM49" i="39"/>
  <c r="AN49" i="39" s="1"/>
  <c r="P50" i="39"/>
  <c r="AB50" i="39" s="1"/>
  <c r="Q50" i="39"/>
  <c r="Z50" i="39"/>
  <c r="AA50" i="39"/>
  <c r="AC50" i="39" s="1"/>
  <c r="AJ50" i="39"/>
  <c r="AN50" i="39"/>
  <c r="AM50" i="39"/>
  <c r="P51" i="39"/>
  <c r="Q51" i="39"/>
  <c r="AC51" i="39"/>
  <c r="Z51" i="39"/>
  <c r="AA51" i="39"/>
  <c r="AB51" i="39"/>
  <c r="AJ51" i="39"/>
  <c r="AM51" i="39"/>
  <c r="O7" i="14"/>
  <c r="Q7" i="14"/>
  <c r="AC7" i="14"/>
  <c r="N7" i="14"/>
  <c r="P7" i="14"/>
  <c r="AM8" i="14"/>
  <c r="AN8" i="14" s="1"/>
  <c r="AM9" i="14"/>
  <c r="AM10" i="14"/>
  <c r="AN10" i="14"/>
  <c r="AM11" i="14"/>
  <c r="AN11" i="14" s="1"/>
  <c r="AM12" i="14"/>
  <c r="AM13" i="14"/>
  <c r="AM14" i="14"/>
  <c r="AN14" i="14" s="1"/>
  <c r="AM15" i="14"/>
  <c r="AM16" i="14"/>
  <c r="AM17" i="14"/>
  <c r="AM18" i="14"/>
  <c r="AN18" i="14"/>
  <c r="AM19" i="14"/>
  <c r="AM20" i="14"/>
  <c r="AM21" i="14"/>
  <c r="AM22" i="14"/>
  <c r="AN22" i="14" s="1"/>
  <c r="AM23" i="14"/>
  <c r="AM24" i="14"/>
  <c r="AM25" i="14"/>
  <c r="AN25" i="14" s="1"/>
  <c r="AM26" i="14"/>
  <c r="AN26" i="14" s="1"/>
  <c r="AM27" i="14"/>
  <c r="AM28" i="14"/>
  <c r="AM29" i="14"/>
  <c r="AM30" i="14"/>
  <c r="AN30" i="14" s="1"/>
  <c r="AM31" i="14"/>
  <c r="AM32" i="14"/>
  <c r="AM33" i="14"/>
  <c r="AN33" i="14" s="1"/>
  <c r="AM34" i="14"/>
  <c r="AN34" i="14" s="1"/>
  <c r="AM35" i="14"/>
  <c r="AM36" i="14"/>
  <c r="AM37" i="14"/>
  <c r="AN37" i="14" s="1"/>
  <c r="AM38" i="14"/>
  <c r="AN38" i="14" s="1"/>
  <c r="AM39" i="14"/>
  <c r="AM40" i="14"/>
  <c r="AM41" i="14"/>
  <c r="AM42" i="14"/>
  <c r="AN42" i="14" s="1"/>
  <c r="AM43" i="14"/>
  <c r="AM44" i="14"/>
  <c r="AM45" i="14"/>
  <c r="AN45" i="14" s="1"/>
  <c r="AM46" i="14"/>
  <c r="AM47" i="14"/>
  <c r="AM48" i="14"/>
  <c r="AM49" i="14"/>
  <c r="AN49" i="14"/>
  <c r="AM50" i="14"/>
  <c r="AM51" i="14"/>
  <c r="AM52" i="14"/>
  <c r="AJ8" i="14"/>
  <c r="AJ9" i="14"/>
  <c r="AN9" i="14"/>
  <c r="AJ10" i="14"/>
  <c r="AJ11" i="14"/>
  <c r="AJ12" i="14"/>
  <c r="AJ13" i="14"/>
  <c r="AJ14" i="14"/>
  <c r="AJ15" i="14"/>
  <c r="AJ16" i="14"/>
  <c r="AJ17" i="14"/>
  <c r="AN17" i="14"/>
  <c r="AJ18" i="14"/>
  <c r="AJ19" i="14"/>
  <c r="AJ20" i="14"/>
  <c r="AJ21" i="14"/>
  <c r="AN21" i="14"/>
  <c r="AJ22" i="14"/>
  <c r="AJ23" i="14"/>
  <c r="AN23" i="14"/>
  <c r="AJ24" i="14"/>
  <c r="AJ25" i="14"/>
  <c r="AJ26" i="14"/>
  <c r="AJ27" i="14"/>
  <c r="AJ28" i="14"/>
  <c r="AJ29" i="14"/>
  <c r="AN29" i="14"/>
  <c r="AJ30" i="14"/>
  <c r="AJ31" i="14"/>
  <c r="AJ32" i="14"/>
  <c r="AN32" i="14" s="1"/>
  <c r="AJ33" i="14"/>
  <c r="AJ34" i="14"/>
  <c r="AJ35" i="14"/>
  <c r="AN35" i="14"/>
  <c r="AJ36" i="14"/>
  <c r="AN36" i="14"/>
  <c r="AJ37" i="14"/>
  <c r="AJ38" i="14"/>
  <c r="AJ39" i="14"/>
  <c r="AN39" i="14"/>
  <c r="AJ40" i="14"/>
  <c r="AJ41" i="14"/>
  <c r="AJ42" i="14"/>
  <c r="AJ43" i="14"/>
  <c r="AN43" i="14"/>
  <c r="AJ44" i="14"/>
  <c r="AN44" i="14" s="1"/>
  <c r="AJ45" i="14"/>
  <c r="AJ46" i="14"/>
  <c r="AN46" i="14"/>
  <c r="AJ47" i="14"/>
  <c r="AJ48" i="14"/>
  <c r="AJ49" i="14"/>
  <c r="AJ50" i="14"/>
  <c r="AN50" i="14" s="1"/>
  <c r="AJ51" i="14"/>
  <c r="AJ52" i="14"/>
  <c r="Z8" i="14"/>
  <c r="AA8" i="14"/>
  <c r="AC8" i="14" s="1"/>
  <c r="Z9" i="14"/>
  <c r="AA9" i="14"/>
  <c r="Z10" i="14"/>
  <c r="AA10" i="14"/>
  <c r="AC10" i="14" s="1"/>
  <c r="Z11" i="14"/>
  <c r="AA11" i="14"/>
  <c r="Z12" i="14"/>
  <c r="AA12" i="14"/>
  <c r="AC12" i="14" s="1"/>
  <c r="Z13" i="14"/>
  <c r="AA13" i="14"/>
  <c r="Z14" i="14"/>
  <c r="AA14" i="14"/>
  <c r="AC14" i="14" s="1"/>
  <c r="Z15" i="14"/>
  <c r="AA15" i="14"/>
  <c r="Z16" i="14"/>
  <c r="AA16" i="14"/>
  <c r="AC16" i="14" s="1"/>
  <c r="Z17" i="14"/>
  <c r="AA17" i="14"/>
  <c r="Z18" i="14"/>
  <c r="AA18" i="14"/>
  <c r="AC18" i="14" s="1"/>
  <c r="Z19" i="14"/>
  <c r="AA19" i="14"/>
  <c r="Z20" i="14"/>
  <c r="AA20" i="14"/>
  <c r="AC20" i="14" s="1"/>
  <c r="Z21" i="14"/>
  <c r="AA21" i="14"/>
  <c r="Z22" i="14"/>
  <c r="AA22" i="14"/>
  <c r="AC22" i="14" s="1"/>
  <c r="Z23" i="14"/>
  <c r="AA23" i="14"/>
  <c r="Z24" i="14"/>
  <c r="AA24" i="14"/>
  <c r="AC24" i="14" s="1"/>
  <c r="Z25" i="14"/>
  <c r="AA25" i="14"/>
  <c r="Z26" i="14"/>
  <c r="AA26" i="14"/>
  <c r="AC26" i="14" s="1"/>
  <c r="Z27" i="14"/>
  <c r="AA27" i="14"/>
  <c r="Z28" i="14"/>
  <c r="AA28" i="14"/>
  <c r="AC28" i="14" s="1"/>
  <c r="Z29" i="14"/>
  <c r="AA29" i="14"/>
  <c r="Z30" i="14"/>
  <c r="AA30" i="14"/>
  <c r="AC30" i="14" s="1"/>
  <c r="Z31" i="14"/>
  <c r="AA31" i="14"/>
  <c r="Z32" i="14"/>
  <c r="AA32" i="14"/>
  <c r="AC32" i="14" s="1"/>
  <c r="Z33" i="14"/>
  <c r="AA33" i="14"/>
  <c r="Z34" i="14"/>
  <c r="AA34" i="14"/>
  <c r="AC34" i="14" s="1"/>
  <c r="Z35" i="14"/>
  <c r="AA35" i="14"/>
  <c r="Z36" i="14"/>
  <c r="AA36" i="14"/>
  <c r="AC36" i="14" s="1"/>
  <c r="Z37" i="14"/>
  <c r="AA37" i="14"/>
  <c r="Z38" i="14"/>
  <c r="AA38" i="14"/>
  <c r="AC38" i="14" s="1"/>
  <c r="Z39" i="14"/>
  <c r="AA39" i="14"/>
  <c r="Z40" i="14"/>
  <c r="AA40" i="14"/>
  <c r="AC40" i="14" s="1"/>
  <c r="Z41" i="14"/>
  <c r="AA41" i="14"/>
  <c r="Z42" i="14"/>
  <c r="AA42" i="14"/>
  <c r="AC42" i="14" s="1"/>
  <c r="Z43" i="14"/>
  <c r="AA43" i="14"/>
  <c r="Z44" i="14"/>
  <c r="AA44" i="14"/>
  <c r="AC44" i="14" s="1"/>
  <c r="Z45" i="14"/>
  <c r="AA45" i="14"/>
  <c r="Z46" i="14"/>
  <c r="AA46" i="14"/>
  <c r="AC46" i="14" s="1"/>
  <c r="Z47" i="14"/>
  <c r="AA47" i="14"/>
  <c r="Z48" i="14"/>
  <c r="AA48" i="14"/>
  <c r="AC48" i="14" s="1"/>
  <c r="Z49" i="14"/>
  <c r="AA49" i="14"/>
  <c r="Z50" i="14"/>
  <c r="AA50" i="14"/>
  <c r="AC50" i="14" s="1"/>
  <c r="Z51" i="14"/>
  <c r="AA51" i="14"/>
  <c r="Z52" i="14"/>
  <c r="AA52" i="14"/>
  <c r="AC52" i="14" s="1"/>
  <c r="P9" i="14"/>
  <c r="AB9" i="14"/>
  <c r="Q9" i="14"/>
  <c r="AC9" i="14"/>
  <c r="P10" i="14"/>
  <c r="AB10" i="14"/>
  <c r="Q10" i="14"/>
  <c r="P11" i="14"/>
  <c r="AB11" i="14"/>
  <c r="Q11" i="14"/>
  <c r="AC11" i="14"/>
  <c r="P12" i="14"/>
  <c r="AB12" i="14"/>
  <c r="Q12" i="14"/>
  <c r="P13" i="14"/>
  <c r="AB13" i="14"/>
  <c r="Q13" i="14"/>
  <c r="AC13" i="14"/>
  <c r="P14" i="14"/>
  <c r="AB14" i="14"/>
  <c r="Q14" i="14"/>
  <c r="P15" i="14"/>
  <c r="AB15" i="14"/>
  <c r="Q15" i="14"/>
  <c r="AC15" i="14"/>
  <c r="P16" i="14"/>
  <c r="AB16" i="14"/>
  <c r="Q16" i="14"/>
  <c r="P17" i="14"/>
  <c r="AB17" i="14"/>
  <c r="Q17" i="14"/>
  <c r="AC17" i="14"/>
  <c r="P18" i="14"/>
  <c r="AB18" i="14"/>
  <c r="Q18" i="14"/>
  <c r="P19" i="14"/>
  <c r="AB19" i="14"/>
  <c r="Q19" i="14"/>
  <c r="AC19" i="14"/>
  <c r="P20" i="14"/>
  <c r="AB20" i="14"/>
  <c r="Q20" i="14"/>
  <c r="P21" i="14"/>
  <c r="AB21" i="14"/>
  <c r="Q21" i="14"/>
  <c r="AC21" i="14"/>
  <c r="P22" i="14"/>
  <c r="AB22" i="14"/>
  <c r="Q22" i="14"/>
  <c r="P23" i="14"/>
  <c r="AB23" i="14"/>
  <c r="Q23" i="14"/>
  <c r="AC23" i="14"/>
  <c r="P24" i="14"/>
  <c r="AB24" i="14"/>
  <c r="Q24" i="14"/>
  <c r="P25" i="14"/>
  <c r="AB25" i="14"/>
  <c r="Q25" i="14"/>
  <c r="AC25" i="14"/>
  <c r="P26" i="14"/>
  <c r="AB26" i="14"/>
  <c r="Q26" i="14"/>
  <c r="P27" i="14"/>
  <c r="AB27" i="14"/>
  <c r="Q27" i="14"/>
  <c r="AC27" i="14"/>
  <c r="P28" i="14"/>
  <c r="AB28" i="14"/>
  <c r="Q28" i="14"/>
  <c r="P29" i="14"/>
  <c r="AB29" i="14"/>
  <c r="Q29" i="14"/>
  <c r="AC29" i="14"/>
  <c r="P30" i="14"/>
  <c r="AB30" i="14"/>
  <c r="Q30" i="14"/>
  <c r="P31" i="14"/>
  <c r="AB31" i="14"/>
  <c r="Q31" i="14"/>
  <c r="AC31" i="14"/>
  <c r="P32" i="14"/>
  <c r="AB32" i="14"/>
  <c r="Q32" i="14"/>
  <c r="P33" i="14"/>
  <c r="AB33" i="14"/>
  <c r="Q33" i="14"/>
  <c r="AC33" i="14"/>
  <c r="P34" i="14"/>
  <c r="AB34" i="14"/>
  <c r="Q34" i="14"/>
  <c r="P35" i="14"/>
  <c r="AB35" i="14"/>
  <c r="Q35" i="14"/>
  <c r="AC35" i="14"/>
  <c r="P36" i="14"/>
  <c r="AB36" i="14"/>
  <c r="Q36" i="14"/>
  <c r="P37" i="14"/>
  <c r="AB37" i="14"/>
  <c r="Q37" i="14"/>
  <c r="AC37" i="14"/>
  <c r="P38" i="14"/>
  <c r="AB38" i="14"/>
  <c r="Q38" i="14"/>
  <c r="P39" i="14"/>
  <c r="AB39" i="14"/>
  <c r="Q39" i="14"/>
  <c r="AC39" i="14"/>
  <c r="P40" i="14"/>
  <c r="AB40" i="14"/>
  <c r="Q40" i="14"/>
  <c r="P41" i="14"/>
  <c r="AB41" i="14"/>
  <c r="Q41" i="14"/>
  <c r="AC41" i="14"/>
  <c r="P42" i="14"/>
  <c r="AB42" i="14"/>
  <c r="Q42" i="14"/>
  <c r="P43" i="14"/>
  <c r="AB43" i="14"/>
  <c r="Q43" i="14"/>
  <c r="AC43" i="14"/>
  <c r="P44" i="14"/>
  <c r="AB44" i="14"/>
  <c r="Q44" i="14"/>
  <c r="P45" i="14"/>
  <c r="AB45" i="14"/>
  <c r="Q45" i="14"/>
  <c r="AC45" i="14"/>
  <c r="P46" i="14"/>
  <c r="AB46" i="14"/>
  <c r="Q46" i="14"/>
  <c r="P47" i="14"/>
  <c r="AB47" i="14"/>
  <c r="Q47" i="14"/>
  <c r="AC47" i="14"/>
  <c r="P48" i="14"/>
  <c r="AB48" i="14"/>
  <c r="Q48" i="14"/>
  <c r="P49" i="14"/>
  <c r="AB49" i="14"/>
  <c r="Q49" i="14"/>
  <c r="AC49" i="14"/>
  <c r="P50" i="14"/>
  <c r="AB50" i="14"/>
  <c r="Q50" i="14"/>
  <c r="P51" i="14"/>
  <c r="AB51" i="14"/>
  <c r="Q51" i="14"/>
  <c r="AC51" i="14"/>
  <c r="P52" i="14"/>
  <c r="AB52" i="14"/>
  <c r="Q52" i="14"/>
  <c r="AN48" i="14"/>
  <c r="AN51" i="14"/>
  <c r="AJ7" i="14"/>
  <c r="AN12" i="14"/>
  <c r="AN15" i="14"/>
  <c r="AN16" i="14"/>
  <c r="AN19" i="14"/>
  <c r="AN20" i="14"/>
  <c r="AN24" i="14"/>
  <c r="AN27" i="14"/>
  <c r="AN28" i="14"/>
  <c r="AN31" i="14"/>
  <c r="AN40" i="14"/>
  <c r="AM7" i="14"/>
  <c r="AN7" i="14" s="1"/>
  <c r="AA7" i="14"/>
  <c r="Z7" i="14"/>
  <c r="AB7" i="14" s="1"/>
  <c r="AN52" i="14"/>
  <c r="AN47" i="14"/>
  <c r="AC14" i="43"/>
  <c r="AC8" i="42"/>
  <c r="AB8" i="43"/>
  <c r="AC7" i="43"/>
  <c r="AN7" i="43"/>
  <c r="AN8" i="43"/>
  <c r="AN10" i="43"/>
  <c r="AN9" i="43"/>
  <c r="AN13" i="43"/>
  <c r="AC8" i="43"/>
  <c r="AB10" i="43"/>
  <c r="AB12" i="43"/>
  <c r="AC13" i="43"/>
  <c r="AB7" i="43"/>
  <c r="AC10" i="43"/>
  <c r="AC12" i="43"/>
  <c r="AB14" i="43"/>
  <c r="AB8" i="41"/>
  <c r="AN24" i="39"/>
  <c r="AN16" i="39"/>
  <c r="AN8" i="39"/>
  <c r="AN7" i="39"/>
  <c r="AN48" i="41"/>
  <c r="AN40" i="41"/>
  <c r="AN32" i="41"/>
  <c r="AN24" i="41"/>
  <c r="AN16" i="41"/>
  <c r="AN47" i="42"/>
  <c r="AN39" i="42"/>
  <c r="AN31" i="42"/>
  <c r="AN23" i="42"/>
  <c r="AN15" i="42"/>
  <c r="AN7" i="42"/>
  <c r="AN17" i="39"/>
  <c r="AN9" i="39"/>
  <c r="AB8" i="39"/>
  <c r="AN49" i="41"/>
  <c r="AN41" i="41"/>
  <c r="AN33" i="41"/>
  <c r="AN25" i="41"/>
  <c r="AN40" i="42"/>
  <c r="AN32" i="42"/>
  <c r="AN16" i="42"/>
  <c r="AN8" i="42"/>
  <c r="AC11" i="43"/>
  <c r="AB11" i="43"/>
  <c r="AB12" i="45"/>
  <c r="AN11" i="45"/>
  <c r="AC11" i="45"/>
  <c r="AB11" i="45"/>
  <c r="AN11" i="42"/>
  <c r="AB49" i="39"/>
  <c r="AB43" i="39"/>
  <c r="AN30" i="42"/>
  <c r="AC16" i="42"/>
  <c r="AN10" i="42"/>
  <c r="AN24" i="45"/>
  <c r="AN16" i="45"/>
  <c r="AN8" i="45"/>
  <c r="AN50" i="43"/>
  <c r="AB7" i="45"/>
  <c r="AB11" i="48" l="1"/>
  <c r="AN51" i="39"/>
  <c r="AN44" i="39"/>
  <c r="AC42" i="39"/>
  <c r="AB41" i="39"/>
  <c r="AN39" i="39"/>
  <c r="AB13" i="39"/>
  <c r="AB29" i="41"/>
  <c r="AC17" i="41"/>
  <c r="AN51" i="42"/>
  <c r="AN43" i="42"/>
  <c r="AN41" i="14"/>
  <c r="AN39" i="43"/>
  <c r="AN13" i="14"/>
  <c r="AC41" i="39"/>
  <c r="AC28" i="39"/>
  <c r="AC15" i="39"/>
  <c r="AC41" i="41"/>
  <c r="AB39" i="41"/>
  <c r="AN29" i="41"/>
  <c r="AB40" i="42"/>
  <c r="AB23" i="41"/>
  <c r="AC19" i="41"/>
  <c r="AB49" i="42"/>
  <c r="AB42" i="42"/>
  <c r="AB11" i="42"/>
  <c r="AN15" i="43"/>
  <c r="AN19" i="43"/>
  <c r="AN23" i="43"/>
  <c r="AN27" i="43"/>
  <c r="AN31" i="43"/>
  <c r="AN35" i="43"/>
  <c r="AC41" i="43"/>
  <c r="AN47" i="43"/>
  <c r="AB42" i="45"/>
  <c r="AB20" i="45"/>
  <c r="AC10" i="45"/>
  <c r="AB11" i="41"/>
  <c r="AN31" i="39"/>
  <c r="AB28" i="39"/>
  <c r="AB26" i="39"/>
  <c r="AB21" i="39"/>
  <c r="AB15" i="39"/>
  <c r="AB11" i="39"/>
  <c r="AB51" i="41"/>
  <c r="AN42" i="41"/>
  <c r="AC39" i="41"/>
  <c r="AN36" i="41"/>
  <c r="AN30" i="41"/>
  <c r="AB19" i="41"/>
  <c r="AN38" i="42"/>
  <c r="AN37" i="42"/>
  <c r="AC32" i="42"/>
  <c r="AB21" i="42"/>
  <c r="AC12" i="42"/>
  <c r="AC17" i="43"/>
  <c r="AC21" i="43"/>
  <c r="AC25" i="43"/>
  <c r="AC29" i="43"/>
  <c r="AC33" i="43"/>
  <c r="AC37" i="43"/>
  <c r="AB46" i="45"/>
  <c r="AC14" i="45"/>
  <c r="AC7" i="45"/>
  <c r="AN20" i="46"/>
  <c r="AN47" i="47"/>
  <c r="AN19" i="47"/>
  <c r="AN46" i="48"/>
  <c r="AN34" i="48"/>
  <c r="AN26" i="48"/>
  <c r="AN28" i="46"/>
  <c r="AN16" i="46"/>
  <c r="AN27" i="47"/>
  <c r="AN22" i="48"/>
</calcChain>
</file>

<file path=xl/comments1.xml><?xml version="1.0" encoding="utf-8"?>
<comments xmlns="http://schemas.openxmlformats.org/spreadsheetml/2006/main">
  <authors>
    <author>Author</author>
  </authors>
  <commentList>
    <comment ref="B3" authorId="0">
      <text>
        <r>
          <rPr>
            <sz val="12"/>
            <color indexed="81"/>
            <rFont val="Tahoma"/>
            <family val="2"/>
          </rPr>
          <t xml:space="preserve">This is the month to which the attached data refers. </t>
        </r>
      </text>
    </comment>
    <comment ref="B5" authorId="0">
      <text>
        <r>
          <rPr>
            <sz val="12"/>
            <color indexed="81"/>
            <rFont val="Tahoma"/>
            <family val="2"/>
          </rPr>
          <t>It is important that we receive returns for all your department's agencies, NDPBs and other relevant arms length bodies. A list of all the organisations that we are expecting returns from is shown in the 'List of Organisations' sheet, together with their main/parent/sponsoring department.
Please indicate whether all returns for your department are included in the attached template. Where one or more organisation's information is missing, please select 'No' and provide information in the additional commentary box below.</t>
        </r>
      </text>
    </comment>
    <comment ref="B9" authorId="0">
      <text>
        <r>
          <rPr>
            <sz val="12"/>
            <color indexed="81"/>
            <rFont val="Tahoma"/>
            <family val="2"/>
          </rPr>
          <t>Enter the name of your department</t>
        </r>
      </text>
    </comment>
    <comment ref="B11" authorId="0">
      <text>
        <r>
          <rPr>
            <sz val="12"/>
            <color indexed="81"/>
            <rFont val="Tahoma"/>
            <family val="2"/>
          </rPr>
          <t>Please enter the name of the person we can contact at your department in the event of a query.</t>
        </r>
      </text>
    </comment>
    <comment ref="B13" authorId="0">
      <text>
        <r>
          <rPr>
            <sz val="12"/>
            <color indexed="81"/>
            <rFont val="Tahoma"/>
            <family val="2"/>
          </rPr>
          <t>Please enter the phone number of the contact name entered above</t>
        </r>
      </text>
    </comment>
    <comment ref="B15" authorId="0">
      <text>
        <r>
          <rPr>
            <sz val="12"/>
            <color indexed="81"/>
            <rFont val="Tahoma"/>
            <family val="2"/>
          </rPr>
          <t>Please enter the email address of the contact name entered above.</t>
        </r>
      </text>
    </comment>
    <comment ref="B19" authorId="0">
      <text>
        <r>
          <rPr>
            <sz val="12"/>
            <color indexed="81"/>
            <rFont val="Tahoma"/>
            <family val="2"/>
          </rPr>
          <t xml:space="preserve">Given that in due course these returns will be published, we expect that departments and organisations will obtain sign-off by a senior leader.  Please provide details in the boxes below.
</t>
        </r>
      </text>
    </comment>
    <comment ref="B21" authorId="0">
      <text>
        <r>
          <rPr>
            <sz val="12"/>
            <color indexed="81"/>
            <rFont val="Tahoma"/>
            <family val="2"/>
          </rPr>
          <t xml:space="preserve">Please enter the name and position/job title of the senior leader signing-off this template.
</t>
        </r>
      </text>
    </comment>
    <comment ref="B23" authorId="0">
      <text>
        <r>
          <rPr>
            <sz val="12"/>
            <color indexed="81"/>
            <rFont val="Tahoma"/>
            <family val="2"/>
          </rPr>
          <t>Please enter additional clarifying comments in this box. If necessary, a separate sheet may be supplied.</t>
        </r>
      </text>
    </comment>
  </commentList>
</comments>
</file>

<file path=xl/comments10.xml><?xml version="1.0" encoding="utf-8"?>
<comments xmlns="http://schemas.openxmlformats.org/spreadsheetml/2006/main">
  <authors>
    <author>Author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11.xml><?xml version="1.0" encoding="utf-8"?>
<comments xmlns="http://schemas.openxmlformats.org/spreadsheetml/2006/main">
  <authors>
    <author>Author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12.xml><?xml version="1.0" encoding="utf-8"?>
<comments xmlns="http://schemas.openxmlformats.org/spreadsheetml/2006/main">
  <authors>
    <author>Author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13.xml><?xml version="1.0" encoding="utf-8"?>
<comments xmlns="http://schemas.openxmlformats.org/spreadsheetml/2006/main">
  <authors>
    <author>Author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2.xml><?xml version="1.0" encoding="utf-8"?>
<comments xmlns="http://schemas.openxmlformats.org/spreadsheetml/2006/main">
  <authors>
    <author>Author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3.xml><?xml version="1.0" encoding="utf-8"?>
<comments xmlns="http://schemas.openxmlformats.org/spreadsheetml/2006/main">
  <authors>
    <author>Author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4.xml><?xml version="1.0" encoding="utf-8"?>
<comments xmlns="http://schemas.openxmlformats.org/spreadsheetml/2006/main">
  <authors>
    <author>Author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5.xml><?xml version="1.0" encoding="utf-8"?>
<comments xmlns="http://schemas.openxmlformats.org/spreadsheetml/2006/main">
  <authors>
    <author>Author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6.xml><?xml version="1.0" encoding="utf-8"?>
<comments xmlns="http://schemas.openxmlformats.org/spreadsheetml/2006/main">
  <authors>
    <author>Author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7.xml><?xml version="1.0" encoding="utf-8"?>
<comments xmlns="http://schemas.openxmlformats.org/spreadsheetml/2006/main">
  <authors>
    <author>Author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8.xml><?xml version="1.0" encoding="utf-8"?>
<comments xmlns="http://schemas.openxmlformats.org/spreadsheetml/2006/main">
  <authors>
    <author>Author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9.xml><?xml version="1.0" encoding="utf-8"?>
<comments xmlns="http://schemas.openxmlformats.org/spreadsheetml/2006/main">
  <authors>
    <author>Author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<sst xmlns="http://schemas.openxmlformats.org/spreadsheetml/2006/main" count="2003" uniqueCount="339">
  <si>
    <t xml:space="preserve">Main, parent or 
sponsoring department: </t>
  </si>
  <si>
    <t>Organisation 
type</t>
  </si>
  <si>
    <t>Headcount</t>
  </si>
  <si>
    <t>Interim managers</t>
  </si>
  <si>
    <t>Specialist Contractors</t>
  </si>
  <si>
    <t>SCS</t>
  </si>
  <si>
    <t>SEO/HEO</t>
  </si>
  <si>
    <t>EO</t>
  </si>
  <si>
    <t>AO/AA</t>
  </si>
  <si>
    <t>Other, unknown, or unspecified</t>
  </si>
  <si>
    <t>Grade 6/7</t>
  </si>
  <si>
    <t>Full-time 
equivalent</t>
  </si>
  <si>
    <t>Payroll staff</t>
  </si>
  <si>
    <t>Total
Employees</t>
  </si>
  <si>
    <t>Total</t>
  </si>
  <si>
    <t>Competition Service</t>
  </si>
  <si>
    <t>Consumer Focus</t>
  </si>
  <si>
    <t>Higher Education Funding Council for England</t>
  </si>
  <si>
    <t>Medical Research Council</t>
  </si>
  <si>
    <t>Natural Environment Research Council</t>
  </si>
  <si>
    <t>Student Loans Company Ltd</t>
  </si>
  <si>
    <t>Technology Strategy Board</t>
  </si>
  <si>
    <t>United Kingdom Atomic Energy Authority</t>
  </si>
  <si>
    <t>Leasehold Advisory Service</t>
  </si>
  <si>
    <t>Planning Inspectorate</t>
  </si>
  <si>
    <t>Queen Elizabeth II Conference Centre</t>
  </si>
  <si>
    <t>Valuation Tribunal Service</t>
  </si>
  <si>
    <t>West Northamptonshire Development Corporation</t>
  </si>
  <si>
    <t>National Heritage Memorial Fund</t>
  </si>
  <si>
    <t>National Maritime Museum</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</si>
  <si>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</si>
  <si>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</si>
  <si>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</si>
  <si>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</si>
  <si>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</si>
  <si>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</si>
  <si>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</si>
  <si>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</si>
  <si>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</si>
  <si>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</si>
  <si>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</si>
  <si>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</si>
  <si>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</si>
  <si>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</si>
  <si>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</si>
  <si>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</si>
  <si>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</si>
  <si>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</si>
  <si>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</si>
  <si>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</si>
  <si>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</si>
  <si>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</si>
  <si>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Independent Police Complaints Commission</t>
  </si>
  <si>
    <t>Security Industry Authority</t>
  </si>
  <si>
    <t>Department for International Development</t>
  </si>
  <si>
    <t>Ministry of Defence</t>
  </si>
  <si>
    <t>Ministry of Justice</t>
  </si>
  <si>
    <t>Judicial Appointments Commission</t>
  </si>
  <si>
    <t>Legal Services Board</t>
  </si>
  <si>
    <t>Wales Office</t>
  </si>
  <si>
    <t>Highways Agency</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</si>
  <si>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</si>
  <si>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</si>
  <si>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</si>
  <si>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</si>
  <si>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</si>
  <si>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</si>
  <si>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</si>
  <si>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</si>
  <si>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Total Pay Bill of Payroll Staff</t>
  </si>
  <si>
    <t>Payroll staff costs</t>
  </si>
  <si>
    <t>OTHER</t>
  </si>
  <si>
    <t>Organisation name</t>
  </si>
  <si>
    <t>These cells have formula - please do not enter data</t>
  </si>
  <si>
    <t>Agency staff 
(clerical/admin)</t>
  </si>
  <si>
    <t>Consultants/consultancy</t>
  </si>
  <si>
    <t>Consultants/
consultancy</t>
  </si>
  <si>
    <t>Please enter notes for Cabinet Office in respect of the data supplied (will not be published).</t>
  </si>
  <si>
    <t>Non-Payroll staff (contingent labour/consultancy) costs</t>
  </si>
  <si>
    <t>Number of non-payroll staff (contingent labour and consultants/consultancy)</t>
  </si>
  <si>
    <t>Contact name:</t>
  </si>
  <si>
    <t>Phone number:</t>
  </si>
  <si>
    <t>Email address:</t>
  </si>
  <si>
    <t>Reference month:</t>
  </si>
  <si>
    <t>Yes_No</t>
  </si>
  <si>
    <t>Yes</t>
  </si>
  <si>
    <t>Field</t>
  </si>
  <si>
    <t>Information required</t>
  </si>
  <si>
    <t>Please enter the number of non-payroll agency (clerical/admin) staff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</si>
  <si>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non-payroll agency (clerical/admin) staff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</si>
  <si>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interim managers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</si>
  <si>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interim managers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</si>
  <si>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specialist contractors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</si>
  <si>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specialist contractors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</si>
  <si>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consultants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</si>
  <si>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consultants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</si>
  <si>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All organisations' information received?:</t>
  </si>
  <si>
    <r>
      <t xml:space="preserve">Notes for Cabinet Office
</t>
    </r>
    <r>
      <rPr>
        <b/>
        <sz val="12"/>
        <color indexed="8"/>
        <rFont val="Arial"/>
        <family val="2"/>
      </rPr>
      <t>(Not for publication)</t>
    </r>
  </si>
  <si>
    <t>Department:</t>
  </si>
  <si>
    <r>
      <t xml:space="preserve">Additional commentary:
</t>
    </r>
    <r>
      <rPr>
        <sz val="16"/>
        <color indexed="8"/>
        <rFont val="Arial"/>
        <family val="2"/>
      </rPr>
      <t>(to include comments where organisations 
have not returned information)</t>
    </r>
  </si>
  <si>
    <t>Department contact details</t>
  </si>
  <si>
    <t>Allowances</t>
  </si>
  <si>
    <t>Salary</t>
  </si>
  <si>
    <t>Non-consolidated performance payments</t>
  </si>
  <si>
    <t>Overtime</t>
  </si>
  <si>
    <t>Employer pension contributions</t>
  </si>
  <si>
    <t>Employer national insurance contributions</t>
  </si>
  <si>
    <t>Please enter the number of payroll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</si>
  <si>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</si>
  <si>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</si>
  <si>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</si>
  <si>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EO staff (or equivalents) working in your organisation as at the reference date. You should follow the 'ONS headcount methodology' provided separately as appropriate. NB: Cells have in-built validations to ensure consistent data is entered.</t>
  </si>
  <si>
    <t>Please enter the number of payroll AO/AA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</si>
  <si>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AO/AA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</si>
  <si>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</si>
  <si>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</si>
  <si>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</si>
  <si>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unspecified grade staff (or equivalents) working in your organisation as at the reference date. You should follow the 'ONS headcount methodology' provided separately as appropriate. NB: Cells have in-built validations to ensure consistent data is entered.</t>
  </si>
  <si>
    <t>Please enter the number of payroll unspecified grade staff (or equivalents) working in your organisation as at the reference date. You should follow the 'ONS headcount methodology' provided separately as appropriate. NB: Cells have in-built validations to ensure consistent data is entered.</t>
  </si>
  <si>
    <t>AA/AO</t>
  </si>
  <si>
    <t>SCS level</t>
  </si>
  <si>
    <t xml:space="preserve">Please refer to the HMT Guidance provided separately. NB: Whilst the basic methodology is the same as that used for the HMT remit process - we are asking for paybill information broken down by the same elements - there are some differences:
• Frequency – we are asking for monthly information
• Detail – we require organisational level detail (not just an aggregate picture)
• Scope – we include the Senior Civil Service
Organisations should of course ensure that information supplied for both collections aligns as appropriate bearing in mind the differences noted above.
</t>
  </si>
  <si>
    <t>Total monthly cost of contingent labour: agency (clerical and admin) staff, interim managers and specialist contractors</t>
  </si>
  <si>
    <t>Total monthly cost of consultants/
consultancy</t>
  </si>
  <si>
    <t>Total non-payroll (CCL) staff costs</t>
  </si>
  <si>
    <t>Total paybill for payroll staff</t>
  </si>
  <si>
    <t>Grand Total paybill/staffing (payroll and non-payroll) costs</t>
  </si>
  <si>
    <t>Notes for Cabinet Office
(Not for publication)</t>
  </si>
  <si>
    <t>Comments
(NB: These will be published alongside your row of data)</t>
  </si>
  <si>
    <r>
      <t xml:space="preserve">Comments
</t>
    </r>
    <r>
      <rPr>
        <b/>
        <sz val="12"/>
        <color indexed="8"/>
        <rFont val="Arial"/>
        <family val="2"/>
      </rPr>
      <t>(NB: These will be published alongside your row of information)</t>
    </r>
  </si>
  <si>
    <t>Please provide the monthly spend for your agency staff, interim managers and specialist contractors.</t>
  </si>
  <si>
    <t>Please provide the monthly spend for your consultants/consultancy services. This figure should align with the information provided to Cabinet Office colleagues who are collecting disaggregated consultancy (by category) spend each month.</t>
  </si>
  <si>
    <t>Grand Total 
(workforce numbers)</t>
  </si>
  <si>
    <t>Number of non-payroll staff 
(contingent labour and consultants/consultancy)</t>
  </si>
  <si>
    <t>Executive Non-Departmental Public Body</t>
  </si>
  <si>
    <t>Construction Industry Training Board</t>
  </si>
  <si>
    <t>Engineering Construction Industry Training Board</t>
  </si>
  <si>
    <t>Film Industry Training Board</t>
  </si>
  <si>
    <t>Office for Fair Access</t>
  </si>
  <si>
    <t>Ministerial Department</t>
  </si>
  <si>
    <t xml:space="preserve">Ordnance Survey </t>
  </si>
  <si>
    <t>Arts Council England</t>
  </si>
  <si>
    <t>Big Lottery Fund</t>
  </si>
  <si>
    <t>British Library</t>
  </si>
  <si>
    <t>British Museum</t>
  </si>
  <si>
    <t>English Heritage</t>
  </si>
  <si>
    <t>Gambling Commission</t>
  </si>
  <si>
    <t>Geffrye Museum</t>
  </si>
  <si>
    <t>Horserace Betting Levy Board</t>
  </si>
  <si>
    <t>Imperial War Museum</t>
  </si>
  <si>
    <t>National Gallery</t>
  </si>
  <si>
    <t xml:space="preserve">National Lottery Commission </t>
  </si>
  <si>
    <t>National Museums Liverpool</t>
  </si>
  <si>
    <t>National Portrait Gallery</t>
  </si>
  <si>
    <t>Natural History Museum</t>
  </si>
  <si>
    <t>Olympic Delivery Authority</t>
  </si>
  <si>
    <t>Olympic Lottery Distributor</t>
  </si>
  <si>
    <t>Sir John Sloane's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</si>
  <si>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</si>
  <si>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</si>
  <si>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</si>
  <si>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</si>
  <si>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</si>
  <si>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</si>
  <si>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</si>
  <si>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</si>
  <si>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</si>
  <si>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</si>
  <si>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</si>
  <si>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</si>
  <si>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</si>
  <si>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</si>
  <si>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Office of Rail Regulation</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</si>
  <si>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</si>
  <si>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</si>
  <si>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</si>
  <si>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</si>
  <si>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</si>
  <si>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</si>
  <si>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</si>
  <si>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</si>
  <si>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</si>
  <si>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</si>
  <si>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</si>
  <si>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Export Credits Guarantee Department</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</si>
  <si>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</si>
  <si>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</si>
  <si>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</si>
  <si>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</si>
  <si>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</si>
  <si>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</si>
  <si>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</si>
  <si>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</si>
  <si>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</si>
  <si>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</si>
  <si>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</si>
  <si>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</si>
  <si>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</si>
  <si>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</si>
  <si>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</si>
  <si>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</si>
  <si>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</si>
  <si>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</si>
  <si>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</si>
  <si>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</si>
  <si>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</si>
  <si>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</si>
  <si>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Sheet no.</t>
  </si>
  <si>
    <t>Sheet title</t>
  </si>
  <si>
    <t>Detail</t>
  </si>
  <si>
    <t>Provides summary detail of contents of workbook and each separate sheet.</t>
  </si>
  <si>
    <t>No</t>
  </si>
  <si>
    <t>Cover sheet</t>
  </si>
  <si>
    <t>Contents</t>
  </si>
  <si>
    <t>Data fields</t>
  </si>
  <si>
    <t>Data sheet</t>
  </si>
  <si>
    <t>List of organisations</t>
  </si>
  <si>
    <t>Sheet to be returned to Cabinet Office by main department</t>
  </si>
  <si>
    <t>YES</t>
  </si>
  <si>
    <t>Provides detailed descriptions on the information required for each field in the data sheet.</t>
  </si>
  <si>
    <t>Attorney General's Office</t>
  </si>
  <si>
    <t>Crown Prosecution Service</t>
  </si>
  <si>
    <t>Crown Prosecution Service Inspectorate</t>
  </si>
  <si>
    <t>Serious Fraud Office</t>
  </si>
  <si>
    <t>Treasury Solicitor</t>
  </si>
  <si>
    <t>Cabinet Office</t>
  </si>
  <si>
    <t>Civil Service Commission</t>
  </si>
  <si>
    <t>Charity Commission</t>
  </si>
  <si>
    <t xml:space="preserve">Companies House </t>
  </si>
  <si>
    <t>Insolvency Service</t>
  </si>
  <si>
    <t>National Measurement Office</t>
  </si>
  <si>
    <t>Office of Fair Trading</t>
  </si>
  <si>
    <t xml:space="preserve">Skills Funding Agency </t>
  </si>
  <si>
    <t>UK Intellectual Property Office</t>
  </si>
  <si>
    <t>British Hallmarking Council</t>
  </si>
  <si>
    <t>Attorney General's Departments</t>
  </si>
  <si>
    <t>Select from the dropdown list. If your organisation type is not shown, please select 'OTHER' and enter full details in the 'Notes' field. NB: Where your organisation is known both as an executive agency and say, a trading fund, public corporation, or regulator etc, then please select executive agency and add further details in the 'NOTES' field as appropriate.</t>
  </si>
  <si>
    <t>Main departments must return this 'Cover sheet' together with their fully completed 'Data sheet'</t>
  </si>
  <si>
    <t>Please use the drop down list to select the name of your organisation's Main/Parent/Sponsoring department. If your Main/Parent/Sponsoring department is not listed or incorrectly identified, please select 'OTHER' from the drop down list and provide details in the 'NOTES' field.</t>
  </si>
  <si>
    <t>Return signed off at senior level?</t>
  </si>
  <si>
    <t>Sign off</t>
  </si>
  <si>
    <t>No - please add a comment</t>
  </si>
  <si>
    <t xml:space="preserve">This sheet contains details of what information is required in each data field </t>
  </si>
  <si>
    <t>Name:</t>
  </si>
  <si>
    <t>Position:</t>
  </si>
  <si>
    <r>
      <t xml:space="preserve">Please enter any clarifying notes that you </t>
    </r>
    <r>
      <rPr>
        <b/>
        <u/>
        <sz val="10"/>
        <rFont val="Arial"/>
        <family val="2"/>
      </rPr>
      <t>wish to include alongside your published data</t>
    </r>
  </si>
  <si>
    <t>Requests main department contact information and confirmation of coverage and sign-off. Additional comments can also be provided on this sheet. 
To be completed by main department when returning the summary template to Cabinet Office</t>
  </si>
  <si>
    <t>To be populated with the management information relating to this exercise. 
A row of information to be completed by all organisations and to be sent back to the main department. The main department will collate responses for all their organisations and send one summary return to Cabinet Office that will contain a separate row of information for each organisation.</t>
  </si>
  <si>
    <t>Passenger Focus</t>
  </si>
  <si>
    <t>UK Space Agency</t>
  </si>
  <si>
    <r>
      <t xml:space="preserve">Please read the additional data fields descriptions </t>
    </r>
    <r>
      <rPr>
        <b/>
        <u/>
        <sz val="14"/>
        <color indexed="8"/>
        <rFont val="Arial"/>
        <family val="2"/>
      </rPr>
      <t>before</t>
    </r>
    <r>
      <rPr>
        <b/>
        <sz val="14"/>
        <color indexed="8"/>
        <rFont val="Arial"/>
        <family val="2"/>
      </rPr>
      <t xml:space="preserve"> entering information into this template. Completed templates must be returned to your organisation's main, parent or sponsoring department. They will provide one return to Cabinet Office capturing information for all their relevant organisations.
(NB: This data sheet is password protected. Contact Cabinet Office if you require the password.</t>
    </r>
  </si>
  <si>
    <t>Government Procurement Service</t>
  </si>
  <si>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</si>
  <si>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</si>
  <si>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</si>
  <si>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</si>
  <si>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</si>
  <si>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</si>
  <si>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</si>
  <si>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Department for Business, Innovation and Skills</t>
  </si>
  <si>
    <t xml:space="preserve">Business, Innovation and Skills </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</si>
  <si>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</si>
  <si>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</si>
  <si>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</si>
  <si>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</si>
  <si>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</si>
  <si>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</si>
  <si>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</si>
  <si>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</si>
  <si>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Department for Communities and Local Government</t>
  </si>
  <si>
    <t>Homes and Communities Agency</t>
  </si>
  <si>
    <t>Department for Culture, Media and Sport</t>
  </si>
  <si>
    <t>Horniman Public Museum and Public Park Trust</t>
  </si>
  <si>
    <t>National Museum of Science and Industry</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</si>
  <si>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</si>
  <si>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</si>
  <si>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</si>
  <si>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</si>
  <si>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</si>
  <si>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</si>
  <si>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</si>
  <si>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</si>
  <si>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</si>
  <si>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</si>
  <si>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</si>
  <si>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</si>
  <si>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</si>
  <si>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</si>
  <si>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</si>
  <si>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</si>
  <si>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</si>
  <si>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</si>
  <si>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</si>
  <si>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</si>
  <si>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</si>
  <si>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</si>
  <si>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</si>
  <si>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</si>
  <si>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</si>
  <si>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</si>
  <si>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Skills Funding Agency</t>
  </si>
  <si>
    <t>Business, Innovation and Skills</t>
  </si>
  <si>
    <t>Care Quality Commission</t>
  </si>
  <si>
    <t>Companies House</t>
  </si>
  <si>
    <t>Home Office (excl agencies)</t>
  </si>
  <si>
    <t>National Lottery Commission</t>
  </si>
  <si>
    <t>Ordnance Survey</t>
  </si>
  <si>
    <t>Veterinary Medicines Directorate</t>
  </si>
  <si>
    <t>Public Health England</t>
  </si>
  <si>
    <t>Legal Aid Agency</t>
  </si>
  <si>
    <t>HM Passport Office</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</si>
  <si>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</si>
  <si>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</si>
  <si>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</si>
  <si>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</si>
  <si>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</si>
  <si>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</si>
  <si>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</si>
  <si>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</si>
  <si>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</si>
  <si>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</si>
  <si>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British Business Bank</t>
  </si>
  <si>
    <t>Provides an up-to-date list (as at 30 April 2014) of all organisations in scope for this exercise</t>
  </si>
  <si>
    <t xml:space="preserve">Select from the dropdown list. If your organisation is not shown, please select 'OTHER' and enter full details in the 'NOTES' field. We have recently undertaken an exercise to establish the full list of central government organisations in scope for this exercise. The list provided is up-to-date. However, if there have been machinery of government changes that are not reflected in the list, please provide additional information in the 'NOTES' field as appropriate.
NB: Organisations no longer in existence - where this is the case, departments should provide as much information as possible. It is important that departments are able to establish robust baseline figures for this key management information. </t>
  </si>
  <si>
    <t>Community Rehabilitation Companies x 21</t>
  </si>
  <si>
    <t>Government Owned Companies</t>
  </si>
  <si>
    <t>Animal and Plant Health Agency</t>
  </si>
  <si>
    <t>Defence Electronics and Components Agency</t>
  </si>
  <si>
    <t>Disabled Peoples Employment Corporation</t>
  </si>
  <si>
    <t>Driver and Vehicle Standards Agency</t>
  </si>
  <si>
    <t>Other</t>
  </si>
  <si>
    <t>Defence Equipment and Support</t>
  </si>
  <si>
    <t>The RAF Museum is devolved and does not operate the MOD/civil service grading sructure.</t>
  </si>
  <si>
    <t>FTE &amp; HC SCS include Dstl level 9</t>
  </si>
  <si>
    <t>DECA</t>
  </si>
  <si>
    <r>
      <t xml:space="preserve">Please read the additional data fields descriptions </t>
    </r>
    <r>
      <rPr>
        <b/>
        <u/>
        <sz val="14"/>
        <color indexed="8"/>
        <rFont val="Arial"/>
        <family val="2"/>
      </rPr>
      <t>before</t>
    </r>
    <r>
      <rPr>
        <b/>
        <sz val="14"/>
        <color indexed="8"/>
        <rFont val="Arial"/>
        <family val="2"/>
      </rPr>
      <t xml:space="preserve"> entering information into this template. Completed templates must be returned to your organisation's main, parent or sponsoring department. They will provide one return to Cabinet Office capturing</t>
    </r>
  </si>
  <si>
    <t>31/06/2015</t>
  </si>
  <si>
    <t>-</t>
  </si>
  <si>
    <t>There were reversals against both Legal and Technical EA entries this AP</t>
  </si>
</sst>
</file>

<file path=xl/styles.xml><?xml version="1.0" encoding="utf-8"?>
<styleSheet xmlns="http://schemas.openxmlformats.org/spreadsheetml/2006/main" xmlns:mc="http://schemas.openxmlformats.org/markup-compatibility/2006" xmlns:x14ac="http://schemas.microsoft.com/office/spreadsheetml/2009/9/ac" mc:Ignorable="x14ac">
  <numFmts count="31">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mmm\-yyyy"/>
    <numFmt numFmtId="185" formatCode="mmmm\ yyyy"/>
    <numFmt numFmtId="186" formatCode="&quot;£&quot;#,##0.00"/>
    <numFmt numFmtId="187" formatCode="&quot;£&quot;#,##0"/>
    <numFmt numFmtId="188" formatCode="dd/mm/yy;@"/>
    <numFmt numFmtId="189" formatCode="######################################0.00"/>
    <numFmt numFmtId="190" formatCode="######################################0"/>
    <numFmt numFmtId="191" formatCode="##,###,###,###,###,###,###,###,###,###,###,###,##0"/>
    <numFmt numFmtId="192" formatCode="&quot;£&quot;#,##0.0"/>
  </numFmts>
  <fonts count="61" x14ac:knownFonts="1">
    <font>
      <sz val="12"/>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color indexed="8"/>
      <name val="Calibri"/>
      <family val="2"/>
    </font>
    <font>
      <sz val="11"/>
      <color indexed="8"/>
      <name val="Calibri"/>
      <family val="2"/>
    </font>
    <font>
      <sz val="12"/>
      <color indexed="8"/>
      <name val="Arial"/>
      <family val="2"/>
    </font>
    <font>
      <sz val="10"/>
      <name val="Arial"/>
      <family val="2"/>
    </font>
    <font>
      <sz val="12"/>
      <color indexed="81"/>
      <name val="Tahoma"/>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b/>
      <u/>
      <sz val="10"/>
      <name val="Arial"/>
      <family val="2"/>
    </font>
    <font>
      <b/>
      <sz val="12"/>
      <name val="Arial"/>
      <family val="2"/>
    </font>
    <font>
      <sz val="16"/>
      <color indexed="8"/>
      <name val="Arial"/>
      <family val="2"/>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b/>
      <u/>
      <sz val="14"/>
      <color indexed="8"/>
      <name val="Arial"/>
      <family val="2"/>
    </font>
    <font>
      <b/>
      <sz val="14"/>
      <color indexed="8"/>
      <name val="Arial"/>
      <family val="2"/>
    </font>
    <font>
      <sz val="16"/>
      <name val="Arial"/>
      <family val="2"/>
    </font>
    <font>
      <sz val="12"/>
      <color indexed="8"/>
      <name val="Arial"/>
      <family val="2"/>
    </font>
    <font>
      <sz val="12"/>
      <color indexed="9"/>
      <name val="Arial"/>
      <family val="2"/>
    </font>
    <font>
      <sz val="11"/>
      <color indexed="8"/>
      <name val="Arial"/>
      <family val="2"/>
    </font>
    <font>
      <b/>
      <sz val="12"/>
      <color indexed="8"/>
      <name val="Arial"/>
      <family val="2"/>
    </font>
    <font>
      <sz val="14"/>
      <color indexed="8"/>
      <name val="Arial"/>
      <family val="2"/>
    </font>
    <font>
      <sz val="14"/>
      <color indexed="55"/>
      <name val="Calibri"/>
      <family val="2"/>
    </font>
    <font>
      <sz val="14"/>
      <color indexed="8"/>
      <name val="Calibri"/>
      <family val="2"/>
    </font>
    <font>
      <b/>
      <sz val="14"/>
      <color indexed="8"/>
      <name val="Calibri"/>
      <family val="2"/>
    </font>
    <font>
      <b/>
      <u/>
      <sz val="14"/>
      <color indexed="8"/>
      <name val="Calibri"/>
      <family val="2"/>
    </font>
    <font>
      <b/>
      <sz val="18"/>
      <color indexed="8"/>
      <name val="Arial"/>
      <family val="2"/>
    </font>
    <font>
      <b/>
      <sz val="16"/>
      <color indexed="8"/>
      <name val="Calibri"/>
      <family val="2"/>
    </font>
    <font>
      <b/>
      <sz val="16"/>
      <color indexed="8"/>
      <name val="Arial"/>
      <family val="2"/>
    </font>
    <font>
      <b/>
      <u/>
      <sz val="16"/>
      <color indexed="8"/>
      <name val="Calibri"/>
      <family val="2"/>
    </font>
    <font>
      <b/>
      <sz val="14"/>
      <color indexed="8"/>
      <name val="Arial"/>
      <family val="2"/>
    </font>
    <font>
      <sz val="10"/>
      <color indexed="8"/>
      <name val="Arial"/>
      <family val="2"/>
    </font>
    <font>
      <b/>
      <sz val="10"/>
      <color indexed="8"/>
      <name val="Arial"/>
      <family val="2"/>
    </font>
    <font>
      <sz val="12"/>
      <color indexed="55"/>
      <name val="Arial"/>
      <family val="2"/>
    </font>
    <font>
      <sz val="8"/>
      <name val="Arial"/>
      <family val="2"/>
    </font>
    <font>
      <u/>
      <sz val="11"/>
      <color indexed="12"/>
      <name val="Calibri"/>
      <family val="2"/>
    </font>
    <font>
      <sz val="11"/>
      <color indexed="8"/>
      <name val="Arial"/>
      <family val="2"/>
    </font>
    <font>
      <sz val="11"/>
      <color indexed="8"/>
      <name val="Arial"/>
      <family val="2"/>
    </font>
    <font>
      <sz val="11"/>
      <color theme="1"/>
      <name val="Calibri"/>
      <family val="2"/>
      <scheme val="minor"/>
    </font>
    <font>
      <u/>
      <sz val="11"/>
      <color theme="10"/>
      <name val="Calibri"/>
      <family val="2"/>
    </font>
    <font>
      <u/>
      <sz val="12"/>
      <color theme="10"/>
      <name val="Arial"/>
      <family val="2"/>
    </font>
    <font>
      <sz val="12"/>
      <color theme="1"/>
      <name val="Arial"/>
      <family val="2"/>
    </font>
    <font>
      <sz val="11"/>
      <color theme="1"/>
      <name val="Arial"/>
      <family val="2"/>
    </font>
    <font>
      <sz val="10"/>
      <name val="Arial Unicode MS"/>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indexed="22"/>
        <bgColor indexed="64"/>
      </patternFill>
    </fill>
    <fill>
      <patternFill patternType="solid">
        <fgColor indexed="52"/>
        <bgColor indexed="64"/>
      </patternFill>
    </fill>
    <fill>
      <patternFill patternType="solid">
        <fgColor indexed="55"/>
        <bgColor indexed="64"/>
      </patternFill>
    </fill>
    <fill>
      <patternFill patternType="solid">
        <fgColor indexed="13"/>
        <bgColor indexed="64"/>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8"/>
      </left>
      <right style="thin">
        <color indexed="8"/>
      </right>
      <top style="thin">
        <color indexed="8"/>
      </top>
      <bottom style="thin">
        <color indexed="8"/>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auto="1"/>
      </left>
      <right style="thin">
        <color auto="1"/>
      </right>
      <top style="thin">
        <color auto="1"/>
      </top>
      <bottom style="thin">
        <color auto="1"/>
      </bottom>
      <diagonal/>
    </border>
  </borders>
  <cellStyleXfs count="135">
    <xf numFmtId="0" fontId="0" fillId="0" borderId="0"/>
    <xf numFmtId="0" fontId="11" fillId="0" borderId="0"/>
    <xf numFmtId="0" fontId="15" fillId="0" borderId="0"/>
    <xf numFmtId="0" fontId="9" fillId="0" borderId="0"/>
    <xf numFmtId="0" fontId="8" fillId="0" borderId="0"/>
    <xf numFmtId="0" fontId="7" fillId="0" borderId="0"/>
    <xf numFmtId="0" fontId="8" fillId="0" borderId="0"/>
    <xf numFmtId="0" fontId="8" fillId="0" borderId="0"/>
    <xf numFmtId="0" fontId="19"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11" fillId="0" borderId="0" applyFont="0" applyFill="0" applyBorder="0" applyAlignment="0" applyProtection="0"/>
    <xf numFmtId="165" fontId="20" fillId="2" borderId="0" applyNumberFormat="0">
      <protection locked="0"/>
    </xf>
    <xf numFmtId="43" fontId="11"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4" fontId="19" fillId="0" borderId="0" applyFont="0" applyFill="0" applyBorder="0" applyAlignment="0" applyProtection="0"/>
    <xf numFmtId="44" fontId="10" fillId="0" borderId="0" applyFont="0" applyFill="0" applyBorder="0" applyAlignment="0" applyProtection="0"/>
    <xf numFmtId="166" fontId="11" fillId="0" borderId="0" applyFont="0" applyFill="0" applyBorder="0" applyAlignment="0" applyProtection="0"/>
    <xf numFmtId="167" fontId="11" fillId="0" borderId="0" applyFont="0" applyFill="0" applyBorder="0" applyAlignment="0" applyProtection="0"/>
    <xf numFmtId="168" fontId="11" fillId="0" borderId="0" applyFont="0" applyFill="0" applyBorder="0" applyAlignment="0" applyProtection="0"/>
    <xf numFmtId="14" fontId="11" fillId="0" borderId="0" applyFont="0" applyFill="0" applyBorder="0" applyAlignment="0" applyProtection="0"/>
    <xf numFmtId="0" fontId="18"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52" fillId="0" borderId="0" applyNumberFormat="0" applyFill="0" applyBorder="0" applyAlignment="0" applyProtection="0">
      <alignment vertical="top"/>
      <protection locked="0"/>
    </xf>
    <xf numFmtId="0" fontId="56"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11" fillId="0" borderId="0" applyNumberFormat="0" applyFont="0" applyFill="0" applyBorder="0" applyProtection="0"/>
    <xf numFmtId="0" fontId="11" fillId="0" borderId="0" applyNumberFormat="0" applyFont="0" applyFill="0" applyBorder="0" applyProtection="0"/>
    <xf numFmtId="0" fontId="11" fillId="0" borderId="0" applyNumberFormat="0" applyFont="0" applyFill="0" applyBorder="0" applyProtection="0">
      <alignment vertical="top"/>
    </xf>
    <xf numFmtId="20" fontId="11" fillId="0" borderId="0" applyFont="0" applyFill="0" applyBorder="0" applyAlignment="0" applyProtection="0"/>
    <xf numFmtId="169" fontId="11" fillId="0" borderId="0" applyFont="0" applyFill="0" applyBorder="0" applyAlignment="0" applyProtection="0"/>
    <xf numFmtId="0" fontId="55" fillId="0" borderId="0"/>
    <xf numFmtId="0" fontId="55" fillId="0" borderId="0"/>
    <xf numFmtId="0" fontId="55" fillId="0" borderId="0"/>
    <xf numFmtId="0" fontId="8" fillId="0" borderId="0"/>
    <xf numFmtId="0" fontId="11" fillId="0" borderId="0" applyNumberFormat="0" applyFill="0" applyBorder="0" applyAlignment="0" applyProtection="0"/>
    <xf numFmtId="0" fontId="55" fillId="0" borderId="0"/>
    <xf numFmtId="0" fontId="55" fillId="0" borderId="0"/>
    <xf numFmtId="0" fontId="55" fillId="0" borderId="0"/>
    <xf numFmtId="0" fontId="15" fillId="0" borderId="0"/>
    <xf numFmtId="0" fontId="9" fillId="0" borderId="0"/>
    <xf numFmtId="0" fontId="8" fillId="0" borderId="0"/>
    <xf numFmtId="0" fontId="7" fillId="0" borderId="0"/>
    <xf numFmtId="0" fontId="8" fillId="0" borderId="0"/>
    <xf numFmtId="0" fontId="8" fillId="0" borderId="0"/>
    <xf numFmtId="0" fontId="19" fillId="0" borderId="0"/>
    <xf numFmtId="0" fontId="10" fillId="0" borderId="0"/>
    <xf numFmtId="0" fontId="10" fillId="0" borderId="0"/>
    <xf numFmtId="0" fontId="55" fillId="0" borderId="0"/>
    <xf numFmtId="0" fontId="55" fillId="0" borderId="0"/>
    <xf numFmtId="0" fontId="55" fillId="0" borderId="0"/>
    <xf numFmtId="0" fontId="55" fillId="0" borderId="0"/>
    <xf numFmtId="0" fontId="55" fillId="0" borderId="0"/>
    <xf numFmtId="0" fontId="55" fillId="0" borderId="0"/>
    <xf numFmtId="0" fontId="9" fillId="0" borderId="0"/>
    <xf numFmtId="0" fontId="59" fillId="0" borderId="0"/>
    <xf numFmtId="0" fontId="16" fillId="0" borderId="0"/>
    <xf numFmtId="0" fontId="13" fillId="0" borderId="0"/>
    <xf numFmtId="0" fontId="11" fillId="0" borderId="0"/>
    <xf numFmtId="0" fontId="11" fillId="0" borderId="0"/>
    <xf numFmtId="0" fontId="13" fillId="0" borderId="0"/>
    <xf numFmtId="0" fontId="11" fillId="0" borderId="0"/>
    <xf numFmtId="0" fontId="19" fillId="0" borderId="0"/>
    <xf numFmtId="0" fontId="10" fillId="0" borderId="0"/>
    <xf numFmtId="0" fontId="10" fillId="0" borderId="0"/>
    <xf numFmtId="0" fontId="58" fillId="0" borderId="0"/>
    <xf numFmtId="0" fontId="10" fillId="0" borderId="0"/>
    <xf numFmtId="40" fontId="22" fillId="3" borderId="0">
      <alignment horizontal="right"/>
    </xf>
    <xf numFmtId="9" fontId="36" fillId="0" borderId="0" applyFont="0" applyFill="0" applyBorder="0" applyAlignment="0" applyProtection="0"/>
    <xf numFmtId="9" fontId="53" fillId="0" borderId="0" applyFont="0" applyFill="0" applyBorder="0" applyAlignment="0" applyProtection="0"/>
    <xf numFmtId="9" fontId="54" fillId="0" borderId="0" applyFont="0" applyFill="0" applyBorder="0" applyAlignment="0" applyProtection="0"/>
    <xf numFmtId="170" fontId="11" fillId="0" borderId="0" applyFont="0" applyFill="0" applyBorder="0" applyAlignment="0" applyProtection="0"/>
    <xf numFmtId="171" fontId="11" fillId="0" borderId="0" applyFont="0" applyFill="0" applyBorder="0" applyAlignment="0" applyProtection="0"/>
    <xf numFmtId="172" fontId="11" fillId="0" borderId="0" applyFont="0" applyFill="0" applyBorder="0" applyAlignment="0" applyProtection="0"/>
    <xf numFmtId="173" fontId="11" fillId="0" borderId="0" applyFont="0" applyFill="0" applyBorder="0" applyAlignment="0" applyProtection="0"/>
    <xf numFmtId="174" fontId="11" fillId="0" borderId="0" applyFont="0" applyFill="0" applyBorder="0" applyAlignment="0" applyProtection="0"/>
    <xf numFmtId="175" fontId="11" fillId="0" borderId="0" applyFont="0" applyFill="0" applyBorder="0" applyAlignment="0" applyProtection="0"/>
    <xf numFmtId="176" fontId="11" fillId="0" borderId="0" applyFont="0" applyFill="0" applyBorder="0" applyAlignment="0" applyProtection="0"/>
    <xf numFmtId="177" fontId="11" fillId="0" borderId="0" applyFont="0" applyFill="0" applyBorder="0" applyAlignment="0" applyProtection="0"/>
    <xf numFmtId="178" fontId="11" fillId="0" borderId="0" applyFont="0" applyFill="0" applyBorder="0" applyAlignment="0" applyProtection="0"/>
    <xf numFmtId="179" fontId="11" fillId="0" borderId="0" applyFont="0" applyFill="0" applyBorder="0" applyAlignment="0" applyProtection="0"/>
    <xf numFmtId="180" fontId="11" fillId="0" borderId="0" applyFont="0" applyFill="0" applyBorder="0" applyAlignment="0" applyProtection="0"/>
    <xf numFmtId="181" fontId="11" fillId="0" borderId="0" applyFont="0" applyFill="0" applyBorder="0" applyAlignment="0" applyProtection="0"/>
    <xf numFmtId="182" fontId="11" fillId="0" borderId="0" applyFont="0" applyFill="0" applyBorder="0" applyAlignment="0" applyProtection="0"/>
    <xf numFmtId="183" fontId="11"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6" fillId="0" borderId="0"/>
    <xf numFmtId="0" fontId="7" fillId="0" borderId="0"/>
    <xf numFmtId="9" fontId="59"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5" fillId="0" borderId="0"/>
    <xf numFmtId="0" fontId="5" fillId="0" borderId="0"/>
    <xf numFmtId="0" fontId="60" fillId="0" borderId="0"/>
    <xf numFmtId="0" fontId="5" fillId="0" borderId="0"/>
    <xf numFmtId="0" fontId="4" fillId="0" borderId="0"/>
    <xf numFmtId="0" fontId="4" fillId="0" borderId="0"/>
    <xf numFmtId="0" fontId="3" fillId="0" borderId="0"/>
    <xf numFmtId="0" fontId="2" fillId="0" borderId="0"/>
    <xf numFmtId="0" fontId="2" fillId="0" borderId="0"/>
    <xf numFmtId="0" fontId="7" fillId="0" borderId="0"/>
    <xf numFmtId="0" fontId="2" fillId="0" borderId="0"/>
    <xf numFmtId="0" fontId="2" fillId="0" borderId="0"/>
    <xf numFmtId="0" fontId="7" fillId="0" borderId="0"/>
    <xf numFmtId="0" fontId="1" fillId="0" borderId="0"/>
    <xf numFmtId="0" fontId="1" fillId="0" borderId="0"/>
    <xf numFmtId="0" fontId="1" fillId="0" borderId="0"/>
    <xf numFmtId="0" fontId="1" fillId="0" borderId="0"/>
  </cellStyleXfs>
  <cellXfs count="238">
    <xf numFmtId="0" fontId="0" fillId="0" borderId="0" xfId="0"/>
    <xf numFmtId="0" fontId="0" fillId="3" borderId="0" xfId="0" applyFont="1" applyFill="1" applyBorder="1" applyAlignment="1" applyProtection="1">
      <alignment vertical="center"/>
      <protection locked="0"/>
    </xf>
    <xf numFmtId="0" fontId="0" fillId="3"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3" borderId="1" xfId="0" applyFont="1" applyFill="1" applyBorder="1" applyAlignment="1" applyProtection="1">
      <alignment vertical="center"/>
      <protection locked="0"/>
    </xf>
    <xf numFmtId="0" fontId="11" fillId="3" borderId="0" xfId="77" applyFill="1"/>
    <xf numFmtId="0" fontId="11" fillId="3" borderId="0" xfId="77" applyFill="1" applyAlignment="1">
      <alignment wrapText="1"/>
    </xf>
    <xf numFmtId="0" fontId="11" fillId="3" borderId="1" xfId="77" applyFont="1" applyFill="1" applyBorder="1" applyAlignment="1">
      <alignment horizontal="left" vertical="center" wrapText="1"/>
    </xf>
    <xf numFmtId="0" fontId="11" fillId="3" borderId="0" xfId="77" applyFont="1" applyFill="1" applyAlignment="1">
      <alignment vertical="center"/>
    </xf>
    <xf numFmtId="0" fontId="11" fillId="3" borderId="1" xfId="77" applyFont="1" applyFill="1" applyBorder="1" applyAlignment="1">
      <alignment vertical="center" wrapText="1"/>
    </xf>
    <xf numFmtId="0" fontId="11" fillId="4" borderId="1" xfId="77" applyFont="1" applyFill="1" applyBorder="1" applyAlignment="1">
      <alignment horizontal="left" vertical="center" wrapText="1"/>
    </xf>
    <xf numFmtId="0" fontId="0" fillId="3" borderId="0" xfId="0" applyFill="1"/>
    <xf numFmtId="0" fontId="37" fillId="3" borderId="0" xfId="0" applyFont="1" applyFill="1"/>
    <xf numFmtId="0" fontId="38" fillId="3" borderId="0" xfId="0" applyFont="1" applyFill="1"/>
    <xf numFmtId="0" fontId="39" fillId="3" borderId="0" xfId="0" applyFont="1" applyFill="1" applyBorder="1" applyAlignment="1">
      <alignment horizontal="left" vertical="center"/>
    </xf>
    <xf numFmtId="0" fontId="40" fillId="3" borderId="0" xfId="0" applyFont="1" applyFill="1" applyBorder="1" applyAlignment="1"/>
    <xf numFmtId="0" fontId="38" fillId="3" borderId="0" xfId="0" applyFont="1" applyFill="1" applyBorder="1"/>
    <xf numFmtId="0" fontId="41" fillId="3" borderId="0" xfId="0" applyFont="1" applyFill="1" applyBorder="1" applyAlignment="1">
      <alignment vertical="center"/>
    </xf>
    <xf numFmtId="0" fontId="42" fillId="3" borderId="0" xfId="0" applyFont="1" applyFill="1" applyBorder="1" applyAlignment="1"/>
    <xf numFmtId="0" fontId="24" fillId="0" borderId="1" xfId="77" applyFont="1" applyFill="1" applyBorder="1" applyAlignment="1">
      <alignment horizontal="left" vertical="center" wrapText="1"/>
    </xf>
    <xf numFmtId="0" fontId="0" fillId="0" borderId="1" xfId="0" applyFont="1" applyBorder="1" applyAlignment="1" applyProtection="1">
      <alignment vertical="center" wrapText="1"/>
      <protection locked="0"/>
    </xf>
    <xf numFmtId="0" fontId="43" fillId="3" borderId="0" xfId="0" applyFont="1" applyFill="1"/>
    <xf numFmtId="0" fontId="0" fillId="3" borderId="0" xfId="0" applyFill="1" applyAlignment="1"/>
    <xf numFmtId="0" fontId="35" fillId="3" borderId="0" xfId="0" applyFont="1" applyFill="1" applyAlignment="1"/>
    <xf numFmtId="0" fontId="44" fillId="3" borderId="0" xfId="0" applyFont="1" applyFill="1" applyBorder="1" applyAlignment="1">
      <alignment horizontal="right" vertical="center"/>
    </xf>
    <xf numFmtId="0" fontId="45" fillId="3" borderId="0" xfId="0" applyFont="1" applyFill="1" applyAlignment="1">
      <alignment horizontal="right"/>
    </xf>
    <xf numFmtId="0" fontId="45" fillId="3" borderId="0" xfId="0" applyFont="1" applyFill="1"/>
    <xf numFmtId="0" fontId="39" fillId="3" borderId="0" xfId="0" applyFont="1" applyFill="1" applyBorder="1" applyAlignment="1">
      <alignment vertical="center" wrapText="1"/>
    </xf>
    <xf numFmtId="0" fontId="46" fillId="3" borderId="0" xfId="0" applyFont="1" applyFill="1" applyBorder="1" applyAlignment="1"/>
    <xf numFmtId="0" fontId="0" fillId="3" borderId="0" xfId="0" applyFill="1" applyBorder="1" applyAlignment="1">
      <alignment wrapText="1"/>
    </xf>
    <xf numFmtId="0" fontId="37" fillId="3" borderId="0" xfId="0" applyFont="1" applyFill="1" applyBorder="1" applyAlignment="1">
      <alignment wrapText="1"/>
    </xf>
    <xf numFmtId="185" fontId="0" fillId="3" borderId="0" xfId="0" applyNumberFormat="1" applyFill="1" applyBorder="1" applyAlignment="1">
      <alignment wrapText="1"/>
    </xf>
    <xf numFmtId="0" fontId="11" fillId="3" borderId="1" xfId="77" applyFont="1" applyFill="1" applyBorder="1" applyAlignment="1">
      <alignment vertical="top" wrapText="1"/>
    </xf>
    <xf numFmtId="0" fontId="11" fillId="3" borderId="1" xfId="77" applyFill="1" applyBorder="1" applyAlignment="1">
      <alignment wrapText="1"/>
    </xf>
    <xf numFmtId="0" fontId="34" fillId="5" borderId="0" xfId="71" applyFont="1" applyFill="1" applyBorder="1" applyAlignment="1">
      <alignment vertical="top" wrapText="1"/>
    </xf>
    <xf numFmtId="0" fontId="34" fillId="0" borderId="0" xfId="71" applyFont="1" applyFill="1" applyBorder="1" applyAlignment="1">
      <alignment vertical="center" wrapText="1"/>
    </xf>
    <xf numFmtId="0" fontId="34" fillId="0" borderId="0" xfId="71" applyFont="1" applyFill="1" applyBorder="1"/>
    <xf numFmtId="0" fontId="34" fillId="0" borderId="0" xfId="71" applyFont="1" applyFill="1" applyBorder="1" applyAlignment="1">
      <alignment vertical="top" wrapText="1"/>
    </xf>
    <xf numFmtId="0" fontId="34" fillId="5" borderId="0" xfId="71" applyFont="1" applyFill="1" applyBorder="1"/>
    <xf numFmtId="0" fontId="34" fillId="0" borderId="0" xfId="71" applyFont="1" applyFill="1" applyBorder="1" applyAlignment="1">
      <alignment vertical="center"/>
    </xf>
    <xf numFmtId="0" fontId="0" fillId="0" borderId="0" xfId="0" applyFont="1" applyFill="1" applyBorder="1"/>
    <xf numFmtId="184" fontId="34" fillId="0" borderId="0" xfId="71" applyNumberFormat="1" applyFont="1" applyFill="1" applyBorder="1"/>
    <xf numFmtId="0" fontId="13" fillId="0" borderId="0" xfId="0" applyFont="1" applyFill="1" applyBorder="1" applyAlignment="1"/>
    <xf numFmtId="0" fontId="24" fillId="4" borderId="1" xfId="0" applyFont="1" applyFill="1" applyBorder="1" applyAlignment="1">
      <alignment wrapText="1"/>
    </xf>
    <xf numFmtId="0" fontId="24" fillId="4" borderId="1" xfId="0" applyFont="1" applyFill="1" applyBorder="1" applyAlignment="1">
      <alignment horizontal="center" wrapText="1"/>
    </xf>
    <xf numFmtId="0" fontId="13" fillId="3" borderId="1" xfId="0" applyFont="1" applyFill="1" applyBorder="1" applyAlignment="1">
      <alignment vertical="center"/>
    </xf>
    <xf numFmtId="0" fontId="13" fillId="3" borderId="1" xfId="0" applyFont="1" applyFill="1" applyBorder="1" applyAlignment="1">
      <alignment horizontal="left" vertical="center" wrapText="1"/>
    </xf>
    <xf numFmtId="0" fontId="13" fillId="3" borderId="1" xfId="0" applyFont="1" applyFill="1" applyBorder="1" applyAlignment="1">
      <alignment horizontal="center" vertical="center"/>
    </xf>
    <xf numFmtId="0" fontId="18" fillId="3" borderId="1" xfId="35" applyFill="1" applyBorder="1" applyAlignment="1" applyProtection="1">
      <alignment vertical="center" wrapText="1"/>
    </xf>
    <xf numFmtId="0" fontId="13" fillId="3" borderId="1" xfId="0" applyFont="1" applyFill="1" applyBorder="1" applyAlignment="1">
      <alignment horizontal="left" vertical="top" wrapText="1"/>
    </xf>
    <xf numFmtId="0" fontId="0" fillId="3" borderId="0" xfId="0" applyFont="1" applyFill="1" applyAlignment="1" applyProtection="1">
      <alignment vertical="center"/>
    </xf>
    <xf numFmtId="0" fontId="0" fillId="3" borderId="1" xfId="0" applyFill="1" applyBorder="1" applyAlignment="1" applyProtection="1">
      <alignment vertical="center"/>
      <protection locked="0"/>
    </xf>
    <xf numFmtId="0" fontId="0" fillId="0" borderId="1" xfId="0" applyFont="1" applyBorder="1" applyAlignment="1" applyProtection="1">
      <alignment horizontal="right" vertical="center" wrapText="1"/>
      <protection locked="0"/>
    </xf>
    <xf numFmtId="3" fontId="0" fillId="4" borderId="1" xfId="0" applyNumberFormat="1" applyFont="1" applyFill="1" applyBorder="1" applyAlignment="1" applyProtection="1">
      <alignment horizontal="right" vertical="center"/>
    </xf>
    <xf numFmtId="0" fontId="0" fillId="4" borderId="1" xfId="0" applyFill="1" applyBorder="1" applyAlignment="1" applyProtection="1">
      <alignment horizontal="right" vertical="center"/>
    </xf>
    <xf numFmtId="3" fontId="0" fillId="6" borderId="1" xfId="0" applyNumberFormat="1" applyFont="1" applyFill="1" applyBorder="1" applyAlignment="1" applyProtection="1">
      <alignment horizontal="right" vertical="center"/>
    </xf>
    <xf numFmtId="186" fontId="0" fillId="0" borderId="1" xfId="0" applyNumberFormat="1" applyBorder="1" applyAlignment="1" applyProtection="1">
      <alignment horizontal="right" vertical="center"/>
      <protection locked="0"/>
    </xf>
    <xf numFmtId="186" fontId="0" fillId="0" borderId="1" xfId="0" applyNumberFormat="1" applyFont="1" applyBorder="1" applyAlignment="1" applyProtection="1">
      <alignment horizontal="right" vertical="center"/>
      <protection locked="0"/>
    </xf>
    <xf numFmtId="186" fontId="0" fillId="6" borderId="1" xfId="0" applyNumberFormat="1" applyFont="1" applyFill="1" applyBorder="1" applyAlignment="1" applyProtection="1">
      <alignment horizontal="right" vertical="center"/>
    </xf>
    <xf numFmtId="186" fontId="0" fillId="3" borderId="1" xfId="0" applyNumberFormat="1" applyFill="1" applyBorder="1" applyAlignment="1" applyProtection="1">
      <alignment horizontal="right" vertical="center"/>
      <protection locked="0"/>
    </xf>
    <xf numFmtId="186" fontId="0" fillId="6" borderId="1" xfId="0" applyNumberFormat="1" applyFill="1" applyBorder="1" applyAlignment="1" applyProtection="1">
      <alignment horizontal="right" vertical="center"/>
    </xf>
    <xf numFmtId="0" fontId="34" fillId="5" borderId="1" xfId="71" applyFont="1" applyFill="1" applyBorder="1"/>
    <xf numFmtId="0" fontId="34" fillId="5" borderId="1" xfId="71" applyFont="1" applyFill="1" applyBorder="1" applyAlignment="1">
      <alignment vertical="top" wrapText="1"/>
    </xf>
    <xf numFmtId="0" fontId="47" fillId="3" borderId="0" xfId="0" applyFont="1" applyFill="1" applyBorder="1" applyAlignment="1">
      <alignment horizontal="right"/>
    </xf>
    <xf numFmtId="0" fontId="0" fillId="0" borderId="1" xfId="0" applyBorder="1" applyAlignment="1" applyProtection="1">
      <alignment vertical="center" wrapText="1"/>
      <protection locked="0"/>
    </xf>
    <xf numFmtId="0" fontId="0" fillId="6" borderId="2" xfId="0" applyFill="1" applyBorder="1" applyAlignment="1" applyProtection="1">
      <alignment horizontal="center" vertical="center" wrapText="1"/>
    </xf>
    <xf numFmtId="0" fontId="0" fillId="6" borderId="3" xfId="0" applyFill="1" applyBorder="1" applyAlignment="1" applyProtection="1">
      <alignment horizontal="center" vertical="center" wrapText="1"/>
    </xf>
    <xf numFmtId="0" fontId="13" fillId="6" borderId="3" xfId="0" applyFont="1" applyFill="1" applyBorder="1" applyAlignment="1" applyProtection="1">
      <alignment horizontal="center" vertical="center"/>
    </xf>
    <xf numFmtId="0" fontId="13" fillId="6" borderId="3" xfId="0" applyFont="1" applyFill="1" applyBorder="1" applyAlignment="1" applyProtection="1">
      <alignment horizontal="center" vertical="center" wrapText="1"/>
    </xf>
    <xf numFmtId="0" fontId="48" fillId="3" borderId="0" xfId="71" applyFont="1" applyFill="1"/>
    <xf numFmtId="3" fontId="48" fillId="3" borderId="0" xfId="71" applyNumberFormat="1" applyFont="1" applyFill="1"/>
    <xf numFmtId="0" fontId="48" fillId="3" borderId="1" xfId="71" applyFont="1" applyFill="1" applyBorder="1"/>
    <xf numFmtId="0" fontId="11" fillId="3" borderId="1" xfId="71" applyFont="1" applyFill="1" applyBorder="1" applyAlignment="1"/>
    <xf numFmtId="0" fontId="11" fillId="3" borderId="1" xfId="71" applyFont="1" applyFill="1" applyBorder="1"/>
    <xf numFmtId="0" fontId="11" fillId="3" borderId="1" xfId="71" applyNumberFormat="1" applyFont="1" applyFill="1" applyBorder="1" applyAlignment="1"/>
    <xf numFmtId="0" fontId="11" fillId="3" borderId="0" xfId="71" applyFont="1" applyFill="1"/>
    <xf numFmtId="0" fontId="48" fillId="3" borderId="4" xfId="71" applyFont="1" applyFill="1" applyBorder="1"/>
    <xf numFmtId="0" fontId="11" fillId="3" borderId="4" xfId="71" applyFont="1" applyFill="1" applyBorder="1" applyAlignment="1"/>
    <xf numFmtId="0" fontId="49" fillId="3" borderId="0" xfId="71" applyFont="1" applyFill="1" applyBorder="1"/>
    <xf numFmtId="3" fontId="49" fillId="3" borderId="0" xfId="71" applyNumberFormat="1" applyFont="1" applyFill="1" applyBorder="1"/>
    <xf numFmtId="0" fontId="11" fillId="6" borderId="1" xfId="0" applyFont="1" applyFill="1" applyBorder="1" applyAlignment="1" applyProtection="1">
      <alignment horizontal="center" vertical="center" wrapText="1"/>
      <protection locked="0"/>
    </xf>
    <xf numFmtId="0" fontId="0" fillId="0" borderId="1" xfId="0" applyBorder="1" applyAlignment="1" applyProtection="1">
      <alignment horizontal="right" vertical="center" wrapText="1"/>
      <protection locked="0"/>
    </xf>
    <xf numFmtId="0" fontId="0" fillId="0" borderId="0" xfId="0" applyFill="1" applyBorder="1"/>
    <xf numFmtId="0" fontId="11" fillId="0" borderId="1" xfId="51" applyFont="1" applyBorder="1" applyAlignment="1" applyProtection="1">
      <alignment vertical="center" wrapText="1"/>
      <protection locked="0"/>
    </xf>
    <xf numFmtId="0" fontId="13" fillId="0" borderId="0" xfId="51" applyFont="1" applyBorder="1" applyAlignment="1" applyProtection="1">
      <alignment vertical="center" wrapText="1"/>
      <protection locked="0"/>
    </xf>
    <xf numFmtId="0" fontId="0" fillId="0" borderId="0" xfId="71" applyFont="1" applyFill="1" applyBorder="1"/>
    <xf numFmtId="0" fontId="0" fillId="0" borderId="0" xfId="71" applyFont="1" applyFill="1" applyBorder="1" applyAlignment="1">
      <alignment vertical="top" wrapText="1"/>
    </xf>
    <xf numFmtId="1" fontId="0" fillId="0" borderId="1" xfId="0" applyNumberFormat="1" applyFont="1" applyBorder="1" applyAlignment="1" applyProtection="1">
      <alignment horizontal="right" vertical="center" wrapText="1"/>
      <protection locked="0"/>
    </xf>
    <xf numFmtId="187" fontId="0" fillId="0" borderId="1" xfId="0" applyNumberFormat="1" applyBorder="1" applyAlignment="1" applyProtection="1">
      <alignment horizontal="right" vertical="center"/>
      <protection locked="0"/>
    </xf>
    <xf numFmtId="187" fontId="0" fillId="0" borderId="1" xfId="0" applyNumberFormat="1" applyFont="1" applyBorder="1" applyAlignment="1" applyProtection="1">
      <alignment horizontal="right" vertical="center"/>
      <protection locked="0"/>
    </xf>
    <xf numFmtId="188" fontId="0" fillId="3" borderId="1" xfId="0" applyNumberFormat="1" applyFont="1" applyFill="1" applyBorder="1" applyAlignment="1" applyProtection="1">
      <alignment vertical="center"/>
      <protection locked="0"/>
    </xf>
    <xf numFmtId="3" fontId="0" fillId="0" borderId="1" xfId="0" applyNumberFormat="1" applyBorder="1" applyAlignment="1" applyProtection="1">
      <alignment horizontal="right" vertical="center" wrapText="1"/>
      <protection locked="0"/>
    </xf>
    <xf numFmtId="1" fontId="0" fillId="0" borderId="1" xfId="0" applyNumberFormat="1" applyBorder="1" applyAlignment="1" applyProtection="1">
      <alignment vertical="center" wrapText="1"/>
      <protection locked="0"/>
    </xf>
    <xf numFmtId="1" fontId="0" fillId="0" borderId="1" xfId="0" applyNumberFormat="1" applyFont="1" applyBorder="1" applyAlignment="1" applyProtection="1">
      <alignment vertical="center" wrapText="1"/>
      <protection locked="0"/>
    </xf>
    <xf numFmtId="1" fontId="0" fillId="0" borderId="1" xfId="0" applyNumberFormat="1" applyBorder="1" applyAlignment="1" applyProtection="1">
      <alignment horizontal="right" vertical="center" wrapText="1"/>
      <protection locked="0"/>
    </xf>
    <xf numFmtId="1" fontId="0" fillId="4" borderId="1" xfId="0" applyNumberFormat="1" applyFont="1" applyFill="1" applyBorder="1" applyAlignment="1" applyProtection="1">
      <alignment horizontal="right" vertical="center"/>
    </xf>
    <xf numFmtId="1" fontId="0" fillId="4" borderId="1" xfId="0" applyNumberFormat="1" applyFill="1" applyBorder="1" applyAlignment="1" applyProtection="1">
      <alignment horizontal="right" vertical="center"/>
    </xf>
    <xf numFmtId="1" fontId="0" fillId="6" borderId="1" xfId="0" applyNumberFormat="1" applyFont="1" applyFill="1" applyBorder="1" applyAlignment="1" applyProtection="1">
      <alignment horizontal="right" vertical="center"/>
    </xf>
    <xf numFmtId="1" fontId="0" fillId="0" borderId="1" xfId="0" applyNumberFormat="1" applyBorder="1" applyAlignment="1" applyProtection="1">
      <alignment horizontal="right" vertical="center"/>
      <protection locked="0"/>
    </xf>
    <xf numFmtId="1" fontId="0" fillId="0" borderId="1" xfId="0" applyNumberFormat="1" applyFont="1" applyBorder="1" applyAlignment="1" applyProtection="1">
      <alignment horizontal="right" vertical="center"/>
      <protection locked="0"/>
    </xf>
    <xf numFmtId="1" fontId="0" fillId="3" borderId="1" xfId="0" applyNumberFormat="1" applyFill="1" applyBorder="1" applyAlignment="1" applyProtection="1">
      <alignment horizontal="right" vertical="center"/>
      <protection locked="0"/>
    </xf>
    <xf numFmtId="1" fontId="0" fillId="6" borderId="1" xfId="0" applyNumberFormat="1" applyFill="1" applyBorder="1" applyAlignment="1" applyProtection="1">
      <alignment horizontal="right" vertical="center"/>
    </xf>
    <xf numFmtId="1" fontId="0" fillId="3" borderId="1" xfId="0" applyNumberFormat="1" applyFill="1" applyBorder="1" applyAlignment="1" applyProtection="1">
      <alignment vertical="center"/>
      <protection locked="0"/>
    </xf>
    <xf numFmtId="1" fontId="0" fillId="3" borderId="1" xfId="0" applyNumberFormat="1" applyFont="1" applyFill="1" applyBorder="1" applyAlignment="1" applyProtection="1">
      <alignment vertical="center"/>
      <protection locked="0"/>
    </xf>
    <xf numFmtId="1" fontId="0" fillId="3" borderId="1" xfId="0" applyNumberFormat="1" applyFont="1" applyFill="1" applyBorder="1" applyAlignment="1" applyProtection="1">
      <alignment vertical="center" wrapText="1"/>
      <protection locked="0"/>
    </xf>
    <xf numFmtId="14" fontId="0" fillId="3" borderId="1" xfId="0" applyNumberFormat="1" applyFont="1" applyFill="1" applyBorder="1" applyAlignment="1" applyProtection="1">
      <alignment vertical="center"/>
      <protection locked="0"/>
    </xf>
    <xf numFmtId="187" fontId="0" fillId="6" borderId="1" xfId="0" applyNumberFormat="1" applyFont="1" applyFill="1" applyBorder="1" applyAlignment="1" applyProtection="1">
      <alignment horizontal="right" vertical="center"/>
    </xf>
    <xf numFmtId="14" fontId="0" fillId="3" borderId="1" xfId="0" applyNumberFormat="1" applyFill="1" applyBorder="1" applyAlignment="1" applyProtection="1">
      <alignment vertical="center"/>
      <protection locked="0"/>
    </xf>
    <xf numFmtId="187" fontId="0" fillId="3" borderId="1" xfId="0" applyNumberFormat="1" applyFill="1" applyBorder="1" applyAlignment="1" applyProtection="1">
      <alignment horizontal="right" vertical="center"/>
      <protection locked="0"/>
    </xf>
    <xf numFmtId="189" fontId="36" fillId="3" borderId="5" xfId="0" applyNumberFormat="1" applyFont="1" applyFill="1" applyBorder="1" applyAlignment="1">
      <alignment horizontal="right" vertical="top"/>
    </xf>
    <xf numFmtId="1" fontId="10" fillId="0" borderId="1" xfId="82" applyNumberFormat="1" applyFont="1" applyBorder="1" applyAlignment="1" applyProtection="1">
      <alignment horizontal="right" vertical="center" wrapText="1"/>
      <protection locked="0"/>
    </xf>
    <xf numFmtId="2" fontId="0" fillId="0" borderId="1" xfId="0" applyNumberFormat="1" applyFont="1" applyBorder="1" applyAlignment="1" applyProtection="1">
      <alignment horizontal="right" vertical="center" wrapText="1"/>
      <protection locked="0"/>
    </xf>
    <xf numFmtId="190" fontId="36" fillId="3" borderId="5" xfId="0" applyNumberFormat="1" applyFont="1" applyFill="1" applyBorder="1" applyAlignment="1">
      <alignment horizontal="right" vertical="top"/>
    </xf>
    <xf numFmtId="190" fontId="36" fillId="3" borderId="5" xfId="0" applyNumberFormat="1" applyFont="1" applyFill="1" applyBorder="1" applyAlignment="1">
      <alignment horizontal="right" vertical="center"/>
    </xf>
    <xf numFmtId="191" fontId="0" fillId="0" borderId="1" xfId="0" applyNumberFormat="1" applyFont="1" applyBorder="1" applyAlignment="1" applyProtection="1">
      <alignment horizontal="right" vertical="center" wrapText="1"/>
      <protection locked="0"/>
    </xf>
    <xf numFmtId="192" fontId="0" fillId="3" borderId="1" xfId="0" applyNumberFormat="1" applyFill="1" applyBorder="1" applyAlignment="1" applyProtection="1">
      <alignment horizontal="right" vertical="center"/>
      <protection locked="0"/>
    </xf>
    <xf numFmtId="0" fontId="0" fillId="6" borderId="3" xfId="0" applyFill="1" applyBorder="1" applyAlignment="1" applyProtection="1">
      <alignment horizontal="center" vertical="center" wrapText="1"/>
    </xf>
    <xf numFmtId="0" fontId="0" fillId="6" borderId="2" xfId="0" applyFill="1" applyBorder="1" applyAlignment="1" applyProtection="1">
      <alignment horizontal="center" vertical="center" wrapText="1"/>
    </xf>
    <xf numFmtId="0" fontId="13" fillId="6" borderId="3" xfId="0" applyFont="1" applyFill="1" applyBorder="1" applyAlignment="1" applyProtection="1">
      <alignment horizontal="center" vertical="center" wrapText="1"/>
    </xf>
    <xf numFmtId="0" fontId="0" fillId="0" borderId="1" xfId="0" applyFont="1" applyBorder="1" applyAlignment="1" applyProtection="1">
      <alignment horizontal="right" vertical="center" wrapText="1"/>
      <protection locked="0"/>
    </xf>
    <xf numFmtId="0" fontId="0" fillId="0" borderId="1" xfId="0" applyBorder="1" applyAlignment="1" applyProtection="1">
      <alignment horizontal="right" vertical="center" wrapText="1"/>
      <protection locked="0"/>
    </xf>
    <xf numFmtId="0" fontId="0" fillId="0" borderId="1" xfId="0" applyFont="1" applyBorder="1" applyAlignment="1" applyProtection="1">
      <alignment horizontal="right" vertical="center" wrapText="1"/>
      <protection locked="0"/>
    </xf>
    <xf numFmtId="187" fontId="0" fillId="8" borderId="1" xfId="0" applyNumberFormat="1" applyFill="1" applyBorder="1" applyAlignment="1" applyProtection="1">
      <alignment horizontal="right" vertical="center"/>
      <protection locked="0"/>
    </xf>
    <xf numFmtId="0" fontId="0" fillId="0" borderId="1" xfId="0" applyFont="1" applyBorder="1" applyAlignment="1" applyProtection="1">
      <alignment horizontal="right" vertical="center" wrapText="1"/>
      <protection locked="0"/>
    </xf>
    <xf numFmtId="0" fontId="0" fillId="0" borderId="1" xfId="0" applyBorder="1" applyAlignment="1" applyProtection="1">
      <alignment horizontal="right" vertical="center" wrapText="1"/>
      <protection locked="0"/>
    </xf>
    <xf numFmtId="0" fontId="0" fillId="0" borderId="1" xfId="0" applyFont="1" applyBorder="1" applyAlignment="1" applyProtection="1">
      <alignment horizontal="right" vertical="center" wrapText="1"/>
      <protection locked="0"/>
    </xf>
    <xf numFmtId="0" fontId="0" fillId="0" borderId="1" xfId="0" applyFont="1" applyBorder="1" applyAlignment="1" applyProtection="1">
      <alignment horizontal="right" vertical="center" wrapText="1"/>
      <protection locked="0"/>
    </xf>
    <xf numFmtId="0" fontId="0" fillId="0" borderId="1" xfId="0" applyFont="1" applyBorder="1" applyAlignment="1" applyProtection="1">
      <alignment horizontal="right" vertical="center" wrapText="1"/>
      <protection locked="0"/>
    </xf>
    <xf numFmtId="0" fontId="0" fillId="0" borderId="17" xfId="0" applyBorder="1" applyAlignment="1" applyProtection="1">
      <alignment horizontal="right" vertical="center" wrapText="1"/>
      <protection locked="0"/>
    </xf>
    <xf numFmtId="0" fontId="0" fillId="0" borderId="17" xfId="0" applyFont="1" applyBorder="1" applyAlignment="1" applyProtection="1">
      <alignment horizontal="right" vertical="center" wrapText="1"/>
      <protection locked="0"/>
    </xf>
    <xf numFmtId="186" fontId="0" fillId="0" borderId="17" xfId="0" applyNumberFormat="1" applyBorder="1" applyAlignment="1" applyProtection="1">
      <alignment horizontal="right" vertical="center"/>
      <protection locked="0"/>
    </xf>
    <xf numFmtId="186" fontId="0" fillId="0" borderId="17" xfId="0" applyNumberFormat="1" applyFont="1" applyBorder="1" applyAlignment="1" applyProtection="1">
      <alignment horizontal="right" vertical="center"/>
      <protection locked="0"/>
    </xf>
    <xf numFmtId="186" fontId="0" fillId="8" borderId="17" xfId="0" applyNumberFormat="1" applyFill="1" applyBorder="1" applyAlignment="1" applyProtection="1">
      <alignment horizontal="right" vertical="center"/>
      <protection locked="0"/>
    </xf>
    <xf numFmtId="0" fontId="0" fillId="6" borderId="3" xfId="0" applyFill="1" applyBorder="1" applyAlignment="1" applyProtection="1">
      <alignment horizontal="center" vertical="center" wrapText="1"/>
    </xf>
    <xf numFmtId="0" fontId="0" fillId="6" borderId="2" xfId="0" applyFill="1" applyBorder="1" applyAlignment="1" applyProtection="1">
      <alignment horizontal="center" vertical="center" wrapText="1"/>
    </xf>
    <xf numFmtId="0" fontId="13" fillId="6" borderId="3" xfId="0" applyFont="1" applyFill="1" applyBorder="1" applyAlignment="1" applyProtection="1">
      <alignment horizontal="center" vertical="center" wrapText="1"/>
    </xf>
    <xf numFmtId="0" fontId="0" fillId="0" borderId="17" xfId="0" applyFont="1" applyBorder="1" applyAlignment="1" applyProtection="1">
      <alignment horizontal="right" vertical="center" wrapText="1"/>
      <protection locked="0"/>
    </xf>
    <xf numFmtId="186" fontId="0" fillId="0" borderId="17" xfId="0" applyNumberFormat="1" applyBorder="1" applyAlignment="1" applyProtection="1">
      <alignment horizontal="right" vertical="center"/>
      <protection locked="0"/>
    </xf>
    <xf numFmtId="186" fontId="0" fillId="0" borderId="17" xfId="0" applyNumberFormat="1" applyFont="1" applyBorder="1" applyAlignment="1" applyProtection="1">
      <alignment horizontal="right" vertical="center"/>
      <protection locked="0"/>
    </xf>
    <xf numFmtId="186" fontId="0" fillId="8" borderId="17" xfId="0" applyNumberFormat="1" applyFill="1" applyBorder="1" applyAlignment="1" applyProtection="1">
      <alignment horizontal="right" vertical="center"/>
      <protection locked="0"/>
    </xf>
    <xf numFmtId="187" fontId="0" fillId="0" borderId="17" xfId="0" applyNumberFormat="1" applyFont="1" applyBorder="1" applyAlignment="1" applyProtection="1">
      <alignment horizontal="right" vertical="center"/>
      <protection locked="0"/>
    </xf>
    <xf numFmtId="187" fontId="0" fillId="0" borderId="17" xfId="0" applyNumberFormat="1" applyBorder="1" applyAlignment="1" applyProtection="1">
      <alignment horizontal="right" vertical="center"/>
      <protection locked="0"/>
    </xf>
    <xf numFmtId="1" fontId="0" fillId="0" borderId="17" xfId="0" applyNumberFormat="1" applyFont="1" applyBorder="1" applyAlignment="1" applyProtection="1">
      <alignment horizontal="right" vertical="center" wrapText="1"/>
      <protection locked="0"/>
    </xf>
    <xf numFmtId="0" fontId="0" fillId="0" borderId="17" xfId="0" applyFont="1" applyBorder="1" applyAlignment="1" applyProtection="1">
      <alignment horizontal="right" vertical="center" wrapText="1"/>
      <protection locked="0"/>
    </xf>
    <xf numFmtId="0" fontId="0" fillId="0" borderId="17" xfId="0" applyFont="1" applyBorder="1" applyAlignment="1" applyProtection="1">
      <alignment horizontal="right" vertical="center" wrapText="1"/>
      <protection locked="0"/>
    </xf>
    <xf numFmtId="187" fontId="0" fillId="3" borderId="17" xfId="0" applyNumberFormat="1" applyFill="1" applyBorder="1" applyAlignment="1" applyProtection="1">
      <alignment horizontal="right" vertical="center"/>
      <protection locked="0"/>
    </xf>
    <xf numFmtId="0" fontId="0" fillId="6" borderId="2" xfId="0" applyFill="1" applyBorder="1" applyAlignment="1" applyProtection="1">
      <alignment horizontal="center" vertical="center" wrapText="1"/>
    </xf>
    <xf numFmtId="0" fontId="0" fillId="6" borderId="3" xfId="0" applyFill="1" applyBorder="1" applyAlignment="1" applyProtection="1">
      <alignment horizontal="center" vertical="center" wrapText="1"/>
    </xf>
    <xf numFmtId="0" fontId="13" fillId="6" borderId="3" xfId="0" applyFont="1" applyFill="1" applyBorder="1" applyAlignment="1" applyProtection="1">
      <alignment horizontal="center" vertical="center" wrapText="1"/>
    </xf>
    <xf numFmtId="1" fontId="0" fillId="0" borderId="1" xfId="0" applyNumberFormat="1" applyFont="1" applyFill="1" applyBorder="1" applyAlignment="1" applyProtection="1">
      <alignment horizontal="right" vertical="center" wrapText="1"/>
      <protection locked="0"/>
    </xf>
    <xf numFmtId="187" fontId="0" fillId="8" borderId="17" xfId="0" applyNumberFormat="1" applyFill="1" applyBorder="1" applyAlignment="1" applyProtection="1">
      <alignment horizontal="right" vertical="center"/>
      <protection locked="0"/>
    </xf>
    <xf numFmtId="0" fontId="0" fillId="0" borderId="17" xfId="0" applyFont="1" applyBorder="1" applyAlignment="1" applyProtection="1">
      <alignment horizontal="right" vertical="center" wrapText="1"/>
      <protection locked="0"/>
    </xf>
    <xf numFmtId="0" fontId="0" fillId="0" borderId="17" xfId="0" applyBorder="1" applyAlignment="1" applyProtection="1">
      <alignment horizontal="right" vertical="center" wrapText="1"/>
      <protection locked="0"/>
    </xf>
    <xf numFmtId="0" fontId="0" fillId="0" borderId="17" xfId="0" applyFont="1" applyBorder="1" applyAlignment="1" applyProtection="1">
      <alignment horizontal="right" vertical="center" wrapText="1"/>
      <protection locked="0"/>
    </xf>
    <xf numFmtId="186" fontId="0" fillId="0" borderId="17" xfId="0" applyNumberFormat="1" applyBorder="1" applyAlignment="1" applyProtection="1">
      <alignment horizontal="right" vertical="center"/>
      <protection locked="0"/>
    </xf>
    <xf numFmtId="186" fontId="0" fillId="0" borderId="17" xfId="0" applyNumberFormat="1" applyFont="1" applyBorder="1" applyAlignment="1" applyProtection="1">
      <alignment horizontal="right" vertical="center"/>
      <protection locked="0"/>
    </xf>
    <xf numFmtId="186" fontId="0" fillId="8" borderId="17" xfId="0" applyNumberFormat="1" applyFill="1" applyBorder="1" applyAlignment="1" applyProtection="1">
      <alignment horizontal="right" vertical="center"/>
      <protection locked="0"/>
    </xf>
    <xf numFmtId="0" fontId="45" fillId="3" borderId="9" xfId="0" applyFont="1" applyFill="1" applyBorder="1" applyAlignment="1">
      <alignment horizontal="right" vertical="top" wrapText="1"/>
    </xf>
    <xf numFmtId="0" fontId="0" fillId="3" borderId="10" xfId="0" applyFont="1" applyFill="1" applyBorder="1" applyAlignment="1">
      <alignment horizontal="center" vertical="top" wrapText="1"/>
    </xf>
    <xf numFmtId="0" fontId="0" fillId="3" borderId="11" xfId="0" applyFont="1" applyFill="1" applyBorder="1" applyAlignment="1">
      <alignment horizontal="center" vertical="top" wrapText="1"/>
    </xf>
    <xf numFmtId="0" fontId="0" fillId="3" borderId="12" xfId="0" applyFont="1" applyFill="1" applyBorder="1" applyAlignment="1">
      <alignment horizontal="center" vertical="top" wrapText="1"/>
    </xf>
    <xf numFmtId="0" fontId="0" fillId="3" borderId="13" xfId="0" applyFont="1" applyFill="1" applyBorder="1" applyAlignment="1">
      <alignment horizontal="center" vertical="top" wrapText="1"/>
    </xf>
    <xf numFmtId="0" fontId="0" fillId="3" borderId="0" xfId="0" applyFont="1" applyFill="1" applyBorder="1" applyAlignment="1">
      <alignment horizontal="center" vertical="top" wrapText="1"/>
    </xf>
    <xf numFmtId="0" fontId="0" fillId="3" borderId="9" xfId="0" applyFont="1" applyFill="1" applyBorder="1" applyAlignment="1">
      <alignment horizontal="center" vertical="top" wrapText="1"/>
    </xf>
    <xf numFmtId="0" fontId="0" fillId="3" borderId="6" xfId="0" applyFont="1" applyFill="1" applyBorder="1" applyAlignment="1">
      <alignment horizontal="center" vertical="top" wrapText="1"/>
    </xf>
    <xf numFmtId="0" fontId="0" fillId="3" borderId="14" xfId="0" applyFont="1" applyFill="1" applyBorder="1" applyAlignment="1">
      <alignment horizontal="center" vertical="top" wrapText="1"/>
    </xf>
    <xf numFmtId="0" fontId="0" fillId="3" borderId="15" xfId="0" applyFont="1" applyFill="1" applyBorder="1" applyAlignment="1">
      <alignment horizontal="center" vertical="top" wrapText="1"/>
    </xf>
    <xf numFmtId="185" fontId="0" fillId="3" borderId="2" xfId="0" applyNumberFormat="1" applyFill="1" applyBorder="1" applyAlignment="1">
      <alignment horizontal="left" vertical="center" wrapText="1"/>
    </xf>
    <xf numFmtId="185" fontId="0" fillId="3" borderId="8" xfId="0" applyNumberFormat="1" applyFont="1" applyFill="1" applyBorder="1" applyAlignment="1">
      <alignment horizontal="left" vertical="center" wrapText="1"/>
    </xf>
    <xf numFmtId="0" fontId="50" fillId="3" borderId="2" xfId="0" applyFont="1" applyFill="1" applyBorder="1" applyAlignment="1">
      <alignment horizontal="left" vertical="center" wrapText="1"/>
    </xf>
    <xf numFmtId="0" fontId="50" fillId="3" borderId="7" xfId="0" applyFont="1" applyFill="1" applyBorder="1" applyAlignment="1">
      <alignment horizontal="left" vertical="center" wrapText="1"/>
    </xf>
    <xf numFmtId="0" fontId="50" fillId="3" borderId="8" xfId="0" applyFont="1" applyFill="1" applyBorder="1" applyAlignment="1">
      <alignment horizontal="left" vertical="center" wrapText="1"/>
    </xf>
    <xf numFmtId="0" fontId="0" fillId="3" borderId="2" xfId="0" applyFont="1" applyFill="1" applyBorder="1" applyAlignment="1">
      <alignment horizontal="left" vertical="center" wrapText="1"/>
    </xf>
    <xf numFmtId="0" fontId="0" fillId="3" borderId="7" xfId="0" applyFont="1" applyFill="1" applyBorder="1" applyAlignment="1">
      <alignment horizontal="left" vertical="center" wrapText="1"/>
    </xf>
    <xf numFmtId="0" fontId="0" fillId="3" borderId="8" xfId="0" applyFont="1" applyFill="1" applyBorder="1" applyAlignment="1">
      <alignment horizontal="left" vertical="center" wrapText="1"/>
    </xf>
    <xf numFmtId="0" fontId="46" fillId="3" borderId="0" xfId="0" applyFont="1" applyFill="1" applyBorder="1" applyAlignment="1">
      <alignment horizontal="left"/>
    </xf>
    <xf numFmtId="0" fontId="48" fillId="6" borderId="1" xfId="0" applyFont="1" applyFill="1" applyBorder="1" applyAlignment="1" applyProtection="1">
      <alignment horizontal="left" vertical="center" wrapText="1"/>
      <protection locked="0"/>
    </xf>
    <xf numFmtId="0" fontId="11" fillId="6" borderId="1" xfId="0" applyFont="1" applyFill="1" applyBorder="1" applyAlignment="1" applyProtection="1">
      <alignment horizontal="left" vertical="center" wrapText="1"/>
      <protection locked="0"/>
    </xf>
    <xf numFmtId="0" fontId="11" fillId="6" borderId="1" xfId="0" applyFont="1" applyFill="1" applyBorder="1" applyAlignment="1">
      <alignment horizontal="left" wrapText="1"/>
    </xf>
    <xf numFmtId="0" fontId="33" fillId="6" borderId="12" xfId="0" applyFont="1" applyFill="1" applyBorder="1" applyAlignment="1">
      <alignment horizontal="center" vertical="center" textRotation="90"/>
    </xf>
    <xf numFmtId="0" fontId="33" fillId="6" borderId="9" xfId="0" applyFont="1" applyFill="1" applyBorder="1" applyAlignment="1">
      <alignment horizontal="center" vertical="center" textRotation="90"/>
    </xf>
    <xf numFmtId="0" fontId="33" fillId="6" borderId="15" xfId="0" applyFont="1" applyFill="1" applyBorder="1" applyAlignment="1">
      <alignment horizontal="center" vertical="center" textRotation="90"/>
    </xf>
    <xf numFmtId="0" fontId="11" fillId="6" borderId="1" xfId="0" applyFont="1" applyFill="1" applyBorder="1" applyAlignment="1" applyProtection="1">
      <alignment horizontal="center" vertical="center" wrapText="1"/>
      <protection locked="0"/>
    </xf>
    <xf numFmtId="0" fontId="48" fillId="6" borderId="10" xfId="0" applyFont="1" applyFill="1" applyBorder="1" applyAlignment="1" applyProtection="1">
      <alignment horizontal="center" vertical="center" wrapText="1"/>
      <protection locked="0"/>
    </xf>
    <xf numFmtId="0" fontId="48" fillId="6" borderId="13" xfId="0" applyFont="1" applyFill="1" applyBorder="1" applyAlignment="1" applyProtection="1">
      <alignment horizontal="center" vertical="center" wrapText="1"/>
      <protection locked="0"/>
    </xf>
    <xf numFmtId="0" fontId="48" fillId="6" borderId="6" xfId="0" applyFont="1" applyFill="1" applyBorder="1" applyAlignment="1" applyProtection="1">
      <alignment horizontal="center" vertical="center" wrapText="1"/>
      <protection locked="0"/>
    </xf>
    <xf numFmtId="0" fontId="48" fillId="6" borderId="2" xfId="0" applyFont="1" applyFill="1" applyBorder="1" applyAlignment="1" applyProtection="1">
      <alignment horizontal="left" vertical="center" wrapText="1"/>
      <protection locked="0"/>
    </xf>
    <xf numFmtId="0" fontId="48" fillId="6" borderId="7" xfId="0" applyFont="1" applyFill="1" applyBorder="1" applyAlignment="1" applyProtection="1">
      <alignment horizontal="left" vertical="center" wrapText="1"/>
      <protection locked="0"/>
    </xf>
    <xf numFmtId="0" fontId="48" fillId="6" borderId="8" xfId="0" applyFont="1" applyFill="1" applyBorder="1" applyAlignment="1" applyProtection="1">
      <alignment horizontal="left" vertical="center" wrapText="1"/>
      <protection locked="0"/>
    </xf>
    <xf numFmtId="0" fontId="33" fillId="6" borderId="3" xfId="0" applyFont="1" applyFill="1" applyBorder="1" applyAlignment="1" applyProtection="1">
      <alignment horizontal="center" vertical="center" textRotation="90" wrapText="1"/>
      <protection locked="0"/>
    </xf>
    <xf numFmtId="0" fontId="33" fillId="6" borderId="16" xfId="0" applyFont="1" applyFill="1" applyBorder="1" applyAlignment="1" applyProtection="1">
      <alignment horizontal="center" vertical="center" textRotation="90" wrapText="1"/>
      <protection locked="0"/>
    </xf>
    <xf numFmtId="0" fontId="33" fillId="6" borderId="4" xfId="0" applyFont="1" applyFill="1" applyBorder="1" applyAlignment="1" applyProtection="1">
      <alignment horizontal="center" vertical="center" textRotation="90" wrapText="1"/>
      <protection locked="0"/>
    </xf>
    <xf numFmtId="0" fontId="48" fillId="6" borderId="2" xfId="0" applyFont="1" applyFill="1" applyBorder="1" applyAlignment="1" applyProtection="1">
      <alignment horizontal="center" vertical="center" wrapText="1"/>
      <protection locked="0"/>
    </xf>
    <xf numFmtId="0" fontId="48" fillId="6" borderId="8" xfId="0" applyFont="1" applyFill="1" applyBorder="1" applyAlignment="1" applyProtection="1">
      <alignment horizontal="center" vertical="center" wrapText="1"/>
      <protection locked="0"/>
    </xf>
    <xf numFmtId="0" fontId="48" fillId="6" borderId="1" xfId="0" applyFont="1" applyFill="1" applyBorder="1" applyAlignment="1" applyProtection="1">
      <alignment horizontal="center" vertical="center" wrapText="1"/>
      <protection locked="0"/>
    </xf>
    <xf numFmtId="0" fontId="24" fillId="3" borderId="14" xfId="77" applyFont="1" applyFill="1" applyBorder="1" applyAlignment="1">
      <alignment horizontal="left" vertical="center" wrapText="1"/>
    </xf>
    <xf numFmtId="0" fontId="24" fillId="0" borderId="7" xfId="77" applyFont="1" applyFill="1" applyBorder="1" applyAlignment="1">
      <alignment vertical="center" wrapText="1"/>
    </xf>
    <xf numFmtId="0" fontId="24" fillId="0" borderId="8" xfId="77" applyFont="1" applyFill="1" applyBorder="1" applyAlignment="1">
      <alignment vertical="center" wrapText="1"/>
    </xf>
    <xf numFmtId="0" fontId="11" fillId="3" borderId="3" xfId="77" applyFont="1" applyFill="1" applyBorder="1" applyAlignment="1">
      <alignment horizontal="left" vertical="center" wrapText="1"/>
    </xf>
    <xf numFmtId="0" fontId="11" fillId="3" borderId="16" xfId="77" applyFont="1" applyFill="1" applyBorder="1" applyAlignment="1">
      <alignment horizontal="left" vertical="center" wrapText="1"/>
    </xf>
    <xf numFmtId="0" fontId="11" fillId="3" borderId="4" xfId="77" applyFont="1" applyFill="1" applyBorder="1" applyAlignment="1">
      <alignment horizontal="left" vertical="center" wrapText="1"/>
    </xf>
    <xf numFmtId="0" fontId="11" fillId="6" borderId="10" xfId="0" applyFont="1" applyFill="1" applyBorder="1" applyAlignment="1" applyProtection="1">
      <alignment horizontal="center" vertical="center" wrapText="1"/>
      <protection locked="0"/>
    </xf>
    <xf numFmtId="0" fontId="11" fillId="6" borderId="12" xfId="0" applyFont="1" applyFill="1" applyBorder="1" applyAlignment="1" applyProtection="1">
      <alignment horizontal="center" vertical="center" wrapText="1"/>
      <protection locked="0"/>
    </xf>
    <xf numFmtId="0" fontId="11" fillId="6" borderId="6" xfId="0" applyFont="1" applyFill="1" applyBorder="1" applyAlignment="1" applyProtection="1">
      <alignment horizontal="center" vertical="center" wrapText="1"/>
      <protection locked="0"/>
    </xf>
    <xf numFmtId="0" fontId="11" fillId="6" borderId="15" xfId="0" applyFont="1" applyFill="1" applyBorder="1" applyAlignment="1" applyProtection="1">
      <alignment horizontal="center" vertical="center" wrapText="1"/>
      <protection locked="0"/>
    </xf>
    <xf numFmtId="0" fontId="47" fillId="7" borderId="2" xfId="0" applyFont="1" applyFill="1" applyBorder="1" applyAlignment="1" applyProtection="1">
      <alignment horizontal="left" vertical="center" wrapText="1"/>
    </xf>
    <xf numFmtId="0" fontId="47" fillId="7" borderId="7" xfId="0" applyFont="1" applyFill="1" applyBorder="1" applyAlignment="1" applyProtection="1">
      <alignment horizontal="left" vertical="center" wrapText="1"/>
    </xf>
    <xf numFmtId="0" fontId="47" fillId="7" borderId="8" xfId="0" applyFont="1" applyFill="1" applyBorder="1" applyAlignment="1" applyProtection="1">
      <alignment horizontal="left" vertical="center" wrapText="1"/>
    </xf>
    <xf numFmtId="0" fontId="0" fillId="6" borderId="1" xfId="0" applyFill="1" applyBorder="1" applyAlignment="1" applyProtection="1">
      <alignment horizontal="center" vertical="center" wrapText="1"/>
    </xf>
    <xf numFmtId="0" fontId="0" fillId="6" borderId="2" xfId="0" applyFill="1" applyBorder="1" applyAlignment="1" applyProtection="1">
      <alignment horizontal="center" vertical="center" wrapText="1"/>
    </xf>
    <xf numFmtId="0" fontId="0" fillId="6" borderId="8" xfId="0" applyFill="1" applyBorder="1" applyAlignment="1" applyProtection="1">
      <alignment horizontal="center" vertical="center"/>
    </xf>
    <xf numFmtId="0" fontId="0" fillId="6" borderId="3" xfId="0" applyFill="1" applyBorder="1" applyAlignment="1" applyProtection="1">
      <alignment horizontal="center" vertical="center" wrapText="1"/>
    </xf>
    <xf numFmtId="0" fontId="0" fillId="6" borderId="4" xfId="0" applyFill="1" applyBorder="1" applyAlignment="1" applyProtection="1">
      <alignment horizontal="center" vertical="center" wrapText="1"/>
    </xf>
    <xf numFmtId="0" fontId="0" fillId="6" borderId="16" xfId="0" applyFill="1" applyBorder="1" applyProtection="1"/>
    <xf numFmtId="0" fontId="0" fillId="6" borderId="4" xfId="0" applyFill="1" applyBorder="1" applyProtection="1"/>
    <xf numFmtId="0" fontId="0" fillId="6" borderId="3" xfId="0" applyFont="1" applyFill="1" applyBorder="1" applyAlignment="1" applyProtection="1">
      <alignment horizontal="center" vertical="center" wrapText="1"/>
    </xf>
    <xf numFmtId="0" fontId="0" fillId="6" borderId="6" xfId="0" applyFill="1" applyBorder="1" applyAlignment="1" applyProtection="1">
      <alignment horizontal="center" vertical="center" wrapText="1"/>
    </xf>
    <xf numFmtId="0" fontId="0" fillId="6" borderId="15" xfId="0" applyFill="1" applyBorder="1" applyAlignment="1" applyProtection="1">
      <alignment horizontal="center" vertical="center" wrapText="1"/>
    </xf>
    <xf numFmtId="0" fontId="0" fillId="6" borderId="2" xfId="0" applyFill="1" applyBorder="1" applyAlignment="1" applyProtection="1">
      <alignment horizontal="center" vertical="center"/>
    </xf>
    <xf numFmtId="0" fontId="0" fillId="6" borderId="7" xfId="0" applyFill="1" applyBorder="1" applyAlignment="1" applyProtection="1">
      <alignment horizontal="center" vertical="center" wrapText="1"/>
    </xf>
    <xf numFmtId="0" fontId="0" fillId="6" borderId="8" xfId="0" applyFill="1" applyBorder="1" applyAlignment="1" applyProtection="1">
      <alignment horizontal="center" vertical="center" wrapText="1"/>
    </xf>
    <xf numFmtId="0" fontId="0" fillId="6" borderId="10" xfId="0" applyFill="1" applyBorder="1" applyAlignment="1" applyProtection="1">
      <alignment horizontal="center" vertical="center"/>
    </xf>
    <xf numFmtId="0" fontId="0" fillId="6" borderId="11" xfId="0" applyFill="1" applyBorder="1" applyAlignment="1" applyProtection="1">
      <alignment horizontal="center" vertical="center"/>
    </xf>
    <xf numFmtId="0" fontId="0" fillId="6" borderId="12" xfId="0" applyFill="1" applyBorder="1" applyAlignment="1" applyProtection="1">
      <alignment horizontal="center" vertical="center"/>
    </xf>
    <xf numFmtId="0" fontId="0" fillId="6" borderId="16" xfId="0" applyFill="1" applyBorder="1" applyAlignment="1" applyProtection="1">
      <alignment horizontal="center" vertical="center" wrapText="1"/>
    </xf>
    <xf numFmtId="0" fontId="13" fillId="6" borderId="10" xfId="0" applyFont="1" applyFill="1" applyBorder="1" applyAlignment="1" applyProtection="1">
      <alignment horizontal="center" vertical="center" wrapText="1"/>
    </xf>
    <xf numFmtId="0" fontId="13" fillId="6" borderId="12" xfId="0" applyFont="1" applyFill="1" applyBorder="1" applyAlignment="1" applyProtection="1">
      <alignment horizontal="center" vertical="center" wrapText="1"/>
    </xf>
    <xf numFmtId="0" fontId="13" fillId="6" borderId="6" xfId="0" applyFont="1" applyFill="1" applyBorder="1" applyAlignment="1" applyProtection="1">
      <alignment horizontal="center" vertical="center" wrapText="1"/>
    </xf>
    <xf numFmtId="0" fontId="13" fillId="6" borderId="15" xfId="0" applyFont="1" applyFill="1" applyBorder="1" applyAlignment="1" applyProtection="1">
      <alignment horizontal="center" vertical="center" wrapText="1"/>
    </xf>
    <xf numFmtId="0" fontId="0" fillId="6" borderId="7" xfId="0" applyFill="1" applyBorder="1" applyAlignment="1" applyProtection="1">
      <alignment horizontal="center" vertical="center"/>
    </xf>
    <xf numFmtId="0" fontId="0" fillId="6" borderId="1" xfId="0" applyFill="1" applyBorder="1" applyAlignment="1" applyProtection="1">
      <alignment horizontal="center" vertical="center"/>
    </xf>
    <xf numFmtId="0" fontId="0" fillId="6" borderId="1" xfId="0" applyFont="1" applyFill="1" applyBorder="1" applyAlignment="1" applyProtection="1">
      <alignment horizontal="center" vertical="center"/>
    </xf>
    <xf numFmtId="0" fontId="13" fillId="6" borderId="3" xfId="0" applyFont="1" applyFill="1" applyBorder="1" applyAlignment="1" applyProtection="1">
      <alignment horizontal="center" vertical="center" wrapText="1"/>
    </xf>
    <xf numFmtId="0" fontId="13" fillId="6" borderId="16" xfId="0" applyFont="1" applyFill="1" applyBorder="1" applyAlignment="1" applyProtection="1">
      <alignment horizontal="center" vertical="center" wrapText="1"/>
    </xf>
    <xf numFmtId="0" fontId="13" fillId="6" borderId="4" xfId="0" applyFont="1" applyFill="1" applyBorder="1" applyAlignment="1" applyProtection="1">
      <alignment horizontal="center" vertical="center" wrapText="1"/>
    </xf>
    <xf numFmtId="0" fontId="32" fillId="7" borderId="2" xfId="0" applyFont="1" applyFill="1" applyBorder="1" applyAlignment="1" applyProtection="1">
      <alignment horizontal="left" vertical="center" wrapText="1"/>
    </xf>
    <xf numFmtId="0" fontId="32" fillId="7" borderId="7" xfId="0" applyFont="1" applyFill="1" applyBorder="1" applyAlignment="1" applyProtection="1">
      <alignment horizontal="left" vertical="center" wrapText="1"/>
    </xf>
    <xf numFmtId="0" fontId="32" fillId="7" borderId="8" xfId="0" applyFont="1" applyFill="1" applyBorder="1" applyAlignment="1" applyProtection="1">
      <alignment horizontal="left" vertical="center" wrapText="1"/>
    </xf>
  </cellXfs>
  <cellStyles count="135">
    <cellStyle name=" 1" xfId="1"/>
    <cellStyle name="_x000d__x000a_JournalTemplate=C:\COMFO\CTALK\JOURSTD.TPL_x000d__x000a_LbStateAddress=3 3 0 251 1 89 2 311_x000d__x000a_LbStateJou" xfId="2"/>
    <cellStyle name="_x000d__x000a_JournalTemplate=C:\COMFO\CTALK\JOURSTD.TPL_x000d__x000a_LbStateAddress=3 3 0 251 1 89 2 311_x000d__x000a_LbStateJou 10" xfId="115"/>
    <cellStyle name="_x000d__x000a_JournalTemplate=C:\COMFO\CTALK\JOURSTD.TPL_x000d__x000a_LbStateAddress=3 3 0 251 1 89 2 311_x000d__x000a_LbStateJou 2" xfId="3"/>
    <cellStyle name="_x000d__x000a_JournalTemplate=C:\COMFO\CTALK\JOURSTD.TPL_x000d__x000a_LbStateAddress=3 3 0 251 1 89 2 311_x000d__x000a_LbStateJou 2 2" xfId="4"/>
    <cellStyle name="_x000d__x000a_JournalTemplate=C:\COMFO\CTALK\JOURSTD.TPL_x000d__x000a_LbStateAddress=3 3 0 251 1 89 2 311_x000d__x000a_LbStateJou 2 3" xfId="127"/>
    <cellStyle name="_x000d__x000a_JournalTemplate=C:\COMFO\CTALK\JOURSTD.TPL_x000d__x000a_LbStateAddress=3 3 0 251 1 89 2 311_x000d__x000a_LbStateJou 2_20151119 Cabinet OfficeReturns" xfId="5"/>
    <cellStyle name="_x000d__x000a_JournalTemplate=C:\COMFO\CTALK\JOURSTD.TPL_x000d__x000a_LbStateAddress=3 3 0 251 1 89 2 311_x000d__x000a_LbStateJou 3" xfId="6"/>
    <cellStyle name="_x000d__x000a_JournalTemplate=C:\COMFO\CTALK\JOURSTD.TPL_x000d__x000a_LbStateAddress=3 3 0 251 1 89 2 311_x000d__x000a_LbStateJou 4" xfId="101"/>
    <cellStyle name="_x000d__x000a_JournalTemplate=C:\COMFO\CTALK\JOURSTD.TPL_x000d__x000a_LbStateAddress=3 3 0 251 1 89 2 311_x000d__x000a_LbStateJou 5" xfId="112"/>
    <cellStyle name="_x000d__x000a_JournalTemplate=C:\COMFO\CTALK\JOURSTD.TPL_x000d__x000a_LbStateAddress=3 3 0 251 1 89 2 311_x000d__x000a_LbStateJou 6" xfId="116"/>
    <cellStyle name="_x000d__x000a_JournalTemplate=C:\COMFO\CTALK\JOURSTD.TPL_x000d__x000a_LbStateAddress=3 3 0 251 1 89 2 311_x000d__x000a_LbStateJou 7" xfId="113"/>
    <cellStyle name="_x000d__x000a_JournalTemplate=C:\COMFO\CTALK\JOURSTD.TPL_x000d__x000a_LbStateAddress=3 3 0 251 1 89 2 311_x000d__x000a_LbStateJou 8" xfId="114"/>
    <cellStyle name="_x000d__x000a_JournalTemplate=C:\COMFO\CTALK\JOURSTD.TPL_x000d__x000a_LbStateAddress=3 3 0 251 1 89 2 311_x000d__x000a_LbStateJou 9" xfId="117"/>
    <cellStyle name="_x000d__x000a_JournalTemplate=C:\COMFO\CTALK\JOURSTD.TPL_x000d__x000a_LbStateAddress=3 3 0 251 1 89 2 311_x000d__x000a_LbStateJou_20151102 Cabinet OfficeReturns" xfId="7"/>
    <cellStyle name="%" xfId="8"/>
    <cellStyle name="% 2" xfId="9"/>
    <cellStyle name="%_20150701 Cabinet OfficeReturns" xfId="10"/>
    <cellStyle name="%_20150729 Cabinet OfficeReturns" xfId="11"/>
    <cellStyle name="%_20151102 Cabinet OfficeReturns" xfId="12"/>
    <cellStyle name="%_20151119 Cabinet OfficeReturns" xfId="13"/>
    <cellStyle name="%_20151221 Cabinet OfficeReturns" xfId="14"/>
    <cellStyle name="%_20160126 Cabinet Office Return" xfId="15"/>
    <cellStyle name="%_August 15" xfId="16"/>
    <cellStyle name="%_MOD April 2015 MI Data" xfId="17"/>
    <cellStyle name="ÅrMndDag" xfId="18"/>
    <cellStyle name="Caption" xfId="19"/>
    <cellStyle name="Comma 2" xfId="20"/>
    <cellStyle name="Comma 3" xfId="21"/>
    <cellStyle name="Comma 3 2" xfId="22"/>
    <cellStyle name="Comma 4" xfId="23"/>
    <cellStyle name="Comma 5" xfId="24"/>
    <cellStyle name="Comma 5 2" xfId="25"/>
    <cellStyle name="Comma 6" xfId="26"/>
    <cellStyle name="Comma 7" xfId="27"/>
    <cellStyle name="Comma 7 2" xfId="28"/>
    <cellStyle name="Currency 2" xfId="29"/>
    <cellStyle name="Currency 2 2" xfId="30"/>
    <cellStyle name="DagerOgTimer" xfId="31"/>
    <cellStyle name="DagOgDato" xfId="32"/>
    <cellStyle name="DagOgDatoLang" xfId="33"/>
    <cellStyle name="Dato" xfId="34"/>
    <cellStyle name="Hyperlink" xfId="35" builtinId="8"/>
    <cellStyle name="Hyperlink 2" xfId="36"/>
    <cellStyle name="Hyperlink 3" xfId="37"/>
    <cellStyle name="Hyperlink 4" xfId="38"/>
    <cellStyle name="Hyperlink 5" xfId="39"/>
    <cellStyle name="Hyperlink 5 2" xfId="40"/>
    <cellStyle name="Hyperlink 6" xfId="41"/>
    <cellStyle name="JusterBunn" xfId="42"/>
    <cellStyle name="JusterMidtstill" xfId="43"/>
    <cellStyle name="JusterTopp" xfId="44"/>
    <cellStyle name="Klokkeslett" xfId="45"/>
    <cellStyle name="Konto" xfId="46"/>
    <cellStyle name="Normal" xfId="0" builtinId="0"/>
    <cellStyle name="Normal 10" xfId="47"/>
    <cellStyle name="Normal 10 2" xfId="48"/>
    <cellStyle name="Normal 10 2 2" xfId="128"/>
    <cellStyle name="Normal 10 2 3" xfId="133"/>
    <cellStyle name="Normal 10 3" xfId="49"/>
    <cellStyle name="Normal 10 4" xfId="108"/>
    <cellStyle name="Normal 10 5" xfId="120"/>
    <cellStyle name="Normal 10 6" xfId="118"/>
    <cellStyle name="Normal 10 7" xfId="122"/>
    <cellStyle name="Normal 10 8" xfId="125"/>
    <cellStyle name="Normal 10 9" xfId="131"/>
    <cellStyle name="Normal 10_20151102 Cabinet OfficeReturns" xfId="50"/>
    <cellStyle name="Normal 2" xfId="51"/>
    <cellStyle name="Normal 2 2" xfId="121"/>
    <cellStyle name="Normal 3" xfId="52"/>
    <cellStyle name="Normal 3 10" xfId="53"/>
    <cellStyle name="Normal 3 11" xfId="54"/>
    <cellStyle name="Normal 3 12" xfId="109"/>
    <cellStyle name="Normal 3 13" xfId="119"/>
    <cellStyle name="Normal 3 14" xfId="123"/>
    <cellStyle name="Normal 3 15" xfId="124"/>
    <cellStyle name="Normal 3 16" xfId="126"/>
    <cellStyle name="Normal 3 17" xfId="132"/>
    <cellStyle name="Normal 3 2" xfId="55"/>
    <cellStyle name="Normal 3 2 10" xfId="106"/>
    <cellStyle name="Normal 3 2 2" xfId="56"/>
    <cellStyle name="Normal 3 2 2 2" xfId="57"/>
    <cellStyle name="Normal 3 2 2 3" xfId="130"/>
    <cellStyle name="Normal 3 2 2_20151119 Cabinet OfficeReturns" xfId="58"/>
    <cellStyle name="Normal 3 2 3" xfId="59"/>
    <cellStyle name="Normal 3 2 4" xfId="110"/>
    <cellStyle name="Normal 3 2 5" xfId="102"/>
    <cellStyle name="Normal 3 2 6" xfId="105"/>
    <cellStyle name="Normal 3 2 7" xfId="103"/>
    <cellStyle name="Normal 3 2 8" xfId="107"/>
    <cellStyle name="Normal 3 2 9" xfId="104"/>
    <cellStyle name="Normal 3 2_20151102 Cabinet OfficeReturns" xfId="60"/>
    <cellStyle name="Normal 3 3" xfId="61"/>
    <cellStyle name="Normal 3 3 2" xfId="62"/>
    <cellStyle name="Normal 3 3_20150701 Cabinet OfficeReturns" xfId="63"/>
    <cellStyle name="Normal 3 4" xfId="64"/>
    <cellStyle name="Normal 3 4 2" xfId="129"/>
    <cellStyle name="Normal 3 4 3" xfId="134"/>
    <cellStyle name="Normal 3 5" xfId="65"/>
    <cellStyle name="Normal 3 6" xfId="66"/>
    <cellStyle name="Normal 3 7" xfId="67"/>
    <cellStyle name="Normal 3 8" xfId="68"/>
    <cellStyle name="Normal 3 9" xfId="69"/>
    <cellStyle name="Normal 3_20150701 Cabinet OfficeReturns" xfId="70"/>
    <cellStyle name="Normal 4" xfId="71"/>
    <cellStyle name="Normal 5" xfId="72"/>
    <cellStyle name="Normal 5 2" xfId="73"/>
    <cellStyle name="Normal 5 3" xfId="74"/>
    <cellStyle name="Normal 5_20150701 Cabinet OfficeReturns" xfId="75"/>
    <cellStyle name="Normal 6" xfId="76"/>
    <cellStyle name="Normal 7" xfId="77"/>
    <cellStyle name="Normal 8" xfId="78"/>
    <cellStyle name="Normal 8 2" xfId="79"/>
    <cellStyle name="Normal 8_20150701 Cabinet OfficeReturns" xfId="80"/>
    <cellStyle name="Normal 9" xfId="81"/>
    <cellStyle name="Normal_Sheet1" xfId="82"/>
    <cellStyle name="Output Amounts" xfId="83"/>
    <cellStyle name="Percent 2" xfId="84"/>
    <cellStyle name="Percent 2 2" xfId="85"/>
    <cellStyle name="Percent 2 3" xfId="86"/>
    <cellStyle name="Percent 2 4" xfId="111"/>
    <cellStyle name="PersonNr" xfId="87"/>
    <cellStyle name="PostNr" xfId="88"/>
    <cellStyle name="PostNrNorge" xfId="89"/>
    <cellStyle name="SkjulAlt" xfId="90"/>
    <cellStyle name="SkjulTall" xfId="91"/>
    <cellStyle name="Telefon" xfId="92"/>
    <cellStyle name="Timer1" xfId="93"/>
    <cellStyle name="Timer2" xfId="94"/>
    <cellStyle name="ToSiffer" xfId="95"/>
    <cellStyle name="TreSiffer" xfId="96"/>
    <cellStyle name="Tusenskille1000" xfId="97"/>
    <cellStyle name="TusenskilleFarger" xfId="98"/>
    <cellStyle name="Valuta1000" xfId="99"/>
    <cellStyle name="ValutaFarger" xfId="100"/>
  </cellStyles>
  <dxfs count="158">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indexed="10"/>
        </patternFill>
      </fill>
    </dxf>
    <dxf>
      <fill>
        <patternFill>
          <bgColor indexed="1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D4D4D4"/>
      <rgbColor rgb="00F7F7E7"/>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42917" y="317501"/>
          <a:ext cx="2148416"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63025" y="317501"/>
          <a:ext cx="2157941"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63025" y="317501"/>
          <a:ext cx="2157941"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63025" y="317501"/>
          <a:ext cx="2157941"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42917" y="317501"/>
          <a:ext cx="2148416"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42917" y="317501"/>
          <a:ext cx="2148416"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42917" y="317501"/>
          <a:ext cx="2148416"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63025" y="317501"/>
          <a:ext cx="2157941"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63025" y="317501"/>
          <a:ext cx="2157941"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63025" y="317501"/>
          <a:ext cx="2157941"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63025" y="317501"/>
          <a:ext cx="2157941"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63025" y="317501"/>
          <a:ext cx="2157941"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7.xml"/><Relationship Id="rId1" Type="http://schemas.openxmlformats.org/officeDocument/2006/relationships/printerSettings" Target="../printerSettings/printerSettings10.bin"/><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8.xml"/><Relationship Id="rId1" Type="http://schemas.openxmlformats.org/officeDocument/2006/relationships/printerSettings" Target="../printerSettings/printerSettings11.bin"/><Relationship Id="rId4" Type="http://schemas.openxmlformats.org/officeDocument/2006/relationships/comments" Target="../comments9.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9.xml"/><Relationship Id="rId1" Type="http://schemas.openxmlformats.org/officeDocument/2006/relationships/printerSettings" Target="../printerSettings/printerSettings12.bin"/><Relationship Id="rId4" Type="http://schemas.openxmlformats.org/officeDocument/2006/relationships/comments" Target="../comments10.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0.xml"/><Relationship Id="rId1" Type="http://schemas.openxmlformats.org/officeDocument/2006/relationships/printerSettings" Target="../printerSettings/printerSettings13.bin"/><Relationship Id="rId4" Type="http://schemas.openxmlformats.org/officeDocument/2006/relationships/comments" Target="../comments11.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8.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6.xml"/><Relationship Id="rId1" Type="http://schemas.openxmlformats.org/officeDocument/2006/relationships/printerSettings" Target="../printerSettings/printerSettings9.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heetViews>
  <sheetFormatPr defaultColWidth="8.88671875" defaultRowHeight="15" x14ac:dyDescent="0.2"/>
  <cols>
    <col min="1" max="1" width="9" style="11" bestFit="1" customWidth="1"/>
    <col min="2" max="2" width="16.6640625" style="11" bestFit="1" customWidth="1"/>
    <col min="3" max="3" width="48.5546875" style="11" customWidth="1"/>
    <col min="4" max="4" width="19.33203125" style="11" customWidth="1"/>
    <col min="5" max="16384" width="8.88671875" style="11"/>
  </cols>
  <sheetData>
    <row r="1" spans="1:4" ht="47.25" x14ac:dyDescent="0.25">
      <c r="A1" s="43" t="s">
        <v>207</v>
      </c>
      <c r="B1" s="43" t="s">
        <v>208</v>
      </c>
      <c r="C1" s="44" t="s">
        <v>209</v>
      </c>
      <c r="D1" s="44" t="s">
        <v>217</v>
      </c>
    </row>
    <row r="2" spans="1:4" ht="30" x14ac:dyDescent="0.2">
      <c r="A2" s="45">
        <v>1</v>
      </c>
      <c r="B2" s="48" t="s">
        <v>213</v>
      </c>
      <c r="C2" s="46" t="s">
        <v>210</v>
      </c>
      <c r="D2" s="47" t="s">
        <v>211</v>
      </c>
    </row>
    <row r="3" spans="1:4" ht="75" x14ac:dyDescent="0.2">
      <c r="A3" s="45">
        <v>2</v>
      </c>
      <c r="B3" s="48" t="s">
        <v>212</v>
      </c>
      <c r="C3" s="46" t="s">
        <v>246</v>
      </c>
      <c r="D3" s="47" t="s">
        <v>218</v>
      </c>
    </row>
    <row r="4" spans="1:4" ht="30" x14ac:dyDescent="0.2">
      <c r="A4" s="45">
        <v>3</v>
      </c>
      <c r="B4" s="48" t="s">
        <v>214</v>
      </c>
      <c r="C4" s="46" t="s">
        <v>219</v>
      </c>
      <c r="D4" s="47" t="s">
        <v>211</v>
      </c>
    </row>
    <row r="5" spans="1:4" ht="109.5" customHeight="1" x14ac:dyDescent="0.2">
      <c r="A5" s="45">
        <v>4</v>
      </c>
      <c r="B5" s="48" t="s">
        <v>215</v>
      </c>
      <c r="C5" s="49" t="s">
        <v>247</v>
      </c>
      <c r="D5" s="47" t="s">
        <v>218</v>
      </c>
    </row>
    <row r="6" spans="1:4" ht="38.25" customHeight="1" x14ac:dyDescent="0.2">
      <c r="A6" s="45">
        <v>5</v>
      </c>
      <c r="B6" s="48" t="s">
        <v>216</v>
      </c>
      <c r="C6" s="46" t="s">
        <v>322</v>
      </c>
      <c r="D6" s="47" t="s">
        <v>211</v>
      </c>
    </row>
  </sheetData>
  <phoneticPr fontId="51" type="noConversion"/>
  <hyperlinks>
    <hyperlink ref="B2" location="Contents!A1" display="Contents"/>
    <hyperlink ref="B3" location="'Cover sheet'!A1" display="Cover sheet"/>
    <hyperlink ref="B4" location="'Data fields'!A1" display="Data fields"/>
    <hyperlink ref="B5" location="'Data sheet'!A1" display="Data sheet"/>
    <hyperlink ref="B6" location="'List of organisations'!A1" display="List of organisations"/>
  </hyperlinks>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3"/>
  <sheetViews>
    <sheetView workbookViewId="0">
      <pane xSplit="1" topLeftCell="B1" activePane="topRight" state="frozen"/>
      <selection pane="topRight" activeCell="AP11" sqref="AP11"/>
    </sheetView>
  </sheetViews>
  <sheetFormatPr defaultColWidth="8.88671875" defaultRowHeight="15" x14ac:dyDescent="0.2"/>
  <cols>
    <col min="1" max="1" width="23.5546875" style="3" customWidth="1"/>
    <col min="2" max="2" width="15.109375" style="3" customWidth="1"/>
    <col min="3" max="3" width="13.109375" style="3" customWidth="1"/>
    <col min="4" max="15" width="9.6640625" style="3" customWidth="1"/>
    <col min="16" max="17" width="9.1093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88671875" style="2" customWidth="1"/>
    <col min="41" max="41" width="18" style="2" customWidth="1"/>
    <col min="42" max="42" width="17.33203125" style="2" customWidth="1"/>
    <col min="43" max="16384" width="8.88671875" style="2"/>
  </cols>
  <sheetData>
    <row r="1" spans="1:42" ht="7.5" customHeight="1" x14ac:dyDescent="0.2">
      <c r="A1" s="50"/>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row>
    <row r="2" spans="1:42" ht="113.25" customHeight="1" x14ac:dyDescent="0.2">
      <c r="A2" s="235" t="s">
        <v>335</v>
      </c>
      <c r="B2" s="236"/>
      <c r="C2" s="236"/>
      <c r="D2" s="236"/>
      <c r="E2" s="236"/>
      <c r="F2" s="236"/>
      <c r="G2" s="236"/>
      <c r="H2" s="237"/>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row>
    <row r="3" spans="1:42" ht="7.5" customHeight="1" x14ac:dyDescent="0.2">
      <c r="A3" s="50"/>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row>
    <row r="4" spans="1:42" s="1" customFormat="1" ht="15" customHeight="1" x14ac:dyDescent="0.2">
      <c r="A4" s="211" t="s">
        <v>72</v>
      </c>
      <c r="B4" s="215" t="s">
        <v>1</v>
      </c>
      <c r="C4" s="215" t="s">
        <v>0</v>
      </c>
      <c r="D4" s="209" t="s">
        <v>12</v>
      </c>
      <c r="E4" s="219"/>
      <c r="F4" s="219"/>
      <c r="G4" s="219"/>
      <c r="H4" s="219"/>
      <c r="I4" s="219"/>
      <c r="J4" s="219"/>
      <c r="K4" s="219"/>
      <c r="L4" s="219"/>
      <c r="M4" s="219"/>
      <c r="N4" s="219"/>
      <c r="O4" s="219"/>
      <c r="P4" s="219"/>
      <c r="Q4" s="220"/>
      <c r="R4" s="218" t="s">
        <v>79</v>
      </c>
      <c r="S4" s="229"/>
      <c r="T4" s="229"/>
      <c r="U4" s="229"/>
      <c r="V4" s="229"/>
      <c r="W4" s="229"/>
      <c r="X4" s="229"/>
      <c r="Y4" s="229"/>
      <c r="Z4" s="229"/>
      <c r="AA4" s="210"/>
      <c r="AB4" s="225" t="s">
        <v>132</v>
      </c>
      <c r="AC4" s="226"/>
      <c r="AD4" s="221" t="s">
        <v>70</v>
      </c>
      <c r="AE4" s="222"/>
      <c r="AF4" s="222"/>
      <c r="AG4" s="222"/>
      <c r="AH4" s="222"/>
      <c r="AI4" s="222"/>
      <c r="AJ4" s="223"/>
      <c r="AK4" s="230" t="s">
        <v>78</v>
      </c>
      <c r="AL4" s="231"/>
      <c r="AM4" s="231"/>
      <c r="AN4" s="232" t="s">
        <v>126</v>
      </c>
      <c r="AO4" s="211" t="s">
        <v>129</v>
      </c>
      <c r="AP4" s="211" t="s">
        <v>97</v>
      </c>
    </row>
    <row r="5" spans="1:42" s="1" customFormat="1" ht="53.25" customHeight="1" x14ac:dyDescent="0.2">
      <c r="A5" s="213"/>
      <c r="B5" s="213"/>
      <c r="C5" s="213"/>
      <c r="D5" s="216" t="s">
        <v>8</v>
      </c>
      <c r="E5" s="217"/>
      <c r="F5" s="216" t="s">
        <v>7</v>
      </c>
      <c r="G5" s="217"/>
      <c r="H5" s="216" t="s">
        <v>6</v>
      </c>
      <c r="I5" s="217"/>
      <c r="J5" s="216" t="s">
        <v>10</v>
      </c>
      <c r="K5" s="217"/>
      <c r="L5" s="216" t="s">
        <v>5</v>
      </c>
      <c r="M5" s="217"/>
      <c r="N5" s="216" t="s">
        <v>9</v>
      </c>
      <c r="O5" s="217"/>
      <c r="P5" s="209" t="s">
        <v>13</v>
      </c>
      <c r="Q5" s="220"/>
      <c r="R5" s="209" t="s">
        <v>74</v>
      </c>
      <c r="S5" s="210"/>
      <c r="T5" s="218" t="s">
        <v>3</v>
      </c>
      <c r="U5" s="210"/>
      <c r="V5" s="218" t="s">
        <v>4</v>
      </c>
      <c r="W5" s="210"/>
      <c r="X5" s="218" t="s">
        <v>75</v>
      </c>
      <c r="Y5" s="210"/>
      <c r="Z5" s="209" t="s">
        <v>14</v>
      </c>
      <c r="AA5" s="220"/>
      <c r="AB5" s="227"/>
      <c r="AC5" s="228"/>
      <c r="AD5" s="211" t="s">
        <v>102</v>
      </c>
      <c r="AE5" s="211" t="s">
        <v>101</v>
      </c>
      <c r="AF5" s="211" t="s">
        <v>103</v>
      </c>
      <c r="AG5" s="211" t="s">
        <v>104</v>
      </c>
      <c r="AH5" s="211" t="s">
        <v>105</v>
      </c>
      <c r="AI5" s="211" t="s">
        <v>106</v>
      </c>
      <c r="AJ5" s="208" t="s">
        <v>125</v>
      </c>
      <c r="AK5" s="211" t="s">
        <v>122</v>
      </c>
      <c r="AL5" s="211" t="s">
        <v>123</v>
      </c>
      <c r="AM5" s="211" t="s">
        <v>124</v>
      </c>
      <c r="AN5" s="233"/>
      <c r="AO5" s="224"/>
      <c r="AP5" s="224"/>
    </row>
    <row r="6" spans="1:42" ht="57.75" customHeight="1" x14ac:dyDescent="0.2">
      <c r="A6" s="214"/>
      <c r="B6" s="214"/>
      <c r="C6" s="214"/>
      <c r="D6" s="65" t="s">
        <v>2</v>
      </c>
      <c r="E6" s="65" t="s">
        <v>11</v>
      </c>
      <c r="F6" s="65" t="s">
        <v>2</v>
      </c>
      <c r="G6" s="65" t="s">
        <v>11</v>
      </c>
      <c r="H6" s="65" t="s">
        <v>2</v>
      </c>
      <c r="I6" s="65" t="s">
        <v>11</v>
      </c>
      <c r="J6" s="65" t="s">
        <v>2</v>
      </c>
      <c r="K6" s="65" t="s">
        <v>11</v>
      </c>
      <c r="L6" s="65" t="s">
        <v>2</v>
      </c>
      <c r="M6" s="65" t="s">
        <v>11</v>
      </c>
      <c r="N6" s="65" t="s">
        <v>2</v>
      </c>
      <c r="O6" s="65" t="s">
        <v>11</v>
      </c>
      <c r="P6" s="65" t="s">
        <v>2</v>
      </c>
      <c r="Q6" s="65" t="s">
        <v>11</v>
      </c>
      <c r="R6" s="66" t="s">
        <v>2</v>
      </c>
      <c r="S6" s="66" t="s">
        <v>11</v>
      </c>
      <c r="T6" s="66" t="s">
        <v>2</v>
      </c>
      <c r="U6" s="66" t="s">
        <v>11</v>
      </c>
      <c r="V6" s="66" t="s">
        <v>2</v>
      </c>
      <c r="W6" s="66" t="s">
        <v>11</v>
      </c>
      <c r="X6" s="66" t="s">
        <v>2</v>
      </c>
      <c r="Y6" s="66" t="s">
        <v>11</v>
      </c>
      <c r="Z6" s="66" t="s">
        <v>2</v>
      </c>
      <c r="AA6" s="66" t="s">
        <v>11</v>
      </c>
      <c r="AB6" s="67" t="s">
        <v>2</v>
      </c>
      <c r="AC6" s="68" t="s">
        <v>11</v>
      </c>
      <c r="AD6" s="212"/>
      <c r="AE6" s="212"/>
      <c r="AF6" s="212"/>
      <c r="AG6" s="212"/>
      <c r="AH6" s="212"/>
      <c r="AI6" s="212"/>
      <c r="AJ6" s="208"/>
      <c r="AK6" s="212"/>
      <c r="AL6" s="212"/>
      <c r="AM6" s="212"/>
      <c r="AN6" s="234"/>
      <c r="AO6" s="212"/>
      <c r="AP6" s="212"/>
    </row>
    <row r="7" spans="1:42" ht="30" x14ac:dyDescent="0.2">
      <c r="A7" s="92" t="s">
        <v>55</v>
      </c>
      <c r="B7" s="93" t="s">
        <v>139</v>
      </c>
      <c r="C7" s="93" t="s">
        <v>55</v>
      </c>
      <c r="D7" s="87">
        <v>10137</v>
      </c>
      <c r="E7" s="87">
        <v>9683.325135135141</v>
      </c>
      <c r="F7" s="87">
        <v>5539</v>
      </c>
      <c r="G7" s="87">
        <v>5410.0872972972993</v>
      </c>
      <c r="H7" s="87">
        <v>8129</v>
      </c>
      <c r="I7" s="87">
        <v>7970.2348648648604</v>
      </c>
      <c r="J7" s="87">
        <v>1345</v>
      </c>
      <c r="K7" s="87">
        <v>1324.7243243243199</v>
      </c>
      <c r="L7" s="87">
        <v>169</v>
      </c>
      <c r="M7" s="87">
        <v>167.1</v>
      </c>
      <c r="N7" s="87">
        <f>10062+1917</f>
        <v>11979</v>
      </c>
      <c r="O7" s="87">
        <f>9717.41351351351+1917</f>
        <v>11634.413513513509</v>
      </c>
      <c r="P7" s="95">
        <f t="shared" ref="P7:P51" si="0">SUM(D7,F7,H7,J7,L7,N7)</f>
        <v>37298</v>
      </c>
      <c r="Q7" s="95">
        <f t="shared" ref="Q7:Q51" si="1">SUM(E7,G7,I7,K7,M7,O7)</f>
        <v>36189.885135135126</v>
      </c>
      <c r="R7" s="87">
        <v>70.450160771704176</v>
      </c>
      <c r="S7" s="87">
        <v>68.602396313364054</v>
      </c>
      <c r="T7" s="87">
        <v>242.54983922829581</v>
      </c>
      <c r="U7" s="87">
        <v>241.53760368663595</v>
      </c>
      <c r="V7" s="87">
        <v>170</v>
      </c>
      <c r="W7" s="87">
        <v>169.35135135135101</v>
      </c>
      <c r="X7" s="87">
        <v>37</v>
      </c>
      <c r="Y7" s="87">
        <v>36.027027027026996</v>
      </c>
      <c r="Z7" s="96">
        <f t="shared" ref="Z7:Z51" si="2">SUM(R7,T7,V7,X7,)</f>
        <v>520</v>
      </c>
      <c r="AA7" s="96">
        <f t="shared" ref="AA7:AA51" si="3">SUM(S7,U7,W7,Y7)</f>
        <v>515.51837837837797</v>
      </c>
      <c r="AB7" s="97">
        <f t="shared" ref="AB7:AB51" si="4">P7+Z7</f>
        <v>37818</v>
      </c>
      <c r="AC7" s="97">
        <f t="shared" ref="AC7:AC51" si="5">Q7+AA7</f>
        <v>36705.403513513505</v>
      </c>
      <c r="AD7" s="88">
        <v>89687000</v>
      </c>
      <c r="AE7" s="89">
        <v>0</v>
      </c>
      <c r="AF7" s="89">
        <v>0</v>
      </c>
      <c r="AG7" s="88">
        <v>4074000</v>
      </c>
      <c r="AH7" s="88">
        <v>17657000</v>
      </c>
      <c r="AI7" s="88">
        <v>6994000</v>
      </c>
      <c r="AJ7" s="106">
        <f t="shared" ref="AJ7:AJ51" si="6">SUM(AD7:AI7)</f>
        <v>118412000</v>
      </c>
      <c r="AK7" s="108">
        <v>6956000</v>
      </c>
      <c r="AL7" s="108">
        <v>-36000</v>
      </c>
      <c r="AM7" s="106">
        <f t="shared" ref="AM7:AM51" si="7">SUM(AK7:AL7)</f>
        <v>6920000</v>
      </c>
      <c r="AN7" s="106">
        <f t="shared" ref="AN7:AN51" si="8">SUM(AM7,AJ7)</f>
        <v>125332000</v>
      </c>
      <c r="AO7" s="102"/>
      <c r="AP7" s="51" t="s">
        <v>338</v>
      </c>
    </row>
    <row r="8" spans="1:42" ht="30" x14ac:dyDescent="0.2">
      <c r="A8" s="92" t="s">
        <v>331</v>
      </c>
      <c r="B8" s="93" t="s">
        <v>139</v>
      </c>
      <c r="C8" s="93" t="s">
        <v>55</v>
      </c>
      <c r="D8" s="87">
        <v>780</v>
      </c>
      <c r="E8" s="87">
        <v>735.25135135135099</v>
      </c>
      <c r="F8" s="87">
        <v>1425</v>
      </c>
      <c r="G8" s="87">
        <v>1384.2745945945899</v>
      </c>
      <c r="H8" s="87">
        <v>5088</v>
      </c>
      <c r="I8" s="87">
        <v>4974.13648648649</v>
      </c>
      <c r="J8" s="87">
        <v>1128</v>
      </c>
      <c r="K8" s="87">
        <v>1117.1035135135101</v>
      </c>
      <c r="L8" s="87">
        <v>89</v>
      </c>
      <c r="M8" s="87">
        <v>87.805675675675687</v>
      </c>
      <c r="N8" s="87">
        <f>1138+22</f>
        <v>1160</v>
      </c>
      <c r="O8" s="87">
        <f>1132.4527027027+22</f>
        <v>1154.4527027027</v>
      </c>
      <c r="P8" s="95">
        <f t="shared" si="0"/>
        <v>9670</v>
      </c>
      <c r="Q8" s="95">
        <f t="shared" si="1"/>
        <v>9453.0243243243167</v>
      </c>
      <c r="R8" s="87">
        <v>43</v>
      </c>
      <c r="S8" s="87">
        <v>43</v>
      </c>
      <c r="T8" s="87">
        <v>170</v>
      </c>
      <c r="U8" s="87">
        <v>170</v>
      </c>
      <c r="V8" s="113">
        <v>5</v>
      </c>
      <c r="W8" s="113">
        <v>5</v>
      </c>
      <c r="X8" s="113">
        <v>0</v>
      </c>
      <c r="Y8" s="113">
        <v>0</v>
      </c>
      <c r="Z8" s="96">
        <f t="shared" si="2"/>
        <v>218</v>
      </c>
      <c r="AA8" s="96">
        <f t="shared" si="3"/>
        <v>218</v>
      </c>
      <c r="AB8" s="97">
        <f t="shared" si="4"/>
        <v>9888</v>
      </c>
      <c r="AC8" s="97">
        <f t="shared" si="5"/>
        <v>9671.0243243243167</v>
      </c>
      <c r="AD8" s="88">
        <v>27190000</v>
      </c>
      <c r="AE8" s="89">
        <v>0</v>
      </c>
      <c r="AF8" s="89">
        <v>0</v>
      </c>
      <c r="AG8" s="89">
        <v>679000</v>
      </c>
      <c r="AH8" s="89">
        <v>5586000</v>
      </c>
      <c r="AI8" s="89">
        <v>2217000</v>
      </c>
      <c r="AJ8" s="106">
        <f t="shared" si="6"/>
        <v>35672000</v>
      </c>
      <c r="AK8" s="108">
        <v>1011000</v>
      </c>
      <c r="AL8" s="108">
        <v>666000</v>
      </c>
      <c r="AM8" s="106">
        <f t="shared" si="7"/>
        <v>1677000</v>
      </c>
      <c r="AN8" s="106">
        <f t="shared" si="8"/>
        <v>37349000</v>
      </c>
      <c r="AO8" s="103"/>
      <c r="AP8" s="4"/>
    </row>
    <row r="9" spans="1:42" ht="30" x14ac:dyDescent="0.2">
      <c r="A9" s="104" t="s">
        <v>294</v>
      </c>
      <c r="B9" s="93" t="s">
        <v>68</v>
      </c>
      <c r="C9" s="93" t="s">
        <v>55</v>
      </c>
      <c r="D9" s="81">
        <v>173</v>
      </c>
      <c r="E9" s="87">
        <v>169.28</v>
      </c>
      <c r="F9" s="52">
        <v>229</v>
      </c>
      <c r="G9" s="87">
        <v>219.51</v>
      </c>
      <c r="H9" s="87">
        <v>1815</v>
      </c>
      <c r="I9" s="87">
        <v>1745.06</v>
      </c>
      <c r="J9" s="52">
        <v>1481</v>
      </c>
      <c r="K9" s="87">
        <v>1407.93</v>
      </c>
      <c r="L9" s="52">
        <v>36</v>
      </c>
      <c r="M9" s="87">
        <v>32.22</v>
      </c>
      <c r="N9" s="52">
        <v>0</v>
      </c>
      <c r="O9" s="52">
        <v>0</v>
      </c>
      <c r="P9" s="95">
        <f t="shared" si="0"/>
        <v>3734</v>
      </c>
      <c r="Q9" s="95">
        <f t="shared" si="1"/>
        <v>3573.9999999999995</v>
      </c>
      <c r="R9" s="52">
        <v>1</v>
      </c>
      <c r="S9" s="52">
        <v>1</v>
      </c>
      <c r="T9" s="52">
        <v>0</v>
      </c>
      <c r="U9" s="52">
        <v>0</v>
      </c>
      <c r="V9" s="52">
        <v>152</v>
      </c>
      <c r="W9" s="87">
        <v>145.69999999999999</v>
      </c>
      <c r="X9" s="52">
        <v>0</v>
      </c>
      <c r="Y9" s="52">
        <v>0</v>
      </c>
      <c r="Z9" s="96">
        <f t="shared" si="2"/>
        <v>153</v>
      </c>
      <c r="AA9" s="96">
        <f t="shared" si="3"/>
        <v>146.69999999999999</v>
      </c>
      <c r="AB9" s="97">
        <f t="shared" si="4"/>
        <v>3887</v>
      </c>
      <c r="AC9" s="97">
        <f t="shared" si="5"/>
        <v>3720.6999999999994</v>
      </c>
      <c r="AD9" s="88">
        <v>11481276.060000001</v>
      </c>
      <c r="AE9" s="89">
        <v>105017.37</v>
      </c>
      <c r="AF9" s="89">
        <v>0</v>
      </c>
      <c r="AG9" s="89">
        <v>417140.11</v>
      </c>
      <c r="AH9" s="89">
        <v>2458745.88</v>
      </c>
      <c r="AI9" s="89">
        <v>1032530.82</v>
      </c>
      <c r="AJ9" s="106">
        <f t="shared" si="6"/>
        <v>15494710.239999998</v>
      </c>
      <c r="AK9" s="108">
        <v>1105032.29</v>
      </c>
      <c r="AL9" s="108">
        <v>0</v>
      </c>
      <c r="AM9" s="106">
        <f t="shared" si="7"/>
        <v>1105032.29</v>
      </c>
      <c r="AN9" s="106">
        <f t="shared" si="8"/>
        <v>16599742.529999997</v>
      </c>
      <c r="AO9" s="107">
        <v>42308</v>
      </c>
      <c r="AP9" s="51" t="s">
        <v>333</v>
      </c>
    </row>
    <row r="10" spans="1:42" ht="45" x14ac:dyDescent="0.2">
      <c r="A10" s="104" t="s">
        <v>192</v>
      </c>
      <c r="B10" s="93" t="s">
        <v>134</v>
      </c>
      <c r="C10" s="93" t="s">
        <v>55</v>
      </c>
      <c r="D10" s="81">
        <v>139</v>
      </c>
      <c r="E10" s="87">
        <v>136.4</v>
      </c>
      <c r="F10" s="52">
        <v>318</v>
      </c>
      <c r="G10" s="87">
        <v>301.06</v>
      </c>
      <c r="H10" s="52">
        <v>433</v>
      </c>
      <c r="I10" s="87">
        <v>418.6</v>
      </c>
      <c r="J10" s="52">
        <v>60</v>
      </c>
      <c r="K10" s="87">
        <v>59.81</v>
      </c>
      <c r="L10" s="52">
        <v>3</v>
      </c>
      <c r="M10" s="52">
        <v>3</v>
      </c>
      <c r="N10" s="52">
        <v>0</v>
      </c>
      <c r="O10" s="52">
        <v>0</v>
      </c>
      <c r="P10" s="95">
        <f t="shared" si="0"/>
        <v>953</v>
      </c>
      <c r="Q10" s="95">
        <f t="shared" si="1"/>
        <v>918.87000000000012</v>
      </c>
      <c r="R10" s="52">
        <v>17</v>
      </c>
      <c r="S10" s="52">
        <v>17</v>
      </c>
      <c r="T10" s="52">
        <v>0</v>
      </c>
      <c r="U10" s="52">
        <v>0</v>
      </c>
      <c r="V10" s="52">
        <v>51</v>
      </c>
      <c r="W10" s="87">
        <v>50.2</v>
      </c>
      <c r="X10" s="52">
        <v>0</v>
      </c>
      <c r="Y10" s="52">
        <v>0</v>
      </c>
      <c r="Z10" s="96">
        <f t="shared" si="2"/>
        <v>68</v>
      </c>
      <c r="AA10" s="96">
        <f t="shared" si="3"/>
        <v>67.2</v>
      </c>
      <c r="AB10" s="97">
        <f t="shared" si="4"/>
        <v>1021</v>
      </c>
      <c r="AC10" s="97">
        <f t="shared" si="5"/>
        <v>986.07000000000016</v>
      </c>
      <c r="AD10" s="88">
        <v>2446746</v>
      </c>
      <c r="AE10" s="89">
        <v>59862</v>
      </c>
      <c r="AF10" s="89">
        <v>353885</v>
      </c>
      <c r="AG10" s="89">
        <v>91375</v>
      </c>
      <c r="AH10" s="89">
        <v>514348</v>
      </c>
      <c r="AI10" s="89">
        <v>248050</v>
      </c>
      <c r="AJ10" s="106">
        <f t="shared" si="6"/>
        <v>3714266</v>
      </c>
      <c r="AK10" s="108">
        <v>459011</v>
      </c>
      <c r="AL10" s="108">
        <v>0</v>
      </c>
      <c r="AM10" s="106">
        <f t="shared" si="7"/>
        <v>459011</v>
      </c>
      <c r="AN10" s="106">
        <f t="shared" si="8"/>
        <v>4173277</v>
      </c>
      <c r="AO10" s="107"/>
      <c r="AP10" s="51"/>
    </row>
    <row r="11" spans="1:42" ht="45" x14ac:dyDescent="0.2">
      <c r="A11" s="93" t="s">
        <v>195</v>
      </c>
      <c r="B11" s="93" t="s">
        <v>134</v>
      </c>
      <c r="C11" s="93" t="s">
        <v>55</v>
      </c>
      <c r="D11" s="81">
        <v>0</v>
      </c>
      <c r="E11" s="52">
        <v>0</v>
      </c>
      <c r="F11" s="52">
        <v>0</v>
      </c>
      <c r="G11" s="52">
        <v>0</v>
      </c>
      <c r="H11" s="52">
        <v>0</v>
      </c>
      <c r="I11" s="52">
        <v>0</v>
      </c>
      <c r="J11" s="52">
        <v>0</v>
      </c>
      <c r="K11" s="52">
        <v>0</v>
      </c>
      <c r="L11" s="52">
        <v>0</v>
      </c>
      <c r="M11" s="52">
        <v>0</v>
      </c>
      <c r="N11" s="52">
        <v>172</v>
      </c>
      <c r="O11" s="52">
        <v>161</v>
      </c>
      <c r="P11" s="95">
        <f t="shared" si="0"/>
        <v>172</v>
      </c>
      <c r="Q11" s="95">
        <f t="shared" si="1"/>
        <v>161</v>
      </c>
      <c r="R11" s="52">
        <v>1</v>
      </c>
      <c r="S11" s="52">
        <v>1</v>
      </c>
      <c r="T11" s="52">
        <v>0</v>
      </c>
      <c r="U11" s="52">
        <v>0</v>
      </c>
      <c r="V11" s="52">
        <v>0</v>
      </c>
      <c r="W11" s="52">
        <v>0</v>
      </c>
      <c r="X11" s="52">
        <v>1</v>
      </c>
      <c r="Y11" s="52">
        <v>1</v>
      </c>
      <c r="Z11" s="96">
        <f t="shared" si="2"/>
        <v>2</v>
      </c>
      <c r="AA11" s="96">
        <f t="shared" si="3"/>
        <v>2</v>
      </c>
      <c r="AB11" s="97">
        <f t="shared" si="4"/>
        <v>174</v>
      </c>
      <c r="AC11" s="97">
        <f t="shared" si="5"/>
        <v>163</v>
      </c>
      <c r="AD11" s="88">
        <v>355909</v>
      </c>
      <c r="AE11" s="89">
        <v>5993</v>
      </c>
      <c r="AF11" s="89">
        <v>0</v>
      </c>
      <c r="AG11" s="89">
        <v>16009</v>
      </c>
      <c r="AH11" s="89">
        <v>20149</v>
      </c>
      <c r="AI11" s="89">
        <v>33621</v>
      </c>
      <c r="AJ11" s="106">
        <f t="shared" si="6"/>
        <v>431681</v>
      </c>
      <c r="AK11" s="108">
        <v>2375</v>
      </c>
      <c r="AL11" s="108">
        <v>3654</v>
      </c>
      <c r="AM11" s="106">
        <f t="shared" si="7"/>
        <v>6029</v>
      </c>
      <c r="AN11" s="106">
        <f t="shared" si="8"/>
        <v>437710</v>
      </c>
      <c r="AO11" s="102"/>
      <c r="AP11" s="51" t="s">
        <v>332</v>
      </c>
    </row>
    <row r="12" spans="1:42" ht="45" x14ac:dyDescent="0.2">
      <c r="A12" s="93" t="s">
        <v>193</v>
      </c>
      <c r="B12" s="93" t="s">
        <v>134</v>
      </c>
      <c r="C12" s="93" t="s">
        <v>55</v>
      </c>
      <c r="D12" s="81">
        <v>0</v>
      </c>
      <c r="E12" s="52">
        <v>0</v>
      </c>
      <c r="F12" s="52">
        <v>0</v>
      </c>
      <c r="G12" s="52">
        <v>0</v>
      </c>
      <c r="H12" s="52">
        <v>3</v>
      </c>
      <c r="I12" s="52">
        <v>3</v>
      </c>
      <c r="J12" s="52">
        <v>3</v>
      </c>
      <c r="K12" s="52">
        <v>3</v>
      </c>
      <c r="L12" s="52">
        <v>1</v>
      </c>
      <c r="M12" s="52">
        <v>1</v>
      </c>
      <c r="N12" s="52">
        <v>32</v>
      </c>
      <c r="O12" s="87">
        <v>31.28</v>
      </c>
      <c r="P12" s="95">
        <f t="shared" si="0"/>
        <v>39</v>
      </c>
      <c r="Q12" s="95">
        <f t="shared" si="1"/>
        <v>38.28</v>
      </c>
      <c r="R12" s="52">
        <v>0</v>
      </c>
      <c r="S12" s="52">
        <v>0</v>
      </c>
      <c r="T12" s="52">
        <v>0</v>
      </c>
      <c r="U12" s="52">
        <v>0</v>
      </c>
      <c r="V12" s="52">
        <v>0</v>
      </c>
      <c r="W12" s="52">
        <v>0</v>
      </c>
      <c r="X12" s="52">
        <v>1</v>
      </c>
      <c r="Y12" s="87">
        <v>0.4</v>
      </c>
      <c r="Z12" s="96">
        <f t="shared" si="2"/>
        <v>1</v>
      </c>
      <c r="AA12" s="96">
        <f t="shared" si="3"/>
        <v>0.4</v>
      </c>
      <c r="AB12" s="97">
        <f t="shared" si="4"/>
        <v>40</v>
      </c>
      <c r="AC12" s="97">
        <f t="shared" si="5"/>
        <v>38.68</v>
      </c>
      <c r="AD12" s="88">
        <v>113919.08</v>
      </c>
      <c r="AE12" s="89">
        <v>8458.4500000000007</v>
      </c>
      <c r="AF12" s="89">
        <v>23900</v>
      </c>
      <c r="AG12" s="57">
        <v>0</v>
      </c>
      <c r="AH12" s="89">
        <v>26030.71</v>
      </c>
      <c r="AI12" s="89">
        <v>12792.9</v>
      </c>
      <c r="AJ12" s="106">
        <f t="shared" si="6"/>
        <v>185101.13999999998</v>
      </c>
      <c r="AK12" s="108">
        <v>5573.84</v>
      </c>
      <c r="AL12" s="59">
        <v>0</v>
      </c>
      <c r="AM12" s="106">
        <f t="shared" si="7"/>
        <v>5573.84</v>
      </c>
      <c r="AN12" s="106">
        <f t="shared" si="8"/>
        <v>190674.97999999998</v>
      </c>
      <c r="AO12" s="103"/>
      <c r="AP12" s="4"/>
    </row>
    <row r="13" spans="1:42" ht="30" x14ac:dyDescent="0.2">
      <c r="A13" s="93" t="s">
        <v>194</v>
      </c>
      <c r="B13" s="93" t="s">
        <v>71</v>
      </c>
      <c r="C13" s="93" t="s">
        <v>55</v>
      </c>
      <c r="D13" s="52">
        <v>186</v>
      </c>
      <c r="E13" s="87">
        <v>75.19</v>
      </c>
      <c r="F13" s="52">
        <v>54</v>
      </c>
      <c r="G13" s="87">
        <v>49.89</v>
      </c>
      <c r="H13" s="52">
        <v>29</v>
      </c>
      <c r="I13" s="87">
        <v>28.4</v>
      </c>
      <c r="J13" s="52">
        <v>1</v>
      </c>
      <c r="K13" s="52">
        <v>1</v>
      </c>
      <c r="L13" s="52">
        <v>4</v>
      </c>
      <c r="M13" s="52">
        <v>4</v>
      </c>
      <c r="N13" s="52">
        <v>0</v>
      </c>
      <c r="O13" s="52">
        <v>0</v>
      </c>
      <c r="P13" s="95">
        <f t="shared" si="0"/>
        <v>274</v>
      </c>
      <c r="Q13" s="95">
        <f t="shared" si="1"/>
        <v>158.47999999999999</v>
      </c>
      <c r="R13" s="87">
        <v>2</v>
      </c>
      <c r="S13" s="87">
        <v>2</v>
      </c>
      <c r="T13" s="87">
        <v>0</v>
      </c>
      <c r="U13" s="87">
        <v>0</v>
      </c>
      <c r="V13" s="87">
        <v>0</v>
      </c>
      <c r="W13" s="87">
        <v>0</v>
      </c>
      <c r="X13" s="87">
        <v>1</v>
      </c>
      <c r="Y13" s="87">
        <v>1</v>
      </c>
      <c r="Z13" s="96">
        <f t="shared" si="2"/>
        <v>3</v>
      </c>
      <c r="AA13" s="96">
        <f t="shared" si="3"/>
        <v>3</v>
      </c>
      <c r="AB13" s="97">
        <f t="shared" si="4"/>
        <v>277</v>
      </c>
      <c r="AC13" s="97">
        <f t="shared" si="5"/>
        <v>161.47999999999999</v>
      </c>
      <c r="AD13" s="88">
        <v>356444.55</v>
      </c>
      <c r="AE13" s="89">
        <v>0</v>
      </c>
      <c r="AF13" s="89">
        <v>0</v>
      </c>
      <c r="AG13" s="89">
        <v>0</v>
      </c>
      <c r="AH13" s="89">
        <v>28480.5</v>
      </c>
      <c r="AI13" s="89">
        <v>27894.09</v>
      </c>
      <c r="AJ13" s="106">
        <f t="shared" si="6"/>
        <v>412819.14</v>
      </c>
      <c r="AK13" s="108">
        <v>7457.66</v>
      </c>
      <c r="AL13" s="108">
        <v>11822.380000000001</v>
      </c>
      <c r="AM13" s="106">
        <f t="shared" si="7"/>
        <v>19280.04</v>
      </c>
      <c r="AN13" s="106">
        <f t="shared" si="8"/>
        <v>432099.18</v>
      </c>
      <c r="AO13" s="103"/>
      <c r="AP13" s="4"/>
    </row>
    <row r="14" spans="1:42" ht="30" x14ac:dyDescent="0.2">
      <c r="A14" s="92" t="s">
        <v>327</v>
      </c>
      <c r="B14" s="93" t="s">
        <v>68</v>
      </c>
      <c r="C14" s="93" t="s">
        <v>55</v>
      </c>
      <c r="D14" s="81">
        <v>76</v>
      </c>
      <c r="E14" s="87">
        <v>73.121623999999997</v>
      </c>
      <c r="F14" s="52">
        <v>310</v>
      </c>
      <c r="G14" s="87">
        <v>301.50594700000005</v>
      </c>
      <c r="H14" s="52">
        <v>37</v>
      </c>
      <c r="I14" s="52">
        <v>37</v>
      </c>
      <c r="J14" s="52">
        <v>12</v>
      </c>
      <c r="K14" s="52">
        <v>12</v>
      </c>
      <c r="L14" s="52">
        <v>1</v>
      </c>
      <c r="M14" s="52">
        <v>1</v>
      </c>
      <c r="N14" s="52">
        <v>0</v>
      </c>
      <c r="O14" s="52">
        <v>0</v>
      </c>
      <c r="P14" s="95">
        <f t="shared" si="0"/>
        <v>436</v>
      </c>
      <c r="Q14" s="95">
        <f t="shared" si="1"/>
        <v>424.62757100000005</v>
      </c>
      <c r="R14" s="52">
        <v>4</v>
      </c>
      <c r="S14" s="52">
        <v>4</v>
      </c>
      <c r="T14" s="52">
        <v>0</v>
      </c>
      <c r="U14" s="52">
        <v>0</v>
      </c>
      <c r="V14" s="52">
        <v>0</v>
      </c>
      <c r="W14" s="52">
        <v>0</v>
      </c>
      <c r="X14" s="52">
        <v>0</v>
      </c>
      <c r="Y14" s="52">
        <v>0</v>
      </c>
      <c r="Z14" s="96">
        <f t="shared" si="2"/>
        <v>4</v>
      </c>
      <c r="AA14" s="96">
        <f t="shared" si="3"/>
        <v>4</v>
      </c>
      <c r="AB14" s="97">
        <f t="shared" si="4"/>
        <v>440</v>
      </c>
      <c r="AC14" s="97">
        <f t="shared" si="5"/>
        <v>428.62757100000005</v>
      </c>
      <c r="AD14" s="88">
        <v>955786.77</v>
      </c>
      <c r="AE14" s="89">
        <v>26727.319999999832</v>
      </c>
      <c r="AF14" s="89">
        <v>0</v>
      </c>
      <c r="AG14" s="89">
        <v>5620.25</v>
      </c>
      <c r="AH14" s="89">
        <v>203640.58</v>
      </c>
      <c r="AI14" s="89">
        <v>70629.47</v>
      </c>
      <c r="AJ14" s="106">
        <f t="shared" si="6"/>
        <v>1262404.3899999999</v>
      </c>
      <c r="AK14" s="108">
        <v>10469</v>
      </c>
      <c r="AL14" s="108">
        <v>0</v>
      </c>
      <c r="AM14" s="106">
        <f t="shared" si="7"/>
        <v>10469</v>
      </c>
      <c r="AN14" s="106">
        <f t="shared" si="8"/>
        <v>1272873.3899999999</v>
      </c>
      <c r="AO14" s="103"/>
      <c r="AP14" s="4"/>
    </row>
    <row r="15" spans="1:42" x14ac:dyDescent="0.2">
      <c r="A15" s="20"/>
      <c r="B15" s="20"/>
      <c r="C15" s="20"/>
      <c r="D15" s="52"/>
      <c r="E15" s="52"/>
      <c r="F15" s="52"/>
      <c r="G15" s="52"/>
      <c r="H15" s="52"/>
      <c r="I15" s="52"/>
      <c r="J15" s="52"/>
      <c r="K15" s="52"/>
      <c r="L15" s="52"/>
      <c r="M15" s="52"/>
      <c r="N15" s="52"/>
      <c r="O15" s="52"/>
      <c r="P15" s="53">
        <f t="shared" si="0"/>
        <v>0</v>
      </c>
      <c r="Q15" s="53">
        <f t="shared" si="1"/>
        <v>0</v>
      </c>
      <c r="R15" s="52"/>
      <c r="S15" s="52"/>
      <c r="T15" s="52"/>
      <c r="U15" s="52"/>
      <c r="V15" s="52"/>
      <c r="W15" s="52"/>
      <c r="X15" s="52"/>
      <c r="Y15" s="52"/>
      <c r="Z15" s="54">
        <f t="shared" si="2"/>
        <v>0</v>
      </c>
      <c r="AA15" s="54">
        <f t="shared" si="3"/>
        <v>0</v>
      </c>
      <c r="AB15" s="55">
        <f t="shared" si="4"/>
        <v>0</v>
      </c>
      <c r="AC15" s="55">
        <f t="shared" si="5"/>
        <v>0</v>
      </c>
      <c r="AD15" s="56"/>
      <c r="AE15" s="57"/>
      <c r="AF15" s="57"/>
      <c r="AG15" s="57"/>
      <c r="AH15" s="57"/>
      <c r="AI15" s="57"/>
      <c r="AJ15" s="58">
        <f t="shared" si="6"/>
        <v>0</v>
      </c>
      <c r="AK15" s="59"/>
      <c r="AL15" s="59"/>
      <c r="AM15" s="60">
        <f t="shared" si="7"/>
        <v>0</v>
      </c>
      <c r="AN15" s="60">
        <f t="shared" si="8"/>
        <v>0</v>
      </c>
      <c r="AO15" s="4"/>
      <c r="AP15" s="4"/>
    </row>
    <row r="16" spans="1:42" x14ac:dyDescent="0.2">
      <c r="A16" s="20"/>
      <c r="B16" s="20"/>
      <c r="C16" s="20"/>
      <c r="D16" s="52"/>
      <c r="E16" s="52"/>
      <c r="F16" s="52"/>
      <c r="G16" s="52"/>
      <c r="H16" s="52"/>
      <c r="I16" s="52"/>
      <c r="J16" s="52"/>
      <c r="K16" s="52"/>
      <c r="L16" s="52"/>
      <c r="M16" s="52"/>
      <c r="N16" s="52"/>
      <c r="O16" s="52"/>
      <c r="P16" s="53">
        <f t="shared" si="0"/>
        <v>0</v>
      </c>
      <c r="Q16" s="53">
        <f t="shared" si="1"/>
        <v>0</v>
      </c>
      <c r="R16" s="52"/>
      <c r="S16" s="52"/>
      <c r="T16" s="52"/>
      <c r="U16" s="52"/>
      <c r="V16" s="52"/>
      <c r="W16" s="52"/>
      <c r="X16" s="52"/>
      <c r="Y16" s="52"/>
      <c r="Z16" s="54">
        <f t="shared" si="2"/>
        <v>0</v>
      </c>
      <c r="AA16" s="54">
        <f t="shared" si="3"/>
        <v>0</v>
      </c>
      <c r="AB16" s="55">
        <f t="shared" si="4"/>
        <v>0</v>
      </c>
      <c r="AC16" s="55">
        <f t="shared" si="5"/>
        <v>0</v>
      </c>
      <c r="AD16" s="56"/>
      <c r="AE16" s="57"/>
      <c r="AF16" s="57"/>
      <c r="AG16" s="57"/>
      <c r="AH16" s="57"/>
      <c r="AI16" s="57"/>
      <c r="AJ16" s="58">
        <f t="shared" si="6"/>
        <v>0</v>
      </c>
      <c r="AK16" s="59"/>
      <c r="AL16" s="59"/>
      <c r="AM16" s="60">
        <f t="shared" si="7"/>
        <v>0</v>
      </c>
      <c r="AN16" s="60">
        <f t="shared" si="8"/>
        <v>0</v>
      </c>
      <c r="AO16" s="4"/>
      <c r="AP16" s="4"/>
    </row>
    <row r="17" spans="1:42" x14ac:dyDescent="0.2">
      <c r="A17" s="20"/>
      <c r="B17" s="20"/>
      <c r="C17" s="20"/>
      <c r="D17" s="52"/>
      <c r="E17" s="52"/>
      <c r="F17" s="52"/>
      <c r="G17" s="52"/>
      <c r="H17" s="52"/>
      <c r="I17" s="52"/>
      <c r="J17" s="52"/>
      <c r="K17" s="52"/>
      <c r="L17" s="52"/>
      <c r="M17" s="52"/>
      <c r="N17" s="52"/>
      <c r="O17" s="52"/>
      <c r="P17" s="53">
        <f t="shared" si="0"/>
        <v>0</v>
      </c>
      <c r="Q17" s="53">
        <f t="shared" si="1"/>
        <v>0</v>
      </c>
      <c r="R17" s="52"/>
      <c r="S17" s="52"/>
      <c r="T17" s="52"/>
      <c r="U17" s="52"/>
      <c r="V17" s="52"/>
      <c r="W17" s="52"/>
      <c r="X17" s="52"/>
      <c r="Y17" s="52"/>
      <c r="Z17" s="54">
        <f t="shared" si="2"/>
        <v>0</v>
      </c>
      <c r="AA17" s="54">
        <f t="shared" si="3"/>
        <v>0</v>
      </c>
      <c r="AB17" s="55">
        <f t="shared" si="4"/>
        <v>0</v>
      </c>
      <c r="AC17" s="55">
        <f t="shared" si="5"/>
        <v>0</v>
      </c>
      <c r="AD17" s="56"/>
      <c r="AE17" s="57"/>
      <c r="AF17" s="57"/>
      <c r="AG17" s="57"/>
      <c r="AH17" s="57"/>
      <c r="AI17" s="57"/>
      <c r="AJ17" s="58">
        <f t="shared" si="6"/>
        <v>0</v>
      </c>
      <c r="AK17" s="59"/>
      <c r="AL17" s="59"/>
      <c r="AM17" s="60">
        <f t="shared" si="7"/>
        <v>0</v>
      </c>
      <c r="AN17" s="60">
        <f t="shared" si="8"/>
        <v>0</v>
      </c>
      <c r="AO17" s="4"/>
      <c r="AP17" s="4"/>
    </row>
    <row r="18" spans="1:42" x14ac:dyDescent="0.2">
      <c r="A18" s="20"/>
      <c r="B18" s="20"/>
      <c r="C18" s="20"/>
      <c r="D18" s="52"/>
      <c r="E18" s="52"/>
      <c r="F18" s="52"/>
      <c r="G18" s="52"/>
      <c r="H18" s="52"/>
      <c r="I18" s="52"/>
      <c r="J18" s="52"/>
      <c r="K18" s="52"/>
      <c r="L18" s="52"/>
      <c r="M18" s="52"/>
      <c r="N18" s="52"/>
      <c r="O18" s="52"/>
      <c r="P18" s="53">
        <f t="shared" si="0"/>
        <v>0</v>
      </c>
      <c r="Q18" s="53">
        <f t="shared" si="1"/>
        <v>0</v>
      </c>
      <c r="R18" s="52"/>
      <c r="S18" s="52"/>
      <c r="T18" s="52"/>
      <c r="U18" s="52"/>
      <c r="V18" s="52"/>
      <c r="W18" s="52"/>
      <c r="X18" s="52"/>
      <c r="Y18" s="52"/>
      <c r="Z18" s="54">
        <f t="shared" si="2"/>
        <v>0</v>
      </c>
      <c r="AA18" s="54">
        <f t="shared" si="3"/>
        <v>0</v>
      </c>
      <c r="AB18" s="55">
        <f t="shared" si="4"/>
        <v>0</v>
      </c>
      <c r="AC18" s="55">
        <f t="shared" si="5"/>
        <v>0</v>
      </c>
      <c r="AD18" s="56"/>
      <c r="AE18" s="57"/>
      <c r="AF18" s="57"/>
      <c r="AG18" s="57"/>
      <c r="AH18" s="57"/>
      <c r="AI18" s="57"/>
      <c r="AJ18" s="58">
        <f t="shared" si="6"/>
        <v>0</v>
      </c>
      <c r="AK18" s="59"/>
      <c r="AL18" s="59"/>
      <c r="AM18" s="60">
        <f t="shared" si="7"/>
        <v>0</v>
      </c>
      <c r="AN18" s="60">
        <f t="shared" si="8"/>
        <v>0</v>
      </c>
      <c r="AO18" s="4"/>
      <c r="AP18" s="4"/>
    </row>
    <row r="19" spans="1:42" x14ac:dyDescent="0.2">
      <c r="A19" s="20"/>
      <c r="B19" s="20"/>
      <c r="C19" s="20"/>
      <c r="D19" s="52"/>
      <c r="E19" s="52"/>
      <c r="F19" s="52"/>
      <c r="G19" s="52"/>
      <c r="H19" s="52"/>
      <c r="I19" s="52"/>
      <c r="J19" s="52"/>
      <c r="K19" s="52"/>
      <c r="L19" s="52"/>
      <c r="M19" s="52"/>
      <c r="N19" s="52"/>
      <c r="O19" s="52"/>
      <c r="P19" s="53">
        <f t="shared" si="0"/>
        <v>0</v>
      </c>
      <c r="Q19" s="53">
        <f t="shared" si="1"/>
        <v>0</v>
      </c>
      <c r="R19" s="52"/>
      <c r="S19" s="52"/>
      <c r="T19" s="52"/>
      <c r="U19" s="52"/>
      <c r="V19" s="52"/>
      <c r="W19" s="52"/>
      <c r="X19" s="52"/>
      <c r="Y19" s="52"/>
      <c r="Z19" s="54">
        <f t="shared" si="2"/>
        <v>0</v>
      </c>
      <c r="AA19" s="54">
        <f t="shared" si="3"/>
        <v>0</v>
      </c>
      <c r="AB19" s="55">
        <f t="shared" si="4"/>
        <v>0</v>
      </c>
      <c r="AC19" s="55">
        <f t="shared" si="5"/>
        <v>0</v>
      </c>
      <c r="AD19" s="56"/>
      <c r="AE19" s="57"/>
      <c r="AF19" s="57"/>
      <c r="AG19" s="57"/>
      <c r="AH19" s="57"/>
      <c r="AI19" s="57"/>
      <c r="AJ19" s="58">
        <f t="shared" si="6"/>
        <v>0</v>
      </c>
      <c r="AK19" s="59"/>
      <c r="AL19" s="59"/>
      <c r="AM19" s="60">
        <f t="shared" si="7"/>
        <v>0</v>
      </c>
      <c r="AN19" s="60">
        <f t="shared" si="8"/>
        <v>0</v>
      </c>
      <c r="AO19" s="4"/>
      <c r="AP19" s="4"/>
    </row>
    <row r="20" spans="1:42" x14ac:dyDescent="0.2">
      <c r="A20" s="20"/>
      <c r="B20" s="20"/>
      <c r="C20" s="20"/>
      <c r="D20" s="52"/>
      <c r="E20" s="52"/>
      <c r="F20" s="52"/>
      <c r="G20" s="52"/>
      <c r="H20" s="52"/>
      <c r="I20" s="52"/>
      <c r="J20" s="52"/>
      <c r="K20" s="52"/>
      <c r="L20" s="52"/>
      <c r="M20" s="52"/>
      <c r="N20" s="52"/>
      <c r="O20" s="52"/>
      <c r="P20" s="53">
        <f t="shared" si="0"/>
        <v>0</v>
      </c>
      <c r="Q20" s="53">
        <f t="shared" si="1"/>
        <v>0</v>
      </c>
      <c r="R20" s="52"/>
      <c r="S20" s="52"/>
      <c r="T20" s="52"/>
      <c r="U20" s="52"/>
      <c r="V20" s="52"/>
      <c r="W20" s="52"/>
      <c r="X20" s="52"/>
      <c r="Y20" s="52"/>
      <c r="Z20" s="54">
        <f t="shared" si="2"/>
        <v>0</v>
      </c>
      <c r="AA20" s="54">
        <f t="shared" si="3"/>
        <v>0</v>
      </c>
      <c r="AB20" s="55">
        <f t="shared" si="4"/>
        <v>0</v>
      </c>
      <c r="AC20" s="55">
        <f t="shared" si="5"/>
        <v>0</v>
      </c>
      <c r="AD20" s="56"/>
      <c r="AE20" s="57"/>
      <c r="AF20" s="57"/>
      <c r="AG20" s="57"/>
      <c r="AH20" s="57"/>
      <c r="AI20" s="57"/>
      <c r="AJ20" s="58">
        <f t="shared" si="6"/>
        <v>0</v>
      </c>
      <c r="AK20" s="59"/>
      <c r="AL20" s="59"/>
      <c r="AM20" s="60">
        <f t="shared" si="7"/>
        <v>0</v>
      </c>
      <c r="AN20" s="60">
        <f t="shared" si="8"/>
        <v>0</v>
      </c>
      <c r="AO20" s="4"/>
      <c r="AP20" s="4"/>
    </row>
    <row r="21" spans="1:42" x14ac:dyDescent="0.2">
      <c r="A21" s="20"/>
      <c r="B21" s="20"/>
      <c r="C21" s="20"/>
      <c r="D21" s="52"/>
      <c r="E21" s="52"/>
      <c r="F21" s="52"/>
      <c r="G21" s="52"/>
      <c r="H21" s="52"/>
      <c r="I21" s="52"/>
      <c r="J21" s="52"/>
      <c r="K21" s="52"/>
      <c r="L21" s="52"/>
      <c r="M21" s="52"/>
      <c r="N21" s="52"/>
      <c r="O21" s="52"/>
      <c r="P21" s="53">
        <f t="shared" si="0"/>
        <v>0</v>
      </c>
      <c r="Q21" s="53">
        <f t="shared" si="1"/>
        <v>0</v>
      </c>
      <c r="R21" s="52"/>
      <c r="S21" s="52"/>
      <c r="T21" s="52"/>
      <c r="U21" s="52"/>
      <c r="V21" s="52"/>
      <c r="W21" s="52"/>
      <c r="X21" s="52"/>
      <c r="Y21" s="52"/>
      <c r="Z21" s="54">
        <f t="shared" si="2"/>
        <v>0</v>
      </c>
      <c r="AA21" s="54">
        <f t="shared" si="3"/>
        <v>0</v>
      </c>
      <c r="AB21" s="55">
        <f t="shared" si="4"/>
        <v>0</v>
      </c>
      <c r="AC21" s="55">
        <f t="shared" si="5"/>
        <v>0</v>
      </c>
      <c r="AD21" s="56"/>
      <c r="AE21" s="57"/>
      <c r="AF21" s="57"/>
      <c r="AG21" s="57"/>
      <c r="AH21" s="57"/>
      <c r="AI21" s="57"/>
      <c r="AJ21" s="58">
        <f t="shared" si="6"/>
        <v>0</v>
      </c>
      <c r="AK21" s="59"/>
      <c r="AL21" s="59"/>
      <c r="AM21" s="60">
        <f t="shared" si="7"/>
        <v>0</v>
      </c>
      <c r="AN21" s="60">
        <f t="shared" si="8"/>
        <v>0</v>
      </c>
      <c r="AO21" s="4"/>
      <c r="AP21" s="4"/>
    </row>
    <row r="22" spans="1:42" x14ac:dyDescent="0.2">
      <c r="A22" s="20"/>
      <c r="B22" s="20"/>
      <c r="C22" s="20"/>
      <c r="D22" s="52"/>
      <c r="E22" s="52"/>
      <c r="F22" s="52"/>
      <c r="G22" s="52"/>
      <c r="H22" s="52"/>
      <c r="I22" s="52"/>
      <c r="J22" s="52"/>
      <c r="K22" s="52"/>
      <c r="L22" s="52"/>
      <c r="M22" s="52"/>
      <c r="N22" s="52"/>
      <c r="O22" s="52"/>
      <c r="P22" s="53">
        <f t="shared" si="0"/>
        <v>0</v>
      </c>
      <c r="Q22" s="53">
        <f t="shared" si="1"/>
        <v>0</v>
      </c>
      <c r="R22" s="52"/>
      <c r="S22" s="52"/>
      <c r="T22" s="52"/>
      <c r="U22" s="52"/>
      <c r="V22" s="52"/>
      <c r="W22" s="52"/>
      <c r="X22" s="52"/>
      <c r="Y22" s="52"/>
      <c r="Z22" s="54">
        <f t="shared" si="2"/>
        <v>0</v>
      </c>
      <c r="AA22" s="54">
        <f t="shared" si="3"/>
        <v>0</v>
      </c>
      <c r="AB22" s="55">
        <f t="shared" si="4"/>
        <v>0</v>
      </c>
      <c r="AC22" s="55">
        <f t="shared" si="5"/>
        <v>0</v>
      </c>
      <c r="AD22" s="56"/>
      <c r="AE22" s="57"/>
      <c r="AF22" s="57"/>
      <c r="AG22" s="57"/>
      <c r="AH22" s="57"/>
      <c r="AI22" s="57"/>
      <c r="AJ22" s="58">
        <f t="shared" si="6"/>
        <v>0</v>
      </c>
      <c r="AK22" s="59"/>
      <c r="AL22" s="59"/>
      <c r="AM22" s="60">
        <f t="shared" si="7"/>
        <v>0</v>
      </c>
      <c r="AN22" s="60">
        <f t="shared" si="8"/>
        <v>0</v>
      </c>
      <c r="AO22" s="4"/>
      <c r="AP22" s="4"/>
    </row>
    <row r="23" spans="1:42" x14ac:dyDescent="0.2">
      <c r="A23" s="20"/>
      <c r="B23" s="20"/>
      <c r="C23" s="20"/>
      <c r="D23" s="52"/>
      <c r="E23" s="52"/>
      <c r="F23" s="52"/>
      <c r="G23" s="52"/>
      <c r="H23" s="52"/>
      <c r="I23" s="52"/>
      <c r="J23" s="52"/>
      <c r="K23" s="52"/>
      <c r="L23" s="52"/>
      <c r="M23" s="52"/>
      <c r="N23" s="52"/>
      <c r="O23" s="52"/>
      <c r="P23" s="53">
        <f t="shared" si="0"/>
        <v>0</v>
      </c>
      <c r="Q23" s="53">
        <f t="shared" si="1"/>
        <v>0</v>
      </c>
      <c r="R23" s="52"/>
      <c r="S23" s="52"/>
      <c r="T23" s="52"/>
      <c r="U23" s="52"/>
      <c r="V23" s="52"/>
      <c r="W23" s="52"/>
      <c r="X23" s="52"/>
      <c r="Y23" s="52"/>
      <c r="Z23" s="54">
        <f t="shared" si="2"/>
        <v>0</v>
      </c>
      <c r="AA23" s="54">
        <f t="shared" si="3"/>
        <v>0</v>
      </c>
      <c r="AB23" s="55">
        <f t="shared" si="4"/>
        <v>0</v>
      </c>
      <c r="AC23" s="55">
        <f t="shared" si="5"/>
        <v>0</v>
      </c>
      <c r="AD23" s="56"/>
      <c r="AE23" s="57"/>
      <c r="AF23" s="57"/>
      <c r="AG23" s="57"/>
      <c r="AH23" s="57"/>
      <c r="AI23" s="57"/>
      <c r="AJ23" s="58">
        <f t="shared" si="6"/>
        <v>0</v>
      </c>
      <c r="AK23" s="59"/>
      <c r="AL23" s="59"/>
      <c r="AM23" s="60">
        <f t="shared" si="7"/>
        <v>0</v>
      </c>
      <c r="AN23" s="60">
        <f t="shared" si="8"/>
        <v>0</v>
      </c>
      <c r="AO23" s="4"/>
      <c r="AP23" s="4"/>
    </row>
    <row r="24" spans="1:42" x14ac:dyDescent="0.2">
      <c r="A24" s="20"/>
      <c r="B24" s="20"/>
      <c r="C24" s="20"/>
      <c r="D24" s="52"/>
      <c r="E24" s="52"/>
      <c r="F24" s="52"/>
      <c r="G24" s="52"/>
      <c r="H24" s="52"/>
      <c r="I24" s="52"/>
      <c r="J24" s="52"/>
      <c r="K24" s="52"/>
      <c r="L24" s="52"/>
      <c r="M24" s="52"/>
      <c r="N24" s="52"/>
      <c r="O24" s="52"/>
      <c r="P24" s="53">
        <f t="shared" si="0"/>
        <v>0</v>
      </c>
      <c r="Q24" s="53">
        <f t="shared" si="1"/>
        <v>0</v>
      </c>
      <c r="R24" s="52"/>
      <c r="S24" s="52"/>
      <c r="T24" s="52"/>
      <c r="U24" s="52"/>
      <c r="V24" s="52"/>
      <c r="W24" s="52"/>
      <c r="X24" s="52"/>
      <c r="Y24" s="52"/>
      <c r="Z24" s="54">
        <f t="shared" si="2"/>
        <v>0</v>
      </c>
      <c r="AA24" s="54">
        <f t="shared" si="3"/>
        <v>0</v>
      </c>
      <c r="AB24" s="55">
        <f t="shared" si="4"/>
        <v>0</v>
      </c>
      <c r="AC24" s="55">
        <f t="shared" si="5"/>
        <v>0</v>
      </c>
      <c r="AD24" s="56"/>
      <c r="AE24" s="57"/>
      <c r="AF24" s="57"/>
      <c r="AG24" s="57"/>
      <c r="AH24" s="57"/>
      <c r="AI24" s="57"/>
      <c r="AJ24" s="58">
        <f t="shared" si="6"/>
        <v>0</v>
      </c>
      <c r="AK24" s="59"/>
      <c r="AL24" s="59"/>
      <c r="AM24" s="60">
        <f t="shared" si="7"/>
        <v>0</v>
      </c>
      <c r="AN24" s="60">
        <f t="shared" si="8"/>
        <v>0</v>
      </c>
      <c r="AO24" s="4"/>
      <c r="AP24" s="4"/>
    </row>
    <row r="25" spans="1:42" x14ac:dyDescent="0.2">
      <c r="A25" s="20"/>
      <c r="B25" s="20"/>
      <c r="C25" s="20"/>
      <c r="D25" s="52"/>
      <c r="E25" s="52"/>
      <c r="F25" s="52"/>
      <c r="G25" s="52"/>
      <c r="H25" s="52"/>
      <c r="I25" s="52"/>
      <c r="J25" s="52"/>
      <c r="K25" s="52"/>
      <c r="L25" s="52"/>
      <c r="M25" s="52"/>
      <c r="N25" s="52"/>
      <c r="O25" s="52"/>
      <c r="P25" s="53">
        <f t="shared" si="0"/>
        <v>0</v>
      </c>
      <c r="Q25" s="53">
        <f t="shared" si="1"/>
        <v>0</v>
      </c>
      <c r="R25" s="52"/>
      <c r="S25" s="52"/>
      <c r="T25" s="52"/>
      <c r="U25" s="52"/>
      <c r="V25" s="52"/>
      <c r="W25" s="52"/>
      <c r="X25" s="52"/>
      <c r="Y25" s="52"/>
      <c r="Z25" s="54">
        <f t="shared" si="2"/>
        <v>0</v>
      </c>
      <c r="AA25" s="54">
        <f t="shared" si="3"/>
        <v>0</v>
      </c>
      <c r="AB25" s="55">
        <f t="shared" si="4"/>
        <v>0</v>
      </c>
      <c r="AC25" s="55">
        <f t="shared" si="5"/>
        <v>0</v>
      </c>
      <c r="AD25" s="56"/>
      <c r="AE25" s="57"/>
      <c r="AF25" s="57"/>
      <c r="AG25" s="57"/>
      <c r="AH25" s="57"/>
      <c r="AI25" s="57"/>
      <c r="AJ25" s="58">
        <f t="shared" si="6"/>
        <v>0</v>
      </c>
      <c r="AK25" s="59"/>
      <c r="AL25" s="59"/>
      <c r="AM25" s="60">
        <f t="shared" si="7"/>
        <v>0</v>
      </c>
      <c r="AN25" s="60">
        <f t="shared" si="8"/>
        <v>0</v>
      </c>
      <c r="AO25" s="4"/>
      <c r="AP25" s="4"/>
    </row>
    <row r="26" spans="1:42" x14ac:dyDescent="0.2">
      <c r="A26" s="20"/>
      <c r="B26" s="20"/>
      <c r="C26" s="20"/>
      <c r="D26" s="52"/>
      <c r="E26" s="52"/>
      <c r="F26" s="52"/>
      <c r="G26" s="52"/>
      <c r="H26" s="52"/>
      <c r="I26" s="52"/>
      <c r="J26" s="52"/>
      <c r="K26" s="52"/>
      <c r="L26" s="52"/>
      <c r="M26" s="52"/>
      <c r="N26" s="52"/>
      <c r="O26" s="52"/>
      <c r="P26" s="53">
        <f t="shared" si="0"/>
        <v>0</v>
      </c>
      <c r="Q26" s="53">
        <f t="shared" si="1"/>
        <v>0</v>
      </c>
      <c r="R26" s="52"/>
      <c r="S26" s="52"/>
      <c r="T26" s="52"/>
      <c r="U26" s="52"/>
      <c r="V26" s="52"/>
      <c r="W26" s="52"/>
      <c r="X26" s="52"/>
      <c r="Y26" s="52"/>
      <c r="Z26" s="54">
        <f t="shared" si="2"/>
        <v>0</v>
      </c>
      <c r="AA26" s="54">
        <f t="shared" si="3"/>
        <v>0</v>
      </c>
      <c r="AB26" s="55">
        <f t="shared" si="4"/>
        <v>0</v>
      </c>
      <c r="AC26" s="55">
        <f t="shared" si="5"/>
        <v>0</v>
      </c>
      <c r="AD26" s="56"/>
      <c r="AE26" s="57"/>
      <c r="AF26" s="57"/>
      <c r="AG26" s="57"/>
      <c r="AH26" s="57"/>
      <c r="AI26" s="57"/>
      <c r="AJ26" s="58">
        <f t="shared" si="6"/>
        <v>0</v>
      </c>
      <c r="AK26" s="59"/>
      <c r="AL26" s="59"/>
      <c r="AM26" s="60">
        <f t="shared" si="7"/>
        <v>0</v>
      </c>
      <c r="AN26" s="60">
        <f t="shared" si="8"/>
        <v>0</v>
      </c>
      <c r="AO26" s="4"/>
      <c r="AP26" s="4"/>
    </row>
    <row r="27" spans="1:42" x14ac:dyDescent="0.2">
      <c r="A27" s="20"/>
      <c r="B27" s="20"/>
      <c r="C27" s="20"/>
      <c r="D27" s="52"/>
      <c r="E27" s="52"/>
      <c r="F27" s="52"/>
      <c r="G27" s="52"/>
      <c r="H27" s="52"/>
      <c r="I27" s="52"/>
      <c r="J27" s="52"/>
      <c r="K27" s="52"/>
      <c r="L27" s="52"/>
      <c r="M27" s="52"/>
      <c r="N27" s="52"/>
      <c r="O27" s="52"/>
      <c r="P27" s="53">
        <f t="shared" si="0"/>
        <v>0</v>
      </c>
      <c r="Q27" s="53">
        <f t="shared" si="1"/>
        <v>0</v>
      </c>
      <c r="R27" s="52"/>
      <c r="S27" s="52"/>
      <c r="T27" s="52"/>
      <c r="U27" s="52"/>
      <c r="V27" s="52"/>
      <c r="W27" s="52"/>
      <c r="X27" s="52"/>
      <c r="Y27" s="52"/>
      <c r="Z27" s="54">
        <f t="shared" si="2"/>
        <v>0</v>
      </c>
      <c r="AA27" s="54">
        <f t="shared" si="3"/>
        <v>0</v>
      </c>
      <c r="AB27" s="55">
        <f t="shared" si="4"/>
        <v>0</v>
      </c>
      <c r="AC27" s="55">
        <f t="shared" si="5"/>
        <v>0</v>
      </c>
      <c r="AD27" s="56"/>
      <c r="AE27" s="57"/>
      <c r="AF27" s="57"/>
      <c r="AG27" s="57"/>
      <c r="AH27" s="57"/>
      <c r="AI27" s="57"/>
      <c r="AJ27" s="58">
        <f t="shared" si="6"/>
        <v>0</v>
      </c>
      <c r="AK27" s="59"/>
      <c r="AL27" s="59"/>
      <c r="AM27" s="60">
        <f t="shared" si="7"/>
        <v>0</v>
      </c>
      <c r="AN27" s="60">
        <f t="shared" si="8"/>
        <v>0</v>
      </c>
      <c r="AO27" s="4"/>
      <c r="AP27" s="4"/>
    </row>
    <row r="28" spans="1:42" x14ac:dyDescent="0.2">
      <c r="A28" s="20"/>
      <c r="B28" s="20"/>
      <c r="C28" s="20"/>
      <c r="D28" s="52"/>
      <c r="E28" s="52"/>
      <c r="F28" s="52"/>
      <c r="G28" s="52"/>
      <c r="H28" s="52"/>
      <c r="I28" s="52"/>
      <c r="J28" s="52"/>
      <c r="K28" s="52"/>
      <c r="L28" s="52"/>
      <c r="M28" s="52"/>
      <c r="N28" s="52"/>
      <c r="O28" s="52"/>
      <c r="P28" s="53">
        <f t="shared" si="0"/>
        <v>0</v>
      </c>
      <c r="Q28" s="53">
        <f t="shared" si="1"/>
        <v>0</v>
      </c>
      <c r="R28" s="52"/>
      <c r="S28" s="52"/>
      <c r="T28" s="52"/>
      <c r="U28" s="52"/>
      <c r="V28" s="52"/>
      <c r="W28" s="52"/>
      <c r="X28" s="52"/>
      <c r="Y28" s="52"/>
      <c r="Z28" s="54">
        <f t="shared" si="2"/>
        <v>0</v>
      </c>
      <c r="AA28" s="54">
        <f t="shared" si="3"/>
        <v>0</v>
      </c>
      <c r="AB28" s="55">
        <f t="shared" si="4"/>
        <v>0</v>
      </c>
      <c r="AC28" s="55">
        <f t="shared" si="5"/>
        <v>0</v>
      </c>
      <c r="AD28" s="56"/>
      <c r="AE28" s="57"/>
      <c r="AF28" s="57"/>
      <c r="AG28" s="57"/>
      <c r="AH28" s="57"/>
      <c r="AI28" s="57"/>
      <c r="AJ28" s="58">
        <f t="shared" si="6"/>
        <v>0</v>
      </c>
      <c r="AK28" s="59"/>
      <c r="AL28" s="59"/>
      <c r="AM28" s="60">
        <f t="shared" si="7"/>
        <v>0</v>
      </c>
      <c r="AN28" s="60">
        <f t="shared" si="8"/>
        <v>0</v>
      </c>
      <c r="AO28" s="4"/>
      <c r="AP28" s="4"/>
    </row>
    <row r="29" spans="1:42" x14ac:dyDescent="0.2">
      <c r="A29" s="20"/>
      <c r="B29" s="20"/>
      <c r="C29" s="20"/>
      <c r="D29" s="52"/>
      <c r="E29" s="52"/>
      <c r="F29" s="52"/>
      <c r="G29" s="52"/>
      <c r="H29" s="52"/>
      <c r="I29" s="52"/>
      <c r="J29" s="52"/>
      <c r="K29" s="52"/>
      <c r="L29" s="52"/>
      <c r="M29" s="52"/>
      <c r="N29" s="52"/>
      <c r="O29" s="52"/>
      <c r="P29" s="53">
        <f t="shared" si="0"/>
        <v>0</v>
      </c>
      <c r="Q29" s="53">
        <f t="shared" si="1"/>
        <v>0</v>
      </c>
      <c r="R29" s="52"/>
      <c r="S29" s="52"/>
      <c r="T29" s="52"/>
      <c r="U29" s="52"/>
      <c r="V29" s="52"/>
      <c r="W29" s="52"/>
      <c r="X29" s="52"/>
      <c r="Y29" s="52"/>
      <c r="Z29" s="54">
        <f t="shared" si="2"/>
        <v>0</v>
      </c>
      <c r="AA29" s="54">
        <f t="shared" si="3"/>
        <v>0</v>
      </c>
      <c r="AB29" s="55">
        <f t="shared" si="4"/>
        <v>0</v>
      </c>
      <c r="AC29" s="55">
        <f t="shared" si="5"/>
        <v>0</v>
      </c>
      <c r="AD29" s="56"/>
      <c r="AE29" s="57"/>
      <c r="AF29" s="57"/>
      <c r="AG29" s="57"/>
      <c r="AH29" s="57"/>
      <c r="AI29" s="57"/>
      <c r="AJ29" s="58">
        <f t="shared" si="6"/>
        <v>0</v>
      </c>
      <c r="AK29" s="59"/>
      <c r="AL29" s="59"/>
      <c r="AM29" s="60">
        <f t="shared" si="7"/>
        <v>0</v>
      </c>
      <c r="AN29" s="60">
        <f t="shared" si="8"/>
        <v>0</v>
      </c>
      <c r="AO29" s="4"/>
      <c r="AP29" s="4"/>
    </row>
    <row r="30" spans="1:42" x14ac:dyDescent="0.2">
      <c r="A30" s="20"/>
      <c r="B30" s="20"/>
      <c r="C30" s="20"/>
      <c r="D30" s="52"/>
      <c r="E30" s="52"/>
      <c r="F30" s="52"/>
      <c r="G30" s="52"/>
      <c r="H30" s="52"/>
      <c r="I30" s="52"/>
      <c r="J30" s="52"/>
      <c r="K30" s="52"/>
      <c r="L30" s="52"/>
      <c r="M30" s="52"/>
      <c r="N30" s="52"/>
      <c r="O30" s="52"/>
      <c r="P30" s="53">
        <f t="shared" si="0"/>
        <v>0</v>
      </c>
      <c r="Q30" s="53">
        <f t="shared" si="1"/>
        <v>0</v>
      </c>
      <c r="R30" s="52"/>
      <c r="S30" s="52"/>
      <c r="T30" s="52"/>
      <c r="U30" s="52"/>
      <c r="V30" s="52"/>
      <c r="W30" s="52"/>
      <c r="X30" s="52"/>
      <c r="Y30" s="52"/>
      <c r="Z30" s="54">
        <f t="shared" si="2"/>
        <v>0</v>
      </c>
      <c r="AA30" s="54">
        <f t="shared" si="3"/>
        <v>0</v>
      </c>
      <c r="AB30" s="55">
        <f t="shared" si="4"/>
        <v>0</v>
      </c>
      <c r="AC30" s="55">
        <f t="shared" si="5"/>
        <v>0</v>
      </c>
      <c r="AD30" s="56"/>
      <c r="AE30" s="57"/>
      <c r="AF30" s="57"/>
      <c r="AG30" s="57"/>
      <c r="AH30" s="57"/>
      <c r="AI30" s="57"/>
      <c r="AJ30" s="58">
        <f t="shared" si="6"/>
        <v>0</v>
      </c>
      <c r="AK30" s="59"/>
      <c r="AL30" s="59"/>
      <c r="AM30" s="60">
        <f t="shared" si="7"/>
        <v>0</v>
      </c>
      <c r="AN30" s="60">
        <f t="shared" si="8"/>
        <v>0</v>
      </c>
      <c r="AO30" s="4"/>
      <c r="AP30" s="4"/>
    </row>
    <row r="31" spans="1:42" x14ac:dyDescent="0.2">
      <c r="A31" s="20"/>
      <c r="B31" s="20"/>
      <c r="C31" s="20"/>
      <c r="D31" s="52"/>
      <c r="E31" s="52"/>
      <c r="F31" s="52"/>
      <c r="G31" s="52"/>
      <c r="H31" s="52"/>
      <c r="I31" s="52"/>
      <c r="J31" s="52"/>
      <c r="K31" s="52"/>
      <c r="L31" s="52"/>
      <c r="M31" s="52"/>
      <c r="N31" s="52"/>
      <c r="O31" s="52"/>
      <c r="P31" s="53">
        <f t="shared" si="0"/>
        <v>0</v>
      </c>
      <c r="Q31" s="53">
        <f t="shared" si="1"/>
        <v>0</v>
      </c>
      <c r="R31" s="52"/>
      <c r="S31" s="52"/>
      <c r="T31" s="52"/>
      <c r="U31" s="52"/>
      <c r="V31" s="52"/>
      <c r="W31" s="52"/>
      <c r="X31" s="52"/>
      <c r="Y31" s="52"/>
      <c r="Z31" s="54">
        <f t="shared" si="2"/>
        <v>0</v>
      </c>
      <c r="AA31" s="54">
        <f t="shared" si="3"/>
        <v>0</v>
      </c>
      <c r="AB31" s="55">
        <f t="shared" si="4"/>
        <v>0</v>
      </c>
      <c r="AC31" s="55">
        <f t="shared" si="5"/>
        <v>0</v>
      </c>
      <c r="AD31" s="56"/>
      <c r="AE31" s="57"/>
      <c r="AF31" s="57"/>
      <c r="AG31" s="57"/>
      <c r="AH31" s="57"/>
      <c r="AI31" s="57"/>
      <c r="AJ31" s="58">
        <f t="shared" si="6"/>
        <v>0</v>
      </c>
      <c r="AK31" s="59"/>
      <c r="AL31" s="59"/>
      <c r="AM31" s="60">
        <f t="shared" si="7"/>
        <v>0</v>
      </c>
      <c r="AN31" s="60">
        <f t="shared" si="8"/>
        <v>0</v>
      </c>
      <c r="AO31" s="4"/>
      <c r="AP31" s="4"/>
    </row>
    <row r="32" spans="1:42" x14ac:dyDescent="0.2">
      <c r="A32" s="20"/>
      <c r="B32" s="20"/>
      <c r="C32" s="20"/>
      <c r="D32" s="52"/>
      <c r="E32" s="52"/>
      <c r="F32" s="52"/>
      <c r="G32" s="52"/>
      <c r="H32" s="52"/>
      <c r="I32" s="52"/>
      <c r="J32" s="52"/>
      <c r="K32" s="52"/>
      <c r="L32" s="52"/>
      <c r="M32" s="52"/>
      <c r="N32" s="52"/>
      <c r="O32" s="52"/>
      <c r="P32" s="53">
        <f t="shared" si="0"/>
        <v>0</v>
      </c>
      <c r="Q32" s="53">
        <f t="shared" si="1"/>
        <v>0</v>
      </c>
      <c r="R32" s="52"/>
      <c r="S32" s="52"/>
      <c r="T32" s="52"/>
      <c r="U32" s="52"/>
      <c r="V32" s="52"/>
      <c r="W32" s="52"/>
      <c r="X32" s="52"/>
      <c r="Y32" s="52"/>
      <c r="Z32" s="54">
        <f t="shared" si="2"/>
        <v>0</v>
      </c>
      <c r="AA32" s="54">
        <f t="shared" si="3"/>
        <v>0</v>
      </c>
      <c r="AB32" s="55">
        <f t="shared" si="4"/>
        <v>0</v>
      </c>
      <c r="AC32" s="55">
        <f t="shared" si="5"/>
        <v>0</v>
      </c>
      <c r="AD32" s="56"/>
      <c r="AE32" s="57"/>
      <c r="AF32" s="57"/>
      <c r="AG32" s="57"/>
      <c r="AH32" s="57"/>
      <c r="AI32" s="57"/>
      <c r="AJ32" s="58">
        <f t="shared" si="6"/>
        <v>0</v>
      </c>
      <c r="AK32" s="59"/>
      <c r="AL32" s="59"/>
      <c r="AM32" s="60">
        <f t="shared" si="7"/>
        <v>0</v>
      </c>
      <c r="AN32" s="60">
        <f t="shared" si="8"/>
        <v>0</v>
      </c>
      <c r="AO32" s="4"/>
      <c r="AP32" s="4"/>
    </row>
    <row r="33" spans="1:42" x14ac:dyDescent="0.2">
      <c r="A33" s="20"/>
      <c r="B33" s="20"/>
      <c r="C33" s="20"/>
      <c r="D33" s="52"/>
      <c r="E33" s="52"/>
      <c r="F33" s="52"/>
      <c r="G33" s="52"/>
      <c r="H33" s="52"/>
      <c r="I33" s="52"/>
      <c r="J33" s="52"/>
      <c r="K33" s="52"/>
      <c r="L33" s="52"/>
      <c r="M33" s="52"/>
      <c r="N33" s="52"/>
      <c r="O33" s="52"/>
      <c r="P33" s="53">
        <f t="shared" si="0"/>
        <v>0</v>
      </c>
      <c r="Q33" s="53">
        <f t="shared" si="1"/>
        <v>0</v>
      </c>
      <c r="R33" s="52"/>
      <c r="S33" s="52"/>
      <c r="T33" s="52"/>
      <c r="U33" s="52"/>
      <c r="V33" s="52"/>
      <c r="W33" s="52"/>
      <c r="X33" s="52"/>
      <c r="Y33" s="52"/>
      <c r="Z33" s="54">
        <f t="shared" si="2"/>
        <v>0</v>
      </c>
      <c r="AA33" s="54">
        <f t="shared" si="3"/>
        <v>0</v>
      </c>
      <c r="AB33" s="55">
        <f t="shared" si="4"/>
        <v>0</v>
      </c>
      <c r="AC33" s="55">
        <f t="shared" si="5"/>
        <v>0</v>
      </c>
      <c r="AD33" s="56"/>
      <c r="AE33" s="57"/>
      <c r="AF33" s="57"/>
      <c r="AG33" s="57"/>
      <c r="AH33" s="57"/>
      <c r="AI33" s="57"/>
      <c r="AJ33" s="58">
        <f t="shared" si="6"/>
        <v>0</v>
      </c>
      <c r="AK33" s="59"/>
      <c r="AL33" s="59"/>
      <c r="AM33" s="60">
        <f t="shared" si="7"/>
        <v>0</v>
      </c>
      <c r="AN33" s="60">
        <f t="shared" si="8"/>
        <v>0</v>
      </c>
      <c r="AO33" s="4"/>
      <c r="AP33" s="4"/>
    </row>
    <row r="34" spans="1:42" x14ac:dyDescent="0.2">
      <c r="A34" s="20"/>
      <c r="B34" s="20"/>
      <c r="C34" s="20"/>
      <c r="D34" s="52"/>
      <c r="E34" s="52"/>
      <c r="F34" s="52"/>
      <c r="G34" s="52"/>
      <c r="H34" s="52"/>
      <c r="I34" s="52"/>
      <c r="J34" s="52"/>
      <c r="K34" s="52"/>
      <c r="L34" s="52"/>
      <c r="M34" s="52"/>
      <c r="N34" s="52"/>
      <c r="O34" s="52"/>
      <c r="P34" s="53">
        <f t="shared" si="0"/>
        <v>0</v>
      </c>
      <c r="Q34" s="53">
        <f t="shared" si="1"/>
        <v>0</v>
      </c>
      <c r="R34" s="52"/>
      <c r="S34" s="52"/>
      <c r="T34" s="52"/>
      <c r="U34" s="52"/>
      <c r="V34" s="52"/>
      <c r="W34" s="52"/>
      <c r="X34" s="52"/>
      <c r="Y34" s="52"/>
      <c r="Z34" s="54">
        <f t="shared" si="2"/>
        <v>0</v>
      </c>
      <c r="AA34" s="54">
        <f t="shared" si="3"/>
        <v>0</v>
      </c>
      <c r="AB34" s="55">
        <f t="shared" si="4"/>
        <v>0</v>
      </c>
      <c r="AC34" s="55">
        <f t="shared" si="5"/>
        <v>0</v>
      </c>
      <c r="AD34" s="56"/>
      <c r="AE34" s="57"/>
      <c r="AF34" s="57"/>
      <c r="AG34" s="57"/>
      <c r="AH34" s="57"/>
      <c r="AI34" s="57"/>
      <c r="AJ34" s="58">
        <f t="shared" si="6"/>
        <v>0</v>
      </c>
      <c r="AK34" s="59"/>
      <c r="AL34" s="59"/>
      <c r="AM34" s="60">
        <f t="shared" si="7"/>
        <v>0</v>
      </c>
      <c r="AN34" s="60">
        <f t="shared" si="8"/>
        <v>0</v>
      </c>
      <c r="AO34" s="4"/>
      <c r="AP34" s="4"/>
    </row>
    <row r="35" spans="1:42" x14ac:dyDescent="0.2">
      <c r="A35" s="20"/>
      <c r="B35" s="20"/>
      <c r="C35" s="20"/>
      <c r="D35" s="52"/>
      <c r="E35" s="52"/>
      <c r="F35" s="52"/>
      <c r="G35" s="52"/>
      <c r="H35" s="52"/>
      <c r="I35" s="52"/>
      <c r="J35" s="52"/>
      <c r="K35" s="52"/>
      <c r="L35" s="52"/>
      <c r="M35" s="52"/>
      <c r="N35" s="52"/>
      <c r="O35" s="52"/>
      <c r="P35" s="53">
        <f t="shared" si="0"/>
        <v>0</v>
      </c>
      <c r="Q35" s="53">
        <f t="shared" si="1"/>
        <v>0</v>
      </c>
      <c r="R35" s="52"/>
      <c r="S35" s="52"/>
      <c r="T35" s="52"/>
      <c r="U35" s="52"/>
      <c r="V35" s="52"/>
      <c r="W35" s="52"/>
      <c r="X35" s="52"/>
      <c r="Y35" s="52"/>
      <c r="Z35" s="54">
        <f t="shared" si="2"/>
        <v>0</v>
      </c>
      <c r="AA35" s="54">
        <f t="shared" si="3"/>
        <v>0</v>
      </c>
      <c r="AB35" s="55">
        <f t="shared" si="4"/>
        <v>0</v>
      </c>
      <c r="AC35" s="55">
        <f t="shared" si="5"/>
        <v>0</v>
      </c>
      <c r="AD35" s="56"/>
      <c r="AE35" s="57"/>
      <c r="AF35" s="57"/>
      <c r="AG35" s="57"/>
      <c r="AH35" s="57"/>
      <c r="AI35" s="57"/>
      <c r="AJ35" s="58">
        <f t="shared" si="6"/>
        <v>0</v>
      </c>
      <c r="AK35" s="59"/>
      <c r="AL35" s="59"/>
      <c r="AM35" s="60">
        <f t="shared" si="7"/>
        <v>0</v>
      </c>
      <c r="AN35" s="60">
        <f t="shared" si="8"/>
        <v>0</v>
      </c>
      <c r="AO35" s="4"/>
      <c r="AP35" s="4"/>
    </row>
    <row r="36" spans="1:42" x14ac:dyDescent="0.2">
      <c r="A36" s="20"/>
      <c r="B36" s="20"/>
      <c r="C36" s="20"/>
      <c r="D36" s="52"/>
      <c r="E36" s="52"/>
      <c r="F36" s="52"/>
      <c r="G36" s="52"/>
      <c r="H36" s="52"/>
      <c r="I36" s="52"/>
      <c r="J36" s="52"/>
      <c r="K36" s="52"/>
      <c r="L36" s="52"/>
      <c r="M36" s="52"/>
      <c r="N36" s="52"/>
      <c r="O36" s="52"/>
      <c r="P36" s="53">
        <f t="shared" si="0"/>
        <v>0</v>
      </c>
      <c r="Q36" s="53">
        <f t="shared" si="1"/>
        <v>0</v>
      </c>
      <c r="R36" s="52"/>
      <c r="S36" s="52"/>
      <c r="T36" s="52"/>
      <c r="U36" s="52"/>
      <c r="V36" s="52"/>
      <c r="W36" s="52"/>
      <c r="X36" s="52"/>
      <c r="Y36" s="52"/>
      <c r="Z36" s="54">
        <f t="shared" si="2"/>
        <v>0</v>
      </c>
      <c r="AA36" s="54">
        <f t="shared" si="3"/>
        <v>0</v>
      </c>
      <c r="AB36" s="55">
        <f t="shared" si="4"/>
        <v>0</v>
      </c>
      <c r="AC36" s="55">
        <f t="shared" si="5"/>
        <v>0</v>
      </c>
      <c r="AD36" s="56"/>
      <c r="AE36" s="57"/>
      <c r="AF36" s="57"/>
      <c r="AG36" s="57"/>
      <c r="AH36" s="57"/>
      <c r="AI36" s="57"/>
      <c r="AJ36" s="58">
        <f t="shared" si="6"/>
        <v>0</v>
      </c>
      <c r="AK36" s="59"/>
      <c r="AL36" s="59"/>
      <c r="AM36" s="60">
        <f t="shared" si="7"/>
        <v>0</v>
      </c>
      <c r="AN36" s="60">
        <f t="shared" si="8"/>
        <v>0</v>
      </c>
      <c r="AO36" s="4"/>
      <c r="AP36" s="4"/>
    </row>
    <row r="37" spans="1:42" x14ac:dyDescent="0.2">
      <c r="A37" s="20"/>
      <c r="B37" s="20"/>
      <c r="C37" s="20"/>
      <c r="D37" s="52"/>
      <c r="E37" s="52"/>
      <c r="F37" s="52"/>
      <c r="G37" s="52"/>
      <c r="H37" s="52"/>
      <c r="I37" s="52"/>
      <c r="J37" s="52"/>
      <c r="K37" s="52"/>
      <c r="L37" s="52"/>
      <c r="M37" s="52"/>
      <c r="N37" s="52"/>
      <c r="O37" s="52"/>
      <c r="P37" s="53">
        <f t="shared" si="0"/>
        <v>0</v>
      </c>
      <c r="Q37" s="53">
        <f t="shared" si="1"/>
        <v>0</v>
      </c>
      <c r="R37" s="52"/>
      <c r="S37" s="52"/>
      <c r="T37" s="52"/>
      <c r="U37" s="52"/>
      <c r="V37" s="52"/>
      <c r="W37" s="52"/>
      <c r="X37" s="52"/>
      <c r="Y37" s="52"/>
      <c r="Z37" s="54">
        <f t="shared" si="2"/>
        <v>0</v>
      </c>
      <c r="AA37" s="54">
        <f t="shared" si="3"/>
        <v>0</v>
      </c>
      <c r="AB37" s="55">
        <f t="shared" si="4"/>
        <v>0</v>
      </c>
      <c r="AC37" s="55">
        <f t="shared" si="5"/>
        <v>0</v>
      </c>
      <c r="AD37" s="56"/>
      <c r="AE37" s="57"/>
      <c r="AF37" s="57"/>
      <c r="AG37" s="57"/>
      <c r="AH37" s="57"/>
      <c r="AI37" s="57"/>
      <c r="AJ37" s="58">
        <f t="shared" si="6"/>
        <v>0</v>
      </c>
      <c r="AK37" s="59"/>
      <c r="AL37" s="59"/>
      <c r="AM37" s="60">
        <f t="shared" si="7"/>
        <v>0</v>
      </c>
      <c r="AN37" s="60">
        <f t="shared" si="8"/>
        <v>0</v>
      </c>
      <c r="AO37" s="4"/>
      <c r="AP37" s="4"/>
    </row>
    <row r="38" spans="1:42" x14ac:dyDescent="0.2">
      <c r="A38" s="20"/>
      <c r="B38" s="20"/>
      <c r="C38" s="20"/>
      <c r="D38" s="52"/>
      <c r="E38" s="52"/>
      <c r="F38" s="52"/>
      <c r="G38" s="52"/>
      <c r="H38" s="52"/>
      <c r="I38" s="52"/>
      <c r="J38" s="52"/>
      <c r="K38" s="52"/>
      <c r="L38" s="52"/>
      <c r="M38" s="52"/>
      <c r="N38" s="52"/>
      <c r="O38" s="52"/>
      <c r="P38" s="53">
        <f t="shared" si="0"/>
        <v>0</v>
      </c>
      <c r="Q38" s="53">
        <f t="shared" si="1"/>
        <v>0</v>
      </c>
      <c r="R38" s="52"/>
      <c r="S38" s="52"/>
      <c r="T38" s="52"/>
      <c r="U38" s="52"/>
      <c r="V38" s="52"/>
      <c r="W38" s="52"/>
      <c r="X38" s="52"/>
      <c r="Y38" s="52"/>
      <c r="Z38" s="54">
        <f t="shared" si="2"/>
        <v>0</v>
      </c>
      <c r="AA38" s="54">
        <f t="shared" si="3"/>
        <v>0</v>
      </c>
      <c r="AB38" s="55">
        <f t="shared" si="4"/>
        <v>0</v>
      </c>
      <c r="AC38" s="55">
        <f t="shared" si="5"/>
        <v>0</v>
      </c>
      <c r="AD38" s="56"/>
      <c r="AE38" s="57"/>
      <c r="AF38" s="57"/>
      <c r="AG38" s="57"/>
      <c r="AH38" s="57"/>
      <c r="AI38" s="57"/>
      <c r="AJ38" s="58">
        <f t="shared" si="6"/>
        <v>0</v>
      </c>
      <c r="AK38" s="59"/>
      <c r="AL38" s="59"/>
      <c r="AM38" s="60">
        <f t="shared" si="7"/>
        <v>0</v>
      </c>
      <c r="AN38" s="60">
        <f t="shared" si="8"/>
        <v>0</v>
      </c>
      <c r="AO38" s="4"/>
      <c r="AP38" s="4"/>
    </row>
    <row r="39" spans="1:42" x14ac:dyDescent="0.2">
      <c r="A39" s="20"/>
      <c r="B39" s="20"/>
      <c r="C39" s="20"/>
      <c r="D39" s="52"/>
      <c r="E39" s="52"/>
      <c r="F39" s="52"/>
      <c r="G39" s="52"/>
      <c r="H39" s="52"/>
      <c r="I39" s="52"/>
      <c r="J39" s="52"/>
      <c r="K39" s="52"/>
      <c r="L39" s="52"/>
      <c r="M39" s="52"/>
      <c r="N39" s="52"/>
      <c r="O39" s="52"/>
      <c r="P39" s="53">
        <f t="shared" si="0"/>
        <v>0</v>
      </c>
      <c r="Q39" s="53">
        <f t="shared" si="1"/>
        <v>0</v>
      </c>
      <c r="R39" s="52"/>
      <c r="S39" s="52"/>
      <c r="T39" s="52"/>
      <c r="U39" s="52"/>
      <c r="V39" s="52"/>
      <c r="W39" s="52"/>
      <c r="X39" s="52"/>
      <c r="Y39" s="52"/>
      <c r="Z39" s="54">
        <f t="shared" si="2"/>
        <v>0</v>
      </c>
      <c r="AA39" s="54">
        <f t="shared" si="3"/>
        <v>0</v>
      </c>
      <c r="AB39" s="55">
        <f t="shared" si="4"/>
        <v>0</v>
      </c>
      <c r="AC39" s="55">
        <f t="shared" si="5"/>
        <v>0</v>
      </c>
      <c r="AD39" s="56"/>
      <c r="AE39" s="57"/>
      <c r="AF39" s="57"/>
      <c r="AG39" s="57"/>
      <c r="AH39" s="57"/>
      <c r="AI39" s="57"/>
      <c r="AJ39" s="58">
        <f t="shared" si="6"/>
        <v>0</v>
      </c>
      <c r="AK39" s="59"/>
      <c r="AL39" s="59"/>
      <c r="AM39" s="60">
        <f t="shared" si="7"/>
        <v>0</v>
      </c>
      <c r="AN39" s="60">
        <f t="shared" si="8"/>
        <v>0</v>
      </c>
      <c r="AO39" s="4"/>
      <c r="AP39" s="4"/>
    </row>
    <row r="40" spans="1:42" x14ac:dyDescent="0.2">
      <c r="A40" s="20"/>
      <c r="B40" s="20"/>
      <c r="C40" s="20"/>
      <c r="D40" s="52"/>
      <c r="E40" s="52"/>
      <c r="F40" s="52"/>
      <c r="G40" s="52"/>
      <c r="H40" s="52"/>
      <c r="I40" s="52"/>
      <c r="J40" s="52"/>
      <c r="K40" s="52"/>
      <c r="L40" s="52"/>
      <c r="M40" s="52"/>
      <c r="N40" s="52"/>
      <c r="O40" s="52"/>
      <c r="P40" s="53">
        <f t="shared" si="0"/>
        <v>0</v>
      </c>
      <c r="Q40" s="53">
        <f t="shared" si="1"/>
        <v>0</v>
      </c>
      <c r="R40" s="52"/>
      <c r="S40" s="52"/>
      <c r="T40" s="52"/>
      <c r="U40" s="52"/>
      <c r="V40" s="52"/>
      <c r="W40" s="52"/>
      <c r="X40" s="52"/>
      <c r="Y40" s="52"/>
      <c r="Z40" s="54">
        <f t="shared" si="2"/>
        <v>0</v>
      </c>
      <c r="AA40" s="54">
        <f t="shared" si="3"/>
        <v>0</v>
      </c>
      <c r="AB40" s="55">
        <f t="shared" si="4"/>
        <v>0</v>
      </c>
      <c r="AC40" s="55">
        <f t="shared" si="5"/>
        <v>0</v>
      </c>
      <c r="AD40" s="56"/>
      <c r="AE40" s="57"/>
      <c r="AF40" s="57"/>
      <c r="AG40" s="57"/>
      <c r="AH40" s="57"/>
      <c r="AI40" s="57"/>
      <c r="AJ40" s="58">
        <f t="shared" si="6"/>
        <v>0</v>
      </c>
      <c r="AK40" s="59"/>
      <c r="AL40" s="59"/>
      <c r="AM40" s="60">
        <f t="shared" si="7"/>
        <v>0</v>
      </c>
      <c r="AN40" s="60">
        <f t="shared" si="8"/>
        <v>0</v>
      </c>
      <c r="AO40" s="4"/>
      <c r="AP40" s="4"/>
    </row>
    <row r="41" spans="1:42" x14ac:dyDescent="0.2">
      <c r="A41" s="20"/>
      <c r="B41" s="20"/>
      <c r="C41" s="20"/>
      <c r="D41" s="52"/>
      <c r="E41" s="52"/>
      <c r="F41" s="52"/>
      <c r="G41" s="52"/>
      <c r="H41" s="52"/>
      <c r="I41" s="52"/>
      <c r="J41" s="52"/>
      <c r="K41" s="52"/>
      <c r="L41" s="52"/>
      <c r="M41" s="52"/>
      <c r="N41" s="52"/>
      <c r="O41" s="52"/>
      <c r="P41" s="53">
        <f t="shared" si="0"/>
        <v>0</v>
      </c>
      <c r="Q41" s="53">
        <f t="shared" si="1"/>
        <v>0</v>
      </c>
      <c r="R41" s="52"/>
      <c r="S41" s="52"/>
      <c r="T41" s="52"/>
      <c r="U41" s="52"/>
      <c r="V41" s="52"/>
      <c r="W41" s="52"/>
      <c r="X41" s="52"/>
      <c r="Y41" s="52"/>
      <c r="Z41" s="54">
        <f t="shared" si="2"/>
        <v>0</v>
      </c>
      <c r="AA41" s="54">
        <f t="shared" si="3"/>
        <v>0</v>
      </c>
      <c r="AB41" s="55">
        <f t="shared" si="4"/>
        <v>0</v>
      </c>
      <c r="AC41" s="55">
        <f t="shared" si="5"/>
        <v>0</v>
      </c>
      <c r="AD41" s="56"/>
      <c r="AE41" s="57"/>
      <c r="AF41" s="57"/>
      <c r="AG41" s="57"/>
      <c r="AH41" s="57"/>
      <c r="AI41" s="57"/>
      <c r="AJ41" s="58">
        <f t="shared" si="6"/>
        <v>0</v>
      </c>
      <c r="AK41" s="59"/>
      <c r="AL41" s="59"/>
      <c r="AM41" s="60">
        <f t="shared" si="7"/>
        <v>0</v>
      </c>
      <c r="AN41" s="60">
        <f t="shared" si="8"/>
        <v>0</v>
      </c>
      <c r="AO41" s="4"/>
      <c r="AP41" s="4"/>
    </row>
    <row r="42" spans="1:42" x14ac:dyDescent="0.2">
      <c r="A42" s="20"/>
      <c r="B42" s="20"/>
      <c r="C42" s="20"/>
      <c r="D42" s="52"/>
      <c r="E42" s="52"/>
      <c r="F42" s="52"/>
      <c r="G42" s="52"/>
      <c r="H42" s="52"/>
      <c r="I42" s="52"/>
      <c r="J42" s="52"/>
      <c r="K42" s="52"/>
      <c r="L42" s="52"/>
      <c r="M42" s="52"/>
      <c r="N42" s="52"/>
      <c r="O42" s="52"/>
      <c r="P42" s="53">
        <f t="shared" si="0"/>
        <v>0</v>
      </c>
      <c r="Q42" s="53">
        <f t="shared" si="1"/>
        <v>0</v>
      </c>
      <c r="R42" s="52"/>
      <c r="S42" s="52"/>
      <c r="T42" s="52"/>
      <c r="U42" s="52"/>
      <c r="V42" s="52"/>
      <c r="W42" s="52"/>
      <c r="X42" s="52"/>
      <c r="Y42" s="52"/>
      <c r="Z42" s="54">
        <f t="shared" si="2"/>
        <v>0</v>
      </c>
      <c r="AA42" s="54">
        <f t="shared" si="3"/>
        <v>0</v>
      </c>
      <c r="AB42" s="55">
        <f t="shared" si="4"/>
        <v>0</v>
      </c>
      <c r="AC42" s="55">
        <f t="shared" si="5"/>
        <v>0</v>
      </c>
      <c r="AD42" s="56"/>
      <c r="AE42" s="57"/>
      <c r="AF42" s="57"/>
      <c r="AG42" s="57"/>
      <c r="AH42" s="57"/>
      <c r="AI42" s="57"/>
      <c r="AJ42" s="58">
        <f t="shared" si="6"/>
        <v>0</v>
      </c>
      <c r="AK42" s="59"/>
      <c r="AL42" s="59"/>
      <c r="AM42" s="60">
        <f t="shared" si="7"/>
        <v>0</v>
      </c>
      <c r="AN42" s="60">
        <f t="shared" si="8"/>
        <v>0</v>
      </c>
      <c r="AO42" s="4"/>
      <c r="AP42" s="4"/>
    </row>
    <row r="43" spans="1:42" x14ac:dyDescent="0.2">
      <c r="A43" s="20"/>
      <c r="B43" s="20"/>
      <c r="C43" s="20"/>
      <c r="D43" s="52"/>
      <c r="E43" s="52"/>
      <c r="F43" s="52"/>
      <c r="G43" s="52"/>
      <c r="H43" s="52"/>
      <c r="I43" s="52"/>
      <c r="J43" s="52"/>
      <c r="K43" s="52"/>
      <c r="L43" s="52"/>
      <c r="M43" s="52"/>
      <c r="N43" s="52"/>
      <c r="O43" s="52"/>
      <c r="P43" s="53">
        <f t="shared" si="0"/>
        <v>0</v>
      </c>
      <c r="Q43" s="53">
        <f t="shared" si="1"/>
        <v>0</v>
      </c>
      <c r="R43" s="52"/>
      <c r="S43" s="52"/>
      <c r="T43" s="52"/>
      <c r="U43" s="52"/>
      <c r="V43" s="52"/>
      <c r="W43" s="52"/>
      <c r="X43" s="52"/>
      <c r="Y43" s="52"/>
      <c r="Z43" s="54">
        <f t="shared" si="2"/>
        <v>0</v>
      </c>
      <c r="AA43" s="54">
        <f t="shared" si="3"/>
        <v>0</v>
      </c>
      <c r="AB43" s="55">
        <f t="shared" si="4"/>
        <v>0</v>
      </c>
      <c r="AC43" s="55">
        <f t="shared" si="5"/>
        <v>0</v>
      </c>
      <c r="AD43" s="56"/>
      <c r="AE43" s="57"/>
      <c r="AF43" s="57"/>
      <c r="AG43" s="57"/>
      <c r="AH43" s="57"/>
      <c r="AI43" s="57"/>
      <c r="AJ43" s="58">
        <f t="shared" si="6"/>
        <v>0</v>
      </c>
      <c r="AK43" s="59"/>
      <c r="AL43" s="59"/>
      <c r="AM43" s="60">
        <f t="shared" si="7"/>
        <v>0</v>
      </c>
      <c r="AN43" s="60">
        <f t="shared" si="8"/>
        <v>0</v>
      </c>
      <c r="AO43" s="4"/>
      <c r="AP43" s="4"/>
    </row>
    <row r="44" spans="1:42" x14ac:dyDescent="0.2">
      <c r="A44" s="20"/>
      <c r="B44" s="20"/>
      <c r="C44" s="20"/>
      <c r="D44" s="52"/>
      <c r="E44" s="52"/>
      <c r="F44" s="52"/>
      <c r="G44" s="52"/>
      <c r="H44" s="52"/>
      <c r="I44" s="52"/>
      <c r="J44" s="52"/>
      <c r="K44" s="52"/>
      <c r="L44" s="52"/>
      <c r="M44" s="52"/>
      <c r="N44" s="52"/>
      <c r="O44" s="52"/>
      <c r="P44" s="53">
        <f t="shared" si="0"/>
        <v>0</v>
      </c>
      <c r="Q44" s="53">
        <f t="shared" si="1"/>
        <v>0</v>
      </c>
      <c r="R44" s="52"/>
      <c r="S44" s="52"/>
      <c r="T44" s="52"/>
      <c r="U44" s="52"/>
      <c r="V44" s="52"/>
      <c r="W44" s="52"/>
      <c r="X44" s="52"/>
      <c r="Y44" s="52"/>
      <c r="Z44" s="54">
        <f t="shared" si="2"/>
        <v>0</v>
      </c>
      <c r="AA44" s="54">
        <f t="shared" si="3"/>
        <v>0</v>
      </c>
      <c r="AB44" s="55">
        <f t="shared" si="4"/>
        <v>0</v>
      </c>
      <c r="AC44" s="55">
        <f t="shared" si="5"/>
        <v>0</v>
      </c>
      <c r="AD44" s="56"/>
      <c r="AE44" s="57"/>
      <c r="AF44" s="57"/>
      <c r="AG44" s="57"/>
      <c r="AH44" s="57"/>
      <c r="AI44" s="57"/>
      <c r="AJ44" s="58">
        <f t="shared" si="6"/>
        <v>0</v>
      </c>
      <c r="AK44" s="59"/>
      <c r="AL44" s="59"/>
      <c r="AM44" s="60">
        <f t="shared" si="7"/>
        <v>0</v>
      </c>
      <c r="AN44" s="60">
        <f t="shared" si="8"/>
        <v>0</v>
      </c>
      <c r="AO44" s="4"/>
      <c r="AP44" s="4"/>
    </row>
    <row r="45" spans="1:42" x14ac:dyDescent="0.2">
      <c r="A45" s="20"/>
      <c r="B45" s="20"/>
      <c r="C45" s="20"/>
      <c r="D45" s="52"/>
      <c r="E45" s="52"/>
      <c r="F45" s="52"/>
      <c r="G45" s="52"/>
      <c r="H45" s="52"/>
      <c r="I45" s="52"/>
      <c r="J45" s="52"/>
      <c r="K45" s="52"/>
      <c r="L45" s="52"/>
      <c r="M45" s="52"/>
      <c r="N45" s="52"/>
      <c r="O45" s="52"/>
      <c r="P45" s="53">
        <f t="shared" si="0"/>
        <v>0</v>
      </c>
      <c r="Q45" s="53">
        <f t="shared" si="1"/>
        <v>0</v>
      </c>
      <c r="R45" s="52"/>
      <c r="S45" s="52"/>
      <c r="T45" s="52"/>
      <c r="U45" s="52"/>
      <c r="V45" s="52"/>
      <c r="W45" s="52"/>
      <c r="X45" s="52"/>
      <c r="Y45" s="52"/>
      <c r="Z45" s="54">
        <f t="shared" si="2"/>
        <v>0</v>
      </c>
      <c r="AA45" s="54">
        <f t="shared" si="3"/>
        <v>0</v>
      </c>
      <c r="AB45" s="55">
        <f t="shared" si="4"/>
        <v>0</v>
      </c>
      <c r="AC45" s="55">
        <f t="shared" si="5"/>
        <v>0</v>
      </c>
      <c r="AD45" s="56"/>
      <c r="AE45" s="57"/>
      <c r="AF45" s="57"/>
      <c r="AG45" s="57"/>
      <c r="AH45" s="57"/>
      <c r="AI45" s="57"/>
      <c r="AJ45" s="58">
        <f t="shared" si="6"/>
        <v>0</v>
      </c>
      <c r="AK45" s="59"/>
      <c r="AL45" s="59"/>
      <c r="AM45" s="60">
        <f t="shared" si="7"/>
        <v>0</v>
      </c>
      <c r="AN45" s="60">
        <f t="shared" si="8"/>
        <v>0</v>
      </c>
      <c r="AO45" s="4"/>
      <c r="AP45" s="4"/>
    </row>
    <row r="46" spans="1:42" x14ac:dyDescent="0.2">
      <c r="A46" s="20"/>
      <c r="B46" s="20"/>
      <c r="C46" s="20"/>
      <c r="D46" s="52"/>
      <c r="E46" s="52"/>
      <c r="F46" s="52"/>
      <c r="G46" s="52"/>
      <c r="H46" s="52"/>
      <c r="I46" s="52"/>
      <c r="J46" s="52"/>
      <c r="K46" s="52"/>
      <c r="L46" s="52"/>
      <c r="M46" s="52"/>
      <c r="N46" s="52"/>
      <c r="O46" s="52"/>
      <c r="P46" s="53">
        <f t="shared" si="0"/>
        <v>0</v>
      </c>
      <c r="Q46" s="53">
        <f t="shared" si="1"/>
        <v>0</v>
      </c>
      <c r="R46" s="52"/>
      <c r="S46" s="52"/>
      <c r="T46" s="52"/>
      <c r="U46" s="52"/>
      <c r="V46" s="52"/>
      <c r="W46" s="52"/>
      <c r="X46" s="52"/>
      <c r="Y46" s="52"/>
      <c r="Z46" s="54">
        <f t="shared" si="2"/>
        <v>0</v>
      </c>
      <c r="AA46" s="54">
        <f t="shared" si="3"/>
        <v>0</v>
      </c>
      <c r="AB46" s="55">
        <f t="shared" si="4"/>
        <v>0</v>
      </c>
      <c r="AC46" s="55">
        <f t="shared" si="5"/>
        <v>0</v>
      </c>
      <c r="AD46" s="56"/>
      <c r="AE46" s="57"/>
      <c r="AF46" s="57"/>
      <c r="AG46" s="57"/>
      <c r="AH46" s="57"/>
      <c r="AI46" s="57"/>
      <c r="AJ46" s="58">
        <f t="shared" si="6"/>
        <v>0</v>
      </c>
      <c r="AK46" s="59"/>
      <c r="AL46" s="59"/>
      <c r="AM46" s="60">
        <f t="shared" si="7"/>
        <v>0</v>
      </c>
      <c r="AN46" s="60">
        <f t="shared" si="8"/>
        <v>0</v>
      </c>
      <c r="AO46" s="4"/>
      <c r="AP46" s="4"/>
    </row>
    <row r="47" spans="1:42" x14ac:dyDescent="0.2">
      <c r="A47" s="20"/>
      <c r="B47" s="20"/>
      <c r="C47" s="20"/>
      <c r="D47" s="52"/>
      <c r="E47" s="52"/>
      <c r="F47" s="52"/>
      <c r="G47" s="52"/>
      <c r="H47" s="52"/>
      <c r="I47" s="52"/>
      <c r="J47" s="52"/>
      <c r="K47" s="52"/>
      <c r="L47" s="52"/>
      <c r="M47" s="52"/>
      <c r="N47" s="52"/>
      <c r="O47" s="52"/>
      <c r="P47" s="53">
        <f t="shared" si="0"/>
        <v>0</v>
      </c>
      <c r="Q47" s="53">
        <f t="shared" si="1"/>
        <v>0</v>
      </c>
      <c r="R47" s="52"/>
      <c r="S47" s="52"/>
      <c r="T47" s="52"/>
      <c r="U47" s="52"/>
      <c r="V47" s="52"/>
      <c r="W47" s="52"/>
      <c r="X47" s="52"/>
      <c r="Y47" s="52"/>
      <c r="Z47" s="54">
        <f t="shared" si="2"/>
        <v>0</v>
      </c>
      <c r="AA47" s="54">
        <f t="shared" si="3"/>
        <v>0</v>
      </c>
      <c r="AB47" s="55">
        <f t="shared" si="4"/>
        <v>0</v>
      </c>
      <c r="AC47" s="55">
        <f t="shared" si="5"/>
        <v>0</v>
      </c>
      <c r="AD47" s="56"/>
      <c r="AE47" s="57"/>
      <c r="AF47" s="57"/>
      <c r="AG47" s="57"/>
      <c r="AH47" s="57"/>
      <c r="AI47" s="57"/>
      <c r="AJ47" s="58">
        <f t="shared" si="6"/>
        <v>0</v>
      </c>
      <c r="AK47" s="59"/>
      <c r="AL47" s="59"/>
      <c r="AM47" s="60">
        <f t="shared" si="7"/>
        <v>0</v>
      </c>
      <c r="AN47" s="60">
        <f t="shared" si="8"/>
        <v>0</v>
      </c>
      <c r="AO47" s="4"/>
      <c r="AP47" s="4"/>
    </row>
    <row r="48" spans="1:42" x14ac:dyDescent="0.2">
      <c r="A48" s="20"/>
      <c r="B48" s="20"/>
      <c r="C48" s="20"/>
      <c r="D48" s="52"/>
      <c r="E48" s="52"/>
      <c r="F48" s="52"/>
      <c r="G48" s="52"/>
      <c r="H48" s="52"/>
      <c r="I48" s="52"/>
      <c r="J48" s="52"/>
      <c r="K48" s="52"/>
      <c r="L48" s="52"/>
      <c r="M48" s="52"/>
      <c r="N48" s="52"/>
      <c r="O48" s="52"/>
      <c r="P48" s="53">
        <f t="shared" si="0"/>
        <v>0</v>
      </c>
      <c r="Q48" s="53">
        <f t="shared" si="1"/>
        <v>0</v>
      </c>
      <c r="R48" s="52"/>
      <c r="S48" s="52"/>
      <c r="T48" s="52"/>
      <c r="U48" s="52"/>
      <c r="V48" s="52"/>
      <c r="W48" s="52"/>
      <c r="X48" s="52"/>
      <c r="Y48" s="52"/>
      <c r="Z48" s="54">
        <f t="shared" si="2"/>
        <v>0</v>
      </c>
      <c r="AA48" s="54">
        <f t="shared" si="3"/>
        <v>0</v>
      </c>
      <c r="AB48" s="55">
        <f t="shared" si="4"/>
        <v>0</v>
      </c>
      <c r="AC48" s="55">
        <f t="shared" si="5"/>
        <v>0</v>
      </c>
      <c r="AD48" s="56"/>
      <c r="AE48" s="57"/>
      <c r="AF48" s="57"/>
      <c r="AG48" s="57"/>
      <c r="AH48" s="57"/>
      <c r="AI48" s="57"/>
      <c r="AJ48" s="58">
        <f t="shared" si="6"/>
        <v>0</v>
      </c>
      <c r="AK48" s="59"/>
      <c r="AL48" s="59"/>
      <c r="AM48" s="60">
        <f t="shared" si="7"/>
        <v>0</v>
      </c>
      <c r="AN48" s="60">
        <f t="shared" si="8"/>
        <v>0</v>
      </c>
      <c r="AO48" s="4"/>
      <c r="AP48" s="4"/>
    </row>
    <row r="49" spans="1:42" x14ac:dyDescent="0.2">
      <c r="A49" s="20"/>
      <c r="B49" s="20"/>
      <c r="C49" s="20"/>
      <c r="D49" s="52"/>
      <c r="E49" s="52"/>
      <c r="F49" s="52"/>
      <c r="G49" s="52"/>
      <c r="H49" s="52"/>
      <c r="I49" s="52"/>
      <c r="J49" s="52"/>
      <c r="K49" s="52"/>
      <c r="L49" s="52"/>
      <c r="M49" s="52"/>
      <c r="N49" s="52"/>
      <c r="O49" s="52"/>
      <c r="P49" s="53">
        <f t="shared" si="0"/>
        <v>0</v>
      </c>
      <c r="Q49" s="53">
        <f t="shared" si="1"/>
        <v>0</v>
      </c>
      <c r="R49" s="52"/>
      <c r="S49" s="52"/>
      <c r="T49" s="52"/>
      <c r="U49" s="52"/>
      <c r="V49" s="52"/>
      <c r="W49" s="52"/>
      <c r="X49" s="52"/>
      <c r="Y49" s="52"/>
      <c r="Z49" s="54">
        <f t="shared" si="2"/>
        <v>0</v>
      </c>
      <c r="AA49" s="54">
        <f t="shared" si="3"/>
        <v>0</v>
      </c>
      <c r="AB49" s="55">
        <f t="shared" si="4"/>
        <v>0</v>
      </c>
      <c r="AC49" s="55">
        <f t="shared" si="5"/>
        <v>0</v>
      </c>
      <c r="AD49" s="56"/>
      <c r="AE49" s="57"/>
      <c r="AF49" s="57"/>
      <c r="AG49" s="57"/>
      <c r="AH49" s="57"/>
      <c r="AI49" s="57"/>
      <c r="AJ49" s="58">
        <f t="shared" si="6"/>
        <v>0</v>
      </c>
      <c r="AK49" s="59"/>
      <c r="AL49" s="59"/>
      <c r="AM49" s="60">
        <f t="shared" si="7"/>
        <v>0</v>
      </c>
      <c r="AN49" s="60">
        <f t="shared" si="8"/>
        <v>0</v>
      </c>
      <c r="AO49" s="4"/>
      <c r="AP49" s="4"/>
    </row>
    <row r="50" spans="1:42" x14ac:dyDescent="0.2">
      <c r="A50" s="20"/>
      <c r="B50" s="20"/>
      <c r="C50" s="20"/>
      <c r="D50" s="52"/>
      <c r="E50" s="52"/>
      <c r="F50" s="52"/>
      <c r="G50" s="52"/>
      <c r="H50" s="52"/>
      <c r="I50" s="52"/>
      <c r="J50" s="52"/>
      <c r="K50" s="52"/>
      <c r="L50" s="52"/>
      <c r="M50" s="52"/>
      <c r="N50" s="52"/>
      <c r="O50" s="52"/>
      <c r="P50" s="53">
        <f t="shared" si="0"/>
        <v>0</v>
      </c>
      <c r="Q50" s="53">
        <f t="shared" si="1"/>
        <v>0</v>
      </c>
      <c r="R50" s="52"/>
      <c r="S50" s="52"/>
      <c r="T50" s="52"/>
      <c r="U50" s="52"/>
      <c r="V50" s="52"/>
      <c r="W50" s="52"/>
      <c r="X50" s="52"/>
      <c r="Y50" s="52"/>
      <c r="Z50" s="54">
        <f t="shared" si="2"/>
        <v>0</v>
      </c>
      <c r="AA50" s="54">
        <f t="shared" si="3"/>
        <v>0</v>
      </c>
      <c r="AB50" s="55">
        <f t="shared" si="4"/>
        <v>0</v>
      </c>
      <c r="AC50" s="55">
        <f t="shared" si="5"/>
        <v>0</v>
      </c>
      <c r="AD50" s="56"/>
      <c r="AE50" s="57"/>
      <c r="AF50" s="57"/>
      <c r="AG50" s="57"/>
      <c r="AH50" s="57"/>
      <c r="AI50" s="57"/>
      <c r="AJ50" s="58">
        <f t="shared" si="6"/>
        <v>0</v>
      </c>
      <c r="AK50" s="59"/>
      <c r="AL50" s="59"/>
      <c r="AM50" s="60">
        <f t="shared" si="7"/>
        <v>0</v>
      </c>
      <c r="AN50" s="60">
        <f t="shared" si="8"/>
        <v>0</v>
      </c>
      <c r="AO50" s="4"/>
      <c r="AP50" s="4"/>
    </row>
    <row r="51" spans="1:42" x14ac:dyDescent="0.2">
      <c r="A51" s="20"/>
      <c r="B51" s="20"/>
      <c r="C51" s="20"/>
      <c r="D51" s="52"/>
      <c r="E51" s="52"/>
      <c r="F51" s="52"/>
      <c r="G51" s="52"/>
      <c r="H51" s="52"/>
      <c r="I51" s="52"/>
      <c r="J51" s="52"/>
      <c r="K51" s="52"/>
      <c r="L51" s="52"/>
      <c r="M51" s="52"/>
      <c r="N51" s="52"/>
      <c r="O51" s="52"/>
      <c r="P51" s="53">
        <f t="shared" si="0"/>
        <v>0</v>
      </c>
      <c r="Q51" s="53">
        <f t="shared" si="1"/>
        <v>0</v>
      </c>
      <c r="R51" s="52"/>
      <c r="S51" s="52"/>
      <c r="T51" s="52"/>
      <c r="U51" s="52"/>
      <c r="V51" s="52"/>
      <c r="W51" s="52"/>
      <c r="X51" s="52"/>
      <c r="Y51" s="52"/>
      <c r="Z51" s="54">
        <f t="shared" si="2"/>
        <v>0</v>
      </c>
      <c r="AA51" s="54">
        <f t="shared" si="3"/>
        <v>0</v>
      </c>
      <c r="AB51" s="55">
        <f t="shared" si="4"/>
        <v>0</v>
      </c>
      <c r="AC51" s="55">
        <f t="shared" si="5"/>
        <v>0</v>
      </c>
      <c r="AD51" s="56"/>
      <c r="AE51" s="57"/>
      <c r="AF51" s="57"/>
      <c r="AG51" s="57"/>
      <c r="AH51" s="57"/>
      <c r="AI51" s="57"/>
      <c r="AJ51" s="58">
        <f t="shared" si="6"/>
        <v>0</v>
      </c>
      <c r="AK51" s="59"/>
      <c r="AL51" s="59"/>
      <c r="AM51" s="60">
        <f t="shared" si="7"/>
        <v>0</v>
      </c>
      <c r="AN51" s="60">
        <f t="shared" si="8"/>
        <v>0</v>
      </c>
      <c r="AO51" s="4"/>
      <c r="AP51" s="4"/>
    </row>
    <row r="52" spans="1:42" x14ac:dyDescent="0.2">
      <c r="A52" s="2"/>
      <c r="B52" s="2"/>
      <c r="C52" s="2"/>
      <c r="D52" s="2"/>
      <c r="E52" s="2"/>
      <c r="F52" s="2"/>
      <c r="G52" s="2"/>
      <c r="H52" s="2"/>
      <c r="I52" s="2"/>
      <c r="J52" s="2"/>
      <c r="K52" s="2"/>
      <c r="L52" s="2"/>
      <c r="M52" s="2"/>
      <c r="N52" s="2"/>
      <c r="O52" s="2"/>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sheetData>
  <sheetProtection selectLockedCells="1"/>
  <mergeCells count="34">
    <mergeCell ref="A2:H2"/>
    <mergeCell ref="A4:A6"/>
    <mergeCell ref="B4:B6"/>
    <mergeCell ref="C4:C6"/>
    <mergeCell ref="D4:Q4"/>
    <mergeCell ref="D5:E5"/>
    <mergeCell ref="N5:O5"/>
    <mergeCell ref="P5:Q5"/>
    <mergeCell ref="F5:G5"/>
    <mergeCell ref="H5:I5"/>
    <mergeCell ref="J5:K5"/>
    <mergeCell ref="L5:M5"/>
    <mergeCell ref="V5:W5"/>
    <mergeCell ref="AE5:AE6"/>
    <mergeCell ref="AB4:AC5"/>
    <mergeCell ref="R4:AA4"/>
    <mergeCell ref="AD5:AD6"/>
    <mergeCell ref="Z5:AA5"/>
    <mergeCell ref="R5:S5"/>
    <mergeCell ref="T5:U5"/>
    <mergeCell ref="X5:Y5"/>
    <mergeCell ref="AP4:AP6"/>
    <mergeCell ref="AH5:AH6"/>
    <mergeCell ref="AI5:AI6"/>
    <mergeCell ref="AJ5:AJ6"/>
    <mergeCell ref="AK5:AK6"/>
    <mergeCell ref="AD4:AJ4"/>
    <mergeCell ref="AN4:AN6"/>
    <mergeCell ref="AK4:AM4"/>
    <mergeCell ref="AL5:AL6"/>
    <mergeCell ref="AM5:AM6"/>
    <mergeCell ref="AF5:AF6"/>
    <mergeCell ref="AG5:AG6"/>
    <mergeCell ref="AO4:AO6"/>
  </mergeCells>
  <phoneticPr fontId="51" type="noConversion"/>
  <conditionalFormatting sqref="V8:W8 V7 D7:O8 N9:N51 D9:D51 F9:F51 H9:H51 J9:J51 L9:L51 R7:R51 T7:T51 V9:V51 X7:X51">
    <cfRule type="expression" dxfId="105" priority="1" stopIfTrue="1">
      <formula>AND(NOT(ISBLANK(E7)),ISBLANK(D7))</formula>
    </cfRule>
  </conditionalFormatting>
  <conditionalFormatting sqref="W7 O9:O51 E9:E51 G9:G51 I9:I51 K9:K51 M9:M51 S7:S51 U7:U51 W9:W51 Y7:Y51">
    <cfRule type="expression" dxfId="104" priority="2" stopIfTrue="1">
      <formula>AND(NOT(ISBLANK(D7)),ISBLANK(E7))</formula>
    </cfRule>
  </conditionalFormatting>
  <conditionalFormatting sqref="B7:B51">
    <cfRule type="expression" dxfId="103" priority="3" stopIfTrue="1">
      <formula>AND(NOT(ISBLANK($A7)),ISBLANK(B7))</formula>
    </cfRule>
  </conditionalFormatting>
  <conditionalFormatting sqref="C7:C51">
    <cfRule type="expression" dxfId="102" priority="4" stopIfTrue="1">
      <formula>AND(NOT(ISBLANK(A7)),ISBLANK(C7))</formula>
    </cfRule>
  </conditionalFormatting>
  <dataValidations count="8">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1">
      <formula1>INDIRECT("Main_Department")</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1">
      <formula1>INDIRECT("Organisation_Type")</formula1>
    </dataValidation>
    <dataValidation type="custom" allowBlank="1" showInputMessage="1" showErrorMessage="1" errorTitle="Headcount" error="The value entered in the headcount field must be greater than or equal to the value entered in the FTE field." sqref="H7:H51 F7:F51 D7:D51 N7:N51 L7:L51 J7:J51 V7:V51 R7:R51 T7:T51 X7:X51">
      <formula1>D7&gt;=E7</formula1>
    </dataValidation>
    <dataValidation type="custom" allowBlank="1" showInputMessage="1" showErrorMessage="1" errorTitle="FTE" error="The value entered in the FTE field must be less than or equal to the value entered in the headcount field." sqref="G7:G51 M7:M51 E7:E51 O7:O51 K7:K51 I7:I51 W7:W51 S7:S51 U7:U51 Y7:Y51">
      <formula1>E7&lt;=D7</formula1>
    </dataValidation>
    <dataValidation type="decimal" operator="greaterThanOrEqual" allowBlank="1" showInputMessage="1" showErrorMessage="1" sqref="AL9 AK7:AL8 AD7:AI51 AK10:AL51">
      <formula1>0</formula1>
    </dataValidation>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1">
      <formula1>INDIRECT("List_of_organisations")</formula1>
    </dataValidation>
    <dataValidation operator="lessThanOrEqual" allowBlank="1" showInputMessage="1" showErrorMessage="1" error="FTE cannot be greater than Headcount_x000a_" sqref="R52:AN65536 A52:O65536 P7:Q65536 AB6:AC51 AQ1:IV1048576 R4 A4:C4 P5 AB4 AO4:AP4 AO7:AP65536"/>
    <dataValidation type="decimal" operator="greaterThan" allowBlank="1" showInputMessage="1" showErrorMessage="1" sqref="AK9">
      <formula1>0</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headerFooter alignWithMargins="0"/>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3"/>
  <sheetViews>
    <sheetView workbookViewId="0">
      <pane xSplit="1" topLeftCell="B1" activePane="topRight" state="frozen"/>
      <selection pane="topRight" activeCell="B1" sqref="B1"/>
    </sheetView>
  </sheetViews>
  <sheetFormatPr defaultColWidth="8.88671875" defaultRowHeight="15" x14ac:dyDescent="0.2"/>
  <cols>
    <col min="1" max="1" width="23.5546875" style="3" customWidth="1"/>
    <col min="2" max="2" width="15.109375" style="3" customWidth="1"/>
    <col min="3" max="3" width="13.109375" style="3" customWidth="1"/>
    <col min="4" max="15" width="9.6640625" style="3" customWidth="1"/>
    <col min="16" max="17" width="9.1093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88671875" style="2" customWidth="1"/>
    <col min="41" max="41" width="18" style="2" customWidth="1"/>
    <col min="42" max="42" width="17.33203125" style="2" customWidth="1"/>
    <col min="43" max="16384" width="8.88671875" style="2"/>
  </cols>
  <sheetData>
    <row r="1" spans="1:42" ht="7.5" customHeight="1" x14ac:dyDescent="0.2">
      <c r="A1" s="50"/>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row>
    <row r="2" spans="1:42" ht="113.25" customHeight="1" x14ac:dyDescent="0.2">
      <c r="A2" s="235" t="s">
        <v>335</v>
      </c>
      <c r="B2" s="236"/>
      <c r="C2" s="236"/>
      <c r="D2" s="236"/>
      <c r="E2" s="236"/>
      <c r="F2" s="236"/>
      <c r="G2" s="236"/>
      <c r="H2" s="237"/>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row>
    <row r="3" spans="1:42" ht="7.5" customHeight="1" x14ac:dyDescent="0.2">
      <c r="A3" s="50"/>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row>
    <row r="4" spans="1:42" s="1" customFormat="1" ht="15" customHeight="1" x14ac:dyDescent="0.2">
      <c r="A4" s="211" t="s">
        <v>72</v>
      </c>
      <c r="B4" s="215" t="s">
        <v>1</v>
      </c>
      <c r="C4" s="215" t="s">
        <v>0</v>
      </c>
      <c r="D4" s="209" t="s">
        <v>12</v>
      </c>
      <c r="E4" s="219"/>
      <c r="F4" s="219"/>
      <c r="G4" s="219"/>
      <c r="H4" s="219"/>
      <c r="I4" s="219"/>
      <c r="J4" s="219"/>
      <c r="K4" s="219"/>
      <c r="L4" s="219"/>
      <c r="M4" s="219"/>
      <c r="N4" s="219"/>
      <c r="O4" s="219"/>
      <c r="P4" s="219"/>
      <c r="Q4" s="220"/>
      <c r="R4" s="218" t="s">
        <v>79</v>
      </c>
      <c r="S4" s="229"/>
      <c r="T4" s="229"/>
      <c r="U4" s="229"/>
      <c r="V4" s="229"/>
      <c r="W4" s="229"/>
      <c r="X4" s="229"/>
      <c r="Y4" s="229"/>
      <c r="Z4" s="229"/>
      <c r="AA4" s="210"/>
      <c r="AB4" s="225" t="s">
        <v>132</v>
      </c>
      <c r="AC4" s="226"/>
      <c r="AD4" s="221" t="s">
        <v>70</v>
      </c>
      <c r="AE4" s="222"/>
      <c r="AF4" s="222"/>
      <c r="AG4" s="222"/>
      <c r="AH4" s="222"/>
      <c r="AI4" s="222"/>
      <c r="AJ4" s="223"/>
      <c r="AK4" s="230" t="s">
        <v>78</v>
      </c>
      <c r="AL4" s="231"/>
      <c r="AM4" s="231"/>
      <c r="AN4" s="232" t="s">
        <v>126</v>
      </c>
      <c r="AO4" s="211" t="s">
        <v>129</v>
      </c>
      <c r="AP4" s="211" t="s">
        <v>97</v>
      </c>
    </row>
    <row r="5" spans="1:42" s="1" customFormat="1" ht="53.25" customHeight="1" x14ac:dyDescent="0.2">
      <c r="A5" s="213"/>
      <c r="B5" s="213"/>
      <c r="C5" s="213"/>
      <c r="D5" s="216" t="s">
        <v>8</v>
      </c>
      <c r="E5" s="217"/>
      <c r="F5" s="216" t="s">
        <v>7</v>
      </c>
      <c r="G5" s="217"/>
      <c r="H5" s="216" t="s">
        <v>6</v>
      </c>
      <c r="I5" s="217"/>
      <c r="J5" s="216" t="s">
        <v>10</v>
      </c>
      <c r="K5" s="217"/>
      <c r="L5" s="216" t="s">
        <v>5</v>
      </c>
      <c r="M5" s="217"/>
      <c r="N5" s="216" t="s">
        <v>9</v>
      </c>
      <c r="O5" s="217"/>
      <c r="P5" s="209" t="s">
        <v>13</v>
      </c>
      <c r="Q5" s="220"/>
      <c r="R5" s="209" t="s">
        <v>74</v>
      </c>
      <c r="S5" s="210"/>
      <c r="T5" s="218" t="s">
        <v>3</v>
      </c>
      <c r="U5" s="210"/>
      <c r="V5" s="218" t="s">
        <v>4</v>
      </c>
      <c r="W5" s="210"/>
      <c r="X5" s="218" t="s">
        <v>75</v>
      </c>
      <c r="Y5" s="210"/>
      <c r="Z5" s="209" t="s">
        <v>14</v>
      </c>
      <c r="AA5" s="220"/>
      <c r="AB5" s="227"/>
      <c r="AC5" s="228"/>
      <c r="AD5" s="211" t="s">
        <v>102</v>
      </c>
      <c r="AE5" s="211" t="s">
        <v>101</v>
      </c>
      <c r="AF5" s="211" t="s">
        <v>103</v>
      </c>
      <c r="AG5" s="211" t="s">
        <v>104</v>
      </c>
      <c r="AH5" s="211" t="s">
        <v>105</v>
      </c>
      <c r="AI5" s="211" t="s">
        <v>106</v>
      </c>
      <c r="AJ5" s="208" t="s">
        <v>125</v>
      </c>
      <c r="AK5" s="211" t="s">
        <v>122</v>
      </c>
      <c r="AL5" s="211" t="s">
        <v>123</v>
      </c>
      <c r="AM5" s="211" t="s">
        <v>124</v>
      </c>
      <c r="AN5" s="233"/>
      <c r="AO5" s="224"/>
      <c r="AP5" s="224"/>
    </row>
    <row r="6" spans="1:42" ht="57.75" customHeight="1" x14ac:dyDescent="0.2">
      <c r="A6" s="214"/>
      <c r="B6" s="214"/>
      <c r="C6" s="214"/>
      <c r="D6" s="65" t="s">
        <v>2</v>
      </c>
      <c r="E6" s="65" t="s">
        <v>11</v>
      </c>
      <c r="F6" s="65" t="s">
        <v>2</v>
      </c>
      <c r="G6" s="65" t="s">
        <v>11</v>
      </c>
      <c r="H6" s="65" t="s">
        <v>2</v>
      </c>
      <c r="I6" s="65" t="s">
        <v>11</v>
      </c>
      <c r="J6" s="65" t="s">
        <v>2</v>
      </c>
      <c r="K6" s="65" t="s">
        <v>11</v>
      </c>
      <c r="L6" s="65" t="s">
        <v>2</v>
      </c>
      <c r="M6" s="65" t="s">
        <v>11</v>
      </c>
      <c r="N6" s="65" t="s">
        <v>2</v>
      </c>
      <c r="O6" s="65" t="s">
        <v>11</v>
      </c>
      <c r="P6" s="65" t="s">
        <v>2</v>
      </c>
      <c r="Q6" s="65" t="s">
        <v>11</v>
      </c>
      <c r="R6" s="66" t="s">
        <v>2</v>
      </c>
      <c r="S6" s="66" t="s">
        <v>11</v>
      </c>
      <c r="T6" s="66" t="s">
        <v>2</v>
      </c>
      <c r="U6" s="66" t="s">
        <v>11</v>
      </c>
      <c r="V6" s="66" t="s">
        <v>2</v>
      </c>
      <c r="W6" s="66" t="s">
        <v>11</v>
      </c>
      <c r="X6" s="66" t="s">
        <v>2</v>
      </c>
      <c r="Y6" s="66" t="s">
        <v>11</v>
      </c>
      <c r="Z6" s="66" t="s">
        <v>2</v>
      </c>
      <c r="AA6" s="66" t="s">
        <v>11</v>
      </c>
      <c r="AB6" s="67" t="s">
        <v>2</v>
      </c>
      <c r="AC6" s="68" t="s">
        <v>11</v>
      </c>
      <c r="AD6" s="212"/>
      <c r="AE6" s="212"/>
      <c r="AF6" s="212"/>
      <c r="AG6" s="212"/>
      <c r="AH6" s="212"/>
      <c r="AI6" s="212"/>
      <c r="AJ6" s="208"/>
      <c r="AK6" s="212"/>
      <c r="AL6" s="212"/>
      <c r="AM6" s="212"/>
      <c r="AN6" s="234"/>
      <c r="AO6" s="212"/>
      <c r="AP6" s="212"/>
    </row>
    <row r="7" spans="1:42" ht="30" x14ac:dyDescent="0.2">
      <c r="A7" s="92" t="s">
        <v>55</v>
      </c>
      <c r="B7" s="93" t="s">
        <v>139</v>
      </c>
      <c r="C7" s="93" t="s">
        <v>55</v>
      </c>
      <c r="D7" s="87">
        <v>10125</v>
      </c>
      <c r="E7" s="87">
        <v>9670.7394594594607</v>
      </c>
      <c r="F7" s="87">
        <v>5564</v>
      </c>
      <c r="G7" s="87">
        <v>5434.6121621621605</v>
      </c>
      <c r="H7" s="87">
        <v>8205</v>
      </c>
      <c r="I7" s="87">
        <v>8043.98027027027</v>
      </c>
      <c r="J7" s="87">
        <v>1362</v>
      </c>
      <c r="K7" s="87">
        <v>1342.5459459459501</v>
      </c>
      <c r="L7" s="87">
        <v>171</v>
      </c>
      <c r="M7" s="87">
        <v>169.1</v>
      </c>
      <c r="N7" s="87">
        <f>9999+1913</f>
        <v>11912</v>
      </c>
      <c r="O7" s="87">
        <f>9655.67702702703+1913</f>
        <v>11568.67702702703</v>
      </c>
      <c r="P7" s="95">
        <f>SUM(D7,F7,H7,J7,L7,N7)</f>
        <v>37339</v>
      </c>
      <c r="Q7" s="95">
        <f t="shared" ref="Q7:Q51" si="0">SUM(E7,G7,I7,K7,M7,O7)</f>
        <v>36229.654864864868</v>
      </c>
      <c r="R7" s="87">
        <v>78.945454545454552</v>
      </c>
      <c r="S7" s="87">
        <v>77.09136445626585</v>
      </c>
      <c r="T7" s="87">
        <v>255.05454545454546</v>
      </c>
      <c r="U7" s="87">
        <v>253.99863554373414</v>
      </c>
      <c r="V7" s="87">
        <v>170</v>
      </c>
      <c r="W7" s="87">
        <v>169.35135135135101</v>
      </c>
      <c r="X7" s="87">
        <v>36</v>
      </c>
      <c r="Y7" s="87">
        <v>35.027027027026996</v>
      </c>
      <c r="Z7" s="96">
        <f t="shared" ref="Z7:Z51" si="1">SUM(R7,T7,V7,X7,)</f>
        <v>540</v>
      </c>
      <c r="AA7" s="96">
        <f t="shared" ref="AA7:AA51" si="2">SUM(S7,U7,W7,Y7)</f>
        <v>535.46837837837802</v>
      </c>
      <c r="AB7" s="97">
        <f t="shared" ref="AB7:AB51" si="3">P7+Z7</f>
        <v>37879</v>
      </c>
      <c r="AC7" s="97">
        <f t="shared" ref="AC7:AC51" si="4">Q7+AA7</f>
        <v>36765.123243243244</v>
      </c>
      <c r="AD7" s="88">
        <v>88331000</v>
      </c>
      <c r="AE7" s="89">
        <v>0</v>
      </c>
      <c r="AF7" s="89">
        <v>0</v>
      </c>
      <c r="AG7" s="88">
        <v>5473000</v>
      </c>
      <c r="AH7" s="88">
        <v>17547000</v>
      </c>
      <c r="AI7" s="88">
        <v>6918000</v>
      </c>
      <c r="AJ7" s="106">
        <f t="shared" ref="AJ7:AJ51" si="5">SUM(AD7:AI7)</f>
        <v>118269000</v>
      </c>
      <c r="AK7" s="108">
        <v>7494000</v>
      </c>
      <c r="AL7" s="108">
        <v>994000</v>
      </c>
      <c r="AM7" s="106">
        <f t="shared" ref="AM7:AM51" si="6">SUM(AK7:AL7)</f>
        <v>8488000</v>
      </c>
      <c r="AN7" s="106">
        <f t="shared" ref="AN7:AN51" si="7">SUM(AM7,AJ7)</f>
        <v>126757000</v>
      </c>
      <c r="AO7" s="102"/>
      <c r="AP7" s="51"/>
    </row>
    <row r="8" spans="1:42" ht="30" x14ac:dyDescent="0.2">
      <c r="A8" s="92" t="s">
        <v>331</v>
      </c>
      <c r="B8" s="93" t="s">
        <v>139</v>
      </c>
      <c r="C8" s="93" t="s">
        <v>55</v>
      </c>
      <c r="D8" s="87">
        <v>786</v>
      </c>
      <c r="E8" s="87">
        <v>740.95405405405404</v>
      </c>
      <c r="F8" s="87">
        <v>1441</v>
      </c>
      <c r="G8" s="87">
        <v>1400.76108108108</v>
      </c>
      <c r="H8" s="87">
        <v>5134</v>
      </c>
      <c r="I8" s="87">
        <v>5017.3</v>
      </c>
      <c r="J8" s="87">
        <v>1138</v>
      </c>
      <c r="K8" s="87">
        <v>1126.29810810811</v>
      </c>
      <c r="L8" s="87">
        <v>90</v>
      </c>
      <c r="M8" s="87">
        <v>88.805675675675687</v>
      </c>
      <c r="N8" s="87">
        <f>1126+22</f>
        <v>1148</v>
      </c>
      <c r="O8" s="87">
        <f>1120.06081081081+22</f>
        <v>1142.0608108108099</v>
      </c>
      <c r="P8" s="95">
        <f>SUM(D8,F8,H8,J8,L8,N8)</f>
        <v>9737</v>
      </c>
      <c r="Q8" s="95">
        <f t="shared" si="0"/>
        <v>9516.1797297297308</v>
      </c>
      <c r="R8" s="87">
        <v>44.339768339768341</v>
      </c>
      <c r="S8" s="87">
        <v>44.339768339768341</v>
      </c>
      <c r="T8" s="87">
        <v>216.66023166023166</v>
      </c>
      <c r="U8" s="87">
        <v>216.66023166023166</v>
      </c>
      <c r="V8" s="113">
        <v>5</v>
      </c>
      <c r="W8" s="113">
        <v>5</v>
      </c>
      <c r="X8" s="113">
        <v>0</v>
      </c>
      <c r="Y8" s="113">
        <v>0</v>
      </c>
      <c r="Z8" s="96">
        <f t="shared" si="1"/>
        <v>266</v>
      </c>
      <c r="AA8" s="96">
        <f t="shared" si="2"/>
        <v>266</v>
      </c>
      <c r="AB8" s="97">
        <f t="shared" si="3"/>
        <v>10003</v>
      </c>
      <c r="AC8" s="97">
        <f t="shared" si="4"/>
        <v>9782.1797297297308</v>
      </c>
      <c r="AD8" s="88">
        <v>27320000</v>
      </c>
      <c r="AE8" s="89">
        <v>0</v>
      </c>
      <c r="AF8" s="89">
        <v>0</v>
      </c>
      <c r="AG8" s="89">
        <v>615000</v>
      </c>
      <c r="AH8" s="89">
        <v>5616000</v>
      </c>
      <c r="AI8" s="89">
        <v>2192000</v>
      </c>
      <c r="AJ8" s="106">
        <f t="shared" si="5"/>
        <v>35743000</v>
      </c>
      <c r="AK8" s="108">
        <v>7688000</v>
      </c>
      <c r="AL8" s="108">
        <v>1496000</v>
      </c>
      <c r="AM8" s="106">
        <f t="shared" si="6"/>
        <v>9184000</v>
      </c>
      <c r="AN8" s="106">
        <f t="shared" si="7"/>
        <v>44927000</v>
      </c>
      <c r="AO8" s="103"/>
      <c r="AP8" s="4"/>
    </row>
    <row r="9" spans="1:42" ht="30" x14ac:dyDescent="0.2">
      <c r="A9" s="104" t="s">
        <v>294</v>
      </c>
      <c r="B9" s="93" t="s">
        <v>68</v>
      </c>
      <c r="C9" s="93" t="s">
        <v>55</v>
      </c>
      <c r="D9" s="81">
        <v>172</v>
      </c>
      <c r="E9" s="87">
        <v>168.62</v>
      </c>
      <c r="F9" s="87">
        <v>227</v>
      </c>
      <c r="G9" s="87">
        <v>217.57</v>
      </c>
      <c r="H9" s="52">
        <v>1802</v>
      </c>
      <c r="I9" s="87">
        <v>1733.61</v>
      </c>
      <c r="J9" s="52">
        <v>1498</v>
      </c>
      <c r="K9" s="87">
        <v>1424.2</v>
      </c>
      <c r="L9" s="87">
        <v>35</v>
      </c>
      <c r="M9" s="87">
        <v>31.22</v>
      </c>
      <c r="N9" s="52">
        <v>0</v>
      </c>
      <c r="O9" s="52">
        <v>0</v>
      </c>
      <c r="P9" s="95">
        <f>SUM(D9,F9,H9,J9,L9,N9)</f>
        <v>3734</v>
      </c>
      <c r="Q9" s="95">
        <f>SUM(E9,G9,I9,K9,M9,O9)</f>
        <v>3575.22</v>
      </c>
      <c r="R9" s="52">
        <v>1</v>
      </c>
      <c r="S9" s="52">
        <v>1</v>
      </c>
      <c r="T9" s="52">
        <v>0</v>
      </c>
      <c r="U9" s="52">
        <v>0</v>
      </c>
      <c r="V9" s="52">
        <v>153</v>
      </c>
      <c r="W9" s="87">
        <v>144.69999999999999</v>
      </c>
      <c r="X9" s="52">
        <v>0</v>
      </c>
      <c r="Y9" s="52">
        <v>0</v>
      </c>
      <c r="Z9" s="54">
        <f>SUM(R9,T9,V9,X9,)</f>
        <v>154</v>
      </c>
      <c r="AA9" s="54">
        <f>SUM(S9,U9,W9,Y9)</f>
        <v>145.69999999999999</v>
      </c>
      <c r="AB9" s="97">
        <f t="shared" ref="AB9" si="8">P9+Z9</f>
        <v>3888</v>
      </c>
      <c r="AC9" s="97">
        <f t="shared" ref="AC9" si="9">Q9+AA9</f>
        <v>3720.9199999999996</v>
      </c>
      <c r="AD9" s="88">
        <v>11041966.369999999</v>
      </c>
      <c r="AE9" s="89">
        <v>110045.61</v>
      </c>
      <c r="AF9" s="57">
        <v>0</v>
      </c>
      <c r="AG9" s="89">
        <v>539887.37</v>
      </c>
      <c r="AH9" s="89">
        <v>2378015.2799999998</v>
      </c>
      <c r="AI9" s="89">
        <v>1004179.43</v>
      </c>
      <c r="AJ9" s="58">
        <f>SUM(AD9:AI9)</f>
        <v>15074094.059999997</v>
      </c>
      <c r="AK9" s="115">
        <v>816671.94</v>
      </c>
      <c r="AL9" s="59">
        <v>0</v>
      </c>
      <c r="AM9" s="60">
        <f>SUM(AK9:AL9)</f>
        <v>816671.94</v>
      </c>
      <c r="AN9" s="60">
        <f>SUM(AM9,AJ9)</f>
        <v>15890765.999999996</v>
      </c>
      <c r="AO9" s="107">
        <v>42338</v>
      </c>
      <c r="AP9" s="51" t="s">
        <v>333</v>
      </c>
    </row>
    <row r="10" spans="1:42" ht="45" x14ac:dyDescent="0.2">
      <c r="A10" s="104" t="s">
        <v>192</v>
      </c>
      <c r="B10" s="93" t="s">
        <v>134</v>
      </c>
      <c r="C10" s="93" t="s">
        <v>55</v>
      </c>
      <c r="D10" s="81">
        <v>142</v>
      </c>
      <c r="E10" s="87">
        <v>139.16</v>
      </c>
      <c r="F10" s="52">
        <v>308</v>
      </c>
      <c r="G10" s="87">
        <v>291.57</v>
      </c>
      <c r="H10" s="52">
        <v>424</v>
      </c>
      <c r="I10" s="87">
        <v>410.33</v>
      </c>
      <c r="J10" s="52">
        <v>61</v>
      </c>
      <c r="K10" s="87">
        <v>60.7</v>
      </c>
      <c r="L10" s="52">
        <v>3</v>
      </c>
      <c r="M10" s="52">
        <v>3</v>
      </c>
      <c r="N10" s="52">
        <v>0</v>
      </c>
      <c r="O10" s="52">
        <v>0</v>
      </c>
      <c r="P10" s="95">
        <f t="shared" ref="P10:P51" si="10">SUM(D10,F10,H10,J10,L10,N10)</f>
        <v>938</v>
      </c>
      <c r="Q10" s="95">
        <f t="shared" si="0"/>
        <v>904.76</v>
      </c>
      <c r="R10" s="52">
        <v>16</v>
      </c>
      <c r="S10" s="52">
        <v>16</v>
      </c>
      <c r="T10" s="52">
        <v>0</v>
      </c>
      <c r="U10" s="52">
        <v>0</v>
      </c>
      <c r="V10" s="52">
        <v>52</v>
      </c>
      <c r="W10" s="87">
        <v>51.2</v>
      </c>
      <c r="X10" s="52">
        <v>0</v>
      </c>
      <c r="Y10" s="52">
        <v>0</v>
      </c>
      <c r="Z10" s="96">
        <f t="shared" si="1"/>
        <v>68</v>
      </c>
      <c r="AA10" s="96">
        <f t="shared" si="2"/>
        <v>67.2</v>
      </c>
      <c r="AB10" s="97">
        <f t="shared" si="3"/>
        <v>1006</v>
      </c>
      <c r="AC10" s="97">
        <f t="shared" si="4"/>
        <v>971.96</v>
      </c>
      <c r="AD10" s="88">
        <v>2319896.19</v>
      </c>
      <c r="AE10" s="89">
        <v>54021.1</v>
      </c>
      <c r="AF10" s="89">
        <v>9747</v>
      </c>
      <c r="AG10" s="89">
        <v>74801.19</v>
      </c>
      <c r="AH10" s="89">
        <v>499487.33</v>
      </c>
      <c r="AI10" s="89">
        <v>188724.85</v>
      </c>
      <c r="AJ10" s="106">
        <f t="shared" si="5"/>
        <v>3146677.66</v>
      </c>
      <c r="AK10" s="108">
        <v>432429.69</v>
      </c>
      <c r="AL10" s="108">
        <v>0</v>
      </c>
      <c r="AM10" s="106">
        <f t="shared" si="6"/>
        <v>432429.69</v>
      </c>
      <c r="AN10" s="106">
        <f t="shared" si="7"/>
        <v>3579107.35</v>
      </c>
      <c r="AO10" s="107"/>
      <c r="AP10" s="51"/>
    </row>
    <row r="11" spans="1:42" ht="45" x14ac:dyDescent="0.2">
      <c r="A11" s="93" t="s">
        <v>195</v>
      </c>
      <c r="B11" s="93" t="s">
        <v>134</v>
      </c>
      <c r="C11" s="93" t="s">
        <v>55</v>
      </c>
      <c r="D11" s="81">
        <v>0</v>
      </c>
      <c r="E11" s="52">
        <v>0</v>
      </c>
      <c r="F11" s="52">
        <v>0</v>
      </c>
      <c r="G11" s="52">
        <v>0</v>
      </c>
      <c r="H11" s="52">
        <v>0</v>
      </c>
      <c r="I11" s="52">
        <v>0</v>
      </c>
      <c r="J11" s="52">
        <v>0</v>
      </c>
      <c r="K11" s="52">
        <v>0</v>
      </c>
      <c r="L11" s="52">
        <v>0</v>
      </c>
      <c r="M11" s="52">
        <v>0</v>
      </c>
      <c r="N11" s="52">
        <v>177</v>
      </c>
      <c r="O11" s="52">
        <v>169</v>
      </c>
      <c r="P11" s="95">
        <f t="shared" si="10"/>
        <v>177</v>
      </c>
      <c r="Q11" s="95">
        <f t="shared" si="0"/>
        <v>169</v>
      </c>
      <c r="R11" s="52">
        <v>1</v>
      </c>
      <c r="S11" s="52">
        <v>1</v>
      </c>
      <c r="T11" s="52">
        <v>0</v>
      </c>
      <c r="U11" s="52">
        <v>0</v>
      </c>
      <c r="V11" s="52">
        <v>0</v>
      </c>
      <c r="W11" s="52">
        <v>0</v>
      </c>
      <c r="X11" s="52">
        <v>1</v>
      </c>
      <c r="Y11" s="52">
        <v>1</v>
      </c>
      <c r="Z11" s="96">
        <f t="shared" si="1"/>
        <v>2</v>
      </c>
      <c r="AA11" s="96">
        <f t="shared" si="2"/>
        <v>2</v>
      </c>
      <c r="AB11" s="97">
        <f t="shared" si="3"/>
        <v>179</v>
      </c>
      <c r="AC11" s="97">
        <f t="shared" si="4"/>
        <v>171</v>
      </c>
      <c r="AD11" s="88">
        <v>367203</v>
      </c>
      <c r="AE11" s="89">
        <v>6029</v>
      </c>
      <c r="AF11" s="89">
        <v>0</v>
      </c>
      <c r="AG11" s="89">
        <v>12990</v>
      </c>
      <c r="AH11" s="89">
        <v>19862</v>
      </c>
      <c r="AI11" s="89">
        <v>34522</v>
      </c>
      <c r="AJ11" s="106">
        <f t="shared" si="5"/>
        <v>440606</v>
      </c>
      <c r="AK11" s="108">
        <v>2375</v>
      </c>
      <c r="AL11" s="108">
        <v>3654</v>
      </c>
      <c r="AM11" s="106">
        <f t="shared" si="6"/>
        <v>6029</v>
      </c>
      <c r="AN11" s="106">
        <f t="shared" si="7"/>
        <v>446635</v>
      </c>
      <c r="AO11" s="102"/>
      <c r="AP11" s="51" t="s">
        <v>332</v>
      </c>
    </row>
    <row r="12" spans="1:42" ht="45" x14ac:dyDescent="0.2">
      <c r="A12" s="93" t="s">
        <v>193</v>
      </c>
      <c r="B12" s="93" t="s">
        <v>134</v>
      </c>
      <c r="C12" s="93" t="s">
        <v>55</v>
      </c>
      <c r="D12" s="81">
        <v>0</v>
      </c>
      <c r="E12" s="52">
        <v>0</v>
      </c>
      <c r="F12" s="52">
        <v>0</v>
      </c>
      <c r="G12" s="52">
        <v>0</v>
      </c>
      <c r="H12" s="52">
        <v>3</v>
      </c>
      <c r="I12" s="52">
        <v>3</v>
      </c>
      <c r="J12" s="52">
        <v>3</v>
      </c>
      <c r="K12" s="52">
        <v>3</v>
      </c>
      <c r="L12" s="52">
        <v>1</v>
      </c>
      <c r="M12" s="52">
        <v>1</v>
      </c>
      <c r="N12" s="52">
        <v>32</v>
      </c>
      <c r="O12" s="87">
        <v>31.28</v>
      </c>
      <c r="P12" s="95">
        <f t="shared" si="10"/>
        <v>39</v>
      </c>
      <c r="Q12" s="95">
        <f t="shared" si="0"/>
        <v>38.28</v>
      </c>
      <c r="R12" s="52">
        <v>0</v>
      </c>
      <c r="S12" s="52">
        <v>0</v>
      </c>
      <c r="T12" s="52">
        <v>0</v>
      </c>
      <c r="U12" s="52">
        <v>0</v>
      </c>
      <c r="V12" s="52">
        <v>0</v>
      </c>
      <c r="W12" s="52">
        <v>0</v>
      </c>
      <c r="X12" s="52">
        <v>1</v>
      </c>
      <c r="Y12" s="87">
        <v>0.4</v>
      </c>
      <c r="Z12" s="96">
        <f t="shared" si="1"/>
        <v>1</v>
      </c>
      <c r="AA12" s="96">
        <f t="shared" si="2"/>
        <v>0.4</v>
      </c>
      <c r="AB12" s="97">
        <f t="shared" si="3"/>
        <v>40</v>
      </c>
      <c r="AC12" s="97">
        <f t="shared" si="4"/>
        <v>38.68</v>
      </c>
      <c r="AD12" s="88">
        <v>114005.27</v>
      </c>
      <c r="AE12" s="89">
        <v>8474.0499999999993</v>
      </c>
      <c r="AF12" s="89">
        <v>0</v>
      </c>
      <c r="AG12" s="57">
        <v>0</v>
      </c>
      <c r="AH12" s="89">
        <v>26207.99</v>
      </c>
      <c r="AI12" s="89">
        <v>11808.34</v>
      </c>
      <c r="AJ12" s="106">
        <f t="shared" si="5"/>
        <v>160495.65</v>
      </c>
      <c r="AK12" s="108">
        <v>4200</v>
      </c>
      <c r="AL12" s="59">
        <v>0</v>
      </c>
      <c r="AM12" s="106">
        <f t="shared" si="6"/>
        <v>4200</v>
      </c>
      <c r="AN12" s="106">
        <f t="shared" si="7"/>
        <v>164695.65</v>
      </c>
      <c r="AO12" s="103"/>
      <c r="AP12" s="4"/>
    </row>
    <row r="13" spans="1:42" ht="30" x14ac:dyDescent="0.2">
      <c r="A13" s="93" t="s">
        <v>194</v>
      </c>
      <c r="B13" s="93" t="s">
        <v>71</v>
      </c>
      <c r="C13" s="93" t="s">
        <v>55</v>
      </c>
      <c r="D13" s="52">
        <v>199</v>
      </c>
      <c r="E13" s="87">
        <v>71.180000000000007</v>
      </c>
      <c r="F13" s="52">
        <v>52</v>
      </c>
      <c r="G13" s="87">
        <v>49.69</v>
      </c>
      <c r="H13" s="52">
        <v>29</v>
      </c>
      <c r="I13" s="87">
        <v>28.4</v>
      </c>
      <c r="J13" s="52">
        <v>0</v>
      </c>
      <c r="K13" s="52">
        <v>0</v>
      </c>
      <c r="L13" s="52">
        <v>4</v>
      </c>
      <c r="M13" s="52">
        <v>4</v>
      </c>
      <c r="N13" s="52">
        <v>0</v>
      </c>
      <c r="O13" s="52">
        <v>0</v>
      </c>
      <c r="P13" s="95">
        <f t="shared" si="10"/>
        <v>284</v>
      </c>
      <c r="Q13" s="95">
        <f t="shared" si="0"/>
        <v>153.27000000000001</v>
      </c>
      <c r="R13" s="87">
        <v>2</v>
      </c>
      <c r="S13" s="87">
        <v>2</v>
      </c>
      <c r="T13" s="87">
        <v>0</v>
      </c>
      <c r="U13" s="87">
        <v>0</v>
      </c>
      <c r="V13" s="87">
        <v>0</v>
      </c>
      <c r="W13" s="87">
        <v>0</v>
      </c>
      <c r="X13" s="87">
        <v>0</v>
      </c>
      <c r="Y13" s="87">
        <v>0</v>
      </c>
      <c r="Z13" s="96">
        <f t="shared" si="1"/>
        <v>2</v>
      </c>
      <c r="AA13" s="96">
        <f t="shared" si="2"/>
        <v>2</v>
      </c>
      <c r="AB13" s="97">
        <f t="shared" si="3"/>
        <v>286</v>
      </c>
      <c r="AC13" s="97">
        <f t="shared" si="4"/>
        <v>155.27000000000001</v>
      </c>
      <c r="AD13" s="88">
        <v>336867.02</v>
      </c>
      <c r="AE13" s="89">
        <v>0</v>
      </c>
      <c r="AF13" s="89">
        <v>0</v>
      </c>
      <c r="AG13" s="89">
        <v>0</v>
      </c>
      <c r="AH13" s="89">
        <v>28928.84</v>
      </c>
      <c r="AI13" s="89">
        <v>30752.62</v>
      </c>
      <c r="AJ13" s="106">
        <f t="shared" si="5"/>
        <v>396548.48000000004</v>
      </c>
      <c r="AK13" s="108">
        <v>5664.57</v>
      </c>
      <c r="AL13" s="108">
        <v>0</v>
      </c>
      <c r="AM13" s="106">
        <f t="shared" si="6"/>
        <v>5664.57</v>
      </c>
      <c r="AN13" s="106">
        <f t="shared" si="7"/>
        <v>402213.05000000005</v>
      </c>
      <c r="AO13" s="103"/>
      <c r="AP13" s="4"/>
    </row>
    <row r="14" spans="1:42" ht="30" x14ac:dyDescent="0.2">
      <c r="A14" s="92" t="s">
        <v>327</v>
      </c>
      <c r="B14" s="93" t="s">
        <v>68</v>
      </c>
      <c r="C14" s="93" t="s">
        <v>55</v>
      </c>
      <c r="D14" s="81">
        <v>76</v>
      </c>
      <c r="E14" s="87">
        <v>73.310812999999996</v>
      </c>
      <c r="F14" s="52">
        <v>307</v>
      </c>
      <c r="G14" s="87">
        <v>298.70270400000004</v>
      </c>
      <c r="H14" s="52">
        <v>39</v>
      </c>
      <c r="I14" s="52">
        <v>39</v>
      </c>
      <c r="J14" s="52">
        <v>12</v>
      </c>
      <c r="K14" s="52">
        <v>12</v>
      </c>
      <c r="L14" s="52">
        <v>1</v>
      </c>
      <c r="M14" s="52">
        <v>1</v>
      </c>
      <c r="N14" s="52">
        <v>0</v>
      </c>
      <c r="O14" s="52">
        <v>0</v>
      </c>
      <c r="P14" s="95">
        <f t="shared" si="10"/>
        <v>435</v>
      </c>
      <c r="Q14" s="95">
        <f t="shared" si="0"/>
        <v>424.01351700000004</v>
      </c>
      <c r="R14" s="52">
        <v>5</v>
      </c>
      <c r="S14" s="52">
        <v>5</v>
      </c>
      <c r="T14" s="52">
        <v>0</v>
      </c>
      <c r="U14" s="52">
        <v>0</v>
      </c>
      <c r="V14" s="52">
        <v>0</v>
      </c>
      <c r="W14" s="52">
        <v>0</v>
      </c>
      <c r="X14" s="52">
        <v>0</v>
      </c>
      <c r="Y14" s="52">
        <v>0</v>
      </c>
      <c r="Z14" s="96">
        <f t="shared" si="1"/>
        <v>5</v>
      </c>
      <c r="AA14" s="96">
        <f t="shared" si="2"/>
        <v>5</v>
      </c>
      <c r="AB14" s="97">
        <f t="shared" si="3"/>
        <v>440</v>
      </c>
      <c r="AC14" s="97">
        <f t="shared" si="4"/>
        <v>429.01351700000004</v>
      </c>
      <c r="AD14" s="88">
        <v>953545.48</v>
      </c>
      <c r="AE14" s="89">
        <v>24323.120000000112</v>
      </c>
      <c r="AF14" s="89">
        <v>0</v>
      </c>
      <c r="AG14" s="89">
        <v>13638.43</v>
      </c>
      <c r="AH14" s="89">
        <v>203922.84</v>
      </c>
      <c r="AI14" s="89">
        <v>71166.98</v>
      </c>
      <c r="AJ14" s="106">
        <f t="shared" si="5"/>
        <v>1266596.8500000001</v>
      </c>
      <c r="AK14" s="108">
        <v>11435.89</v>
      </c>
      <c r="AL14" s="108">
        <v>0</v>
      </c>
      <c r="AM14" s="106">
        <f t="shared" si="6"/>
        <v>11435.89</v>
      </c>
      <c r="AN14" s="106">
        <f t="shared" si="7"/>
        <v>1278032.74</v>
      </c>
      <c r="AO14" s="103"/>
      <c r="AP14" s="4"/>
    </row>
    <row r="15" spans="1:42" x14ac:dyDescent="0.2">
      <c r="A15" s="20"/>
      <c r="B15" s="20"/>
      <c r="C15" s="20"/>
      <c r="D15" s="52"/>
      <c r="E15" s="52"/>
      <c r="F15" s="52"/>
      <c r="G15" s="52"/>
      <c r="H15" s="52"/>
      <c r="I15" s="52"/>
      <c r="J15" s="52"/>
      <c r="K15" s="52"/>
      <c r="L15" s="52"/>
      <c r="M15" s="52"/>
      <c r="N15" s="52"/>
      <c r="O15" s="52"/>
      <c r="P15" s="53">
        <f t="shared" si="10"/>
        <v>0</v>
      </c>
      <c r="Q15" s="53">
        <f t="shared" si="0"/>
        <v>0</v>
      </c>
      <c r="R15" s="52"/>
      <c r="S15" s="52"/>
      <c r="T15" s="52"/>
      <c r="U15" s="52"/>
      <c r="V15" s="52"/>
      <c r="W15" s="52"/>
      <c r="X15" s="52"/>
      <c r="Y15" s="52"/>
      <c r="Z15" s="54">
        <f t="shared" si="1"/>
        <v>0</v>
      </c>
      <c r="AA15" s="54">
        <f t="shared" si="2"/>
        <v>0</v>
      </c>
      <c r="AB15" s="55">
        <f t="shared" si="3"/>
        <v>0</v>
      </c>
      <c r="AC15" s="55">
        <f t="shared" si="4"/>
        <v>0</v>
      </c>
      <c r="AD15" s="56"/>
      <c r="AE15" s="57"/>
      <c r="AF15" s="57"/>
      <c r="AG15" s="57"/>
      <c r="AH15" s="57"/>
      <c r="AI15" s="57"/>
      <c r="AJ15" s="58">
        <f t="shared" si="5"/>
        <v>0</v>
      </c>
      <c r="AK15" s="59"/>
      <c r="AL15" s="59"/>
      <c r="AM15" s="60">
        <f t="shared" si="6"/>
        <v>0</v>
      </c>
      <c r="AN15" s="60">
        <f t="shared" si="7"/>
        <v>0</v>
      </c>
      <c r="AO15" s="4"/>
      <c r="AP15" s="4"/>
    </row>
    <row r="16" spans="1:42" x14ac:dyDescent="0.2">
      <c r="A16" s="20"/>
      <c r="B16" s="20"/>
      <c r="C16" s="20"/>
      <c r="D16" s="52"/>
      <c r="E16" s="52"/>
      <c r="F16" s="52"/>
      <c r="G16" s="52"/>
      <c r="H16" s="52"/>
      <c r="I16" s="52"/>
      <c r="J16" s="52"/>
      <c r="K16" s="52"/>
      <c r="L16" s="52"/>
      <c r="M16" s="52"/>
      <c r="N16" s="52"/>
      <c r="O16" s="52"/>
      <c r="P16" s="53">
        <f t="shared" si="10"/>
        <v>0</v>
      </c>
      <c r="Q16" s="53">
        <f t="shared" si="0"/>
        <v>0</v>
      </c>
      <c r="R16" s="52"/>
      <c r="S16" s="52"/>
      <c r="T16" s="52"/>
      <c r="U16" s="52"/>
      <c r="V16" s="52"/>
      <c r="W16" s="52"/>
      <c r="X16" s="52"/>
      <c r="Y16" s="52"/>
      <c r="Z16" s="54">
        <f t="shared" si="1"/>
        <v>0</v>
      </c>
      <c r="AA16" s="54">
        <f t="shared" si="2"/>
        <v>0</v>
      </c>
      <c r="AB16" s="55">
        <f t="shared" si="3"/>
        <v>0</v>
      </c>
      <c r="AC16" s="55">
        <f t="shared" si="4"/>
        <v>0</v>
      </c>
      <c r="AD16" s="56"/>
      <c r="AE16" s="57"/>
      <c r="AF16" s="57"/>
      <c r="AG16" s="57"/>
      <c r="AH16" s="57"/>
      <c r="AI16" s="57"/>
      <c r="AJ16" s="58">
        <f t="shared" si="5"/>
        <v>0</v>
      </c>
      <c r="AK16" s="59"/>
      <c r="AL16" s="59"/>
      <c r="AM16" s="60">
        <f t="shared" si="6"/>
        <v>0</v>
      </c>
      <c r="AN16" s="60">
        <f t="shared" si="7"/>
        <v>0</v>
      </c>
      <c r="AO16" s="4"/>
      <c r="AP16" s="4"/>
    </row>
    <row r="17" spans="1:42" x14ac:dyDescent="0.2">
      <c r="A17" s="20"/>
      <c r="B17" s="20"/>
      <c r="C17" s="20"/>
      <c r="D17" s="52"/>
      <c r="E17" s="52"/>
      <c r="F17" s="52"/>
      <c r="G17" s="52"/>
      <c r="H17" s="52"/>
      <c r="I17" s="52"/>
      <c r="J17" s="52"/>
      <c r="K17" s="52"/>
      <c r="L17" s="52"/>
      <c r="M17" s="52"/>
      <c r="N17" s="52"/>
      <c r="O17" s="52"/>
      <c r="P17" s="53">
        <f t="shared" si="10"/>
        <v>0</v>
      </c>
      <c r="Q17" s="53">
        <f t="shared" si="0"/>
        <v>0</v>
      </c>
      <c r="R17" s="52"/>
      <c r="S17" s="52"/>
      <c r="T17" s="52"/>
      <c r="U17" s="52"/>
      <c r="V17" s="52"/>
      <c r="W17" s="52"/>
      <c r="X17" s="52"/>
      <c r="Y17" s="52"/>
      <c r="Z17" s="54">
        <f t="shared" si="1"/>
        <v>0</v>
      </c>
      <c r="AA17" s="54">
        <f t="shared" si="2"/>
        <v>0</v>
      </c>
      <c r="AB17" s="55">
        <f t="shared" si="3"/>
        <v>0</v>
      </c>
      <c r="AC17" s="55">
        <f t="shared" si="4"/>
        <v>0</v>
      </c>
      <c r="AD17" s="56"/>
      <c r="AE17" s="57"/>
      <c r="AF17" s="57"/>
      <c r="AG17" s="57"/>
      <c r="AH17" s="57"/>
      <c r="AI17" s="57"/>
      <c r="AJ17" s="58">
        <f t="shared" si="5"/>
        <v>0</v>
      </c>
      <c r="AK17" s="59"/>
      <c r="AL17" s="59"/>
      <c r="AM17" s="60">
        <f t="shared" si="6"/>
        <v>0</v>
      </c>
      <c r="AN17" s="60">
        <f t="shared" si="7"/>
        <v>0</v>
      </c>
      <c r="AO17" s="4"/>
      <c r="AP17" s="4"/>
    </row>
    <row r="18" spans="1:42" x14ac:dyDescent="0.2">
      <c r="A18" s="20"/>
      <c r="B18" s="20"/>
      <c r="C18" s="20"/>
      <c r="D18" s="52"/>
      <c r="E18" s="52"/>
      <c r="F18" s="52"/>
      <c r="G18" s="52"/>
      <c r="H18" s="52"/>
      <c r="I18" s="52"/>
      <c r="J18" s="52"/>
      <c r="K18" s="52"/>
      <c r="L18" s="52"/>
      <c r="M18" s="52"/>
      <c r="N18" s="52"/>
      <c r="O18" s="52"/>
      <c r="P18" s="53">
        <f t="shared" si="10"/>
        <v>0</v>
      </c>
      <c r="Q18" s="53">
        <f t="shared" si="0"/>
        <v>0</v>
      </c>
      <c r="R18" s="52"/>
      <c r="S18" s="52"/>
      <c r="T18" s="52"/>
      <c r="U18" s="52"/>
      <c r="V18" s="52"/>
      <c r="W18" s="52"/>
      <c r="X18" s="52"/>
      <c r="Y18" s="52"/>
      <c r="Z18" s="54">
        <f t="shared" si="1"/>
        <v>0</v>
      </c>
      <c r="AA18" s="54">
        <f t="shared" si="2"/>
        <v>0</v>
      </c>
      <c r="AB18" s="55">
        <f t="shared" si="3"/>
        <v>0</v>
      </c>
      <c r="AC18" s="55">
        <f t="shared" si="4"/>
        <v>0</v>
      </c>
      <c r="AD18" s="56"/>
      <c r="AE18" s="57"/>
      <c r="AF18" s="57"/>
      <c r="AG18" s="57"/>
      <c r="AH18" s="57"/>
      <c r="AI18" s="57"/>
      <c r="AJ18" s="58">
        <f t="shared" si="5"/>
        <v>0</v>
      </c>
      <c r="AK18" s="59"/>
      <c r="AL18" s="59"/>
      <c r="AM18" s="60">
        <f t="shared" si="6"/>
        <v>0</v>
      </c>
      <c r="AN18" s="60">
        <f t="shared" si="7"/>
        <v>0</v>
      </c>
      <c r="AO18" s="4"/>
      <c r="AP18" s="4"/>
    </row>
    <row r="19" spans="1:42" x14ac:dyDescent="0.2">
      <c r="A19" s="20"/>
      <c r="B19" s="20"/>
      <c r="C19" s="20"/>
      <c r="D19" s="52"/>
      <c r="E19" s="52"/>
      <c r="F19" s="52"/>
      <c r="G19" s="52"/>
      <c r="H19" s="52"/>
      <c r="I19" s="52"/>
      <c r="J19" s="52"/>
      <c r="K19" s="52"/>
      <c r="L19" s="52"/>
      <c r="M19" s="52"/>
      <c r="N19" s="52"/>
      <c r="O19" s="52"/>
      <c r="P19" s="53">
        <f t="shared" si="10"/>
        <v>0</v>
      </c>
      <c r="Q19" s="53">
        <f t="shared" si="0"/>
        <v>0</v>
      </c>
      <c r="R19" s="52"/>
      <c r="S19" s="52"/>
      <c r="T19" s="52"/>
      <c r="U19" s="52"/>
      <c r="V19" s="52"/>
      <c r="W19" s="52"/>
      <c r="X19" s="52"/>
      <c r="Y19" s="52"/>
      <c r="Z19" s="54">
        <f t="shared" si="1"/>
        <v>0</v>
      </c>
      <c r="AA19" s="54">
        <f t="shared" si="2"/>
        <v>0</v>
      </c>
      <c r="AB19" s="55">
        <f t="shared" si="3"/>
        <v>0</v>
      </c>
      <c r="AC19" s="55">
        <f t="shared" si="4"/>
        <v>0</v>
      </c>
      <c r="AD19" s="56"/>
      <c r="AE19" s="57"/>
      <c r="AF19" s="57"/>
      <c r="AG19" s="57"/>
      <c r="AH19" s="57"/>
      <c r="AI19" s="57"/>
      <c r="AJ19" s="58">
        <f t="shared" si="5"/>
        <v>0</v>
      </c>
      <c r="AK19" s="59"/>
      <c r="AL19" s="59"/>
      <c r="AM19" s="60">
        <f t="shared" si="6"/>
        <v>0</v>
      </c>
      <c r="AN19" s="60">
        <f t="shared" si="7"/>
        <v>0</v>
      </c>
      <c r="AO19" s="4"/>
      <c r="AP19" s="4"/>
    </row>
    <row r="20" spans="1:42" x14ac:dyDescent="0.2">
      <c r="A20" s="20"/>
      <c r="B20" s="20"/>
      <c r="C20" s="20"/>
      <c r="D20" s="52"/>
      <c r="E20" s="52"/>
      <c r="F20" s="52"/>
      <c r="G20" s="52"/>
      <c r="H20" s="52"/>
      <c r="I20" s="52"/>
      <c r="J20" s="52"/>
      <c r="K20" s="52"/>
      <c r="L20" s="52"/>
      <c r="M20" s="52"/>
      <c r="N20" s="52"/>
      <c r="O20" s="52"/>
      <c r="P20" s="53">
        <f t="shared" si="10"/>
        <v>0</v>
      </c>
      <c r="Q20" s="53">
        <f t="shared" si="0"/>
        <v>0</v>
      </c>
      <c r="R20" s="52"/>
      <c r="S20" s="52"/>
      <c r="T20" s="52"/>
      <c r="U20" s="52"/>
      <c r="V20" s="52"/>
      <c r="W20" s="52"/>
      <c r="X20" s="52"/>
      <c r="Y20" s="52"/>
      <c r="Z20" s="54">
        <f t="shared" si="1"/>
        <v>0</v>
      </c>
      <c r="AA20" s="54">
        <f t="shared" si="2"/>
        <v>0</v>
      </c>
      <c r="AB20" s="55">
        <f t="shared" si="3"/>
        <v>0</v>
      </c>
      <c r="AC20" s="55">
        <f t="shared" si="4"/>
        <v>0</v>
      </c>
      <c r="AD20" s="56"/>
      <c r="AE20" s="57"/>
      <c r="AF20" s="57"/>
      <c r="AG20" s="57"/>
      <c r="AH20" s="57"/>
      <c r="AI20" s="57"/>
      <c r="AJ20" s="58">
        <f t="shared" si="5"/>
        <v>0</v>
      </c>
      <c r="AK20" s="59"/>
      <c r="AL20" s="59"/>
      <c r="AM20" s="60">
        <f t="shared" si="6"/>
        <v>0</v>
      </c>
      <c r="AN20" s="60">
        <f t="shared" si="7"/>
        <v>0</v>
      </c>
      <c r="AO20" s="4"/>
      <c r="AP20" s="4"/>
    </row>
    <row r="21" spans="1:42" x14ac:dyDescent="0.2">
      <c r="A21" s="20"/>
      <c r="B21" s="20"/>
      <c r="C21" s="20"/>
      <c r="D21" s="52"/>
      <c r="E21" s="52"/>
      <c r="F21" s="52"/>
      <c r="G21" s="52"/>
      <c r="H21" s="52"/>
      <c r="I21" s="52"/>
      <c r="J21" s="52"/>
      <c r="K21" s="52"/>
      <c r="L21" s="52"/>
      <c r="M21" s="52"/>
      <c r="N21" s="52"/>
      <c r="O21" s="52"/>
      <c r="P21" s="53">
        <f t="shared" si="10"/>
        <v>0</v>
      </c>
      <c r="Q21" s="53">
        <f t="shared" si="0"/>
        <v>0</v>
      </c>
      <c r="R21" s="52"/>
      <c r="S21" s="52"/>
      <c r="T21" s="52"/>
      <c r="U21" s="52"/>
      <c r="V21" s="52"/>
      <c r="W21" s="52"/>
      <c r="X21" s="52"/>
      <c r="Y21" s="52"/>
      <c r="Z21" s="54">
        <f t="shared" si="1"/>
        <v>0</v>
      </c>
      <c r="AA21" s="54">
        <f t="shared" si="2"/>
        <v>0</v>
      </c>
      <c r="AB21" s="55">
        <f t="shared" si="3"/>
        <v>0</v>
      </c>
      <c r="AC21" s="55">
        <f t="shared" si="4"/>
        <v>0</v>
      </c>
      <c r="AD21" s="56"/>
      <c r="AE21" s="57"/>
      <c r="AF21" s="57"/>
      <c r="AG21" s="57"/>
      <c r="AH21" s="57"/>
      <c r="AI21" s="57"/>
      <c r="AJ21" s="58">
        <f t="shared" si="5"/>
        <v>0</v>
      </c>
      <c r="AK21" s="59"/>
      <c r="AL21" s="59"/>
      <c r="AM21" s="60">
        <f t="shared" si="6"/>
        <v>0</v>
      </c>
      <c r="AN21" s="60">
        <f t="shared" si="7"/>
        <v>0</v>
      </c>
      <c r="AO21" s="4"/>
      <c r="AP21" s="4"/>
    </row>
    <row r="22" spans="1:42" x14ac:dyDescent="0.2">
      <c r="A22" s="20"/>
      <c r="B22" s="20"/>
      <c r="C22" s="20"/>
      <c r="D22" s="52"/>
      <c r="E22" s="52"/>
      <c r="F22" s="52"/>
      <c r="G22" s="52"/>
      <c r="H22" s="52"/>
      <c r="I22" s="52"/>
      <c r="J22" s="52"/>
      <c r="K22" s="52"/>
      <c r="L22" s="52"/>
      <c r="M22" s="52"/>
      <c r="N22" s="52"/>
      <c r="O22" s="52"/>
      <c r="P22" s="53">
        <f t="shared" si="10"/>
        <v>0</v>
      </c>
      <c r="Q22" s="53">
        <f t="shared" si="0"/>
        <v>0</v>
      </c>
      <c r="R22" s="52"/>
      <c r="S22" s="52"/>
      <c r="T22" s="52"/>
      <c r="U22" s="52"/>
      <c r="V22" s="52"/>
      <c r="W22" s="52"/>
      <c r="X22" s="52"/>
      <c r="Y22" s="52"/>
      <c r="Z22" s="54">
        <f t="shared" si="1"/>
        <v>0</v>
      </c>
      <c r="AA22" s="54">
        <f t="shared" si="2"/>
        <v>0</v>
      </c>
      <c r="AB22" s="55">
        <f t="shared" si="3"/>
        <v>0</v>
      </c>
      <c r="AC22" s="55">
        <f t="shared" si="4"/>
        <v>0</v>
      </c>
      <c r="AD22" s="56"/>
      <c r="AE22" s="57"/>
      <c r="AF22" s="57"/>
      <c r="AG22" s="57"/>
      <c r="AH22" s="57"/>
      <c r="AI22" s="57"/>
      <c r="AJ22" s="58">
        <f t="shared" si="5"/>
        <v>0</v>
      </c>
      <c r="AK22" s="59"/>
      <c r="AL22" s="59"/>
      <c r="AM22" s="60">
        <f t="shared" si="6"/>
        <v>0</v>
      </c>
      <c r="AN22" s="60">
        <f t="shared" si="7"/>
        <v>0</v>
      </c>
      <c r="AO22" s="4"/>
      <c r="AP22" s="4"/>
    </row>
    <row r="23" spans="1:42" x14ac:dyDescent="0.2">
      <c r="A23" s="20"/>
      <c r="B23" s="20"/>
      <c r="C23" s="20"/>
      <c r="D23" s="52"/>
      <c r="E23" s="52"/>
      <c r="F23" s="52"/>
      <c r="G23" s="52"/>
      <c r="H23" s="52"/>
      <c r="I23" s="52"/>
      <c r="J23" s="52"/>
      <c r="K23" s="52"/>
      <c r="L23" s="52"/>
      <c r="M23" s="52"/>
      <c r="N23" s="52"/>
      <c r="O23" s="52"/>
      <c r="P23" s="53">
        <f t="shared" si="10"/>
        <v>0</v>
      </c>
      <c r="Q23" s="53">
        <f t="shared" si="0"/>
        <v>0</v>
      </c>
      <c r="R23" s="52"/>
      <c r="S23" s="52"/>
      <c r="T23" s="52"/>
      <c r="U23" s="52"/>
      <c r="V23" s="52"/>
      <c r="W23" s="52"/>
      <c r="X23" s="52"/>
      <c r="Y23" s="52"/>
      <c r="Z23" s="54">
        <f t="shared" si="1"/>
        <v>0</v>
      </c>
      <c r="AA23" s="54">
        <f t="shared" si="2"/>
        <v>0</v>
      </c>
      <c r="AB23" s="55">
        <f t="shared" si="3"/>
        <v>0</v>
      </c>
      <c r="AC23" s="55">
        <f t="shared" si="4"/>
        <v>0</v>
      </c>
      <c r="AD23" s="56"/>
      <c r="AE23" s="57"/>
      <c r="AF23" s="57"/>
      <c r="AG23" s="57"/>
      <c r="AH23" s="57"/>
      <c r="AI23" s="57"/>
      <c r="AJ23" s="58">
        <f t="shared" si="5"/>
        <v>0</v>
      </c>
      <c r="AK23" s="59"/>
      <c r="AL23" s="59"/>
      <c r="AM23" s="60">
        <f t="shared" si="6"/>
        <v>0</v>
      </c>
      <c r="AN23" s="60">
        <f t="shared" si="7"/>
        <v>0</v>
      </c>
      <c r="AO23" s="4"/>
      <c r="AP23" s="4"/>
    </row>
    <row r="24" spans="1:42" x14ac:dyDescent="0.2">
      <c r="A24" s="20"/>
      <c r="B24" s="20"/>
      <c r="C24" s="20"/>
      <c r="D24" s="52"/>
      <c r="E24" s="52"/>
      <c r="F24" s="52"/>
      <c r="G24" s="52"/>
      <c r="H24" s="52"/>
      <c r="I24" s="52"/>
      <c r="J24" s="52"/>
      <c r="K24" s="52"/>
      <c r="L24" s="52"/>
      <c r="M24" s="52"/>
      <c r="N24" s="52"/>
      <c r="O24" s="52"/>
      <c r="P24" s="53">
        <f t="shared" si="10"/>
        <v>0</v>
      </c>
      <c r="Q24" s="53">
        <f t="shared" si="0"/>
        <v>0</v>
      </c>
      <c r="R24" s="52"/>
      <c r="S24" s="52"/>
      <c r="T24" s="52"/>
      <c r="U24" s="52"/>
      <c r="V24" s="52"/>
      <c r="W24" s="52"/>
      <c r="X24" s="52"/>
      <c r="Y24" s="52"/>
      <c r="Z24" s="54">
        <f t="shared" si="1"/>
        <v>0</v>
      </c>
      <c r="AA24" s="54">
        <f t="shared" si="2"/>
        <v>0</v>
      </c>
      <c r="AB24" s="55">
        <f t="shared" si="3"/>
        <v>0</v>
      </c>
      <c r="AC24" s="55">
        <f t="shared" si="4"/>
        <v>0</v>
      </c>
      <c r="AD24" s="56"/>
      <c r="AE24" s="57"/>
      <c r="AF24" s="57"/>
      <c r="AG24" s="57"/>
      <c r="AH24" s="57"/>
      <c r="AI24" s="57"/>
      <c r="AJ24" s="58">
        <f t="shared" si="5"/>
        <v>0</v>
      </c>
      <c r="AK24" s="59"/>
      <c r="AL24" s="59"/>
      <c r="AM24" s="60">
        <f t="shared" si="6"/>
        <v>0</v>
      </c>
      <c r="AN24" s="60">
        <f t="shared" si="7"/>
        <v>0</v>
      </c>
      <c r="AO24" s="4"/>
      <c r="AP24" s="4"/>
    </row>
    <row r="25" spans="1:42" x14ac:dyDescent="0.2">
      <c r="A25" s="20"/>
      <c r="B25" s="20"/>
      <c r="C25" s="20"/>
      <c r="D25" s="52"/>
      <c r="E25" s="52"/>
      <c r="F25" s="52"/>
      <c r="G25" s="52"/>
      <c r="H25" s="52"/>
      <c r="I25" s="52"/>
      <c r="J25" s="52"/>
      <c r="K25" s="52"/>
      <c r="L25" s="52"/>
      <c r="M25" s="52"/>
      <c r="N25" s="52"/>
      <c r="O25" s="52"/>
      <c r="P25" s="53">
        <f t="shared" si="10"/>
        <v>0</v>
      </c>
      <c r="Q25" s="53">
        <f t="shared" si="0"/>
        <v>0</v>
      </c>
      <c r="R25" s="52"/>
      <c r="S25" s="52"/>
      <c r="T25" s="52"/>
      <c r="U25" s="52"/>
      <c r="V25" s="52"/>
      <c r="W25" s="52"/>
      <c r="X25" s="52"/>
      <c r="Y25" s="52"/>
      <c r="Z25" s="54">
        <f t="shared" si="1"/>
        <v>0</v>
      </c>
      <c r="AA25" s="54">
        <f t="shared" si="2"/>
        <v>0</v>
      </c>
      <c r="AB25" s="55">
        <f t="shared" si="3"/>
        <v>0</v>
      </c>
      <c r="AC25" s="55">
        <f t="shared" si="4"/>
        <v>0</v>
      </c>
      <c r="AD25" s="56"/>
      <c r="AE25" s="57"/>
      <c r="AF25" s="57"/>
      <c r="AG25" s="57"/>
      <c r="AH25" s="57"/>
      <c r="AI25" s="57"/>
      <c r="AJ25" s="58">
        <f t="shared" si="5"/>
        <v>0</v>
      </c>
      <c r="AK25" s="59"/>
      <c r="AL25" s="59"/>
      <c r="AM25" s="60">
        <f t="shared" si="6"/>
        <v>0</v>
      </c>
      <c r="AN25" s="60">
        <f t="shared" si="7"/>
        <v>0</v>
      </c>
      <c r="AO25" s="4"/>
      <c r="AP25" s="4"/>
    </row>
    <row r="26" spans="1:42" x14ac:dyDescent="0.2">
      <c r="A26" s="20"/>
      <c r="B26" s="20"/>
      <c r="C26" s="20"/>
      <c r="D26" s="52"/>
      <c r="E26" s="52"/>
      <c r="F26" s="52"/>
      <c r="G26" s="52"/>
      <c r="H26" s="52"/>
      <c r="I26" s="52"/>
      <c r="J26" s="52"/>
      <c r="K26" s="52"/>
      <c r="L26" s="52"/>
      <c r="M26" s="52"/>
      <c r="N26" s="52"/>
      <c r="O26" s="52"/>
      <c r="P26" s="53">
        <f t="shared" si="10"/>
        <v>0</v>
      </c>
      <c r="Q26" s="53">
        <f t="shared" si="0"/>
        <v>0</v>
      </c>
      <c r="R26" s="52"/>
      <c r="S26" s="52"/>
      <c r="T26" s="52"/>
      <c r="U26" s="52"/>
      <c r="V26" s="52"/>
      <c r="W26" s="52"/>
      <c r="X26" s="52"/>
      <c r="Y26" s="52"/>
      <c r="Z26" s="54">
        <f t="shared" si="1"/>
        <v>0</v>
      </c>
      <c r="AA26" s="54">
        <f t="shared" si="2"/>
        <v>0</v>
      </c>
      <c r="AB26" s="55">
        <f t="shared" si="3"/>
        <v>0</v>
      </c>
      <c r="AC26" s="55">
        <f t="shared" si="4"/>
        <v>0</v>
      </c>
      <c r="AD26" s="56"/>
      <c r="AE26" s="57"/>
      <c r="AF26" s="57"/>
      <c r="AG26" s="57"/>
      <c r="AH26" s="57"/>
      <c r="AI26" s="57"/>
      <c r="AJ26" s="58">
        <f t="shared" si="5"/>
        <v>0</v>
      </c>
      <c r="AK26" s="59"/>
      <c r="AL26" s="59"/>
      <c r="AM26" s="60">
        <f t="shared" si="6"/>
        <v>0</v>
      </c>
      <c r="AN26" s="60">
        <f t="shared" si="7"/>
        <v>0</v>
      </c>
      <c r="AO26" s="4"/>
      <c r="AP26" s="4"/>
    </row>
    <row r="27" spans="1:42" x14ac:dyDescent="0.2">
      <c r="A27" s="20"/>
      <c r="B27" s="20"/>
      <c r="C27" s="20"/>
      <c r="D27" s="52"/>
      <c r="E27" s="52"/>
      <c r="F27" s="52"/>
      <c r="G27" s="52"/>
      <c r="H27" s="52"/>
      <c r="I27" s="52"/>
      <c r="J27" s="52"/>
      <c r="K27" s="52"/>
      <c r="L27" s="52"/>
      <c r="M27" s="52"/>
      <c r="N27" s="52"/>
      <c r="O27" s="52"/>
      <c r="P27" s="53">
        <f t="shared" si="10"/>
        <v>0</v>
      </c>
      <c r="Q27" s="53">
        <f t="shared" si="0"/>
        <v>0</v>
      </c>
      <c r="R27" s="52"/>
      <c r="S27" s="52"/>
      <c r="T27" s="52"/>
      <c r="U27" s="52"/>
      <c r="V27" s="52"/>
      <c r="W27" s="52"/>
      <c r="X27" s="52"/>
      <c r="Y27" s="52"/>
      <c r="Z27" s="54">
        <f t="shared" si="1"/>
        <v>0</v>
      </c>
      <c r="AA27" s="54">
        <f t="shared" si="2"/>
        <v>0</v>
      </c>
      <c r="AB27" s="55">
        <f t="shared" si="3"/>
        <v>0</v>
      </c>
      <c r="AC27" s="55">
        <f t="shared" si="4"/>
        <v>0</v>
      </c>
      <c r="AD27" s="56"/>
      <c r="AE27" s="57"/>
      <c r="AF27" s="57"/>
      <c r="AG27" s="57"/>
      <c r="AH27" s="57"/>
      <c r="AI27" s="57"/>
      <c r="AJ27" s="58">
        <f t="shared" si="5"/>
        <v>0</v>
      </c>
      <c r="AK27" s="59"/>
      <c r="AL27" s="59"/>
      <c r="AM27" s="60">
        <f t="shared" si="6"/>
        <v>0</v>
      </c>
      <c r="AN27" s="60">
        <f t="shared" si="7"/>
        <v>0</v>
      </c>
      <c r="AO27" s="4"/>
      <c r="AP27" s="4"/>
    </row>
    <row r="28" spans="1:42" x14ac:dyDescent="0.2">
      <c r="A28" s="20"/>
      <c r="B28" s="20"/>
      <c r="C28" s="20"/>
      <c r="D28" s="52"/>
      <c r="E28" s="52"/>
      <c r="F28" s="52"/>
      <c r="G28" s="52"/>
      <c r="H28" s="52"/>
      <c r="I28" s="52"/>
      <c r="J28" s="52"/>
      <c r="K28" s="52"/>
      <c r="L28" s="52"/>
      <c r="M28" s="52"/>
      <c r="N28" s="52"/>
      <c r="O28" s="52"/>
      <c r="P28" s="53">
        <f t="shared" si="10"/>
        <v>0</v>
      </c>
      <c r="Q28" s="53">
        <f t="shared" si="0"/>
        <v>0</v>
      </c>
      <c r="R28" s="52"/>
      <c r="S28" s="52"/>
      <c r="T28" s="52"/>
      <c r="U28" s="52"/>
      <c r="V28" s="52"/>
      <c r="W28" s="52"/>
      <c r="X28" s="52"/>
      <c r="Y28" s="52"/>
      <c r="Z28" s="54">
        <f t="shared" si="1"/>
        <v>0</v>
      </c>
      <c r="AA28" s="54">
        <f t="shared" si="2"/>
        <v>0</v>
      </c>
      <c r="AB28" s="55">
        <f t="shared" si="3"/>
        <v>0</v>
      </c>
      <c r="AC28" s="55">
        <f t="shared" si="4"/>
        <v>0</v>
      </c>
      <c r="AD28" s="56"/>
      <c r="AE28" s="57"/>
      <c r="AF28" s="57"/>
      <c r="AG28" s="57"/>
      <c r="AH28" s="57"/>
      <c r="AI28" s="57"/>
      <c r="AJ28" s="58">
        <f t="shared" si="5"/>
        <v>0</v>
      </c>
      <c r="AK28" s="59"/>
      <c r="AL28" s="59"/>
      <c r="AM28" s="60">
        <f t="shared" si="6"/>
        <v>0</v>
      </c>
      <c r="AN28" s="60">
        <f t="shared" si="7"/>
        <v>0</v>
      </c>
      <c r="AO28" s="4"/>
      <c r="AP28" s="4"/>
    </row>
    <row r="29" spans="1:42" x14ac:dyDescent="0.2">
      <c r="A29" s="20"/>
      <c r="B29" s="20"/>
      <c r="C29" s="20"/>
      <c r="D29" s="52"/>
      <c r="E29" s="52"/>
      <c r="F29" s="52"/>
      <c r="G29" s="52"/>
      <c r="H29" s="52"/>
      <c r="I29" s="52"/>
      <c r="J29" s="52"/>
      <c r="K29" s="52"/>
      <c r="L29" s="52"/>
      <c r="M29" s="52"/>
      <c r="N29" s="52"/>
      <c r="O29" s="52"/>
      <c r="P29" s="53">
        <f t="shared" si="10"/>
        <v>0</v>
      </c>
      <c r="Q29" s="53">
        <f t="shared" si="0"/>
        <v>0</v>
      </c>
      <c r="R29" s="52"/>
      <c r="S29" s="52"/>
      <c r="T29" s="52"/>
      <c r="U29" s="52"/>
      <c r="V29" s="52"/>
      <c r="W29" s="52"/>
      <c r="X29" s="52"/>
      <c r="Y29" s="52"/>
      <c r="Z29" s="54">
        <f t="shared" si="1"/>
        <v>0</v>
      </c>
      <c r="AA29" s="54">
        <f t="shared" si="2"/>
        <v>0</v>
      </c>
      <c r="AB29" s="55">
        <f t="shared" si="3"/>
        <v>0</v>
      </c>
      <c r="AC29" s="55">
        <f t="shared" si="4"/>
        <v>0</v>
      </c>
      <c r="AD29" s="56"/>
      <c r="AE29" s="57"/>
      <c r="AF29" s="57"/>
      <c r="AG29" s="57"/>
      <c r="AH29" s="57"/>
      <c r="AI29" s="57"/>
      <c r="AJ29" s="58">
        <f t="shared" si="5"/>
        <v>0</v>
      </c>
      <c r="AK29" s="59"/>
      <c r="AL29" s="59"/>
      <c r="AM29" s="60">
        <f t="shared" si="6"/>
        <v>0</v>
      </c>
      <c r="AN29" s="60">
        <f t="shared" si="7"/>
        <v>0</v>
      </c>
      <c r="AO29" s="4"/>
      <c r="AP29" s="4"/>
    </row>
    <row r="30" spans="1:42" x14ac:dyDescent="0.2">
      <c r="A30" s="20"/>
      <c r="B30" s="20"/>
      <c r="C30" s="20"/>
      <c r="D30" s="52"/>
      <c r="E30" s="52"/>
      <c r="F30" s="52"/>
      <c r="G30" s="52"/>
      <c r="H30" s="52"/>
      <c r="I30" s="52"/>
      <c r="J30" s="52"/>
      <c r="K30" s="52"/>
      <c r="L30" s="52"/>
      <c r="M30" s="52"/>
      <c r="N30" s="52"/>
      <c r="O30" s="52"/>
      <c r="P30" s="53">
        <f t="shared" si="10"/>
        <v>0</v>
      </c>
      <c r="Q30" s="53">
        <f t="shared" si="0"/>
        <v>0</v>
      </c>
      <c r="R30" s="52"/>
      <c r="S30" s="52"/>
      <c r="T30" s="52"/>
      <c r="U30" s="52"/>
      <c r="V30" s="52"/>
      <c r="W30" s="52"/>
      <c r="X30" s="52"/>
      <c r="Y30" s="52"/>
      <c r="Z30" s="54">
        <f t="shared" si="1"/>
        <v>0</v>
      </c>
      <c r="AA30" s="54">
        <f t="shared" si="2"/>
        <v>0</v>
      </c>
      <c r="AB30" s="55">
        <f t="shared" si="3"/>
        <v>0</v>
      </c>
      <c r="AC30" s="55">
        <f t="shared" si="4"/>
        <v>0</v>
      </c>
      <c r="AD30" s="56"/>
      <c r="AE30" s="57"/>
      <c r="AF30" s="57"/>
      <c r="AG30" s="57"/>
      <c r="AH30" s="57"/>
      <c r="AI30" s="57"/>
      <c r="AJ30" s="58">
        <f t="shared" si="5"/>
        <v>0</v>
      </c>
      <c r="AK30" s="59"/>
      <c r="AL30" s="59"/>
      <c r="AM30" s="60">
        <f t="shared" si="6"/>
        <v>0</v>
      </c>
      <c r="AN30" s="60">
        <f t="shared" si="7"/>
        <v>0</v>
      </c>
      <c r="AO30" s="4"/>
      <c r="AP30" s="4"/>
    </row>
    <row r="31" spans="1:42" x14ac:dyDescent="0.2">
      <c r="A31" s="20"/>
      <c r="B31" s="20"/>
      <c r="C31" s="20"/>
      <c r="D31" s="52"/>
      <c r="E31" s="52"/>
      <c r="F31" s="52"/>
      <c r="G31" s="52"/>
      <c r="H31" s="52"/>
      <c r="I31" s="52"/>
      <c r="J31" s="52"/>
      <c r="K31" s="52"/>
      <c r="L31" s="52"/>
      <c r="M31" s="52"/>
      <c r="N31" s="52"/>
      <c r="O31" s="52"/>
      <c r="P31" s="53">
        <f t="shared" si="10"/>
        <v>0</v>
      </c>
      <c r="Q31" s="53">
        <f t="shared" si="0"/>
        <v>0</v>
      </c>
      <c r="R31" s="52"/>
      <c r="S31" s="52"/>
      <c r="T31" s="52"/>
      <c r="U31" s="52"/>
      <c r="V31" s="52"/>
      <c r="W31" s="52"/>
      <c r="X31" s="52"/>
      <c r="Y31" s="52"/>
      <c r="Z31" s="54">
        <f t="shared" si="1"/>
        <v>0</v>
      </c>
      <c r="AA31" s="54">
        <f t="shared" si="2"/>
        <v>0</v>
      </c>
      <c r="AB31" s="55">
        <f t="shared" si="3"/>
        <v>0</v>
      </c>
      <c r="AC31" s="55">
        <f t="shared" si="4"/>
        <v>0</v>
      </c>
      <c r="AD31" s="56"/>
      <c r="AE31" s="57"/>
      <c r="AF31" s="57"/>
      <c r="AG31" s="57"/>
      <c r="AH31" s="57"/>
      <c r="AI31" s="57"/>
      <c r="AJ31" s="58">
        <f t="shared" si="5"/>
        <v>0</v>
      </c>
      <c r="AK31" s="59"/>
      <c r="AL31" s="59"/>
      <c r="AM31" s="60">
        <f t="shared" si="6"/>
        <v>0</v>
      </c>
      <c r="AN31" s="60">
        <f t="shared" si="7"/>
        <v>0</v>
      </c>
      <c r="AO31" s="4"/>
      <c r="AP31" s="4"/>
    </row>
    <row r="32" spans="1:42" x14ac:dyDescent="0.2">
      <c r="A32" s="20"/>
      <c r="B32" s="20"/>
      <c r="C32" s="20"/>
      <c r="D32" s="52"/>
      <c r="E32" s="52"/>
      <c r="F32" s="52"/>
      <c r="G32" s="52"/>
      <c r="H32" s="52"/>
      <c r="I32" s="52"/>
      <c r="J32" s="52"/>
      <c r="K32" s="52"/>
      <c r="L32" s="52"/>
      <c r="M32" s="52"/>
      <c r="N32" s="52"/>
      <c r="O32" s="52"/>
      <c r="P32" s="53">
        <f t="shared" si="10"/>
        <v>0</v>
      </c>
      <c r="Q32" s="53">
        <f t="shared" si="0"/>
        <v>0</v>
      </c>
      <c r="R32" s="52"/>
      <c r="S32" s="52"/>
      <c r="T32" s="52"/>
      <c r="U32" s="52"/>
      <c r="V32" s="52"/>
      <c r="W32" s="52"/>
      <c r="X32" s="52"/>
      <c r="Y32" s="52"/>
      <c r="Z32" s="54">
        <f t="shared" si="1"/>
        <v>0</v>
      </c>
      <c r="AA32" s="54">
        <f t="shared" si="2"/>
        <v>0</v>
      </c>
      <c r="AB32" s="55">
        <f t="shared" si="3"/>
        <v>0</v>
      </c>
      <c r="AC32" s="55">
        <f t="shared" si="4"/>
        <v>0</v>
      </c>
      <c r="AD32" s="56"/>
      <c r="AE32" s="57"/>
      <c r="AF32" s="57"/>
      <c r="AG32" s="57"/>
      <c r="AH32" s="57"/>
      <c r="AI32" s="57"/>
      <c r="AJ32" s="58">
        <f t="shared" si="5"/>
        <v>0</v>
      </c>
      <c r="AK32" s="59"/>
      <c r="AL32" s="59"/>
      <c r="AM32" s="60">
        <f t="shared" si="6"/>
        <v>0</v>
      </c>
      <c r="AN32" s="60">
        <f t="shared" si="7"/>
        <v>0</v>
      </c>
      <c r="AO32" s="4"/>
      <c r="AP32" s="4"/>
    </row>
    <row r="33" spans="1:42" x14ac:dyDescent="0.2">
      <c r="A33" s="20"/>
      <c r="B33" s="20"/>
      <c r="C33" s="20"/>
      <c r="D33" s="52"/>
      <c r="E33" s="52"/>
      <c r="F33" s="52"/>
      <c r="G33" s="52"/>
      <c r="H33" s="52"/>
      <c r="I33" s="52"/>
      <c r="J33" s="52"/>
      <c r="K33" s="52"/>
      <c r="L33" s="52"/>
      <c r="M33" s="52"/>
      <c r="N33" s="52"/>
      <c r="O33" s="52"/>
      <c r="P33" s="53">
        <f t="shared" si="10"/>
        <v>0</v>
      </c>
      <c r="Q33" s="53">
        <f t="shared" si="0"/>
        <v>0</v>
      </c>
      <c r="R33" s="52"/>
      <c r="S33" s="52"/>
      <c r="T33" s="52"/>
      <c r="U33" s="52"/>
      <c r="V33" s="52"/>
      <c r="W33" s="52"/>
      <c r="X33" s="52"/>
      <c r="Y33" s="52"/>
      <c r="Z33" s="54">
        <f t="shared" si="1"/>
        <v>0</v>
      </c>
      <c r="AA33" s="54">
        <f t="shared" si="2"/>
        <v>0</v>
      </c>
      <c r="AB33" s="55">
        <f t="shared" si="3"/>
        <v>0</v>
      </c>
      <c r="AC33" s="55">
        <f t="shared" si="4"/>
        <v>0</v>
      </c>
      <c r="AD33" s="56"/>
      <c r="AE33" s="57"/>
      <c r="AF33" s="57"/>
      <c r="AG33" s="57"/>
      <c r="AH33" s="57"/>
      <c r="AI33" s="57"/>
      <c r="AJ33" s="58">
        <f t="shared" si="5"/>
        <v>0</v>
      </c>
      <c r="AK33" s="59"/>
      <c r="AL33" s="59"/>
      <c r="AM33" s="60">
        <f t="shared" si="6"/>
        <v>0</v>
      </c>
      <c r="AN33" s="60">
        <f t="shared" si="7"/>
        <v>0</v>
      </c>
      <c r="AO33" s="4"/>
      <c r="AP33" s="4"/>
    </row>
    <row r="34" spans="1:42" x14ac:dyDescent="0.2">
      <c r="A34" s="20"/>
      <c r="B34" s="20"/>
      <c r="C34" s="20"/>
      <c r="D34" s="52"/>
      <c r="E34" s="52"/>
      <c r="F34" s="52"/>
      <c r="G34" s="52"/>
      <c r="H34" s="52"/>
      <c r="I34" s="52"/>
      <c r="J34" s="52"/>
      <c r="K34" s="52"/>
      <c r="L34" s="52"/>
      <c r="M34" s="52"/>
      <c r="N34" s="52"/>
      <c r="O34" s="52"/>
      <c r="P34" s="53">
        <f t="shared" si="10"/>
        <v>0</v>
      </c>
      <c r="Q34" s="53">
        <f t="shared" si="0"/>
        <v>0</v>
      </c>
      <c r="R34" s="52"/>
      <c r="S34" s="52"/>
      <c r="T34" s="52"/>
      <c r="U34" s="52"/>
      <c r="V34" s="52"/>
      <c r="W34" s="52"/>
      <c r="X34" s="52"/>
      <c r="Y34" s="52"/>
      <c r="Z34" s="54">
        <f t="shared" si="1"/>
        <v>0</v>
      </c>
      <c r="AA34" s="54">
        <f t="shared" si="2"/>
        <v>0</v>
      </c>
      <c r="AB34" s="55">
        <f t="shared" si="3"/>
        <v>0</v>
      </c>
      <c r="AC34" s="55">
        <f t="shared" si="4"/>
        <v>0</v>
      </c>
      <c r="AD34" s="56"/>
      <c r="AE34" s="57"/>
      <c r="AF34" s="57"/>
      <c r="AG34" s="57"/>
      <c r="AH34" s="57"/>
      <c r="AI34" s="57"/>
      <c r="AJ34" s="58">
        <f t="shared" si="5"/>
        <v>0</v>
      </c>
      <c r="AK34" s="59"/>
      <c r="AL34" s="59"/>
      <c r="AM34" s="60">
        <f t="shared" si="6"/>
        <v>0</v>
      </c>
      <c r="AN34" s="60">
        <f t="shared" si="7"/>
        <v>0</v>
      </c>
      <c r="AO34" s="4"/>
      <c r="AP34" s="4"/>
    </row>
    <row r="35" spans="1:42" x14ac:dyDescent="0.2">
      <c r="A35" s="20"/>
      <c r="B35" s="20"/>
      <c r="C35" s="20"/>
      <c r="D35" s="52"/>
      <c r="E35" s="52"/>
      <c r="F35" s="52"/>
      <c r="G35" s="52"/>
      <c r="H35" s="52"/>
      <c r="I35" s="52"/>
      <c r="J35" s="52"/>
      <c r="K35" s="52"/>
      <c r="L35" s="52"/>
      <c r="M35" s="52"/>
      <c r="N35" s="52"/>
      <c r="O35" s="52"/>
      <c r="P35" s="53">
        <f t="shared" si="10"/>
        <v>0</v>
      </c>
      <c r="Q35" s="53">
        <f t="shared" si="0"/>
        <v>0</v>
      </c>
      <c r="R35" s="52"/>
      <c r="S35" s="52"/>
      <c r="T35" s="52"/>
      <c r="U35" s="52"/>
      <c r="V35" s="52"/>
      <c r="W35" s="52"/>
      <c r="X35" s="52"/>
      <c r="Y35" s="52"/>
      <c r="Z35" s="54">
        <f t="shared" si="1"/>
        <v>0</v>
      </c>
      <c r="AA35" s="54">
        <f t="shared" si="2"/>
        <v>0</v>
      </c>
      <c r="AB35" s="55">
        <f t="shared" si="3"/>
        <v>0</v>
      </c>
      <c r="AC35" s="55">
        <f t="shared" si="4"/>
        <v>0</v>
      </c>
      <c r="AD35" s="56"/>
      <c r="AE35" s="57"/>
      <c r="AF35" s="57"/>
      <c r="AG35" s="57"/>
      <c r="AH35" s="57"/>
      <c r="AI35" s="57"/>
      <c r="AJ35" s="58">
        <f t="shared" si="5"/>
        <v>0</v>
      </c>
      <c r="AK35" s="59"/>
      <c r="AL35" s="59"/>
      <c r="AM35" s="60">
        <f t="shared" si="6"/>
        <v>0</v>
      </c>
      <c r="AN35" s="60">
        <f t="shared" si="7"/>
        <v>0</v>
      </c>
      <c r="AO35" s="4"/>
      <c r="AP35" s="4"/>
    </row>
    <row r="36" spans="1:42" x14ac:dyDescent="0.2">
      <c r="A36" s="20"/>
      <c r="B36" s="20"/>
      <c r="C36" s="20"/>
      <c r="D36" s="52"/>
      <c r="E36" s="52"/>
      <c r="F36" s="52"/>
      <c r="G36" s="52"/>
      <c r="H36" s="52"/>
      <c r="I36" s="52"/>
      <c r="J36" s="52"/>
      <c r="K36" s="52"/>
      <c r="L36" s="52"/>
      <c r="M36" s="52"/>
      <c r="N36" s="52"/>
      <c r="O36" s="52"/>
      <c r="P36" s="53">
        <f t="shared" si="10"/>
        <v>0</v>
      </c>
      <c r="Q36" s="53">
        <f t="shared" si="0"/>
        <v>0</v>
      </c>
      <c r="R36" s="52"/>
      <c r="S36" s="52"/>
      <c r="T36" s="52"/>
      <c r="U36" s="52"/>
      <c r="V36" s="52"/>
      <c r="W36" s="52"/>
      <c r="X36" s="52"/>
      <c r="Y36" s="52"/>
      <c r="Z36" s="54">
        <f t="shared" si="1"/>
        <v>0</v>
      </c>
      <c r="AA36" s="54">
        <f t="shared" si="2"/>
        <v>0</v>
      </c>
      <c r="AB36" s="55">
        <f t="shared" si="3"/>
        <v>0</v>
      </c>
      <c r="AC36" s="55">
        <f t="shared" si="4"/>
        <v>0</v>
      </c>
      <c r="AD36" s="56"/>
      <c r="AE36" s="57"/>
      <c r="AF36" s="57"/>
      <c r="AG36" s="57"/>
      <c r="AH36" s="57"/>
      <c r="AI36" s="57"/>
      <c r="AJ36" s="58">
        <f t="shared" si="5"/>
        <v>0</v>
      </c>
      <c r="AK36" s="59"/>
      <c r="AL36" s="59"/>
      <c r="AM36" s="60">
        <f t="shared" si="6"/>
        <v>0</v>
      </c>
      <c r="AN36" s="60">
        <f t="shared" si="7"/>
        <v>0</v>
      </c>
      <c r="AO36" s="4"/>
      <c r="AP36" s="4"/>
    </row>
    <row r="37" spans="1:42" x14ac:dyDescent="0.2">
      <c r="A37" s="20"/>
      <c r="B37" s="20"/>
      <c r="C37" s="20"/>
      <c r="D37" s="52"/>
      <c r="E37" s="52"/>
      <c r="F37" s="52"/>
      <c r="G37" s="52"/>
      <c r="H37" s="52"/>
      <c r="I37" s="52"/>
      <c r="J37" s="52"/>
      <c r="K37" s="52"/>
      <c r="L37" s="52"/>
      <c r="M37" s="52"/>
      <c r="N37" s="52"/>
      <c r="O37" s="52"/>
      <c r="P37" s="53">
        <f t="shared" si="10"/>
        <v>0</v>
      </c>
      <c r="Q37" s="53">
        <f t="shared" si="0"/>
        <v>0</v>
      </c>
      <c r="R37" s="52"/>
      <c r="S37" s="52"/>
      <c r="T37" s="52"/>
      <c r="U37" s="52"/>
      <c r="V37" s="52"/>
      <c r="W37" s="52"/>
      <c r="X37" s="52"/>
      <c r="Y37" s="52"/>
      <c r="Z37" s="54">
        <f t="shared" si="1"/>
        <v>0</v>
      </c>
      <c r="AA37" s="54">
        <f t="shared" si="2"/>
        <v>0</v>
      </c>
      <c r="AB37" s="55">
        <f t="shared" si="3"/>
        <v>0</v>
      </c>
      <c r="AC37" s="55">
        <f t="shared" si="4"/>
        <v>0</v>
      </c>
      <c r="AD37" s="56"/>
      <c r="AE37" s="57"/>
      <c r="AF37" s="57"/>
      <c r="AG37" s="57"/>
      <c r="AH37" s="57"/>
      <c r="AI37" s="57"/>
      <c r="AJ37" s="58">
        <f t="shared" si="5"/>
        <v>0</v>
      </c>
      <c r="AK37" s="59"/>
      <c r="AL37" s="59"/>
      <c r="AM37" s="60">
        <f t="shared" si="6"/>
        <v>0</v>
      </c>
      <c r="AN37" s="60">
        <f t="shared" si="7"/>
        <v>0</v>
      </c>
      <c r="AO37" s="4"/>
      <c r="AP37" s="4"/>
    </row>
    <row r="38" spans="1:42" x14ac:dyDescent="0.2">
      <c r="A38" s="20"/>
      <c r="B38" s="20"/>
      <c r="C38" s="20"/>
      <c r="D38" s="52"/>
      <c r="E38" s="52"/>
      <c r="F38" s="52"/>
      <c r="G38" s="52"/>
      <c r="H38" s="52"/>
      <c r="I38" s="52"/>
      <c r="J38" s="52"/>
      <c r="K38" s="52"/>
      <c r="L38" s="52"/>
      <c r="M38" s="52"/>
      <c r="N38" s="52"/>
      <c r="O38" s="52"/>
      <c r="P38" s="53">
        <f t="shared" si="10"/>
        <v>0</v>
      </c>
      <c r="Q38" s="53">
        <f t="shared" si="0"/>
        <v>0</v>
      </c>
      <c r="R38" s="52"/>
      <c r="S38" s="52"/>
      <c r="T38" s="52"/>
      <c r="U38" s="52"/>
      <c r="V38" s="52"/>
      <c r="W38" s="52"/>
      <c r="X38" s="52"/>
      <c r="Y38" s="52"/>
      <c r="Z38" s="54">
        <f t="shared" si="1"/>
        <v>0</v>
      </c>
      <c r="AA38" s="54">
        <f t="shared" si="2"/>
        <v>0</v>
      </c>
      <c r="AB38" s="55">
        <f t="shared" si="3"/>
        <v>0</v>
      </c>
      <c r="AC38" s="55">
        <f t="shared" si="4"/>
        <v>0</v>
      </c>
      <c r="AD38" s="56"/>
      <c r="AE38" s="57"/>
      <c r="AF38" s="57"/>
      <c r="AG38" s="57"/>
      <c r="AH38" s="57"/>
      <c r="AI38" s="57"/>
      <c r="AJ38" s="58">
        <f t="shared" si="5"/>
        <v>0</v>
      </c>
      <c r="AK38" s="59"/>
      <c r="AL38" s="59"/>
      <c r="AM38" s="60">
        <f t="shared" si="6"/>
        <v>0</v>
      </c>
      <c r="AN38" s="60">
        <f t="shared" si="7"/>
        <v>0</v>
      </c>
      <c r="AO38" s="4"/>
      <c r="AP38" s="4"/>
    </row>
    <row r="39" spans="1:42" x14ac:dyDescent="0.2">
      <c r="A39" s="20"/>
      <c r="B39" s="20"/>
      <c r="C39" s="20"/>
      <c r="D39" s="52"/>
      <c r="E39" s="52"/>
      <c r="F39" s="52"/>
      <c r="G39" s="52"/>
      <c r="H39" s="52"/>
      <c r="I39" s="52"/>
      <c r="J39" s="52"/>
      <c r="K39" s="52"/>
      <c r="L39" s="52"/>
      <c r="M39" s="52"/>
      <c r="N39" s="52"/>
      <c r="O39" s="52"/>
      <c r="P39" s="53">
        <f t="shared" si="10"/>
        <v>0</v>
      </c>
      <c r="Q39" s="53">
        <f t="shared" si="0"/>
        <v>0</v>
      </c>
      <c r="R39" s="52"/>
      <c r="S39" s="52"/>
      <c r="T39" s="52"/>
      <c r="U39" s="52"/>
      <c r="V39" s="52"/>
      <c r="W39" s="52"/>
      <c r="X39" s="52"/>
      <c r="Y39" s="52"/>
      <c r="Z39" s="54">
        <f t="shared" si="1"/>
        <v>0</v>
      </c>
      <c r="AA39" s="54">
        <f t="shared" si="2"/>
        <v>0</v>
      </c>
      <c r="AB39" s="55">
        <f t="shared" si="3"/>
        <v>0</v>
      </c>
      <c r="AC39" s="55">
        <f t="shared" si="4"/>
        <v>0</v>
      </c>
      <c r="AD39" s="56"/>
      <c r="AE39" s="57"/>
      <c r="AF39" s="57"/>
      <c r="AG39" s="57"/>
      <c r="AH39" s="57"/>
      <c r="AI39" s="57"/>
      <c r="AJ39" s="58">
        <f t="shared" si="5"/>
        <v>0</v>
      </c>
      <c r="AK39" s="59"/>
      <c r="AL39" s="59"/>
      <c r="AM39" s="60">
        <f t="shared" si="6"/>
        <v>0</v>
      </c>
      <c r="AN39" s="60">
        <f t="shared" si="7"/>
        <v>0</v>
      </c>
      <c r="AO39" s="4"/>
      <c r="AP39" s="4"/>
    </row>
    <row r="40" spans="1:42" x14ac:dyDescent="0.2">
      <c r="A40" s="20"/>
      <c r="B40" s="20"/>
      <c r="C40" s="20"/>
      <c r="D40" s="52"/>
      <c r="E40" s="52"/>
      <c r="F40" s="52"/>
      <c r="G40" s="52"/>
      <c r="H40" s="52"/>
      <c r="I40" s="52"/>
      <c r="J40" s="52"/>
      <c r="K40" s="52"/>
      <c r="L40" s="52"/>
      <c r="M40" s="52"/>
      <c r="N40" s="52"/>
      <c r="O40" s="52"/>
      <c r="P40" s="53">
        <f t="shared" si="10"/>
        <v>0</v>
      </c>
      <c r="Q40" s="53">
        <f t="shared" si="0"/>
        <v>0</v>
      </c>
      <c r="R40" s="52"/>
      <c r="S40" s="52"/>
      <c r="T40" s="52"/>
      <c r="U40" s="52"/>
      <c r="V40" s="52"/>
      <c r="W40" s="52"/>
      <c r="X40" s="52"/>
      <c r="Y40" s="52"/>
      <c r="Z40" s="54">
        <f t="shared" si="1"/>
        <v>0</v>
      </c>
      <c r="AA40" s="54">
        <f t="shared" si="2"/>
        <v>0</v>
      </c>
      <c r="AB40" s="55">
        <f t="shared" si="3"/>
        <v>0</v>
      </c>
      <c r="AC40" s="55">
        <f t="shared" si="4"/>
        <v>0</v>
      </c>
      <c r="AD40" s="56"/>
      <c r="AE40" s="57"/>
      <c r="AF40" s="57"/>
      <c r="AG40" s="57"/>
      <c r="AH40" s="57"/>
      <c r="AI40" s="57"/>
      <c r="AJ40" s="58">
        <f t="shared" si="5"/>
        <v>0</v>
      </c>
      <c r="AK40" s="59"/>
      <c r="AL40" s="59"/>
      <c r="AM40" s="60">
        <f t="shared" si="6"/>
        <v>0</v>
      </c>
      <c r="AN40" s="60">
        <f t="shared" si="7"/>
        <v>0</v>
      </c>
      <c r="AO40" s="4"/>
      <c r="AP40" s="4"/>
    </row>
    <row r="41" spans="1:42" x14ac:dyDescent="0.2">
      <c r="A41" s="20"/>
      <c r="B41" s="20"/>
      <c r="C41" s="20"/>
      <c r="D41" s="52"/>
      <c r="E41" s="52"/>
      <c r="F41" s="52"/>
      <c r="G41" s="52"/>
      <c r="H41" s="52"/>
      <c r="I41" s="52"/>
      <c r="J41" s="52"/>
      <c r="K41" s="52"/>
      <c r="L41" s="52"/>
      <c r="M41" s="52"/>
      <c r="N41" s="52"/>
      <c r="O41" s="52"/>
      <c r="P41" s="53">
        <f t="shared" si="10"/>
        <v>0</v>
      </c>
      <c r="Q41" s="53">
        <f t="shared" si="0"/>
        <v>0</v>
      </c>
      <c r="R41" s="52"/>
      <c r="S41" s="52"/>
      <c r="T41" s="52"/>
      <c r="U41" s="52"/>
      <c r="V41" s="52"/>
      <c r="W41" s="52"/>
      <c r="X41" s="52"/>
      <c r="Y41" s="52"/>
      <c r="Z41" s="54">
        <f t="shared" si="1"/>
        <v>0</v>
      </c>
      <c r="AA41" s="54">
        <f t="shared" si="2"/>
        <v>0</v>
      </c>
      <c r="AB41" s="55">
        <f t="shared" si="3"/>
        <v>0</v>
      </c>
      <c r="AC41" s="55">
        <f t="shared" si="4"/>
        <v>0</v>
      </c>
      <c r="AD41" s="56"/>
      <c r="AE41" s="57"/>
      <c r="AF41" s="57"/>
      <c r="AG41" s="57"/>
      <c r="AH41" s="57"/>
      <c r="AI41" s="57"/>
      <c r="AJ41" s="58">
        <f t="shared" si="5"/>
        <v>0</v>
      </c>
      <c r="AK41" s="59"/>
      <c r="AL41" s="59"/>
      <c r="AM41" s="60">
        <f t="shared" si="6"/>
        <v>0</v>
      </c>
      <c r="AN41" s="60">
        <f t="shared" si="7"/>
        <v>0</v>
      </c>
      <c r="AO41" s="4"/>
      <c r="AP41" s="4"/>
    </row>
    <row r="42" spans="1:42" x14ac:dyDescent="0.2">
      <c r="A42" s="20"/>
      <c r="B42" s="20"/>
      <c r="C42" s="20"/>
      <c r="D42" s="52"/>
      <c r="E42" s="52"/>
      <c r="F42" s="52"/>
      <c r="G42" s="52"/>
      <c r="H42" s="52"/>
      <c r="I42" s="52"/>
      <c r="J42" s="52"/>
      <c r="K42" s="52"/>
      <c r="L42" s="52"/>
      <c r="M42" s="52"/>
      <c r="N42" s="52"/>
      <c r="O42" s="52"/>
      <c r="P42" s="53">
        <f t="shared" si="10"/>
        <v>0</v>
      </c>
      <c r="Q42" s="53">
        <f t="shared" si="0"/>
        <v>0</v>
      </c>
      <c r="R42" s="52"/>
      <c r="S42" s="52"/>
      <c r="T42" s="52"/>
      <c r="U42" s="52"/>
      <c r="V42" s="52"/>
      <c r="W42" s="52"/>
      <c r="X42" s="52"/>
      <c r="Y42" s="52"/>
      <c r="Z42" s="54">
        <f t="shared" si="1"/>
        <v>0</v>
      </c>
      <c r="AA42" s="54">
        <f t="shared" si="2"/>
        <v>0</v>
      </c>
      <c r="AB42" s="55">
        <f t="shared" si="3"/>
        <v>0</v>
      </c>
      <c r="AC42" s="55">
        <f t="shared" si="4"/>
        <v>0</v>
      </c>
      <c r="AD42" s="56"/>
      <c r="AE42" s="57"/>
      <c r="AF42" s="57"/>
      <c r="AG42" s="57"/>
      <c r="AH42" s="57"/>
      <c r="AI42" s="57"/>
      <c r="AJ42" s="58">
        <f t="shared" si="5"/>
        <v>0</v>
      </c>
      <c r="AK42" s="59"/>
      <c r="AL42" s="59"/>
      <c r="AM42" s="60">
        <f t="shared" si="6"/>
        <v>0</v>
      </c>
      <c r="AN42" s="60">
        <f t="shared" si="7"/>
        <v>0</v>
      </c>
      <c r="AO42" s="4"/>
      <c r="AP42" s="4"/>
    </row>
    <row r="43" spans="1:42" x14ac:dyDescent="0.2">
      <c r="A43" s="20"/>
      <c r="B43" s="20"/>
      <c r="C43" s="20"/>
      <c r="D43" s="52"/>
      <c r="E43" s="52"/>
      <c r="F43" s="52"/>
      <c r="G43" s="52"/>
      <c r="H43" s="52"/>
      <c r="I43" s="52"/>
      <c r="J43" s="52"/>
      <c r="K43" s="52"/>
      <c r="L43" s="52"/>
      <c r="M43" s="52"/>
      <c r="N43" s="52"/>
      <c r="O43" s="52"/>
      <c r="P43" s="53">
        <f t="shared" si="10"/>
        <v>0</v>
      </c>
      <c r="Q43" s="53">
        <f t="shared" si="0"/>
        <v>0</v>
      </c>
      <c r="R43" s="52"/>
      <c r="S43" s="52"/>
      <c r="T43" s="52"/>
      <c r="U43" s="52"/>
      <c r="V43" s="52"/>
      <c r="W43" s="52"/>
      <c r="X43" s="52"/>
      <c r="Y43" s="52"/>
      <c r="Z43" s="54">
        <f t="shared" si="1"/>
        <v>0</v>
      </c>
      <c r="AA43" s="54">
        <f t="shared" si="2"/>
        <v>0</v>
      </c>
      <c r="AB43" s="55">
        <f t="shared" si="3"/>
        <v>0</v>
      </c>
      <c r="AC43" s="55">
        <f t="shared" si="4"/>
        <v>0</v>
      </c>
      <c r="AD43" s="56"/>
      <c r="AE43" s="57"/>
      <c r="AF43" s="57"/>
      <c r="AG43" s="57"/>
      <c r="AH43" s="57"/>
      <c r="AI43" s="57"/>
      <c r="AJ43" s="58">
        <f t="shared" si="5"/>
        <v>0</v>
      </c>
      <c r="AK43" s="59"/>
      <c r="AL43" s="59"/>
      <c r="AM43" s="60">
        <f t="shared" si="6"/>
        <v>0</v>
      </c>
      <c r="AN43" s="60">
        <f t="shared" si="7"/>
        <v>0</v>
      </c>
      <c r="AO43" s="4"/>
      <c r="AP43" s="4"/>
    </row>
    <row r="44" spans="1:42" x14ac:dyDescent="0.2">
      <c r="A44" s="20"/>
      <c r="B44" s="20"/>
      <c r="C44" s="20"/>
      <c r="D44" s="52"/>
      <c r="E44" s="52"/>
      <c r="F44" s="52"/>
      <c r="G44" s="52"/>
      <c r="H44" s="52"/>
      <c r="I44" s="52"/>
      <c r="J44" s="52"/>
      <c r="K44" s="52"/>
      <c r="L44" s="52"/>
      <c r="M44" s="52"/>
      <c r="N44" s="52"/>
      <c r="O44" s="52"/>
      <c r="P44" s="53">
        <f t="shared" si="10"/>
        <v>0</v>
      </c>
      <c r="Q44" s="53">
        <f t="shared" si="0"/>
        <v>0</v>
      </c>
      <c r="R44" s="52"/>
      <c r="S44" s="52"/>
      <c r="T44" s="52"/>
      <c r="U44" s="52"/>
      <c r="V44" s="52"/>
      <c r="W44" s="52"/>
      <c r="X44" s="52"/>
      <c r="Y44" s="52"/>
      <c r="Z44" s="54">
        <f t="shared" si="1"/>
        <v>0</v>
      </c>
      <c r="AA44" s="54">
        <f t="shared" si="2"/>
        <v>0</v>
      </c>
      <c r="AB44" s="55">
        <f t="shared" si="3"/>
        <v>0</v>
      </c>
      <c r="AC44" s="55">
        <f t="shared" si="4"/>
        <v>0</v>
      </c>
      <c r="AD44" s="56"/>
      <c r="AE44" s="57"/>
      <c r="AF44" s="57"/>
      <c r="AG44" s="57"/>
      <c r="AH44" s="57"/>
      <c r="AI44" s="57"/>
      <c r="AJ44" s="58">
        <f t="shared" si="5"/>
        <v>0</v>
      </c>
      <c r="AK44" s="59"/>
      <c r="AL44" s="59"/>
      <c r="AM44" s="60">
        <f t="shared" si="6"/>
        <v>0</v>
      </c>
      <c r="AN44" s="60">
        <f t="shared" si="7"/>
        <v>0</v>
      </c>
      <c r="AO44" s="4"/>
      <c r="AP44" s="4"/>
    </row>
    <row r="45" spans="1:42" x14ac:dyDescent="0.2">
      <c r="A45" s="20"/>
      <c r="B45" s="20"/>
      <c r="C45" s="20"/>
      <c r="D45" s="52"/>
      <c r="E45" s="52"/>
      <c r="F45" s="52"/>
      <c r="G45" s="52"/>
      <c r="H45" s="52"/>
      <c r="I45" s="52"/>
      <c r="J45" s="52"/>
      <c r="K45" s="52"/>
      <c r="L45" s="52"/>
      <c r="M45" s="52"/>
      <c r="N45" s="52"/>
      <c r="O45" s="52"/>
      <c r="P45" s="53">
        <f t="shared" si="10"/>
        <v>0</v>
      </c>
      <c r="Q45" s="53">
        <f t="shared" si="0"/>
        <v>0</v>
      </c>
      <c r="R45" s="52"/>
      <c r="S45" s="52"/>
      <c r="T45" s="52"/>
      <c r="U45" s="52"/>
      <c r="V45" s="52"/>
      <c r="W45" s="52"/>
      <c r="X45" s="52"/>
      <c r="Y45" s="52"/>
      <c r="Z45" s="54">
        <f t="shared" si="1"/>
        <v>0</v>
      </c>
      <c r="AA45" s="54">
        <f t="shared" si="2"/>
        <v>0</v>
      </c>
      <c r="AB45" s="55">
        <f t="shared" si="3"/>
        <v>0</v>
      </c>
      <c r="AC45" s="55">
        <f t="shared" si="4"/>
        <v>0</v>
      </c>
      <c r="AD45" s="56"/>
      <c r="AE45" s="57"/>
      <c r="AF45" s="57"/>
      <c r="AG45" s="57"/>
      <c r="AH45" s="57"/>
      <c r="AI45" s="57"/>
      <c r="AJ45" s="58">
        <f t="shared" si="5"/>
        <v>0</v>
      </c>
      <c r="AK45" s="59"/>
      <c r="AL45" s="59"/>
      <c r="AM45" s="60">
        <f t="shared" si="6"/>
        <v>0</v>
      </c>
      <c r="AN45" s="60">
        <f t="shared" si="7"/>
        <v>0</v>
      </c>
      <c r="AO45" s="4"/>
      <c r="AP45" s="4"/>
    </row>
    <row r="46" spans="1:42" x14ac:dyDescent="0.2">
      <c r="A46" s="20"/>
      <c r="B46" s="20"/>
      <c r="C46" s="20"/>
      <c r="D46" s="52"/>
      <c r="E46" s="52"/>
      <c r="F46" s="52"/>
      <c r="G46" s="52"/>
      <c r="H46" s="52"/>
      <c r="I46" s="52"/>
      <c r="J46" s="52"/>
      <c r="K46" s="52"/>
      <c r="L46" s="52"/>
      <c r="M46" s="52"/>
      <c r="N46" s="52"/>
      <c r="O46" s="52"/>
      <c r="P46" s="53">
        <f t="shared" si="10"/>
        <v>0</v>
      </c>
      <c r="Q46" s="53">
        <f t="shared" si="0"/>
        <v>0</v>
      </c>
      <c r="R46" s="52"/>
      <c r="S46" s="52"/>
      <c r="T46" s="52"/>
      <c r="U46" s="52"/>
      <c r="V46" s="52"/>
      <c r="W46" s="52"/>
      <c r="X46" s="52"/>
      <c r="Y46" s="52"/>
      <c r="Z46" s="54">
        <f t="shared" si="1"/>
        <v>0</v>
      </c>
      <c r="AA46" s="54">
        <f t="shared" si="2"/>
        <v>0</v>
      </c>
      <c r="AB46" s="55">
        <f t="shared" si="3"/>
        <v>0</v>
      </c>
      <c r="AC46" s="55">
        <f t="shared" si="4"/>
        <v>0</v>
      </c>
      <c r="AD46" s="56"/>
      <c r="AE46" s="57"/>
      <c r="AF46" s="57"/>
      <c r="AG46" s="57"/>
      <c r="AH46" s="57"/>
      <c r="AI46" s="57"/>
      <c r="AJ46" s="58">
        <f t="shared" si="5"/>
        <v>0</v>
      </c>
      <c r="AK46" s="59"/>
      <c r="AL46" s="59"/>
      <c r="AM46" s="60">
        <f t="shared" si="6"/>
        <v>0</v>
      </c>
      <c r="AN46" s="60">
        <f t="shared" si="7"/>
        <v>0</v>
      </c>
      <c r="AO46" s="4"/>
      <c r="AP46" s="4"/>
    </row>
    <row r="47" spans="1:42" x14ac:dyDescent="0.2">
      <c r="A47" s="20"/>
      <c r="B47" s="20"/>
      <c r="C47" s="20"/>
      <c r="D47" s="52"/>
      <c r="E47" s="52"/>
      <c r="F47" s="52"/>
      <c r="G47" s="52"/>
      <c r="H47" s="52"/>
      <c r="I47" s="52"/>
      <c r="J47" s="52"/>
      <c r="K47" s="52"/>
      <c r="L47" s="52"/>
      <c r="M47" s="52"/>
      <c r="N47" s="52"/>
      <c r="O47" s="52"/>
      <c r="P47" s="53">
        <f t="shared" si="10"/>
        <v>0</v>
      </c>
      <c r="Q47" s="53">
        <f t="shared" si="0"/>
        <v>0</v>
      </c>
      <c r="R47" s="52"/>
      <c r="S47" s="52"/>
      <c r="T47" s="52"/>
      <c r="U47" s="52"/>
      <c r="V47" s="52"/>
      <c r="W47" s="52"/>
      <c r="X47" s="52"/>
      <c r="Y47" s="52"/>
      <c r="Z47" s="54">
        <f t="shared" si="1"/>
        <v>0</v>
      </c>
      <c r="AA47" s="54">
        <f t="shared" si="2"/>
        <v>0</v>
      </c>
      <c r="AB47" s="55">
        <f t="shared" si="3"/>
        <v>0</v>
      </c>
      <c r="AC47" s="55">
        <f t="shared" si="4"/>
        <v>0</v>
      </c>
      <c r="AD47" s="56"/>
      <c r="AE47" s="57"/>
      <c r="AF47" s="57"/>
      <c r="AG47" s="57"/>
      <c r="AH47" s="57"/>
      <c r="AI47" s="57"/>
      <c r="AJ47" s="58">
        <f t="shared" si="5"/>
        <v>0</v>
      </c>
      <c r="AK47" s="59"/>
      <c r="AL47" s="59"/>
      <c r="AM47" s="60">
        <f t="shared" si="6"/>
        <v>0</v>
      </c>
      <c r="AN47" s="60">
        <f t="shared" si="7"/>
        <v>0</v>
      </c>
      <c r="AO47" s="4"/>
      <c r="AP47" s="4"/>
    </row>
    <row r="48" spans="1:42" x14ac:dyDescent="0.2">
      <c r="A48" s="20"/>
      <c r="B48" s="20"/>
      <c r="C48" s="20"/>
      <c r="D48" s="52"/>
      <c r="E48" s="52"/>
      <c r="F48" s="52"/>
      <c r="G48" s="52"/>
      <c r="H48" s="52"/>
      <c r="I48" s="52"/>
      <c r="J48" s="52"/>
      <c r="K48" s="52"/>
      <c r="L48" s="52"/>
      <c r="M48" s="52"/>
      <c r="N48" s="52"/>
      <c r="O48" s="52"/>
      <c r="P48" s="53">
        <f t="shared" si="10"/>
        <v>0</v>
      </c>
      <c r="Q48" s="53">
        <f t="shared" si="0"/>
        <v>0</v>
      </c>
      <c r="R48" s="52"/>
      <c r="S48" s="52"/>
      <c r="T48" s="52"/>
      <c r="U48" s="52"/>
      <c r="V48" s="52"/>
      <c r="W48" s="52"/>
      <c r="X48" s="52"/>
      <c r="Y48" s="52"/>
      <c r="Z48" s="54">
        <f t="shared" si="1"/>
        <v>0</v>
      </c>
      <c r="AA48" s="54">
        <f t="shared" si="2"/>
        <v>0</v>
      </c>
      <c r="AB48" s="55">
        <f t="shared" si="3"/>
        <v>0</v>
      </c>
      <c r="AC48" s="55">
        <f t="shared" si="4"/>
        <v>0</v>
      </c>
      <c r="AD48" s="56"/>
      <c r="AE48" s="57"/>
      <c r="AF48" s="57"/>
      <c r="AG48" s="57"/>
      <c r="AH48" s="57"/>
      <c r="AI48" s="57"/>
      <c r="AJ48" s="58">
        <f t="shared" si="5"/>
        <v>0</v>
      </c>
      <c r="AK48" s="59"/>
      <c r="AL48" s="59"/>
      <c r="AM48" s="60">
        <f t="shared" si="6"/>
        <v>0</v>
      </c>
      <c r="AN48" s="60">
        <f t="shared" si="7"/>
        <v>0</v>
      </c>
      <c r="AO48" s="4"/>
      <c r="AP48" s="4"/>
    </row>
    <row r="49" spans="1:42" x14ac:dyDescent="0.2">
      <c r="A49" s="20"/>
      <c r="B49" s="20"/>
      <c r="C49" s="20"/>
      <c r="D49" s="52"/>
      <c r="E49" s="52"/>
      <c r="F49" s="52"/>
      <c r="G49" s="52"/>
      <c r="H49" s="52"/>
      <c r="I49" s="52"/>
      <c r="J49" s="52"/>
      <c r="K49" s="52"/>
      <c r="L49" s="52"/>
      <c r="M49" s="52"/>
      <c r="N49" s="52"/>
      <c r="O49" s="52"/>
      <c r="P49" s="53">
        <f t="shared" si="10"/>
        <v>0</v>
      </c>
      <c r="Q49" s="53">
        <f t="shared" si="0"/>
        <v>0</v>
      </c>
      <c r="R49" s="52"/>
      <c r="S49" s="52"/>
      <c r="T49" s="52"/>
      <c r="U49" s="52"/>
      <c r="V49" s="52"/>
      <c r="W49" s="52"/>
      <c r="X49" s="52"/>
      <c r="Y49" s="52"/>
      <c r="Z49" s="54">
        <f t="shared" si="1"/>
        <v>0</v>
      </c>
      <c r="AA49" s="54">
        <f t="shared" si="2"/>
        <v>0</v>
      </c>
      <c r="AB49" s="55">
        <f t="shared" si="3"/>
        <v>0</v>
      </c>
      <c r="AC49" s="55">
        <f t="shared" si="4"/>
        <v>0</v>
      </c>
      <c r="AD49" s="56"/>
      <c r="AE49" s="57"/>
      <c r="AF49" s="57"/>
      <c r="AG49" s="57"/>
      <c r="AH49" s="57"/>
      <c r="AI49" s="57"/>
      <c r="AJ49" s="58">
        <f t="shared" si="5"/>
        <v>0</v>
      </c>
      <c r="AK49" s="59"/>
      <c r="AL49" s="59"/>
      <c r="AM49" s="60">
        <f t="shared" si="6"/>
        <v>0</v>
      </c>
      <c r="AN49" s="60">
        <f t="shared" si="7"/>
        <v>0</v>
      </c>
      <c r="AO49" s="4"/>
      <c r="AP49" s="4"/>
    </row>
    <row r="50" spans="1:42" x14ac:dyDescent="0.2">
      <c r="A50" s="20"/>
      <c r="B50" s="20"/>
      <c r="C50" s="20"/>
      <c r="D50" s="52"/>
      <c r="E50" s="52"/>
      <c r="F50" s="52"/>
      <c r="G50" s="52"/>
      <c r="H50" s="52"/>
      <c r="I50" s="52"/>
      <c r="J50" s="52"/>
      <c r="K50" s="52"/>
      <c r="L50" s="52"/>
      <c r="M50" s="52"/>
      <c r="N50" s="52"/>
      <c r="O50" s="52"/>
      <c r="P50" s="53">
        <f t="shared" si="10"/>
        <v>0</v>
      </c>
      <c r="Q50" s="53">
        <f t="shared" si="0"/>
        <v>0</v>
      </c>
      <c r="R50" s="52"/>
      <c r="S50" s="52"/>
      <c r="T50" s="52"/>
      <c r="U50" s="52"/>
      <c r="V50" s="52"/>
      <c r="W50" s="52"/>
      <c r="X50" s="52"/>
      <c r="Y50" s="52"/>
      <c r="Z50" s="54">
        <f t="shared" si="1"/>
        <v>0</v>
      </c>
      <c r="AA50" s="54">
        <f t="shared" si="2"/>
        <v>0</v>
      </c>
      <c r="AB50" s="55">
        <f t="shared" si="3"/>
        <v>0</v>
      </c>
      <c r="AC50" s="55">
        <f t="shared" si="4"/>
        <v>0</v>
      </c>
      <c r="AD50" s="56"/>
      <c r="AE50" s="57"/>
      <c r="AF50" s="57"/>
      <c r="AG50" s="57"/>
      <c r="AH50" s="57"/>
      <c r="AI50" s="57"/>
      <c r="AJ50" s="58">
        <f t="shared" si="5"/>
        <v>0</v>
      </c>
      <c r="AK50" s="59"/>
      <c r="AL50" s="59"/>
      <c r="AM50" s="60">
        <f t="shared" si="6"/>
        <v>0</v>
      </c>
      <c r="AN50" s="60">
        <f t="shared" si="7"/>
        <v>0</v>
      </c>
      <c r="AO50" s="4"/>
      <c r="AP50" s="4"/>
    </row>
    <row r="51" spans="1:42" x14ac:dyDescent="0.2">
      <c r="A51" s="20"/>
      <c r="B51" s="20"/>
      <c r="C51" s="20"/>
      <c r="D51" s="52"/>
      <c r="E51" s="52"/>
      <c r="F51" s="52"/>
      <c r="G51" s="52"/>
      <c r="H51" s="52"/>
      <c r="I51" s="52"/>
      <c r="J51" s="52"/>
      <c r="K51" s="52"/>
      <c r="L51" s="52"/>
      <c r="M51" s="52"/>
      <c r="N51" s="52"/>
      <c r="O51" s="52"/>
      <c r="P51" s="53">
        <f t="shared" si="10"/>
        <v>0</v>
      </c>
      <c r="Q51" s="53">
        <f t="shared" si="0"/>
        <v>0</v>
      </c>
      <c r="R51" s="52"/>
      <c r="S51" s="52"/>
      <c r="T51" s="52"/>
      <c r="U51" s="52"/>
      <c r="V51" s="52"/>
      <c r="W51" s="52"/>
      <c r="X51" s="52"/>
      <c r="Y51" s="52"/>
      <c r="Z51" s="54">
        <f t="shared" si="1"/>
        <v>0</v>
      </c>
      <c r="AA51" s="54">
        <f t="shared" si="2"/>
        <v>0</v>
      </c>
      <c r="AB51" s="55">
        <f t="shared" si="3"/>
        <v>0</v>
      </c>
      <c r="AC51" s="55">
        <f t="shared" si="4"/>
        <v>0</v>
      </c>
      <c r="AD51" s="56"/>
      <c r="AE51" s="57"/>
      <c r="AF51" s="57"/>
      <c r="AG51" s="57"/>
      <c r="AH51" s="57"/>
      <c r="AI51" s="57"/>
      <c r="AJ51" s="58">
        <f t="shared" si="5"/>
        <v>0</v>
      </c>
      <c r="AK51" s="59"/>
      <c r="AL51" s="59"/>
      <c r="AM51" s="60">
        <f t="shared" si="6"/>
        <v>0</v>
      </c>
      <c r="AN51" s="60">
        <f t="shared" si="7"/>
        <v>0</v>
      </c>
      <c r="AO51" s="4"/>
      <c r="AP51" s="4"/>
    </row>
    <row r="52" spans="1:42" x14ac:dyDescent="0.2">
      <c r="A52" s="2"/>
      <c r="B52" s="2"/>
      <c r="C52" s="2"/>
      <c r="D52" s="2"/>
      <c r="E52" s="2"/>
      <c r="F52" s="2"/>
      <c r="G52" s="2"/>
      <c r="H52" s="2"/>
      <c r="I52" s="2"/>
      <c r="J52" s="2"/>
      <c r="K52" s="2"/>
      <c r="L52" s="2"/>
      <c r="M52" s="2"/>
      <c r="N52" s="2"/>
      <c r="O52" s="2"/>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sheetData>
  <sheetProtection selectLockedCells="1"/>
  <mergeCells count="34">
    <mergeCell ref="AO4:AO6"/>
    <mergeCell ref="AP4:AP6"/>
    <mergeCell ref="AH5:AH6"/>
    <mergeCell ref="AI5:AI6"/>
    <mergeCell ref="AJ5:AJ6"/>
    <mergeCell ref="AK5:AK6"/>
    <mergeCell ref="AD4:AJ4"/>
    <mergeCell ref="AN4:AN6"/>
    <mergeCell ref="AK4:AM4"/>
    <mergeCell ref="AL5:AL6"/>
    <mergeCell ref="AM5:AM6"/>
    <mergeCell ref="AF5:AF6"/>
    <mergeCell ref="AG5:AG6"/>
    <mergeCell ref="V5:W5"/>
    <mergeCell ref="AE5:AE6"/>
    <mergeCell ref="AB4:AC5"/>
    <mergeCell ref="R4:AA4"/>
    <mergeCell ref="X5:Y5"/>
    <mergeCell ref="AD5:AD6"/>
    <mergeCell ref="Z5:AA5"/>
    <mergeCell ref="R5:S5"/>
    <mergeCell ref="T5:U5"/>
    <mergeCell ref="A2:H2"/>
    <mergeCell ref="A4:A6"/>
    <mergeCell ref="B4:B6"/>
    <mergeCell ref="C4:C6"/>
    <mergeCell ref="D4:Q4"/>
    <mergeCell ref="D5:E5"/>
    <mergeCell ref="N5:O5"/>
    <mergeCell ref="P5:Q5"/>
    <mergeCell ref="F5:G5"/>
    <mergeCell ref="H5:I5"/>
    <mergeCell ref="J5:K5"/>
    <mergeCell ref="L5:M5"/>
  </mergeCells>
  <phoneticPr fontId="51" type="noConversion"/>
  <conditionalFormatting sqref="V8:W8 V7 D7:O8 D9:D51 F9:F51 H9:H51 J9:J51 L9:L51 N9:N51 R7:R51 T7:T51 V9:V51 X7:X51">
    <cfRule type="expression" dxfId="101" priority="1" stopIfTrue="1">
      <formula>AND(NOT(ISBLANK(E7)),ISBLANK(D7))</formula>
    </cfRule>
  </conditionalFormatting>
  <conditionalFormatting sqref="W7 E9:E51 G9:G51 I9:I51 K9:K51 M9:M51 O9:O51 S7:S51 U7:U51 W9:W51 Y7:Y51">
    <cfRule type="expression" dxfId="100" priority="2" stopIfTrue="1">
      <formula>AND(NOT(ISBLANK(D7)),ISBLANK(E7))</formula>
    </cfRule>
  </conditionalFormatting>
  <conditionalFormatting sqref="B7:B51">
    <cfRule type="expression" dxfId="99" priority="3" stopIfTrue="1">
      <formula>AND(NOT(ISBLANK($A7)),ISBLANK(B7))</formula>
    </cfRule>
  </conditionalFormatting>
  <conditionalFormatting sqref="C7:C51">
    <cfRule type="expression" dxfId="98" priority="4" stopIfTrue="1">
      <formula>AND(NOT(ISBLANK(A7)),ISBLANK(C7))</formula>
    </cfRule>
  </conditionalFormatting>
  <dataValidations count="8">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1">
      <formula1>INDIRECT("Main_Department")</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1">
      <formula1>INDIRECT("Organisation_Type")</formula1>
    </dataValidation>
    <dataValidation type="custom" allowBlank="1" showInputMessage="1" showErrorMessage="1" errorTitle="Headcount" error="The value entered in the headcount field must be greater than or equal to the value entered in the FTE field." sqref="R7:R51 T7:T51 X7:X51 V7:V51 J7:J51 L7:L51 N7:N51 D7:D51 F7:F51 H7:H51">
      <formula1>D7&gt;=E7</formula1>
    </dataValidation>
    <dataValidation type="custom" allowBlank="1" showInputMessage="1" showErrorMessage="1" errorTitle="FTE" error="The value entered in the FTE field must be less than or equal to the value entered in the headcount field." sqref="S7:S51 U7:U51 Y7:Y51 W7:W51 I7:I51 K7:K51 O7:O51 E7:E51 M7:M51 G7:G51">
      <formula1>E7&lt;=D7</formula1>
    </dataValidation>
    <dataValidation type="decimal" operator="greaterThanOrEqual" allowBlank="1" showInputMessage="1" showErrorMessage="1" sqref="AK7:AL8 AK10:AL51 AD7:AI51 AL9">
      <formula1>0</formula1>
    </dataValidation>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1">
      <formula1>INDIRECT("List_of_organisations")</formula1>
    </dataValidation>
    <dataValidation operator="lessThanOrEqual" allowBlank="1" showInputMessage="1" showErrorMessage="1" error="FTE cannot be greater than Headcount_x000a_" sqref="R52:AN65536 A52:O65536 AQ1:IV1048576 R4 A4:C4 P5 AB4 AO4:AP4 AO7:AP65536 AB6:AC51 P7:Q65536"/>
    <dataValidation type="decimal" operator="greaterThan" allowBlank="1" showInputMessage="1" showErrorMessage="1" sqref="AK9">
      <formula1>0</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headerFooter alignWithMargins="0"/>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3"/>
  <sheetViews>
    <sheetView workbookViewId="0">
      <pane xSplit="1" topLeftCell="B1" activePane="topRight" state="frozen"/>
      <selection pane="topRight" activeCell="B1" sqref="B1"/>
    </sheetView>
  </sheetViews>
  <sheetFormatPr defaultColWidth="8.88671875" defaultRowHeight="15" x14ac:dyDescent="0.2"/>
  <cols>
    <col min="1" max="1" width="23.5546875" style="3" customWidth="1"/>
    <col min="2" max="2" width="15.109375" style="3" customWidth="1"/>
    <col min="3" max="3" width="13.109375" style="3" customWidth="1"/>
    <col min="4" max="15" width="9.6640625" style="3" customWidth="1"/>
    <col min="16" max="17" width="9.1093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88671875" style="2" customWidth="1"/>
    <col min="41" max="41" width="18" style="2" customWidth="1"/>
    <col min="42" max="42" width="17.33203125" style="2" customWidth="1"/>
    <col min="43" max="16384" width="8.88671875" style="2"/>
  </cols>
  <sheetData>
    <row r="1" spans="1:42" ht="7.5" customHeight="1" x14ac:dyDescent="0.2">
      <c r="A1" s="50"/>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row>
    <row r="2" spans="1:42" ht="113.25" customHeight="1" x14ac:dyDescent="0.2">
      <c r="A2" s="235" t="s">
        <v>335</v>
      </c>
      <c r="B2" s="236"/>
      <c r="C2" s="236"/>
      <c r="D2" s="236"/>
      <c r="E2" s="236"/>
      <c r="F2" s="236"/>
      <c r="G2" s="236"/>
      <c r="H2" s="237"/>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row>
    <row r="3" spans="1:42" ht="7.5" customHeight="1" x14ac:dyDescent="0.2">
      <c r="A3" s="50"/>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row>
    <row r="4" spans="1:42" s="1" customFormat="1" ht="15" customHeight="1" x14ac:dyDescent="0.2">
      <c r="A4" s="211" t="s">
        <v>72</v>
      </c>
      <c r="B4" s="215" t="s">
        <v>1</v>
      </c>
      <c r="C4" s="215" t="s">
        <v>0</v>
      </c>
      <c r="D4" s="209" t="s">
        <v>12</v>
      </c>
      <c r="E4" s="219"/>
      <c r="F4" s="219"/>
      <c r="G4" s="219"/>
      <c r="H4" s="219"/>
      <c r="I4" s="219"/>
      <c r="J4" s="219"/>
      <c r="K4" s="219"/>
      <c r="L4" s="219"/>
      <c r="M4" s="219"/>
      <c r="N4" s="219"/>
      <c r="O4" s="219"/>
      <c r="P4" s="219"/>
      <c r="Q4" s="220"/>
      <c r="R4" s="218" t="s">
        <v>79</v>
      </c>
      <c r="S4" s="229"/>
      <c r="T4" s="229"/>
      <c r="U4" s="229"/>
      <c r="V4" s="229"/>
      <c r="W4" s="229"/>
      <c r="X4" s="229"/>
      <c r="Y4" s="229"/>
      <c r="Z4" s="229"/>
      <c r="AA4" s="210"/>
      <c r="AB4" s="225" t="s">
        <v>132</v>
      </c>
      <c r="AC4" s="226"/>
      <c r="AD4" s="221" t="s">
        <v>70</v>
      </c>
      <c r="AE4" s="222"/>
      <c r="AF4" s="222"/>
      <c r="AG4" s="222"/>
      <c r="AH4" s="222"/>
      <c r="AI4" s="222"/>
      <c r="AJ4" s="223"/>
      <c r="AK4" s="230" t="s">
        <v>78</v>
      </c>
      <c r="AL4" s="231"/>
      <c r="AM4" s="231"/>
      <c r="AN4" s="232" t="s">
        <v>126</v>
      </c>
      <c r="AO4" s="211" t="s">
        <v>129</v>
      </c>
      <c r="AP4" s="211" t="s">
        <v>97</v>
      </c>
    </row>
    <row r="5" spans="1:42" s="1" customFormat="1" ht="53.25" customHeight="1" x14ac:dyDescent="0.2">
      <c r="A5" s="213"/>
      <c r="B5" s="213"/>
      <c r="C5" s="213"/>
      <c r="D5" s="216" t="s">
        <v>8</v>
      </c>
      <c r="E5" s="217"/>
      <c r="F5" s="216" t="s">
        <v>7</v>
      </c>
      <c r="G5" s="217"/>
      <c r="H5" s="216" t="s">
        <v>6</v>
      </c>
      <c r="I5" s="217"/>
      <c r="J5" s="216" t="s">
        <v>10</v>
      </c>
      <c r="K5" s="217"/>
      <c r="L5" s="216" t="s">
        <v>5</v>
      </c>
      <c r="M5" s="217"/>
      <c r="N5" s="216" t="s">
        <v>9</v>
      </c>
      <c r="O5" s="217"/>
      <c r="P5" s="209" t="s">
        <v>13</v>
      </c>
      <c r="Q5" s="220"/>
      <c r="R5" s="209" t="s">
        <v>74</v>
      </c>
      <c r="S5" s="210"/>
      <c r="T5" s="218" t="s">
        <v>3</v>
      </c>
      <c r="U5" s="210"/>
      <c r="V5" s="218" t="s">
        <v>4</v>
      </c>
      <c r="W5" s="210"/>
      <c r="X5" s="218" t="s">
        <v>75</v>
      </c>
      <c r="Y5" s="210"/>
      <c r="Z5" s="209" t="s">
        <v>14</v>
      </c>
      <c r="AA5" s="220"/>
      <c r="AB5" s="227"/>
      <c r="AC5" s="228"/>
      <c r="AD5" s="211" t="s">
        <v>102</v>
      </c>
      <c r="AE5" s="211" t="s">
        <v>101</v>
      </c>
      <c r="AF5" s="211" t="s">
        <v>103</v>
      </c>
      <c r="AG5" s="211" t="s">
        <v>104</v>
      </c>
      <c r="AH5" s="211" t="s">
        <v>105</v>
      </c>
      <c r="AI5" s="211" t="s">
        <v>106</v>
      </c>
      <c r="AJ5" s="208" t="s">
        <v>125</v>
      </c>
      <c r="AK5" s="211" t="s">
        <v>122</v>
      </c>
      <c r="AL5" s="211" t="s">
        <v>123</v>
      </c>
      <c r="AM5" s="211" t="s">
        <v>124</v>
      </c>
      <c r="AN5" s="233"/>
      <c r="AO5" s="224"/>
      <c r="AP5" s="224"/>
    </row>
    <row r="6" spans="1:42" ht="57.75" customHeight="1" x14ac:dyDescent="0.2">
      <c r="A6" s="214"/>
      <c r="B6" s="214"/>
      <c r="C6" s="214"/>
      <c r="D6" s="65" t="s">
        <v>2</v>
      </c>
      <c r="E6" s="65" t="s">
        <v>11</v>
      </c>
      <c r="F6" s="65" t="s">
        <v>2</v>
      </c>
      <c r="G6" s="65" t="s">
        <v>11</v>
      </c>
      <c r="H6" s="65" t="s">
        <v>2</v>
      </c>
      <c r="I6" s="65" t="s">
        <v>11</v>
      </c>
      <c r="J6" s="65" t="s">
        <v>2</v>
      </c>
      <c r="K6" s="65" t="s">
        <v>11</v>
      </c>
      <c r="L6" s="65" t="s">
        <v>2</v>
      </c>
      <c r="M6" s="65" t="s">
        <v>11</v>
      </c>
      <c r="N6" s="65" t="s">
        <v>2</v>
      </c>
      <c r="O6" s="65" t="s">
        <v>11</v>
      </c>
      <c r="P6" s="65" t="s">
        <v>2</v>
      </c>
      <c r="Q6" s="65" t="s">
        <v>11</v>
      </c>
      <c r="R6" s="66" t="s">
        <v>2</v>
      </c>
      <c r="S6" s="66" t="s">
        <v>11</v>
      </c>
      <c r="T6" s="66" t="s">
        <v>2</v>
      </c>
      <c r="U6" s="66" t="s">
        <v>11</v>
      </c>
      <c r="V6" s="66" t="s">
        <v>2</v>
      </c>
      <c r="W6" s="66" t="s">
        <v>11</v>
      </c>
      <c r="X6" s="66" t="s">
        <v>2</v>
      </c>
      <c r="Y6" s="66" t="s">
        <v>11</v>
      </c>
      <c r="Z6" s="66" t="s">
        <v>2</v>
      </c>
      <c r="AA6" s="66" t="s">
        <v>11</v>
      </c>
      <c r="AB6" s="67" t="s">
        <v>2</v>
      </c>
      <c r="AC6" s="68" t="s">
        <v>11</v>
      </c>
      <c r="AD6" s="212"/>
      <c r="AE6" s="212"/>
      <c r="AF6" s="212"/>
      <c r="AG6" s="212"/>
      <c r="AH6" s="212"/>
      <c r="AI6" s="212"/>
      <c r="AJ6" s="208"/>
      <c r="AK6" s="212"/>
      <c r="AL6" s="212"/>
      <c r="AM6" s="212"/>
      <c r="AN6" s="234"/>
      <c r="AO6" s="212"/>
      <c r="AP6" s="212"/>
    </row>
    <row r="7" spans="1:42" ht="30" x14ac:dyDescent="0.2">
      <c r="A7" s="92" t="s">
        <v>55</v>
      </c>
      <c r="B7" s="93" t="s">
        <v>139</v>
      </c>
      <c r="C7" s="93" t="s">
        <v>55</v>
      </c>
      <c r="D7" s="87">
        <v>10089</v>
      </c>
      <c r="E7" s="87">
        <v>9636.6421621621612</v>
      </c>
      <c r="F7" s="87">
        <v>5570</v>
      </c>
      <c r="G7" s="87">
        <v>5439.8824324324305</v>
      </c>
      <c r="H7" s="87">
        <v>8231</v>
      </c>
      <c r="I7" s="87">
        <v>8069.4370270270301</v>
      </c>
      <c r="J7" s="87">
        <v>1359</v>
      </c>
      <c r="K7" s="87">
        <v>1338.5783783783802</v>
      </c>
      <c r="L7" s="87">
        <v>174</v>
      </c>
      <c r="M7" s="87">
        <v>172.20810810810801</v>
      </c>
      <c r="N7" s="87">
        <f>9909+1905</f>
        <v>11814</v>
      </c>
      <c r="O7" s="87">
        <f>9571.85+1905</f>
        <v>11476.85</v>
      </c>
      <c r="P7" s="95">
        <f>SUM(D7,F7,H7,J7,L7,N7)</f>
        <v>37237</v>
      </c>
      <c r="Q7" s="95">
        <f t="shared" ref="Q7:Q51" si="0">SUM(E7,G7,I7,K7,M7,O7)</f>
        <v>36133.598108108112</v>
      </c>
      <c r="R7" s="87">
        <v>70.664556962025316</v>
      </c>
      <c r="S7" s="87">
        <v>69.296297807241203</v>
      </c>
      <c r="T7" s="87">
        <v>248.33544303797467</v>
      </c>
      <c r="U7" s="87">
        <v>247.4637021927588</v>
      </c>
      <c r="V7" s="87">
        <v>171</v>
      </c>
      <c r="W7" s="87">
        <v>170.35135135135101</v>
      </c>
      <c r="X7" s="87">
        <v>37</v>
      </c>
      <c r="Y7" s="87">
        <v>36.027027027026996</v>
      </c>
      <c r="Z7" s="96">
        <f t="shared" ref="Z7:Z51" si="1">SUM(R7,T7,V7,X7,)</f>
        <v>527</v>
      </c>
      <c r="AA7" s="96">
        <f t="shared" ref="AA7:AA51" si="2">SUM(S7,U7,W7,Y7)</f>
        <v>523.13837837837798</v>
      </c>
      <c r="AB7" s="97">
        <f t="shared" ref="AB7:AC9" si="3">P7+Z7</f>
        <v>37764</v>
      </c>
      <c r="AC7" s="97">
        <f t="shared" si="3"/>
        <v>36656.736486486487</v>
      </c>
      <c r="AD7" s="88">
        <v>88331000</v>
      </c>
      <c r="AE7" s="89">
        <v>0</v>
      </c>
      <c r="AF7" s="89">
        <v>0</v>
      </c>
      <c r="AG7" s="88">
        <v>5473000</v>
      </c>
      <c r="AH7" s="88">
        <v>17547000</v>
      </c>
      <c r="AI7" s="88">
        <v>6918000</v>
      </c>
      <c r="AJ7" s="106">
        <f t="shared" ref="AJ7:AJ51" si="4">SUM(AD7:AI7)</f>
        <v>118269000</v>
      </c>
      <c r="AK7" s="108">
        <v>7494000</v>
      </c>
      <c r="AL7" s="108">
        <v>994000</v>
      </c>
      <c r="AM7" s="106">
        <f t="shared" ref="AM7:AM51" si="5">SUM(AK7:AL7)</f>
        <v>8488000</v>
      </c>
      <c r="AN7" s="106">
        <f t="shared" ref="AN7:AN51" si="6">SUM(AM7,AJ7)</f>
        <v>126757000</v>
      </c>
      <c r="AO7" s="102"/>
      <c r="AP7" s="51"/>
    </row>
    <row r="8" spans="1:42" ht="30" x14ac:dyDescent="0.2">
      <c r="A8" s="92" t="s">
        <v>331</v>
      </c>
      <c r="B8" s="93" t="s">
        <v>139</v>
      </c>
      <c r="C8" s="93" t="s">
        <v>55</v>
      </c>
      <c r="D8" s="87">
        <v>784</v>
      </c>
      <c r="E8" s="87">
        <v>740.19729729729704</v>
      </c>
      <c r="F8" s="87">
        <v>1445</v>
      </c>
      <c r="G8" s="87">
        <v>1404.2086486486503</v>
      </c>
      <c r="H8" s="87">
        <v>5165</v>
      </c>
      <c r="I8" s="87">
        <v>5046.9108108108103</v>
      </c>
      <c r="J8" s="87">
        <v>1134</v>
      </c>
      <c r="K8" s="87">
        <v>1123.2305405405402</v>
      </c>
      <c r="L8" s="87">
        <v>90</v>
      </c>
      <c r="M8" s="87">
        <v>88.805675675675687</v>
      </c>
      <c r="N8" s="87">
        <f>1123+22</f>
        <v>1145</v>
      </c>
      <c r="O8" s="87">
        <f>1117.06081081081+22</f>
        <v>1139.0608108108099</v>
      </c>
      <c r="P8" s="95">
        <f>SUM(D8,F8,H8,J8,L8,N8)</f>
        <v>9763</v>
      </c>
      <c r="Q8" s="95">
        <f t="shared" ref="Q8" si="7">SUM(E8,G8,I8,K8,M8,O8)</f>
        <v>9542.4137837837843</v>
      </c>
      <c r="R8" s="87">
        <v>44.173228346456696</v>
      </c>
      <c r="S8" s="87">
        <v>44.173228346456696</v>
      </c>
      <c r="T8" s="87">
        <v>210.82677165354332</v>
      </c>
      <c r="U8" s="87">
        <v>210.82677165354332</v>
      </c>
      <c r="V8" s="113">
        <v>5</v>
      </c>
      <c r="W8" s="113">
        <v>5</v>
      </c>
      <c r="X8" s="113">
        <v>0</v>
      </c>
      <c r="Y8" s="113">
        <v>0</v>
      </c>
      <c r="Z8" s="96">
        <f t="shared" si="1"/>
        <v>260</v>
      </c>
      <c r="AA8" s="96">
        <f t="shared" si="2"/>
        <v>260</v>
      </c>
      <c r="AB8" s="97">
        <f t="shared" si="3"/>
        <v>10023</v>
      </c>
      <c r="AC8" s="97">
        <f t="shared" si="3"/>
        <v>9802.4137837837843</v>
      </c>
      <c r="AD8" s="88">
        <v>27320000</v>
      </c>
      <c r="AE8" s="89">
        <v>0</v>
      </c>
      <c r="AF8" s="89">
        <v>0</v>
      </c>
      <c r="AG8" s="89">
        <v>615000</v>
      </c>
      <c r="AH8" s="89">
        <v>5616000</v>
      </c>
      <c r="AI8" s="89">
        <v>2192000</v>
      </c>
      <c r="AJ8" s="106">
        <f t="shared" si="4"/>
        <v>35743000</v>
      </c>
      <c r="AK8" s="108">
        <v>7688000</v>
      </c>
      <c r="AL8" s="108">
        <v>1496000</v>
      </c>
      <c r="AM8" s="106">
        <f t="shared" si="5"/>
        <v>9184000</v>
      </c>
      <c r="AN8" s="106">
        <f t="shared" si="6"/>
        <v>44927000</v>
      </c>
      <c r="AO8" s="103"/>
      <c r="AP8" s="4"/>
    </row>
    <row r="9" spans="1:42" ht="30" x14ac:dyDescent="0.2">
      <c r="A9" s="104" t="s">
        <v>294</v>
      </c>
      <c r="B9" s="93" t="s">
        <v>68</v>
      </c>
      <c r="C9" s="93" t="s">
        <v>55</v>
      </c>
      <c r="D9" s="81">
        <v>148</v>
      </c>
      <c r="E9" s="87">
        <v>144.43</v>
      </c>
      <c r="F9" s="52">
        <v>215</v>
      </c>
      <c r="G9" s="87">
        <v>206.54</v>
      </c>
      <c r="H9" s="52">
        <v>1739</v>
      </c>
      <c r="I9" s="87">
        <v>1673.42</v>
      </c>
      <c r="J9" s="52">
        <v>1574</v>
      </c>
      <c r="K9" s="87">
        <v>1499.33</v>
      </c>
      <c r="L9" s="52">
        <v>34</v>
      </c>
      <c r="M9" s="87">
        <v>30.22</v>
      </c>
      <c r="N9" s="52">
        <v>0</v>
      </c>
      <c r="O9" s="52">
        <v>0</v>
      </c>
      <c r="P9" s="95">
        <f t="shared" ref="P9:P51" si="8">SUM(D9,F9,H9,J9,L9,N9)</f>
        <v>3710</v>
      </c>
      <c r="Q9" s="95">
        <f t="shared" si="0"/>
        <v>3553.94</v>
      </c>
      <c r="R9" s="52">
        <v>1</v>
      </c>
      <c r="S9" s="52">
        <v>1</v>
      </c>
      <c r="T9" s="52">
        <v>0</v>
      </c>
      <c r="U9" s="52">
        <v>0</v>
      </c>
      <c r="V9" s="52">
        <v>151</v>
      </c>
      <c r="W9" s="87">
        <v>141.80000000000001</v>
      </c>
      <c r="X9" s="52">
        <v>0</v>
      </c>
      <c r="Y9" s="52">
        <v>0</v>
      </c>
      <c r="Z9" s="54">
        <f t="shared" si="1"/>
        <v>152</v>
      </c>
      <c r="AA9" s="54">
        <f t="shared" si="2"/>
        <v>142.80000000000001</v>
      </c>
      <c r="AB9" s="97">
        <f t="shared" si="3"/>
        <v>3862</v>
      </c>
      <c r="AC9" s="97">
        <f t="shared" si="3"/>
        <v>3696.7400000000002</v>
      </c>
      <c r="AD9" s="88">
        <v>11533501.199999999</v>
      </c>
      <c r="AE9" s="89">
        <v>77109.69</v>
      </c>
      <c r="AF9" s="89">
        <v>2404553</v>
      </c>
      <c r="AG9" s="89">
        <v>403467.03</v>
      </c>
      <c r="AH9" s="89">
        <v>2474068.92</v>
      </c>
      <c r="AI9" s="89">
        <v>1361947.98</v>
      </c>
      <c r="AJ9" s="58">
        <f t="shared" si="4"/>
        <v>18254647.819999997</v>
      </c>
      <c r="AK9" s="108">
        <v>878058.16</v>
      </c>
      <c r="AL9" s="108">
        <v>0</v>
      </c>
      <c r="AM9" s="60">
        <f t="shared" si="5"/>
        <v>878058.16</v>
      </c>
      <c r="AN9" s="60">
        <f t="shared" si="6"/>
        <v>19132705.979999997</v>
      </c>
      <c r="AO9" s="107">
        <v>42369</v>
      </c>
      <c r="AP9" s="51" t="s">
        <v>333</v>
      </c>
    </row>
    <row r="10" spans="1:42" ht="45" x14ac:dyDescent="0.2">
      <c r="A10" s="104" t="s">
        <v>192</v>
      </c>
      <c r="B10" s="93" t="s">
        <v>134</v>
      </c>
      <c r="C10" s="93" t="s">
        <v>55</v>
      </c>
      <c r="D10" s="81">
        <v>139</v>
      </c>
      <c r="E10" s="87">
        <v>136.16</v>
      </c>
      <c r="F10" s="52">
        <v>305</v>
      </c>
      <c r="G10" s="87">
        <v>288.57</v>
      </c>
      <c r="H10" s="52">
        <v>427</v>
      </c>
      <c r="I10" s="87">
        <v>411.93</v>
      </c>
      <c r="J10" s="52">
        <v>59</v>
      </c>
      <c r="K10" s="87">
        <v>58.7</v>
      </c>
      <c r="L10" s="52">
        <v>3</v>
      </c>
      <c r="M10" s="52">
        <v>3</v>
      </c>
      <c r="N10" s="52">
        <v>0</v>
      </c>
      <c r="O10" s="52">
        <v>0</v>
      </c>
      <c r="P10" s="95">
        <f t="shared" si="8"/>
        <v>933</v>
      </c>
      <c r="Q10" s="95">
        <f t="shared" si="0"/>
        <v>898.36000000000013</v>
      </c>
      <c r="R10" s="52">
        <v>17</v>
      </c>
      <c r="S10" s="52">
        <v>17</v>
      </c>
      <c r="T10" s="52">
        <v>0</v>
      </c>
      <c r="U10" s="52">
        <v>0</v>
      </c>
      <c r="V10" s="52">
        <v>54</v>
      </c>
      <c r="W10" s="87">
        <v>53.2</v>
      </c>
      <c r="X10" s="52">
        <v>0</v>
      </c>
      <c r="Y10" s="52">
        <v>0</v>
      </c>
      <c r="Z10" s="96">
        <f t="shared" si="1"/>
        <v>71</v>
      </c>
      <c r="AA10" s="96">
        <f t="shared" si="2"/>
        <v>70.2</v>
      </c>
      <c r="AB10" s="97">
        <f t="shared" ref="AB10:AB51" si="9">P10+Z10</f>
        <v>1004</v>
      </c>
      <c r="AC10" s="97">
        <f t="shared" ref="AC10:AC51" si="10">Q10+AA10</f>
        <v>968.56000000000017</v>
      </c>
      <c r="AD10" s="88">
        <v>2321855.54</v>
      </c>
      <c r="AE10" s="89">
        <v>58703.22</v>
      </c>
      <c r="AF10" s="89">
        <v>3400</v>
      </c>
      <c r="AG10" s="89">
        <v>65330</v>
      </c>
      <c r="AH10" s="89">
        <v>498587.33</v>
      </c>
      <c r="AI10" s="89">
        <v>187583.35</v>
      </c>
      <c r="AJ10" s="106">
        <f t="shared" si="4"/>
        <v>3135459.4400000004</v>
      </c>
      <c r="AK10" s="108">
        <v>510454</v>
      </c>
      <c r="AL10" s="108">
        <v>0</v>
      </c>
      <c r="AM10" s="106">
        <f t="shared" si="5"/>
        <v>510454</v>
      </c>
      <c r="AN10" s="106">
        <f t="shared" si="6"/>
        <v>3645913.4400000004</v>
      </c>
      <c r="AO10" s="107"/>
      <c r="AP10" s="51"/>
    </row>
    <row r="11" spans="1:42" ht="45" x14ac:dyDescent="0.2">
      <c r="A11" s="93" t="s">
        <v>195</v>
      </c>
      <c r="B11" s="93" t="s">
        <v>134</v>
      </c>
      <c r="C11" s="93" t="s">
        <v>55</v>
      </c>
      <c r="D11" s="81">
        <v>0</v>
      </c>
      <c r="E11" s="52">
        <v>0</v>
      </c>
      <c r="F11" s="52">
        <v>0</v>
      </c>
      <c r="G11" s="52">
        <v>0</v>
      </c>
      <c r="H11" s="52">
        <v>0</v>
      </c>
      <c r="I11" s="52">
        <v>0</v>
      </c>
      <c r="J11" s="52">
        <v>0</v>
      </c>
      <c r="K11" s="52">
        <v>0</v>
      </c>
      <c r="L11" s="52">
        <v>0</v>
      </c>
      <c r="M11" s="52">
        <v>0</v>
      </c>
      <c r="N11" s="52">
        <v>179</v>
      </c>
      <c r="O11" s="52">
        <v>166</v>
      </c>
      <c r="P11" s="95">
        <f t="shared" si="8"/>
        <v>179</v>
      </c>
      <c r="Q11" s="95">
        <f t="shared" si="0"/>
        <v>166</v>
      </c>
      <c r="R11" s="52">
        <v>1</v>
      </c>
      <c r="S11" s="52">
        <v>1</v>
      </c>
      <c r="T11" s="52">
        <v>0</v>
      </c>
      <c r="U11" s="52">
        <v>0</v>
      </c>
      <c r="V11" s="52">
        <v>0</v>
      </c>
      <c r="W11" s="52">
        <v>0</v>
      </c>
      <c r="X11" s="52">
        <v>1</v>
      </c>
      <c r="Y11" s="52">
        <v>1</v>
      </c>
      <c r="Z11" s="96">
        <f t="shared" si="1"/>
        <v>2</v>
      </c>
      <c r="AA11" s="96">
        <f t="shared" si="2"/>
        <v>2</v>
      </c>
      <c r="AB11" s="97">
        <f t="shared" si="9"/>
        <v>181</v>
      </c>
      <c r="AC11" s="97">
        <f t="shared" si="10"/>
        <v>168</v>
      </c>
      <c r="AD11" s="88">
        <v>360487</v>
      </c>
      <c r="AE11" s="89">
        <v>6404</v>
      </c>
      <c r="AF11" s="89">
        <v>0</v>
      </c>
      <c r="AG11" s="89">
        <v>5630</v>
      </c>
      <c r="AH11" s="89">
        <v>18743</v>
      </c>
      <c r="AI11" s="89">
        <v>32919</v>
      </c>
      <c r="AJ11" s="106">
        <f t="shared" si="4"/>
        <v>424183</v>
      </c>
      <c r="AK11" s="108">
        <v>1321</v>
      </c>
      <c r="AL11" s="108">
        <v>2923</v>
      </c>
      <c r="AM11" s="106">
        <f t="shared" si="5"/>
        <v>4244</v>
      </c>
      <c r="AN11" s="106">
        <f t="shared" si="6"/>
        <v>428427</v>
      </c>
      <c r="AO11" s="102"/>
      <c r="AP11" s="51"/>
    </row>
    <row r="12" spans="1:42" ht="45" x14ac:dyDescent="0.2">
      <c r="A12" s="93" t="s">
        <v>193</v>
      </c>
      <c r="B12" s="93" t="s">
        <v>134</v>
      </c>
      <c r="C12" s="93" t="s">
        <v>55</v>
      </c>
      <c r="D12" s="81">
        <v>0</v>
      </c>
      <c r="E12" s="52">
        <v>0</v>
      </c>
      <c r="F12" s="52">
        <v>0</v>
      </c>
      <c r="G12" s="52">
        <v>0</v>
      </c>
      <c r="H12" s="52">
        <v>3</v>
      </c>
      <c r="I12" s="52">
        <v>3</v>
      </c>
      <c r="J12" s="52">
        <v>3</v>
      </c>
      <c r="K12" s="52">
        <v>3</v>
      </c>
      <c r="L12" s="52">
        <v>1</v>
      </c>
      <c r="M12" s="52">
        <v>1</v>
      </c>
      <c r="N12" s="52">
        <v>32</v>
      </c>
      <c r="O12" s="87">
        <v>31.28</v>
      </c>
      <c r="P12" s="95">
        <f t="shared" si="8"/>
        <v>39</v>
      </c>
      <c r="Q12" s="95">
        <f t="shared" si="0"/>
        <v>38.28</v>
      </c>
      <c r="R12" s="52">
        <v>0</v>
      </c>
      <c r="S12" s="52">
        <v>0</v>
      </c>
      <c r="T12" s="52">
        <v>0</v>
      </c>
      <c r="U12" s="52">
        <v>0</v>
      </c>
      <c r="V12" s="52">
        <v>0</v>
      </c>
      <c r="W12" s="52">
        <v>0</v>
      </c>
      <c r="X12" s="52">
        <v>1</v>
      </c>
      <c r="Y12" s="87">
        <v>0.4</v>
      </c>
      <c r="Z12" s="96">
        <f t="shared" si="1"/>
        <v>1</v>
      </c>
      <c r="AA12" s="96">
        <f t="shared" si="2"/>
        <v>0.4</v>
      </c>
      <c r="AB12" s="97">
        <f t="shared" si="9"/>
        <v>40</v>
      </c>
      <c r="AC12" s="97">
        <f t="shared" si="10"/>
        <v>38.68</v>
      </c>
      <c r="AD12" s="88">
        <v>114005.27</v>
      </c>
      <c r="AE12" s="89">
        <v>8474.0499999999993</v>
      </c>
      <c r="AF12" s="89">
        <v>0</v>
      </c>
      <c r="AG12" s="57">
        <v>0</v>
      </c>
      <c r="AH12" s="89">
        <v>25954.59</v>
      </c>
      <c r="AI12" s="89">
        <v>8894.91</v>
      </c>
      <c r="AJ12" s="106">
        <f t="shared" si="4"/>
        <v>157328.82</v>
      </c>
      <c r="AK12" s="108">
        <v>4550</v>
      </c>
      <c r="AL12" s="59">
        <v>0</v>
      </c>
      <c r="AM12" s="106">
        <f t="shared" si="5"/>
        <v>4550</v>
      </c>
      <c r="AN12" s="106">
        <f t="shared" si="6"/>
        <v>161878.82</v>
      </c>
      <c r="AO12" s="103"/>
      <c r="AP12" s="4"/>
    </row>
    <row r="13" spans="1:42" ht="30" x14ac:dyDescent="0.2">
      <c r="A13" s="93" t="s">
        <v>194</v>
      </c>
      <c r="B13" s="93" t="s">
        <v>71</v>
      </c>
      <c r="C13" s="93" t="s">
        <v>55</v>
      </c>
      <c r="D13" s="52">
        <v>153</v>
      </c>
      <c r="E13" s="87">
        <v>75.900000000000006</v>
      </c>
      <c r="F13" s="52">
        <v>52</v>
      </c>
      <c r="G13" s="87">
        <v>48.34</v>
      </c>
      <c r="H13" s="52">
        <v>34</v>
      </c>
      <c r="I13" s="87">
        <v>33.200000000000003</v>
      </c>
      <c r="J13" s="52">
        <v>0</v>
      </c>
      <c r="K13" s="52">
        <v>0</v>
      </c>
      <c r="L13" s="52">
        <v>4</v>
      </c>
      <c r="M13" s="52">
        <v>4</v>
      </c>
      <c r="N13" s="52">
        <v>0</v>
      </c>
      <c r="O13" s="52">
        <v>0</v>
      </c>
      <c r="P13" s="95">
        <f t="shared" si="8"/>
        <v>243</v>
      </c>
      <c r="Q13" s="95">
        <f t="shared" si="0"/>
        <v>161.44</v>
      </c>
      <c r="R13" s="87">
        <v>1</v>
      </c>
      <c r="S13" s="87">
        <v>0.75</v>
      </c>
      <c r="T13" s="87">
        <v>0</v>
      </c>
      <c r="U13" s="87">
        <v>0</v>
      </c>
      <c r="V13" s="87">
        <v>0</v>
      </c>
      <c r="W13" s="87">
        <v>0</v>
      </c>
      <c r="X13" s="87">
        <v>2</v>
      </c>
      <c r="Y13" s="87">
        <v>2</v>
      </c>
      <c r="Z13" s="96">
        <f t="shared" si="1"/>
        <v>3</v>
      </c>
      <c r="AA13" s="96">
        <f t="shared" si="2"/>
        <v>2.75</v>
      </c>
      <c r="AB13" s="97">
        <f t="shared" si="9"/>
        <v>246</v>
      </c>
      <c r="AC13" s="97">
        <f t="shared" si="10"/>
        <v>164.19</v>
      </c>
      <c r="AD13" s="88">
        <v>358714.44</v>
      </c>
      <c r="AE13" s="89">
        <v>0</v>
      </c>
      <c r="AF13" s="89">
        <v>0</v>
      </c>
      <c r="AG13" s="89">
        <v>0</v>
      </c>
      <c r="AH13" s="89">
        <v>25529.719999999998</v>
      </c>
      <c r="AI13" s="89">
        <v>28950.530000000002</v>
      </c>
      <c r="AJ13" s="106">
        <f t="shared" si="4"/>
        <v>413194.69</v>
      </c>
      <c r="AK13" s="108">
        <v>3031.89</v>
      </c>
      <c r="AL13" s="108">
        <v>4141.09</v>
      </c>
      <c r="AM13" s="106">
        <f t="shared" si="5"/>
        <v>7172.98</v>
      </c>
      <c r="AN13" s="106">
        <f t="shared" si="6"/>
        <v>420367.67</v>
      </c>
      <c r="AO13" s="103"/>
      <c r="AP13" s="4"/>
    </row>
    <row r="14" spans="1:42" ht="30" x14ac:dyDescent="0.2">
      <c r="A14" s="92" t="s">
        <v>327</v>
      </c>
      <c r="B14" s="93" t="s">
        <v>68</v>
      </c>
      <c r="C14" s="93" t="s">
        <v>55</v>
      </c>
      <c r="D14" s="81">
        <v>76</v>
      </c>
      <c r="E14" s="87">
        <v>73.310812999999996</v>
      </c>
      <c r="F14" s="52">
        <v>307</v>
      </c>
      <c r="G14" s="87">
        <v>298.70270400000004</v>
      </c>
      <c r="H14" s="52">
        <v>39</v>
      </c>
      <c r="I14" s="52">
        <v>39</v>
      </c>
      <c r="J14" s="52">
        <v>12</v>
      </c>
      <c r="K14" s="52">
        <v>12</v>
      </c>
      <c r="L14" s="52">
        <v>1</v>
      </c>
      <c r="M14" s="52">
        <v>1</v>
      </c>
      <c r="N14" s="52">
        <v>0</v>
      </c>
      <c r="O14" s="52">
        <v>0</v>
      </c>
      <c r="P14" s="95">
        <f t="shared" si="8"/>
        <v>435</v>
      </c>
      <c r="Q14" s="95">
        <f t="shared" si="0"/>
        <v>424.01351700000004</v>
      </c>
      <c r="R14" s="52">
        <v>5</v>
      </c>
      <c r="S14" s="52">
        <v>5</v>
      </c>
      <c r="T14" s="52">
        <v>0</v>
      </c>
      <c r="U14" s="52">
        <v>0</v>
      </c>
      <c r="V14" s="52">
        <v>0</v>
      </c>
      <c r="W14" s="52">
        <v>0</v>
      </c>
      <c r="X14" s="52">
        <v>0</v>
      </c>
      <c r="Y14" s="52">
        <v>0</v>
      </c>
      <c r="Z14" s="96">
        <f t="shared" si="1"/>
        <v>5</v>
      </c>
      <c r="AA14" s="96">
        <f t="shared" si="2"/>
        <v>5</v>
      </c>
      <c r="AB14" s="97">
        <f t="shared" si="9"/>
        <v>440</v>
      </c>
      <c r="AC14" s="97">
        <f t="shared" si="10"/>
        <v>429.01351700000004</v>
      </c>
      <c r="AD14" s="88">
        <v>955546.6</v>
      </c>
      <c r="AE14" s="89">
        <v>22325.600000000093</v>
      </c>
      <c r="AF14" s="89">
        <v>0</v>
      </c>
      <c r="AG14" s="89">
        <v>9565</v>
      </c>
      <c r="AH14" s="89">
        <v>203682</v>
      </c>
      <c r="AI14" s="89">
        <v>70469.8</v>
      </c>
      <c r="AJ14" s="106">
        <f t="shared" si="4"/>
        <v>1261589.0000000002</v>
      </c>
      <c r="AK14" s="108">
        <v>15321.746000000001</v>
      </c>
      <c r="AL14" s="108">
        <v>0</v>
      </c>
      <c r="AM14" s="106">
        <f t="shared" si="5"/>
        <v>15321.746000000001</v>
      </c>
      <c r="AN14" s="106">
        <f t="shared" si="6"/>
        <v>1276910.7460000003</v>
      </c>
      <c r="AO14" s="103"/>
      <c r="AP14" s="4"/>
    </row>
    <row r="15" spans="1:42" x14ac:dyDescent="0.2">
      <c r="A15" s="20"/>
      <c r="B15" s="20"/>
      <c r="C15" s="20"/>
      <c r="D15" s="52"/>
      <c r="E15" s="52"/>
      <c r="F15" s="52"/>
      <c r="G15" s="52"/>
      <c r="H15" s="52"/>
      <c r="I15" s="52"/>
      <c r="J15" s="52"/>
      <c r="K15" s="52"/>
      <c r="L15" s="52"/>
      <c r="M15" s="52"/>
      <c r="N15" s="52"/>
      <c r="O15" s="52"/>
      <c r="P15" s="53">
        <f t="shared" si="8"/>
        <v>0</v>
      </c>
      <c r="Q15" s="53">
        <f t="shared" si="0"/>
        <v>0</v>
      </c>
      <c r="R15" s="52"/>
      <c r="S15" s="52"/>
      <c r="T15" s="52"/>
      <c r="U15" s="52"/>
      <c r="V15" s="52"/>
      <c r="W15" s="52"/>
      <c r="X15" s="52"/>
      <c r="Y15" s="52"/>
      <c r="Z15" s="54">
        <f t="shared" si="1"/>
        <v>0</v>
      </c>
      <c r="AA15" s="54">
        <f t="shared" si="2"/>
        <v>0</v>
      </c>
      <c r="AB15" s="55">
        <f t="shared" si="9"/>
        <v>0</v>
      </c>
      <c r="AC15" s="55">
        <f t="shared" si="10"/>
        <v>0</v>
      </c>
      <c r="AD15" s="56"/>
      <c r="AE15" s="57"/>
      <c r="AF15" s="57"/>
      <c r="AG15" s="57"/>
      <c r="AH15" s="57"/>
      <c r="AI15" s="57"/>
      <c r="AJ15" s="58">
        <f t="shared" si="4"/>
        <v>0</v>
      </c>
      <c r="AK15" s="59"/>
      <c r="AL15" s="59"/>
      <c r="AM15" s="60">
        <f t="shared" si="5"/>
        <v>0</v>
      </c>
      <c r="AN15" s="60">
        <f t="shared" si="6"/>
        <v>0</v>
      </c>
      <c r="AO15" s="4"/>
      <c r="AP15" s="4"/>
    </row>
    <row r="16" spans="1:42" x14ac:dyDescent="0.2">
      <c r="A16" s="20"/>
      <c r="B16" s="20"/>
      <c r="C16" s="20"/>
      <c r="D16" s="52"/>
      <c r="E16" s="52"/>
      <c r="F16" s="52"/>
      <c r="G16" s="52"/>
      <c r="H16" s="52"/>
      <c r="I16" s="52"/>
      <c r="J16" s="52"/>
      <c r="K16" s="52"/>
      <c r="L16" s="52"/>
      <c r="M16" s="52"/>
      <c r="N16" s="52"/>
      <c r="O16" s="52"/>
      <c r="P16" s="53">
        <f t="shared" si="8"/>
        <v>0</v>
      </c>
      <c r="Q16" s="53">
        <f t="shared" si="0"/>
        <v>0</v>
      </c>
      <c r="R16" s="52"/>
      <c r="S16" s="52"/>
      <c r="T16" s="52"/>
      <c r="U16" s="52"/>
      <c r="V16" s="52"/>
      <c r="W16" s="52"/>
      <c r="X16" s="52"/>
      <c r="Y16" s="52"/>
      <c r="Z16" s="54">
        <f t="shared" si="1"/>
        <v>0</v>
      </c>
      <c r="AA16" s="54">
        <f t="shared" si="2"/>
        <v>0</v>
      </c>
      <c r="AB16" s="55">
        <f t="shared" si="9"/>
        <v>0</v>
      </c>
      <c r="AC16" s="55">
        <f t="shared" si="10"/>
        <v>0</v>
      </c>
      <c r="AD16" s="56"/>
      <c r="AE16" s="57"/>
      <c r="AF16" s="57"/>
      <c r="AG16" s="57"/>
      <c r="AH16" s="57"/>
      <c r="AI16" s="57"/>
      <c r="AJ16" s="58">
        <f t="shared" si="4"/>
        <v>0</v>
      </c>
      <c r="AK16" s="59"/>
      <c r="AL16" s="59"/>
      <c r="AM16" s="60">
        <f t="shared" si="5"/>
        <v>0</v>
      </c>
      <c r="AN16" s="60">
        <f t="shared" si="6"/>
        <v>0</v>
      </c>
      <c r="AO16" s="4"/>
      <c r="AP16" s="4"/>
    </row>
    <row r="17" spans="1:42" x14ac:dyDescent="0.2">
      <c r="A17" s="20"/>
      <c r="B17" s="20"/>
      <c r="C17" s="20"/>
      <c r="D17" s="52"/>
      <c r="E17" s="52"/>
      <c r="F17" s="52"/>
      <c r="G17" s="52"/>
      <c r="H17" s="52"/>
      <c r="I17" s="52"/>
      <c r="J17" s="52"/>
      <c r="K17" s="52"/>
      <c r="L17" s="52"/>
      <c r="M17" s="52"/>
      <c r="N17" s="52"/>
      <c r="O17" s="52"/>
      <c r="P17" s="53">
        <f t="shared" si="8"/>
        <v>0</v>
      </c>
      <c r="Q17" s="53">
        <f t="shared" si="0"/>
        <v>0</v>
      </c>
      <c r="R17" s="52"/>
      <c r="S17" s="52"/>
      <c r="T17" s="52"/>
      <c r="U17" s="52"/>
      <c r="V17" s="52"/>
      <c r="W17" s="52"/>
      <c r="X17" s="52"/>
      <c r="Y17" s="52"/>
      <c r="Z17" s="54">
        <f t="shared" si="1"/>
        <v>0</v>
      </c>
      <c r="AA17" s="54">
        <f t="shared" si="2"/>
        <v>0</v>
      </c>
      <c r="AB17" s="55">
        <f t="shared" si="9"/>
        <v>0</v>
      </c>
      <c r="AC17" s="55">
        <f t="shared" si="10"/>
        <v>0</v>
      </c>
      <c r="AD17" s="56"/>
      <c r="AE17" s="57"/>
      <c r="AF17" s="57"/>
      <c r="AG17" s="57"/>
      <c r="AH17" s="57"/>
      <c r="AI17" s="57"/>
      <c r="AJ17" s="58">
        <f t="shared" si="4"/>
        <v>0</v>
      </c>
      <c r="AK17" s="59"/>
      <c r="AL17" s="59"/>
      <c r="AM17" s="60">
        <f t="shared" si="5"/>
        <v>0</v>
      </c>
      <c r="AN17" s="60">
        <f t="shared" si="6"/>
        <v>0</v>
      </c>
      <c r="AO17" s="4"/>
      <c r="AP17" s="4"/>
    </row>
    <row r="18" spans="1:42" x14ac:dyDescent="0.2">
      <c r="A18" s="20"/>
      <c r="B18" s="20"/>
      <c r="C18" s="20"/>
      <c r="D18" s="52"/>
      <c r="E18" s="52"/>
      <c r="F18" s="52"/>
      <c r="G18" s="52"/>
      <c r="H18" s="52"/>
      <c r="I18" s="52"/>
      <c r="J18" s="52"/>
      <c r="K18" s="52"/>
      <c r="L18" s="52"/>
      <c r="M18" s="52"/>
      <c r="N18" s="52"/>
      <c r="O18" s="52"/>
      <c r="P18" s="53">
        <f t="shared" si="8"/>
        <v>0</v>
      </c>
      <c r="Q18" s="53">
        <f t="shared" si="0"/>
        <v>0</v>
      </c>
      <c r="R18" s="52"/>
      <c r="S18" s="52"/>
      <c r="T18" s="52"/>
      <c r="U18" s="52"/>
      <c r="V18" s="52"/>
      <c r="W18" s="52"/>
      <c r="X18" s="52"/>
      <c r="Y18" s="52"/>
      <c r="Z18" s="54">
        <f t="shared" si="1"/>
        <v>0</v>
      </c>
      <c r="AA18" s="54">
        <f t="shared" si="2"/>
        <v>0</v>
      </c>
      <c r="AB18" s="55">
        <f t="shared" si="9"/>
        <v>0</v>
      </c>
      <c r="AC18" s="55">
        <f t="shared" si="10"/>
        <v>0</v>
      </c>
      <c r="AD18" s="56"/>
      <c r="AE18" s="57"/>
      <c r="AF18" s="57"/>
      <c r="AG18" s="57"/>
      <c r="AH18" s="57"/>
      <c r="AI18" s="57"/>
      <c r="AJ18" s="58">
        <f t="shared" si="4"/>
        <v>0</v>
      </c>
      <c r="AK18" s="59"/>
      <c r="AL18" s="59"/>
      <c r="AM18" s="60">
        <f t="shared" si="5"/>
        <v>0</v>
      </c>
      <c r="AN18" s="60">
        <f t="shared" si="6"/>
        <v>0</v>
      </c>
      <c r="AO18" s="4"/>
      <c r="AP18" s="4"/>
    </row>
    <row r="19" spans="1:42" x14ac:dyDescent="0.2">
      <c r="A19" s="20"/>
      <c r="B19" s="20"/>
      <c r="C19" s="20"/>
      <c r="D19" s="52"/>
      <c r="E19" s="52"/>
      <c r="F19" s="52"/>
      <c r="G19" s="52"/>
      <c r="H19" s="52"/>
      <c r="I19" s="52"/>
      <c r="J19" s="52"/>
      <c r="K19" s="52"/>
      <c r="L19" s="52"/>
      <c r="M19" s="52"/>
      <c r="N19" s="52"/>
      <c r="O19" s="52"/>
      <c r="P19" s="53">
        <f t="shared" si="8"/>
        <v>0</v>
      </c>
      <c r="Q19" s="53">
        <f t="shared" si="0"/>
        <v>0</v>
      </c>
      <c r="R19" s="52"/>
      <c r="S19" s="52"/>
      <c r="T19" s="52"/>
      <c r="U19" s="52"/>
      <c r="V19" s="52"/>
      <c r="W19" s="52"/>
      <c r="X19" s="52"/>
      <c r="Y19" s="52"/>
      <c r="Z19" s="54">
        <f t="shared" si="1"/>
        <v>0</v>
      </c>
      <c r="AA19" s="54">
        <f t="shared" si="2"/>
        <v>0</v>
      </c>
      <c r="AB19" s="55">
        <f t="shared" si="9"/>
        <v>0</v>
      </c>
      <c r="AC19" s="55">
        <f t="shared" si="10"/>
        <v>0</v>
      </c>
      <c r="AD19" s="56"/>
      <c r="AE19" s="57"/>
      <c r="AF19" s="57"/>
      <c r="AG19" s="57"/>
      <c r="AH19" s="57"/>
      <c r="AI19" s="57"/>
      <c r="AJ19" s="58">
        <f t="shared" si="4"/>
        <v>0</v>
      </c>
      <c r="AK19" s="59"/>
      <c r="AL19" s="59"/>
      <c r="AM19" s="60">
        <f t="shared" si="5"/>
        <v>0</v>
      </c>
      <c r="AN19" s="60">
        <f t="shared" si="6"/>
        <v>0</v>
      </c>
      <c r="AO19" s="4"/>
      <c r="AP19" s="4"/>
    </row>
    <row r="20" spans="1:42" x14ac:dyDescent="0.2">
      <c r="A20" s="20"/>
      <c r="B20" s="20"/>
      <c r="C20" s="20"/>
      <c r="D20" s="52"/>
      <c r="E20" s="52"/>
      <c r="F20" s="52"/>
      <c r="G20" s="52"/>
      <c r="H20" s="52"/>
      <c r="I20" s="52"/>
      <c r="J20" s="52"/>
      <c r="K20" s="52"/>
      <c r="L20" s="52"/>
      <c r="M20" s="52"/>
      <c r="N20" s="52"/>
      <c r="O20" s="52"/>
      <c r="P20" s="53">
        <f t="shared" si="8"/>
        <v>0</v>
      </c>
      <c r="Q20" s="53">
        <f t="shared" si="0"/>
        <v>0</v>
      </c>
      <c r="R20" s="52"/>
      <c r="S20" s="52"/>
      <c r="T20" s="52"/>
      <c r="U20" s="52"/>
      <c r="V20" s="52"/>
      <c r="W20" s="52"/>
      <c r="X20" s="52"/>
      <c r="Y20" s="52"/>
      <c r="Z20" s="54">
        <f t="shared" si="1"/>
        <v>0</v>
      </c>
      <c r="AA20" s="54">
        <f t="shared" si="2"/>
        <v>0</v>
      </c>
      <c r="AB20" s="55">
        <f t="shared" si="9"/>
        <v>0</v>
      </c>
      <c r="AC20" s="55">
        <f t="shared" si="10"/>
        <v>0</v>
      </c>
      <c r="AD20" s="56"/>
      <c r="AE20" s="57"/>
      <c r="AF20" s="57"/>
      <c r="AG20" s="57"/>
      <c r="AH20" s="57"/>
      <c r="AI20" s="57"/>
      <c r="AJ20" s="58">
        <f t="shared" si="4"/>
        <v>0</v>
      </c>
      <c r="AK20" s="59"/>
      <c r="AL20" s="59"/>
      <c r="AM20" s="60">
        <f t="shared" si="5"/>
        <v>0</v>
      </c>
      <c r="AN20" s="60">
        <f t="shared" si="6"/>
        <v>0</v>
      </c>
      <c r="AO20" s="4"/>
      <c r="AP20" s="4"/>
    </row>
    <row r="21" spans="1:42" x14ac:dyDescent="0.2">
      <c r="A21" s="20"/>
      <c r="B21" s="20"/>
      <c r="C21" s="20"/>
      <c r="D21" s="52"/>
      <c r="E21" s="52"/>
      <c r="F21" s="52"/>
      <c r="G21" s="52"/>
      <c r="H21" s="52"/>
      <c r="I21" s="52"/>
      <c r="J21" s="52"/>
      <c r="K21" s="52"/>
      <c r="L21" s="52"/>
      <c r="M21" s="52"/>
      <c r="N21" s="52"/>
      <c r="O21" s="52"/>
      <c r="P21" s="53">
        <f t="shared" si="8"/>
        <v>0</v>
      </c>
      <c r="Q21" s="53">
        <f t="shared" si="0"/>
        <v>0</v>
      </c>
      <c r="R21" s="52"/>
      <c r="S21" s="52"/>
      <c r="T21" s="52"/>
      <c r="U21" s="52"/>
      <c r="V21" s="52"/>
      <c r="W21" s="52"/>
      <c r="X21" s="52"/>
      <c r="Y21" s="52"/>
      <c r="Z21" s="54">
        <f t="shared" si="1"/>
        <v>0</v>
      </c>
      <c r="AA21" s="54">
        <f t="shared" si="2"/>
        <v>0</v>
      </c>
      <c r="AB21" s="55">
        <f t="shared" si="9"/>
        <v>0</v>
      </c>
      <c r="AC21" s="55">
        <f t="shared" si="10"/>
        <v>0</v>
      </c>
      <c r="AD21" s="56"/>
      <c r="AE21" s="57"/>
      <c r="AF21" s="57"/>
      <c r="AG21" s="57"/>
      <c r="AH21" s="57"/>
      <c r="AI21" s="57"/>
      <c r="AJ21" s="58">
        <f t="shared" si="4"/>
        <v>0</v>
      </c>
      <c r="AK21" s="59"/>
      <c r="AL21" s="59"/>
      <c r="AM21" s="60">
        <f t="shared" si="5"/>
        <v>0</v>
      </c>
      <c r="AN21" s="60">
        <f t="shared" si="6"/>
        <v>0</v>
      </c>
      <c r="AO21" s="4"/>
      <c r="AP21" s="4"/>
    </row>
    <row r="22" spans="1:42" x14ac:dyDescent="0.2">
      <c r="A22" s="20"/>
      <c r="B22" s="20"/>
      <c r="C22" s="20"/>
      <c r="D22" s="52"/>
      <c r="E22" s="52"/>
      <c r="F22" s="52"/>
      <c r="G22" s="52"/>
      <c r="H22" s="52"/>
      <c r="I22" s="52"/>
      <c r="J22" s="52"/>
      <c r="K22" s="52"/>
      <c r="L22" s="52"/>
      <c r="M22" s="52"/>
      <c r="N22" s="52"/>
      <c r="O22" s="52"/>
      <c r="P22" s="53">
        <f t="shared" si="8"/>
        <v>0</v>
      </c>
      <c r="Q22" s="53">
        <f t="shared" si="0"/>
        <v>0</v>
      </c>
      <c r="R22" s="52"/>
      <c r="S22" s="52"/>
      <c r="T22" s="52"/>
      <c r="U22" s="52"/>
      <c r="V22" s="52"/>
      <c r="W22" s="52"/>
      <c r="X22" s="52"/>
      <c r="Y22" s="52"/>
      <c r="Z22" s="54">
        <f t="shared" si="1"/>
        <v>0</v>
      </c>
      <c r="AA22" s="54">
        <f t="shared" si="2"/>
        <v>0</v>
      </c>
      <c r="AB22" s="55">
        <f t="shared" si="9"/>
        <v>0</v>
      </c>
      <c r="AC22" s="55">
        <f t="shared" si="10"/>
        <v>0</v>
      </c>
      <c r="AD22" s="56"/>
      <c r="AE22" s="57"/>
      <c r="AF22" s="57"/>
      <c r="AG22" s="57"/>
      <c r="AH22" s="57"/>
      <c r="AI22" s="57"/>
      <c r="AJ22" s="58">
        <f t="shared" si="4"/>
        <v>0</v>
      </c>
      <c r="AK22" s="59"/>
      <c r="AL22" s="59"/>
      <c r="AM22" s="60">
        <f t="shared" si="5"/>
        <v>0</v>
      </c>
      <c r="AN22" s="60">
        <f t="shared" si="6"/>
        <v>0</v>
      </c>
      <c r="AO22" s="4"/>
      <c r="AP22" s="4"/>
    </row>
    <row r="23" spans="1:42" x14ac:dyDescent="0.2">
      <c r="A23" s="20"/>
      <c r="B23" s="20"/>
      <c r="C23" s="20"/>
      <c r="D23" s="52"/>
      <c r="E23" s="52"/>
      <c r="F23" s="52"/>
      <c r="G23" s="52"/>
      <c r="H23" s="52"/>
      <c r="I23" s="52"/>
      <c r="J23" s="52"/>
      <c r="K23" s="52"/>
      <c r="L23" s="52"/>
      <c r="M23" s="52"/>
      <c r="N23" s="52"/>
      <c r="O23" s="52"/>
      <c r="P23" s="53">
        <f t="shared" si="8"/>
        <v>0</v>
      </c>
      <c r="Q23" s="53">
        <f t="shared" si="0"/>
        <v>0</v>
      </c>
      <c r="R23" s="52"/>
      <c r="S23" s="52"/>
      <c r="T23" s="52"/>
      <c r="U23" s="52"/>
      <c r="V23" s="52"/>
      <c r="W23" s="52"/>
      <c r="X23" s="52"/>
      <c r="Y23" s="52"/>
      <c r="Z23" s="54">
        <f t="shared" si="1"/>
        <v>0</v>
      </c>
      <c r="AA23" s="54">
        <f t="shared" si="2"/>
        <v>0</v>
      </c>
      <c r="AB23" s="55">
        <f t="shared" si="9"/>
        <v>0</v>
      </c>
      <c r="AC23" s="55">
        <f t="shared" si="10"/>
        <v>0</v>
      </c>
      <c r="AD23" s="56"/>
      <c r="AE23" s="57"/>
      <c r="AF23" s="57"/>
      <c r="AG23" s="57"/>
      <c r="AH23" s="57"/>
      <c r="AI23" s="57"/>
      <c r="AJ23" s="58">
        <f t="shared" si="4"/>
        <v>0</v>
      </c>
      <c r="AK23" s="59"/>
      <c r="AL23" s="59"/>
      <c r="AM23" s="60">
        <f t="shared" si="5"/>
        <v>0</v>
      </c>
      <c r="AN23" s="60">
        <f t="shared" si="6"/>
        <v>0</v>
      </c>
      <c r="AO23" s="4"/>
      <c r="AP23" s="4"/>
    </row>
    <row r="24" spans="1:42" x14ac:dyDescent="0.2">
      <c r="A24" s="20"/>
      <c r="B24" s="20"/>
      <c r="C24" s="20"/>
      <c r="D24" s="52"/>
      <c r="E24" s="52"/>
      <c r="F24" s="52"/>
      <c r="G24" s="52"/>
      <c r="H24" s="52"/>
      <c r="I24" s="52"/>
      <c r="J24" s="52"/>
      <c r="K24" s="52"/>
      <c r="L24" s="52"/>
      <c r="M24" s="52"/>
      <c r="N24" s="52"/>
      <c r="O24" s="52"/>
      <c r="P24" s="53">
        <f t="shared" si="8"/>
        <v>0</v>
      </c>
      <c r="Q24" s="53">
        <f t="shared" si="0"/>
        <v>0</v>
      </c>
      <c r="R24" s="52"/>
      <c r="S24" s="52"/>
      <c r="T24" s="52"/>
      <c r="U24" s="52"/>
      <c r="V24" s="52"/>
      <c r="W24" s="52"/>
      <c r="X24" s="52"/>
      <c r="Y24" s="52"/>
      <c r="Z24" s="54">
        <f t="shared" si="1"/>
        <v>0</v>
      </c>
      <c r="AA24" s="54">
        <f t="shared" si="2"/>
        <v>0</v>
      </c>
      <c r="AB24" s="55">
        <f t="shared" si="9"/>
        <v>0</v>
      </c>
      <c r="AC24" s="55">
        <f t="shared" si="10"/>
        <v>0</v>
      </c>
      <c r="AD24" s="56"/>
      <c r="AE24" s="57"/>
      <c r="AF24" s="57"/>
      <c r="AG24" s="57"/>
      <c r="AH24" s="57"/>
      <c r="AI24" s="57"/>
      <c r="AJ24" s="58">
        <f t="shared" si="4"/>
        <v>0</v>
      </c>
      <c r="AK24" s="59"/>
      <c r="AL24" s="59"/>
      <c r="AM24" s="60">
        <f t="shared" si="5"/>
        <v>0</v>
      </c>
      <c r="AN24" s="60">
        <f t="shared" si="6"/>
        <v>0</v>
      </c>
      <c r="AO24" s="4"/>
      <c r="AP24" s="4"/>
    </row>
    <row r="25" spans="1:42" x14ac:dyDescent="0.2">
      <c r="A25" s="20"/>
      <c r="B25" s="20"/>
      <c r="C25" s="20"/>
      <c r="D25" s="52"/>
      <c r="E25" s="52"/>
      <c r="F25" s="52"/>
      <c r="G25" s="52"/>
      <c r="H25" s="52"/>
      <c r="I25" s="52"/>
      <c r="J25" s="52"/>
      <c r="K25" s="52"/>
      <c r="L25" s="52"/>
      <c r="M25" s="52"/>
      <c r="N25" s="52"/>
      <c r="O25" s="52"/>
      <c r="P25" s="53">
        <f t="shared" si="8"/>
        <v>0</v>
      </c>
      <c r="Q25" s="53">
        <f t="shared" si="0"/>
        <v>0</v>
      </c>
      <c r="R25" s="52"/>
      <c r="S25" s="52"/>
      <c r="T25" s="52"/>
      <c r="U25" s="52"/>
      <c r="V25" s="52"/>
      <c r="W25" s="52"/>
      <c r="X25" s="52"/>
      <c r="Y25" s="52"/>
      <c r="Z25" s="54">
        <f t="shared" si="1"/>
        <v>0</v>
      </c>
      <c r="AA25" s="54">
        <f t="shared" si="2"/>
        <v>0</v>
      </c>
      <c r="AB25" s="55">
        <f t="shared" si="9"/>
        <v>0</v>
      </c>
      <c r="AC25" s="55">
        <f t="shared" si="10"/>
        <v>0</v>
      </c>
      <c r="AD25" s="56"/>
      <c r="AE25" s="57"/>
      <c r="AF25" s="57"/>
      <c r="AG25" s="57"/>
      <c r="AH25" s="57"/>
      <c r="AI25" s="57"/>
      <c r="AJ25" s="58">
        <f t="shared" si="4"/>
        <v>0</v>
      </c>
      <c r="AK25" s="59"/>
      <c r="AL25" s="59"/>
      <c r="AM25" s="60">
        <f t="shared" si="5"/>
        <v>0</v>
      </c>
      <c r="AN25" s="60">
        <f t="shared" si="6"/>
        <v>0</v>
      </c>
      <c r="AO25" s="4"/>
      <c r="AP25" s="4"/>
    </row>
    <row r="26" spans="1:42" x14ac:dyDescent="0.2">
      <c r="A26" s="20"/>
      <c r="B26" s="20"/>
      <c r="C26" s="20"/>
      <c r="D26" s="52"/>
      <c r="E26" s="52"/>
      <c r="F26" s="52"/>
      <c r="G26" s="52"/>
      <c r="H26" s="52"/>
      <c r="I26" s="52"/>
      <c r="J26" s="52"/>
      <c r="K26" s="52"/>
      <c r="L26" s="52"/>
      <c r="M26" s="52"/>
      <c r="N26" s="52"/>
      <c r="O26" s="52"/>
      <c r="P26" s="53">
        <f t="shared" si="8"/>
        <v>0</v>
      </c>
      <c r="Q26" s="53">
        <f t="shared" si="0"/>
        <v>0</v>
      </c>
      <c r="R26" s="52"/>
      <c r="S26" s="52"/>
      <c r="T26" s="52"/>
      <c r="U26" s="52"/>
      <c r="V26" s="52"/>
      <c r="W26" s="52"/>
      <c r="X26" s="52"/>
      <c r="Y26" s="52"/>
      <c r="Z26" s="54">
        <f t="shared" si="1"/>
        <v>0</v>
      </c>
      <c r="AA26" s="54">
        <f t="shared" si="2"/>
        <v>0</v>
      </c>
      <c r="AB26" s="55">
        <f t="shared" si="9"/>
        <v>0</v>
      </c>
      <c r="AC26" s="55">
        <f t="shared" si="10"/>
        <v>0</v>
      </c>
      <c r="AD26" s="56"/>
      <c r="AE26" s="57"/>
      <c r="AF26" s="57"/>
      <c r="AG26" s="57"/>
      <c r="AH26" s="57"/>
      <c r="AI26" s="57"/>
      <c r="AJ26" s="58">
        <f t="shared" si="4"/>
        <v>0</v>
      </c>
      <c r="AK26" s="59"/>
      <c r="AL26" s="59"/>
      <c r="AM26" s="60">
        <f t="shared" si="5"/>
        <v>0</v>
      </c>
      <c r="AN26" s="60">
        <f t="shared" si="6"/>
        <v>0</v>
      </c>
      <c r="AO26" s="4"/>
      <c r="AP26" s="4"/>
    </row>
    <row r="27" spans="1:42" x14ac:dyDescent="0.2">
      <c r="A27" s="20"/>
      <c r="B27" s="20"/>
      <c r="C27" s="20"/>
      <c r="D27" s="52"/>
      <c r="E27" s="52"/>
      <c r="F27" s="52"/>
      <c r="G27" s="52"/>
      <c r="H27" s="52"/>
      <c r="I27" s="52"/>
      <c r="J27" s="52"/>
      <c r="K27" s="52"/>
      <c r="L27" s="52"/>
      <c r="M27" s="52"/>
      <c r="N27" s="52"/>
      <c r="O27" s="52"/>
      <c r="P27" s="53">
        <f t="shared" si="8"/>
        <v>0</v>
      </c>
      <c r="Q27" s="53">
        <f t="shared" si="0"/>
        <v>0</v>
      </c>
      <c r="R27" s="52"/>
      <c r="S27" s="52"/>
      <c r="T27" s="52"/>
      <c r="U27" s="52"/>
      <c r="V27" s="52"/>
      <c r="W27" s="52"/>
      <c r="X27" s="52"/>
      <c r="Y27" s="52"/>
      <c r="Z27" s="54">
        <f t="shared" si="1"/>
        <v>0</v>
      </c>
      <c r="AA27" s="54">
        <f t="shared" si="2"/>
        <v>0</v>
      </c>
      <c r="AB27" s="55">
        <f t="shared" si="9"/>
        <v>0</v>
      </c>
      <c r="AC27" s="55">
        <f t="shared" si="10"/>
        <v>0</v>
      </c>
      <c r="AD27" s="56"/>
      <c r="AE27" s="57"/>
      <c r="AF27" s="57"/>
      <c r="AG27" s="57"/>
      <c r="AH27" s="57"/>
      <c r="AI27" s="57"/>
      <c r="AJ27" s="58">
        <f t="shared" si="4"/>
        <v>0</v>
      </c>
      <c r="AK27" s="59"/>
      <c r="AL27" s="59"/>
      <c r="AM27" s="60">
        <f t="shared" si="5"/>
        <v>0</v>
      </c>
      <c r="AN27" s="60">
        <f t="shared" si="6"/>
        <v>0</v>
      </c>
      <c r="AO27" s="4"/>
      <c r="AP27" s="4"/>
    </row>
    <row r="28" spans="1:42" x14ac:dyDescent="0.2">
      <c r="A28" s="20"/>
      <c r="B28" s="20"/>
      <c r="C28" s="20"/>
      <c r="D28" s="52"/>
      <c r="E28" s="52"/>
      <c r="F28" s="52"/>
      <c r="G28" s="52"/>
      <c r="H28" s="52"/>
      <c r="I28" s="52"/>
      <c r="J28" s="52"/>
      <c r="K28" s="52"/>
      <c r="L28" s="52"/>
      <c r="M28" s="52"/>
      <c r="N28" s="52"/>
      <c r="O28" s="52"/>
      <c r="P28" s="53">
        <f t="shared" si="8"/>
        <v>0</v>
      </c>
      <c r="Q28" s="53">
        <f t="shared" si="0"/>
        <v>0</v>
      </c>
      <c r="R28" s="52"/>
      <c r="S28" s="52"/>
      <c r="T28" s="52"/>
      <c r="U28" s="52"/>
      <c r="V28" s="52"/>
      <c r="W28" s="52"/>
      <c r="X28" s="52"/>
      <c r="Y28" s="52"/>
      <c r="Z28" s="54">
        <f t="shared" si="1"/>
        <v>0</v>
      </c>
      <c r="AA28" s="54">
        <f t="shared" si="2"/>
        <v>0</v>
      </c>
      <c r="AB28" s="55">
        <f t="shared" si="9"/>
        <v>0</v>
      </c>
      <c r="AC28" s="55">
        <f t="shared" si="10"/>
        <v>0</v>
      </c>
      <c r="AD28" s="56"/>
      <c r="AE28" s="57"/>
      <c r="AF28" s="57"/>
      <c r="AG28" s="57"/>
      <c r="AH28" s="57"/>
      <c r="AI28" s="57"/>
      <c r="AJ28" s="58">
        <f t="shared" si="4"/>
        <v>0</v>
      </c>
      <c r="AK28" s="59"/>
      <c r="AL28" s="59"/>
      <c r="AM28" s="60">
        <f t="shared" si="5"/>
        <v>0</v>
      </c>
      <c r="AN28" s="60">
        <f t="shared" si="6"/>
        <v>0</v>
      </c>
      <c r="AO28" s="4"/>
      <c r="AP28" s="4"/>
    </row>
    <row r="29" spans="1:42" x14ac:dyDescent="0.2">
      <c r="A29" s="20"/>
      <c r="B29" s="20"/>
      <c r="C29" s="20"/>
      <c r="D29" s="52"/>
      <c r="E29" s="52"/>
      <c r="F29" s="52"/>
      <c r="G29" s="52"/>
      <c r="H29" s="52"/>
      <c r="I29" s="52"/>
      <c r="J29" s="52"/>
      <c r="K29" s="52"/>
      <c r="L29" s="52"/>
      <c r="M29" s="52"/>
      <c r="N29" s="52"/>
      <c r="O29" s="52"/>
      <c r="P29" s="53">
        <f t="shared" si="8"/>
        <v>0</v>
      </c>
      <c r="Q29" s="53">
        <f t="shared" si="0"/>
        <v>0</v>
      </c>
      <c r="R29" s="52"/>
      <c r="S29" s="52"/>
      <c r="T29" s="52"/>
      <c r="U29" s="52"/>
      <c r="V29" s="52"/>
      <c r="W29" s="52"/>
      <c r="X29" s="52"/>
      <c r="Y29" s="52"/>
      <c r="Z29" s="54">
        <f t="shared" si="1"/>
        <v>0</v>
      </c>
      <c r="AA29" s="54">
        <f t="shared" si="2"/>
        <v>0</v>
      </c>
      <c r="AB29" s="55">
        <f t="shared" si="9"/>
        <v>0</v>
      </c>
      <c r="AC29" s="55">
        <f t="shared" si="10"/>
        <v>0</v>
      </c>
      <c r="AD29" s="56"/>
      <c r="AE29" s="57"/>
      <c r="AF29" s="57"/>
      <c r="AG29" s="57"/>
      <c r="AH29" s="57"/>
      <c r="AI29" s="57"/>
      <c r="AJ29" s="58">
        <f t="shared" si="4"/>
        <v>0</v>
      </c>
      <c r="AK29" s="59"/>
      <c r="AL29" s="59"/>
      <c r="AM29" s="60">
        <f t="shared" si="5"/>
        <v>0</v>
      </c>
      <c r="AN29" s="60">
        <f t="shared" si="6"/>
        <v>0</v>
      </c>
      <c r="AO29" s="4"/>
      <c r="AP29" s="4"/>
    </row>
    <row r="30" spans="1:42" x14ac:dyDescent="0.2">
      <c r="A30" s="20"/>
      <c r="B30" s="20"/>
      <c r="C30" s="20"/>
      <c r="D30" s="52"/>
      <c r="E30" s="52"/>
      <c r="F30" s="52"/>
      <c r="G30" s="52"/>
      <c r="H30" s="52"/>
      <c r="I30" s="52"/>
      <c r="J30" s="52"/>
      <c r="K30" s="52"/>
      <c r="L30" s="52"/>
      <c r="M30" s="52"/>
      <c r="N30" s="52"/>
      <c r="O30" s="52"/>
      <c r="P30" s="53">
        <f t="shared" si="8"/>
        <v>0</v>
      </c>
      <c r="Q30" s="53">
        <f t="shared" si="0"/>
        <v>0</v>
      </c>
      <c r="R30" s="52"/>
      <c r="S30" s="52"/>
      <c r="T30" s="52"/>
      <c r="U30" s="52"/>
      <c r="V30" s="52"/>
      <c r="W30" s="52"/>
      <c r="X30" s="52"/>
      <c r="Y30" s="52"/>
      <c r="Z30" s="54">
        <f t="shared" si="1"/>
        <v>0</v>
      </c>
      <c r="AA30" s="54">
        <f t="shared" si="2"/>
        <v>0</v>
      </c>
      <c r="AB30" s="55">
        <f t="shared" si="9"/>
        <v>0</v>
      </c>
      <c r="AC30" s="55">
        <f t="shared" si="10"/>
        <v>0</v>
      </c>
      <c r="AD30" s="56"/>
      <c r="AE30" s="57"/>
      <c r="AF30" s="57"/>
      <c r="AG30" s="57"/>
      <c r="AH30" s="57"/>
      <c r="AI30" s="57"/>
      <c r="AJ30" s="58">
        <f t="shared" si="4"/>
        <v>0</v>
      </c>
      <c r="AK30" s="59"/>
      <c r="AL30" s="59"/>
      <c r="AM30" s="60">
        <f t="shared" si="5"/>
        <v>0</v>
      </c>
      <c r="AN30" s="60">
        <f t="shared" si="6"/>
        <v>0</v>
      </c>
      <c r="AO30" s="4"/>
      <c r="AP30" s="4"/>
    </row>
    <row r="31" spans="1:42" x14ac:dyDescent="0.2">
      <c r="A31" s="20"/>
      <c r="B31" s="20"/>
      <c r="C31" s="20"/>
      <c r="D31" s="52"/>
      <c r="E31" s="52"/>
      <c r="F31" s="52"/>
      <c r="G31" s="52"/>
      <c r="H31" s="52"/>
      <c r="I31" s="52"/>
      <c r="J31" s="52"/>
      <c r="K31" s="52"/>
      <c r="L31" s="52"/>
      <c r="M31" s="52"/>
      <c r="N31" s="52"/>
      <c r="O31" s="52"/>
      <c r="P31" s="53">
        <f t="shared" si="8"/>
        <v>0</v>
      </c>
      <c r="Q31" s="53">
        <f t="shared" si="0"/>
        <v>0</v>
      </c>
      <c r="R31" s="52"/>
      <c r="S31" s="52"/>
      <c r="T31" s="52"/>
      <c r="U31" s="52"/>
      <c r="V31" s="52"/>
      <c r="W31" s="52"/>
      <c r="X31" s="52"/>
      <c r="Y31" s="52"/>
      <c r="Z31" s="54">
        <f t="shared" si="1"/>
        <v>0</v>
      </c>
      <c r="AA31" s="54">
        <f t="shared" si="2"/>
        <v>0</v>
      </c>
      <c r="AB31" s="55">
        <f t="shared" si="9"/>
        <v>0</v>
      </c>
      <c r="AC31" s="55">
        <f t="shared" si="10"/>
        <v>0</v>
      </c>
      <c r="AD31" s="56"/>
      <c r="AE31" s="57"/>
      <c r="AF31" s="57"/>
      <c r="AG31" s="57"/>
      <c r="AH31" s="57"/>
      <c r="AI31" s="57"/>
      <c r="AJ31" s="58">
        <f t="shared" si="4"/>
        <v>0</v>
      </c>
      <c r="AK31" s="59"/>
      <c r="AL31" s="59"/>
      <c r="AM31" s="60">
        <f t="shared" si="5"/>
        <v>0</v>
      </c>
      <c r="AN31" s="60">
        <f t="shared" si="6"/>
        <v>0</v>
      </c>
      <c r="AO31" s="4"/>
      <c r="AP31" s="4"/>
    </row>
    <row r="32" spans="1:42" x14ac:dyDescent="0.2">
      <c r="A32" s="20"/>
      <c r="B32" s="20"/>
      <c r="C32" s="20"/>
      <c r="D32" s="52"/>
      <c r="E32" s="52"/>
      <c r="F32" s="52"/>
      <c r="G32" s="52"/>
      <c r="H32" s="52"/>
      <c r="I32" s="52"/>
      <c r="J32" s="52"/>
      <c r="K32" s="52"/>
      <c r="L32" s="52"/>
      <c r="M32" s="52"/>
      <c r="N32" s="52"/>
      <c r="O32" s="52"/>
      <c r="P32" s="53">
        <f t="shared" si="8"/>
        <v>0</v>
      </c>
      <c r="Q32" s="53">
        <f t="shared" si="0"/>
        <v>0</v>
      </c>
      <c r="R32" s="52"/>
      <c r="S32" s="52"/>
      <c r="T32" s="52"/>
      <c r="U32" s="52"/>
      <c r="V32" s="52"/>
      <c r="W32" s="52"/>
      <c r="X32" s="52"/>
      <c r="Y32" s="52"/>
      <c r="Z32" s="54">
        <f t="shared" si="1"/>
        <v>0</v>
      </c>
      <c r="AA32" s="54">
        <f t="shared" si="2"/>
        <v>0</v>
      </c>
      <c r="AB32" s="55">
        <f t="shared" si="9"/>
        <v>0</v>
      </c>
      <c r="AC32" s="55">
        <f t="shared" si="10"/>
        <v>0</v>
      </c>
      <c r="AD32" s="56"/>
      <c r="AE32" s="57"/>
      <c r="AF32" s="57"/>
      <c r="AG32" s="57"/>
      <c r="AH32" s="57"/>
      <c r="AI32" s="57"/>
      <c r="AJ32" s="58">
        <f t="shared" si="4"/>
        <v>0</v>
      </c>
      <c r="AK32" s="59"/>
      <c r="AL32" s="59"/>
      <c r="AM32" s="60">
        <f t="shared" si="5"/>
        <v>0</v>
      </c>
      <c r="AN32" s="60">
        <f t="shared" si="6"/>
        <v>0</v>
      </c>
      <c r="AO32" s="4"/>
      <c r="AP32" s="4"/>
    </row>
    <row r="33" spans="1:42" x14ac:dyDescent="0.2">
      <c r="A33" s="20"/>
      <c r="B33" s="20"/>
      <c r="C33" s="20"/>
      <c r="D33" s="52"/>
      <c r="E33" s="52"/>
      <c r="F33" s="52"/>
      <c r="G33" s="52"/>
      <c r="H33" s="52"/>
      <c r="I33" s="52"/>
      <c r="J33" s="52"/>
      <c r="K33" s="52"/>
      <c r="L33" s="52"/>
      <c r="M33" s="52"/>
      <c r="N33" s="52"/>
      <c r="O33" s="52"/>
      <c r="P33" s="53">
        <f t="shared" si="8"/>
        <v>0</v>
      </c>
      <c r="Q33" s="53">
        <f t="shared" si="0"/>
        <v>0</v>
      </c>
      <c r="R33" s="52"/>
      <c r="S33" s="52"/>
      <c r="T33" s="52"/>
      <c r="U33" s="52"/>
      <c r="V33" s="52"/>
      <c r="W33" s="52"/>
      <c r="X33" s="52"/>
      <c r="Y33" s="52"/>
      <c r="Z33" s="54">
        <f t="shared" si="1"/>
        <v>0</v>
      </c>
      <c r="AA33" s="54">
        <f t="shared" si="2"/>
        <v>0</v>
      </c>
      <c r="AB33" s="55">
        <f t="shared" si="9"/>
        <v>0</v>
      </c>
      <c r="AC33" s="55">
        <f t="shared" si="10"/>
        <v>0</v>
      </c>
      <c r="AD33" s="56"/>
      <c r="AE33" s="57"/>
      <c r="AF33" s="57"/>
      <c r="AG33" s="57"/>
      <c r="AH33" s="57"/>
      <c r="AI33" s="57"/>
      <c r="AJ33" s="58">
        <f t="shared" si="4"/>
        <v>0</v>
      </c>
      <c r="AK33" s="59"/>
      <c r="AL33" s="59"/>
      <c r="AM33" s="60">
        <f t="shared" si="5"/>
        <v>0</v>
      </c>
      <c r="AN33" s="60">
        <f t="shared" si="6"/>
        <v>0</v>
      </c>
      <c r="AO33" s="4"/>
      <c r="AP33" s="4"/>
    </row>
    <row r="34" spans="1:42" x14ac:dyDescent="0.2">
      <c r="A34" s="20"/>
      <c r="B34" s="20"/>
      <c r="C34" s="20"/>
      <c r="D34" s="52"/>
      <c r="E34" s="52"/>
      <c r="F34" s="52"/>
      <c r="G34" s="52"/>
      <c r="H34" s="52"/>
      <c r="I34" s="52"/>
      <c r="J34" s="52"/>
      <c r="K34" s="52"/>
      <c r="L34" s="52"/>
      <c r="M34" s="52"/>
      <c r="N34" s="52"/>
      <c r="O34" s="52"/>
      <c r="P34" s="53">
        <f t="shared" si="8"/>
        <v>0</v>
      </c>
      <c r="Q34" s="53">
        <f t="shared" si="0"/>
        <v>0</v>
      </c>
      <c r="R34" s="52"/>
      <c r="S34" s="52"/>
      <c r="T34" s="52"/>
      <c r="U34" s="52"/>
      <c r="V34" s="52"/>
      <c r="W34" s="52"/>
      <c r="X34" s="52"/>
      <c r="Y34" s="52"/>
      <c r="Z34" s="54">
        <f t="shared" si="1"/>
        <v>0</v>
      </c>
      <c r="AA34" s="54">
        <f t="shared" si="2"/>
        <v>0</v>
      </c>
      <c r="AB34" s="55">
        <f t="shared" si="9"/>
        <v>0</v>
      </c>
      <c r="AC34" s="55">
        <f t="shared" si="10"/>
        <v>0</v>
      </c>
      <c r="AD34" s="56"/>
      <c r="AE34" s="57"/>
      <c r="AF34" s="57"/>
      <c r="AG34" s="57"/>
      <c r="AH34" s="57"/>
      <c r="AI34" s="57"/>
      <c r="AJ34" s="58">
        <f t="shared" si="4"/>
        <v>0</v>
      </c>
      <c r="AK34" s="59"/>
      <c r="AL34" s="59"/>
      <c r="AM34" s="60">
        <f t="shared" si="5"/>
        <v>0</v>
      </c>
      <c r="AN34" s="60">
        <f t="shared" si="6"/>
        <v>0</v>
      </c>
      <c r="AO34" s="4"/>
      <c r="AP34" s="4"/>
    </row>
    <row r="35" spans="1:42" x14ac:dyDescent="0.2">
      <c r="A35" s="20"/>
      <c r="B35" s="20"/>
      <c r="C35" s="20"/>
      <c r="D35" s="52"/>
      <c r="E35" s="52"/>
      <c r="F35" s="52"/>
      <c r="G35" s="52"/>
      <c r="H35" s="52"/>
      <c r="I35" s="52"/>
      <c r="J35" s="52"/>
      <c r="K35" s="52"/>
      <c r="L35" s="52"/>
      <c r="M35" s="52"/>
      <c r="N35" s="52"/>
      <c r="O35" s="52"/>
      <c r="P35" s="53">
        <f t="shared" si="8"/>
        <v>0</v>
      </c>
      <c r="Q35" s="53">
        <f t="shared" si="0"/>
        <v>0</v>
      </c>
      <c r="R35" s="52"/>
      <c r="S35" s="52"/>
      <c r="T35" s="52"/>
      <c r="U35" s="52"/>
      <c r="V35" s="52"/>
      <c r="W35" s="52"/>
      <c r="X35" s="52"/>
      <c r="Y35" s="52"/>
      <c r="Z35" s="54">
        <f t="shared" si="1"/>
        <v>0</v>
      </c>
      <c r="AA35" s="54">
        <f t="shared" si="2"/>
        <v>0</v>
      </c>
      <c r="AB35" s="55">
        <f t="shared" si="9"/>
        <v>0</v>
      </c>
      <c r="AC35" s="55">
        <f t="shared" si="10"/>
        <v>0</v>
      </c>
      <c r="AD35" s="56"/>
      <c r="AE35" s="57"/>
      <c r="AF35" s="57"/>
      <c r="AG35" s="57"/>
      <c r="AH35" s="57"/>
      <c r="AI35" s="57"/>
      <c r="AJ35" s="58">
        <f t="shared" si="4"/>
        <v>0</v>
      </c>
      <c r="AK35" s="59"/>
      <c r="AL35" s="59"/>
      <c r="AM35" s="60">
        <f t="shared" si="5"/>
        <v>0</v>
      </c>
      <c r="AN35" s="60">
        <f t="shared" si="6"/>
        <v>0</v>
      </c>
      <c r="AO35" s="4"/>
      <c r="AP35" s="4"/>
    </row>
    <row r="36" spans="1:42" x14ac:dyDescent="0.2">
      <c r="A36" s="20"/>
      <c r="B36" s="20"/>
      <c r="C36" s="20"/>
      <c r="D36" s="52"/>
      <c r="E36" s="52"/>
      <c r="F36" s="52"/>
      <c r="G36" s="52"/>
      <c r="H36" s="52"/>
      <c r="I36" s="52"/>
      <c r="J36" s="52"/>
      <c r="K36" s="52"/>
      <c r="L36" s="52"/>
      <c r="M36" s="52"/>
      <c r="N36" s="52"/>
      <c r="O36" s="52"/>
      <c r="P36" s="53">
        <f t="shared" si="8"/>
        <v>0</v>
      </c>
      <c r="Q36" s="53">
        <f t="shared" si="0"/>
        <v>0</v>
      </c>
      <c r="R36" s="52"/>
      <c r="S36" s="52"/>
      <c r="T36" s="52"/>
      <c r="U36" s="52"/>
      <c r="V36" s="52"/>
      <c r="W36" s="52"/>
      <c r="X36" s="52"/>
      <c r="Y36" s="52"/>
      <c r="Z36" s="54">
        <f t="shared" si="1"/>
        <v>0</v>
      </c>
      <c r="AA36" s="54">
        <f t="shared" si="2"/>
        <v>0</v>
      </c>
      <c r="AB36" s="55">
        <f t="shared" si="9"/>
        <v>0</v>
      </c>
      <c r="AC36" s="55">
        <f t="shared" si="10"/>
        <v>0</v>
      </c>
      <c r="AD36" s="56"/>
      <c r="AE36" s="57"/>
      <c r="AF36" s="57"/>
      <c r="AG36" s="57"/>
      <c r="AH36" s="57"/>
      <c r="AI36" s="57"/>
      <c r="AJ36" s="58">
        <f t="shared" si="4"/>
        <v>0</v>
      </c>
      <c r="AK36" s="59"/>
      <c r="AL36" s="59"/>
      <c r="AM36" s="60">
        <f t="shared" si="5"/>
        <v>0</v>
      </c>
      <c r="AN36" s="60">
        <f t="shared" si="6"/>
        <v>0</v>
      </c>
      <c r="AO36" s="4"/>
      <c r="AP36" s="4"/>
    </row>
    <row r="37" spans="1:42" x14ac:dyDescent="0.2">
      <c r="A37" s="20"/>
      <c r="B37" s="20"/>
      <c r="C37" s="20"/>
      <c r="D37" s="52"/>
      <c r="E37" s="52"/>
      <c r="F37" s="52"/>
      <c r="G37" s="52"/>
      <c r="H37" s="52"/>
      <c r="I37" s="52"/>
      <c r="J37" s="52"/>
      <c r="K37" s="52"/>
      <c r="L37" s="52"/>
      <c r="M37" s="52"/>
      <c r="N37" s="52"/>
      <c r="O37" s="52"/>
      <c r="P37" s="53">
        <f t="shared" si="8"/>
        <v>0</v>
      </c>
      <c r="Q37" s="53">
        <f t="shared" si="0"/>
        <v>0</v>
      </c>
      <c r="R37" s="52"/>
      <c r="S37" s="52"/>
      <c r="T37" s="52"/>
      <c r="U37" s="52"/>
      <c r="V37" s="52"/>
      <c r="W37" s="52"/>
      <c r="X37" s="52"/>
      <c r="Y37" s="52"/>
      <c r="Z37" s="54">
        <f t="shared" si="1"/>
        <v>0</v>
      </c>
      <c r="AA37" s="54">
        <f t="shared" si="2"/>
        <v>0</v>
      </c>
      <c r="AB37" s="55">
        <f t="shared" si="9"/>
        <v>0</v>
      </c>
      <c r="AC37" s="55">
        <f t="shared" si="10"/>
        <v>0</v>
      </c>
      <c r="AD37" s="56"/>
      <c r="AE37" s="57"/>
      <c r="AF37" s="57"/>
      <c r="AG37" s="57"/>
      <c r="AH37" s="57"/>
      <c r="AI37" s="57"/>
      <c r="AJ37" s="58">
        <f t="shared" si="4"/>
        <v>0</v>
      </c>
      <c r="AK37" s="59"/>
      <c r="AL37" s="59"/>
      <c r="AM37" s="60">
        <f t="shared" si="5"/>
        <v>0</v>
      </c>
      <c r="AN37" s="60">
        <f t="shared" si="6"/>
        <v>0</v>
      </c>
      <c r="AO37" s="4"/>
      <c r="AP37" s="4"/>
    </row>
    <row r="38" spans="1:42" x14ac:dyDescent="0.2">
      <c r="A38" s="20"/>
      <c r="B38" s="20"/>
      <c r="C38" s="20"/>
      <c r="D38" s="52"/>
      <c r="E38" s="52"/>
      <c r="F38" s="52"/>
      <c r="G38" s="52"/>
      <c r="H38" s="52"/>
      <c r="I38" s="52"/>
      <c r="J38" s="52"/>
      <c r="K38" s="52"/>
      <c r="L38" s="52"/>
      <c r="M38" s="52"/>
      <c r="N38" s="52"/>
      <c r="O38" s="52"/>
      <c r="P38" s="53">
        <f t="shared" si="8"/>
        <v>0</v>
      </c>
      <c r="Q38" s="53">
        <f t="shared" si="0"/>
        <v>0</v>
      </c>
      <c r="R38" s="52"/>
      <c r="S38" s="52"/>
      <c r="T38" s="52"/>
      <c r="U38" s="52"/>
      <c r="V38" s="52"/>
      <c r="W38" s="52"/>
      <c r="X38" s="52"/>
      <c r="Y38" s="52"/>
      <c r="Z38" s="54">
        <f t="shared" si="1"/>
        <v>0</v>
      </c>
      <c r="AA38" s="54">
        <f t="shared" si="2"/>
        <v>0</v>
      </c>
      <c r="AB38" s="55">
        <f t="shared" si="9"/>
        <v>0</v>
      </c>
      <c r="AC38" s="55">
        <f t="shared" si="10"/>
        <v>0</v>
      </c>
      <c r="AD38" s="56"/>
      <c r="AE38" s="57"/>
      <c r="AF38" s="57"/>
      <c r="AG38" s="57"/>
      <c r="AH38" s="57"/>
      <c r="AI38" s="57"/>
      <c r="AJ38" s="58">
        <f t="shared" si="4"/>
        <v>0</v>
      </c>
      <c r="AK38" s="59"/>
      <c r="AL38" s="59"/>
      <c r="AM38" s="60">
        <f t="shared" si="5"/>
        <v>0</v>
      </c>
      <c r="AN38" s="60">
        <f t="shared" si="6"/>
        <v>0</v>
      </c>
      <c r="AO38" s="4"/>
      <c r="AP38" s="4"/>
    </row>
    <row r="39" spans="1:42" x14ac:dyDescent="0.2">
      <c r="A39" s="20"/>
      <c r="B39" s="20"/>
      <c r="C39" s="20"/>
      <c r="D39" s="52"/>
      <c r="E39" s="52"/>
      <c r="F39" s="52"/>
      <c r="G39" s="52"/>
      <c r="H39" s="52"/>
      <c r="I39" s="52"/>
      <c r="J39" s="52"/>
      <c r="K39" s="52"/>
      <c r="L39" s="52"/>
      <c r="M39" s="52"/>
      <c r="N39" s="52"/>
      <c r="O39" s="52"/>
      <c r="P39" s="53">
        <f t="shared" si="8"/>
        <v>0</v>
      </c>
      <c r="Q39" s="53">
        <f t="shared" si="0"/>
        <v>0</v>
      </c>
      <c r="R39" s="52"/>
      <c r="S39" s="52"/>
      <c r="T39" s="52"/>
      <c r="U39" s="52"/>
      <c r="V39" s="52"/>
      <c r="W39" s="52"/>
      <c r="X39" s="52"/>
      <c r="Y39" s="52"/>
      <c r="Z39" s="54">
        <f t="shared" si="1"/>
        <v>0</v>
      </c>
      <c r="AA39" s="54">
        <f t="shared" si="2"/>
        <v>0</v>
      </c>
      <c r="AB39" s="55">
        <f t="shared" si="9"/>
        <v>0</v>
      </c>
      <c r="AC39" s="55">
        <f t="shared" si="10"/>
        <v>0</v>
      </c>
      <c r="AD39" s="56"/>
      <c r="AE39" s="57"/>
      <c r="AF39" s="57"/>
      <c r="AG39" s="57"/>
      <c r="AH39" s="57"/>
      <c r="AI39" s="57"/>
      <c r="AJ39" s="58">
        <f t="shared" si="4"/>
        <v>0</v>
      </c>
      <c r="AK39" s="59"/>
      <c r="AL39" s="59"/>
      <c r="AM39" s="60">
        <f t="shared" si="5"/>
        <v>0</v>
      </c>
      <c r="AN39" s="60">
        <f t="shared" si="6"/>
        <v>0</v>
      </c>
      <c r="AO39" s="4"/>
      <c r="AP39" s="4"/>
    </row>
    <row r="40" spans="1:42" x14ac:dyDescent="0.2">
      <c r="A40" s="20"/>
      <c r="B40" s="20"/>
      <c r="C40" s="20"/>
      <c r="D40" s="52"/>
      <c r="E40" s="52"/>
      <c r="F40" s="52"/>
      <c r="G40" s="52"/>
      <c r="H40" s="52"/>
      <c r="I40" s="52"/>
      <c r="J40" s="52"/>
      <c r="K40" s="52"/>
      <c r="L40" s="52"/>
      <c r="M40" s="52"/>
      <c r="N40" s="52"/>
      <c r="O40" s="52"/>
      <c r="P40" s="53">
        <f t="shared" si="8"/>
        <v>0</v>
      </c>
      <c r="Q40" s="53">
        <f t="shared" si="0"/>
        <v>0</v>
      </c>
      <c r="R40" s="52"/>
      <c r="S40" s="52"/>
      <c r="T40" s="52"/>
      <c r="U40" s="52"/>
      <c r="V40" s="52"/>
      <c r="W40" s="52"/>
      <c r="X40" s="52"/>
      <c r="Y40" s="52"/>
      <c r="Z40" s="54">
        <f t="shared" si="1"/>
        <v>0</v>
      </c>
      <c r="AA40" s="54">
        <f t="shared" si="2"/>
        <v>0</v>
      </c>
      <c r="AB40" s="55">
        <f t="shared" si="9"/>
        <v>0</v>
      </c>
      <c r="AC40" s="55">
        <f t="shared" si="10"/>
        <v>0</v>
      </c>
      <c r="AD40" s="56"/>
      <c r="AE40" s="57"/>
      <c r="AF40" s="57"/>
      <c r="AG40" s="57"/>
      <c r="AH40" s="57"/>
      <c r="AI40" s="57"/>
      <c r="AJ40" s="58">
        <f t="shared" si="4"/>
        <v>0</v>
      </c>
      <c r="AK40" s="59"/>
      <c r="AL40" s="59"/>
      <c r="AM40" s="60">
        <f t="shared" si="5"/>
        <v>0</v>
      </c>
      <c r="AN40" s="60">
        <f t="shared" si="6"/>
        <v>0</v>
      </c>
      <c r="AO40" s="4"/>
      <c r="AP40" s="4"/>
    </row>
    <row r="41" spans="1:42" x14ac:dyDescent="0.2">
      <c r="A41" s="20"/>
      <c r="B41" s="20"/>
      <c r="C41" s="20"/>
      <c r="D41" s="52"/>
      <c r="E41" s="52"/>
      <c r="F41" s="52"/>
      <c r="G41" s="52"/>
      <c r="H41" s="52"/>
      <c r="I41" s="52"/>
      <c r="J41" s="52"/>
      <c r="K41" s="52"/>
      <c r="L41" s="52"/>
      <c r="M41" s="52"/>
      <c r="N41" s="52"/>
      <c r="O41" s="52"/>
      <c r="P41" s="53">
        <f t="shared" si="8"/>
        <v>0</v>
      </c>
      <c r="Q41" s="53">
        <f t="shared" si="0"/>
        <v>0</v>
      </c>
      <c r="R41" s="52"/>
      <c r="S41" s="52"/>
      <c r="T41" s="52"/>
      <c r="U41" s="52"/>
      <c r="V41" s="52"/>
      <c r="W41" s="52"/>
      <c r="X41" s="52"/>
      <c r="Y41" s="52"/>
      <c r="Z41" s="54">
        <f t="shared" si="1"/>
        <v>0</v>
      </c>
      <c r="AA41" s="54">
        <f t="shared" si="2"/>
        <v>0</v>
      </c>
      <c r="AB41" s="55">
        <f t="shared" si="9"/>
        <v>0</v>
      </c>
      <c r="AC41" s="55">
        <f t="shared" si="10"/>
        <v>0</v>
      </c>
      <c r="AD41" s="56"/>
      <c r="AE41" s="57"/>
      <c r="AF41" s="57"/>
      <c r="AG41" s="57"/>
      <c r="AH41" s="57"/>
      <c r="AI41" s="57"/>
      <c r="AJ41" s="58">
        <f t="shared" si="4"/>
        <v>0</v>
      </c>
      <c r="AK41" s="59"/>
      <c r="AL41" s="59"/>
      <c r="AM41" s="60">
        <f t="shared" si="5"/>
        <v>0</v>
      </c>
      <c r="AN41" s="60">
        <f t="shared" si="6"/>
        <v>0</v>
      </c>
      <c r="AO41" s="4"/>
      <c r="AP41" s="4"/>
    </row>
    <row r="42" spans="1:42" x14ac:dyDescent="0.2">
      <c r="A42" s="20"/>
      <c r="B42" s="20"/>
      <c r="C42" s="20"/>
      <c r="D42" s="52"/>
      <c r="E42" s="52"/>
      <c r="F42" s="52"/>
      <c r="G42" s="52"/>
      <c r="H42" s="52"/>
      <c r="I42" s="52"/>
      <c r="J42" s="52"/>
      <c r="K42" s="52"/>
      <c r="L42" s="52"/>
      <c r="M42" s="52"/>
      <c r="N42" s="52"/>
      <c r="O42" s="52"/>
      <c r="P42" s="53">
        <f t="shared" si="8"/>
        <v>0</v>
      </c>
      <c r="Q42" s="53">
        <f t="shared" si="0"/>
        <v>0</v>
      </c>
      <c r="R42" s="52"/>
      <c r="S42" s="52"/>
      <c r="T42" s="52"/>
      <c r="U42" s="52"/>
      <c r="V42" s="52"/>
      <c r="W42" s="52"/>
      <c r="X42" s="52"/>
      <c r="Y42" s="52"/>
      <c r="Z42" s="54">
        <f t="shared" si="1"/>
        <v>0</v>
      </c>
      <c r="AA42" s="54">
        <f t="shared" si="2"/>
        <v>0</v>
      </c>
      <c r="AB42" s="55">
        <f t="shared" si="9"/>
        <v>0</v>
      </c>
      <c r="AC42" s="55">
        <f t="shared" si="10"/>
        <v>0</v>
      </c>
      <c r="AD42" s="56"/>
      <c r="AE42" s="57"/>
      <c r="AF42" s="57"/>
      <c r="AG42" s="57"/>
      <c r="AH42" s="57"/>
      <c r="AI42" s="57"/>
      <c r="AJ42" s="58">
        <f t="shared" si="4"/>
        <v>0</v>
      </c>
      <c r="AK42" s="59"/>
      <c r="AL42" s="59"/>
      <c r="AM42" s="60">
        <f t="shared" si="5"/>
        <v>0</v>
      </c>
      <c r="AN42" s="60">
        <f t="shared" si="6"/>
        <v>0</v>
      </c>
      <c r="AO42" s="4"/>
      <c r="AP42" s="4"/>
    </row>
    <row r="43" spans="1:42" x14ac:dyDescent="0.2">
      <c r="A43" s="20"/>
      <c r="B43" s="20"/>
      <c r="C43" s="20"/>
      <c r="D43" s="52"/>
      <c r="E43" s="52"/>
      <c r="F43" s="52"/>
      <c r="G43" s="52"/>
      <c r="H43" s="52"/>
      <c r="I43" s="52"/>
      <c r="J43" s="52"/>
      <c r="K43" s="52"/>
      <c r="L43" s="52"/>
      <c r="M43" s="52"/>
      <c r="N43" s="52"/>
      <c r="O43" s="52"/>
      <c r="P43" s="53">
        <f t="shared" si="8"/>
        <v>0</v>
      </c>
      <c r="Q43" s="53">
        <f t="shared" si="0"/>
        <v>0</v>
      </c>
      <c r="R43" s="52"/>
      <c r="S43" s="52"/>
      <c r="T43" s="52"/>
      <c r="U43" s="52"/>
      <c r="V43" s="52"/>
      <c r="W43" s="52"/>
      <c r="X43" s="52"/>
      <c r="Y43" s="52"/>
      <c r="Z43" s="54">
        <f t="shared" si="1"/>
        <v>0</v>
      </c>
      <c r="AA43" s="54">
        <f t="shared" si="2"/>
        <v>0</v>
      </c>
      <c r="AB43" s="55">
        <f t="shared" si="9"/>
        <v>0</v>
      </c>
      <c r="AC43" s="55">
        <f t="shared" si="10"/>
        <v>0</v>
      </c>
      <c r="AD43" s="56"/>
      <c r="AE43" s="57"/>
      <c r="AF43" s="57"/>
      <c r="AG43" s="57"/>
      <c r="AH43" s="57"/>
      <c r="AI43" s="57"/>
      <c r="AJ43" s="58">
        <f t="shared" si="4"/>
        <v>0</v>
      </c>
      <c r="AK43" s="59"/>
      <c r="AL43" s="59"/>
      <c r="AM43" s="60">
        <f t="shared" si="5"/>
        <v>0</v>
      </c>
      <c r="AN43" s="60">
        <f t="shared" si="6"/>
        <v>0</v>
      </c>
      <c r="AO43" s="4"/>
      <c r="AP43" s="4"/>
    </row>
    <row r="44" spans="1:42" x14ac:dyDescent="0.2">
      <c r="A44" s="20"/>
      <c r="B44" s="20"/>
      <c r="C44" s="20"/>
      <c r="D44" s="52"/>
      <c r="E44" s="52"/>
      <c r="F44" s="52"/>
      <c r="G44" s="52"/>
      <c r="H44" s="52"/>
      <c r="I44" s="52"/>
      <c r="J44" s="52"/>
      <c r="K44" s="52"/>
      <c r="L44" s="52"/>
      <c r="M44" s="52"/>
      <c r="N44" s="52"/>
      <c r="O44" s="52"/>
      <c r="P44" s="53">
        <f t="shared" si="8"/>
        <v>0</v>
      </c>
      <c r="Q44" s="53">
        <f t="shared" si="0"/>
        <v>0</v>
      </c>
      <c r="R44" s="52"/>
      <c r="S44" s="52"/>
      <c r="T44" s="52"/>
      <c r="U44" s="52"/>
      <c r="V44" s="52"/>
      <c r="W44" s="52"/>
      <c r="X44" s="52"/>
      <c r="Y44" s="52"/>
      <c r="Z44" s="54">
        <f t="shared" si="1"/>
        <v>0</v>
      </c>
      <c r="AA44" s="54">
        <f t="shared" si="2"/>
        <v>0</v>
      </c>
      <c r="AB44" s="55">
        <f t="shared" si="9"/>
        <v>0</v>
      </c>
      <c r="AC44" s="55">
        <f t="shared" si="10"/>
        <v>0</v>
      </c>
      <c r="AD44" s="56"/>
      <c r="AE44" s="57"/>
      <c r="AF44" s="57"/>
      <c r="AG44" s="57"/>
      <c r="AH44" s="57"/>
      <c r="AI44" s="57"/>
      <c r="AJ44" s="58">
        <f t="shared" si="4"/>
        <v>0</v>
      </c>
      <c r="AK44" s="59"/>
      <c r="AL44" s="59"/>
      <c r="AM44" s="60">
        <f t="shared" si="5"/>
        <v>0</v>
      </c>
      <c r="AN44" s="60">
        <f t="shared" si="6"/>
        <v>0</v>
      </c>
      <c r="AO44" s="4"/>
      <c r="AP44" s="4"/>
    </row>
    <row r="45" spans="1:42" x14ac:dyDescent="0.2">
      <c r="A45" s="20"/>
      <c r="B45" s="20"/>
      <c r="C45" s="20"/>
      <c r="D45" s="52"/>
      <c r="E45" s="52"/>
      <c r="F45" s="52"/>
      <c r="G45" s="52"/>
      <c r="H45" s="52"/>
      <c r="I45" s="52"/>
      <c r="J45" s="52"/>
      <c r="K45" s="52"/>
      <c r="L45" s="52"/>
      <c r="M45" s="52"/>
      <c r="N45" s="52"/>
      <c r="O45" s="52"/>
      <c r="P45" s="53">
        <f t="shared" si="8"/>
        <v>0</v>
      </c>
      <c r="Q45" s="53">
        <f t="shared" si="0"/>
        <v>0</v>
      </c>
      <c r="R45" s="52"/>
      <c r="S45" s="52"/>
      <c r="T45" s="52"/>
      <c r="U45" s="52"/>
      <c r="V45" s="52"/>
      <c r="W45" s="52"/>
      <c r="X45" s="52"/>
      <c r="Y45" s="52"/>
      <c r="Z45" s="54">
        <f t="shared" si="1"/>
        <v>0</v>
      </c>
      <c r="AA45" s="54">
        <f t="shared" si="2"/>
        <v>0</v>
      </c>
      <c r="AB45" s="55">
        <f t="shared" si="9"/>
        <v>0</v>
      </c>
      <c r="AC45" s="55">
        <f t="shared" si="10"/>
        <v>0</v>
      </c>
      <c r="AD45" s="56"/>
      <c r="AE45" s="57"/>
      <c r="AF45" s="57"/>
      <c r="AG45" s="57"/>
      <c r="AH45" s="57"/>
      <c r="AI45" s="57"/>
      <c r="AJ45" s="58">
        <f t="shared" si="4"/>
        <v>0</v>
      </c>
      <c r="AK45" s="59"/>
      <c r="AL45" s="59"/>
      <c r="AM45" s="60">
        <f t="shared" si="5"/>
        <v>0</v>
      </c>
      <c r="AN45" s="60">
        <f t="shared" si="6"/>
        <v>0</v>
      </c>
      <c r="AO45" s="4"/>
      <c r="AP45" s="4"/>
    </row>
    <row r="46" spans="1:42" x14ac:dyDescent="0.2">
      <c r="A46" s="20"/>
      <c r="B46" s="20"/>
      <c r="C46" s="20"/>
      <c r="D46" s="52"/>
      <c r="E46" s="52"/>
      <c r="F46" s="52"/>
      <c r="G46" s="52"/>
      <c r="H46" s="52"/>
      <c r="I46" s="52"/>
      <c r="J46" s="52"/>
      <c r="K46" s="52"/>
      <c r="L46" s="52"/>
      <c r="M46" s="52"/>
      <c r="N46" s="52"/>
      <c r="O46" s="52"/>
      <c r="P46" s="53">
        <f t="shared" si="8"/>
        <v>0</v>
      </c>
      <c r="Q46" s="53">
        <f t="shared" si="0"/>
        <v>0</v>
      </c>
      <c r="R46" s="52"/>
      <c r="S46" s="52"/>
      <c r="T46" s="52"/>
      <c r="U46" s="52"/>
      <c r="V46" s="52"/>
      <c r="W46" s="52"/>
      <c r="X46" s="52"/>
      <c r="Y46" s="52"/>
      <c r="Z46" s="54">
        <f t="shared" si="1"/>
        <v>0</v>
      </c>
      <c r="AA46" s="54">
        <f t="shared" si="2"/>
        <v>0</v>
      </c>
      <c r="AB46" s="55">
        <f t="shared" si="9"/>
        <v>0</v>
      </c>
      <c r="AC46" s="55">
        <f t="shared" si="10"/>
        <v>0</v>
      </c>
      <c r="AD46" s="56"/>
      <c r="AE46" s="57"/>
      <c r="AF46" s="57"/>
      <c r="AG46" s="57"/>
      <c r="AH46" s="57"/>
      <c r="AI46" s="57"/>
      <c r="AJ46" s="58">
        <f t="shared" si="4"/>
        <v>0</v>
      </c>
      <c r="AK46" s="59"/>
      <c r="AL46" s="59"/>
      <c r="AM46" s="60">
        <f t="shared" si="5"/>
        <v>0</v>
      </c>
      <c r="AN46" s="60">
        <f t="shared" si="6"/>
        <v>0</v>
      </c>
      <c r="AO46" s="4"/>
      <c r="AP46" s="4"/>
    </row>
    <row r="47" spans="1:42" x14ac:dyDescent="0.2">
      <c r="A47" s="20"/>
      <c r="B47" s="20"/>
      <c r="C47" s="20"/>
      <c r="D47" s="52"/>
      <c r="E47" s="52"/>
      <c r="F47" s="52"/>
      <c r="G47" s="52"/>
      <c r="H47" s="52"/>
      <c r="I47" s="52"/>
      <c r="J47" s="52"/>
      <c r="K47" s="52"/>
      <c r="L47" s="52"/>
      <c r="M47" s="52"/>
      <c r="N47" s="52"/>
      <c r="O47" s="52"/>
      <c r="P47" s="53">
        <f t="shared" si="8"/>
        <v>0</v>
      </c>
      <c r="Q47" s="53">
        <f t="shared" si="0"/>
        <v>0</v>
      </c>
      <c r="R47" s="52"/>
      <c r="S47" s="52"/>
      <c r="T47" s="52"/>
      <c r="U47" s="52"/>
      <c r="V47" s="52"/>
      <c r="W47" s="52"/>
      <c r="X47" s="52"/>
      <c r="Y47" s="52"/>
      <c r="Z47" s="54">
        <f t="shared" si="1"/>
        <v>0</v>
      </c>
      <c r="AA47" s="54">
        <f t="shared" si="2"/>
        <v>0</v>
      </c>
      <c r="AB47" s="55">
        <f t="shared" si="9"/>
        <v>0</v>
      </c>
      <c r="AC47" s="55">
        <f t="shared" si="10"/>
        <v>0</v>
      </c>
      <c r="AD47" s="56"/>
      <c r="AE47" s="57"/>
      <c r="AF47" s="57"/>
      <c r="AG47" s="57"/>
      <c r="AH47" s="57"/>
      <c r="AI47" s="57"/>
      <c r="AJ47" s="58">
        <f t="shared" si="4"/>
        <v>0</v>
      </c>
      <c r="AK47" s="59"/>
      <c r="AL47" s="59"/>
      <c r="AM47" s="60">
        <f t="shared" si="5"/>
        <v>0</v>
      </c>
      <c r="AN47" s="60">
        <f t="shared" si="6"/>
        <v>0</v>
      </c>
      <c r="AO47" s="4"/>
      <c r="AP47" s="4"/>
    </row>
    <row r="48" spans="1:42" x14ac:dyDescent="0.2">
      <c r="A48" s="20"/>
      <c r="B48" s="20"/>
      <c r="C48" s="20"/>
      <c r="D48" s="52"/>
      <c r="E48" s="52"/>
      <c r="F48" s="52"/>
      <c r="G48" s="52"/>
      <c r="H48" s="52"/>
      <c r="I48" s="52"/>
      <c r="J48" s="52"/>
      <c r="K48" s="52"/>
      <c r="L48" s="52"/>
      <c r="M48" s="52"/>
      <c r="N48" s="52"/>
      <c r="O48" s="52"/>
      <c r="P48" s="53">
        <f t="shared" si="8"/>
        <v>0</v>
      </c>
      <c r="Q48" s="53">
        <f t="shared" si="0"/>
        <v>0</v>
      </c>
      <c r="R48" s="52"/>
      <c r="S48" s="52"/>
      <c r="T48" s="52"/>
      <c r="U48" s="52"/>
      <c r="V48" s="52"/>
      <c r="W48" s="52"/>
      <c r="X48" s="52"/>
      <c r="Y48" s="52"/>
      <c r="Z48" s="54">
        <f t="shared" si="1"/>
        <v>0</v>
      </c>
      <c r="AA48" s="54">
        <f t="shared" si="2"/>
        <v>0</v>
      </c>
      <c r="AB48" s="55">
        <f t="shared" si="9"/>
        <v>0</v>
      </c>
      <c r="AC48" s="55">
        <f t="shared" si="10"/>
        <v>0</v>
      </c>
      <c r="AD48" s="56"/>
      <c r="AE48" s="57"/>
      <c r="AF48" s="57"/>
      <c r="AG48" s="57"/>
      <c r="AH48" s="57"/>
      <c r="AI48" s="57"/>
      <c r="AJ48" s="58">
        <f t="shared" si="4"/>
        <v>0</v>
      </c>
      <c r="AK48" s="59"/>
      <c r="AL48" s="59"/>
      <c r="AM48" s="60">
        <f t="shared" si="5"/>
        <v>0</v>
      </c>
      <c r="AN48" s="60">
        <f t="shared" si="6"/>
        <v>0</v>
      </c>
      <c r="AO48" s="4"/>
      <c r="AP48" s="4"/>
    </row>
    <row r="49" spans="1:42" x14ac:dyDescent="0.2">
      <c r="A49" s="20"/>
      <c r="B49" s="20"/>
      <c r="C49" s="20"/>
      <c r="D49" s="52"/>
      <c r="E49" s="52"/>
      <c r="F49" s="52"/>
      <c r="G49" s="52"/>
      <c r="H49" s="52"/>
      <c r="I49" s="52"/>
      <c r="J49" s="52"/>
      <c r="K49" s="52"/>
      <c r="L49" s="52"/>
      <c r="M49" s="52"/>
      <c r="N49" s="52"/>
      <c r="O49" s="52"/>
      <c r="P49" s="53">
        <f t="shared" si="8"/>
        <v>0</v>
      </c>
      <c r="Q49" s="53">
        <f t="shared" si="0"/>
        <v>0</v>
      </c>
      <c r="R49" s="52"/>
      <c r="S49" s="52"/>
      <c r="T49" s="52"/>
      <c r="U49" s="52"/>
      <c r="V49" s="52"/>
      <c r="W49" s="52"/>
      <c r="X49" s="52"/>
      <c r="Y49" s="52"/>
      <c r="Z49" s="54">
        <f t="shared" si="1"/>
        <v>0</v>
      </c>
      <c r="AA49" s="54">
        <f t="shared" si="2"/>
        <v>0</v>
      </c>
      <c r="AB49" s="55">
        <f t="shared" si="9"/>
        <v>0</v>
      </c>
      <c r="AC49" s="55">
        <f t="shared" si="10"/>
        <v>0</v>
      </c>
      <c r="AD49" s="56"/>
      <c r="AE49" s="57"/>
      <c r="AF49" s="57"/>
      <c r="AG49" s="57"/>
      <c r="AH49" s="57"/>
      <c r="AI49" s="57"/>
      <c r="AJ49" s="58">
        <f t="shared" si="4"/>
        <v>0</v>
      </c>
      <c r="AK49" s="59"/>
      <c r="AL49" s="59"/>
      <c r="AM49" s="60">
        <f t="shared" si="5"/>
        <v>0</v>
      </c>
      <c r="AN49" s="60">
        <f t="shared" si="6"/>
        <v>0</v>
      </c>
      <c r="AO49" s="4"/>
      <c r="AP49" s="4"/>
    </row>
    <row r="50" spans="1:42" x14ac:dyDescent="0.2">
      <c r="A50" s="20"/>
      <c r="B50" s="20"/>
      <c r="C50" s="20"/>
      <c r="D50" s="52"/>
      <c r="E50" s="52"/>
      <c r="F50" s="52"/>
      <c r="G50" s="52"/>
      <c r="H50" s="52"/>
      <c r="I50" s="52"/>
      <c r="J50" s="52"/>
      <c r="K50" s="52"/>
      <c r="L50" s="52"/>
      <c r="M50" s="52"/>
      <c r="N50" s="52"/>
      <c r="O50" s="52"/>
      <c r="P50" s="53">
        <f t="shared" si="8"/>
        <v>0</v>
      </c>
      <c r="Q50" s="53">
        <f t="shared" si="0"/>
        <v>0</v>
      </c>
      <c r="R50" s="52"/>
      <c r="S50" s="52"/>
      <c r="T50" s="52"/>
      <c r="U50" s="52"/>
      <c r="V50" s="52"/>
      <c r="W50" s="52"/>
      <c r="X50" s="52"/>
      <c r="Y50" s="52"/>
      <c r="Z50" s="54">
        <f t="shared" si="1"/>
        <v>0</v>
      </c>
      <c r="AA50" s="54">
        <f t="shared" si="2"/>
        <v>0</v>
      </c>
      <c r="AB50" s="55">
        <f t="shared" si="9"/>
        <v>0</v>
      </c>
      <c r="AC50" s="55">
        <f t="shared" si="10"/>
        <v>0</v>
      </c>
      <c r="AD50" s="56"/>
      <c r="AE50" s="57"/>
      <c r="AF50" s="57"/>
      <c r="AG50" s="57"/>
      <c r="AH50" s="57"/>
      <c r="AI50" s="57"/>
      <c r="AJ50" s="58">
        <f t="shared" si="4"/>
        <v>0</v>
      </c>
      <c r="AK50" s="59"/>
      <c r="AL50" s="59"/>
      <c r="AM50" s="60">
        <f t="shared" si="5"/>
        <v>0</v>
      </c>
      <c r="AN50" s="60">
        <f t="shared" si="6"/>
        <v>0</v>
      </c>
      <c r="AO50" s="4"/>
      <c r="AP50" s="4"/>
    </row>
    <row r="51" spans="1:42" x14ac:dyDescent="0.2">
      <c r="A51" s="20"/>
      <c r="B51" s="20"/>
      <c r="C51" s="20"/>
      <c r="D51" s="52"/>
      <c r="E51" s="52"/>
      <c r="F51" s="52"/>
      <c r="G51" s="52"/>
      <c r="H51" s="52"/>
      <c r="I51" s="52"/>
      <c r="J51" s="52"/>
      <c r="K51" s="52"/>
      <c r="L51" s="52"/>
      <c r="M51" s="52"/>
      <c r="N51" s="52"/>
      <c r="O51" s="52"/>
      <c r="P51" s="53">
        <f t="shared" si="8"/>
        <v>0</v>
      </c>
      <c r="Q51" s="53">
        <f t="shared" si="0"/>
        <v>0</v>
      </c>
      <c r="R51" s="52"/>
      <c r="S51" s="52"/>
      <c r="T51" s="52"/>
      <c r="U51" s="52"/>
      <c r="V51" s="52"/>
      <c r="W51" s="52"/>
      <c r="X51" s="52"/>
      <c r="Y51" s="52"/>
      <c r="Z51" s="54">
        <f t="shared" si="1"/>
        <v>0</v>
      </c>
      <c r="AA51" s="54">
        <f t="shared" si="2"/>
        <v>0</v>
      </c>
      <c r="AB51" s="55">
        <f t="shared" si="9"/>
        <v>0</v>
      </c>
      <c r="AC51" s="55">
        <f t="shared" si="10"/>
        <v>0</v>
      </c>
      <c r="AD51" s="56"/>
      <c r="AE51" s="57"/>
      <c r="AF51" s="57"/>
      <c r="AG51" s="57"/>
      <c r="AH51" s="57"/>
      <c r="AI51" s="57"/>
      <c r="AJ51" s="58">
        <f t="shared" si="4"/>
        <v>0</v>
      </c>
      <c r="AK51" s="59"/>
      <c r="AL51" s="59"/>
      <c r="AM51" s="60">
        <f t="shared" si="5"/>
        <v>0</v>
      </c>
      <c r="AN51" s="60">
        <f t="shared" si="6"/>
        <v>0</v>
      </c>
      <c r="AO51" s="4"/>
      <c r="AP51" s="4"/>
    </row>
    <row r="52" spans="1:42" x14ac:dyDescent="0.2">
      <c r="A52" s="2"/>
      <c r="B52" s="2"/>
      <c r="C52" s="2"/>
      <c r="D52" s="2"/>
      <c r="E52" s="2"/>
      <c r="F52" s="2"/>
      <c r="G52" s="2"/>
      <c r="H52" s="2"/>
      <c r="I52" s="2"/>
      <c r="J52" s="2"/>
      <c r="K52" s="2"/>
      <c r="L52" s="2"/>
      <c r="M52" s="2"/>
      <c r="N52" s="2"/>
      <c r="O52" s="2"/>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sheetData>
  <sheetProtection selectLockedCells="1"/>
  <mergeCells count="34">
    <mergeCell ref="A2:H2"/>
    <mergeCell ref="A4:A6"/>
    <mergeCell ref="B4:B6"/>
    <mergeCell ref="C4:C6"/>
    <mergeCell ref="D4:Q4"/>
    <mergeCell ref="D5:E5"/>
    <mergeCell ref="N5:O5"/>
    <mergeCell ref="P5:Q5"/>
    <mergeCell ref="F5:G5"/>
    <mergeCell ref="H5:I5"/>
    <mergeCell ref="J5:K5"/>
    <mergeCell ref="L5:M5"/>
    <mergeCell ref="V5:W5"/>
    <mergeCell ref="AE5:AE6"/>
    <mergeCell ref="AB4:AC5"/>
    <mergeCell ref="R4:AA4"/>
    <mergeCell ref="AD5:AD6"/>
    <mergeCell ref="Z5:AA5"/>
    <mergeCell ref="R5:S5"/>
    <mergeCell ref="T5:U5"/>
    <mergeCell ref="X5:Y5"/>
    <mergeCell ref="AP4:AP6"/>
    <mergeCell ref="AH5:AH6"/>
    <mergeCell ref="AI5:AI6"/>
    <mergeCell ref="AJ5:AJ6"/>
    <mergeCell ref="AK5:AK6"/>
    <mergeCell ref="AD4:AJ4"/>
    <mergeCell ref="AN4:AN6"/>
    <mergeCell ref="AK4:AM4"/>
    <mergeCell ref="AL5:AL6"/>
    <mergeCell ref="AM5:AM6"/>
    <mergeCell ref="AF5:AF6"/>
    <mergeCell ref="AG5:AG6"/>
    <mergeCell ref="AO4:AO6"/>
  </mergeCells>
  <phoneticPr fontId="51" type="noConversion"/>
  <conditionalFormatting sqref="V8:W8 V7 D7:O8 D9:D51 F9:F51 H9:H51 J9:J51 L9:L51 N9:N51 X7:X51 T7:T51 V9:V51 R7:R51">
    <cfRule type="expression" dxfId="97" priority="1" stopIfTrue="1">
      <formula>AND(NOT(ISBLANK(E7)),ISBLANK(D7))</formula>
    </cfRule>
  </conditionalFormatting>
  <conditionalFormatting sqref="W7 E9:E51 G9:G51 I9:I51 K9:K51 M9:M51 O9:O51 Y7:Y51 U7:U51 W9:W51 S7:S51">
    <cfRule type="expression" dxfId="96" priority="2" stopIfTrue="1">
      <formula>AND(NOT(ISBLANK(D7)),ISBLANK(E7))</formula>
    </cfRule>
  </conditionalFormatting>
  <conditionalFormatting sqref="B7:B51">
    <cfRule type="expression" dxfId="95" priority="3" stopIfTrue="1">
      <formula>AND(NOT(ISBLANK($A7)),ISBLANK(B7))</formula>
    </cfRule>
  </conditionalFormatting>
  <conditionalFormatting sqref="C7:C51">
    <cfRule type="expression" dxfId="94" priority="4" stopIfTrue="1">
      <formula>AND(NOT(ISBLANK(A7)),ISBLANK(C7))</formula>
    </cfRule>
  </conditionalFormatting>
  <dataValidations count="8">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1">
      <formula1>INDIRECT("Main_Department")</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1">
      <formula1>INDIRECT("Organisation_Type")</formula1>
    </dataValidation>
    <dataValidation type="custom" allowBlank="1" showInputMessage="1" showErrorMessage="1" errorTitle="Headcount" error="The value entered in the headcount field must be greater than or equal to the value entered in the FTE field." sqref="H7:H51 T7:T51 X7:X51 V7:V51 J7:J51 L7:L51 N7:N51 D7:D51 F7:F51 R7:R51">
      <formula1>D7&gt;=E7</formula1>
    </dataValidation>
    <dataValidation type="custom" allowBlank="1" showInputMessage="1" showErrorMessage="1" errorTitle="FTE" error="The value entered in the FTE field must be less than or equal to the value entered in the headcount field." sqref="G7:G51 U7:U51 Y7:Y51 W7:W51 I7:I51 K7:K51 O7:O51 E7:E51 M7:M51 S7:S51">
      <formula1>E7&lt;=D7</formula1>
    </dataValidation>
    <dataValidation type="decimal" operator="greaterThanOrEqual" allowBlank="1" showInputMessage="1" showErrorMessage="1" sqref="AK7:AL8 AK10:AL51 AD7:AI51 AL9">
      <formula1>0</formula1>
    </dataValidation>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1">
      <formula1>INDIRECT("List_of_organisations")</formula1>
    </dataValidation>
    <dataValidation operator="lessThanOrEqual" allowBlank="1" showInputMessage="1" showErrorMessage="1" error="FTE cannot be greater than Headcount_x000a_" sqref="R52:AN65536 A52:O65536 AQ1:IV1048576 R4 A4:C4 P5 AB4 AO4:AP4 AO7:AP65536 AB6:AC51 P7:Q65536"/>
    <dataValidation type="decimal" operator="greaterThan" allowBlank="1" showInputMessage="1" showErrorMessage="1" sqref="AK9">
      <formula1>0</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3"/>
  <sheetViews>
    <sheetView workbookViewId="0">
      <pane xSplit="1" topLeftCell="B1" activePane="topRight" state="frozen"/>
      <selection pane="topRight" activeCell="B1" sqref="B1"/>
    </sheetView>
  </sheetViews>
  <sheetFormatPr defaultColWidth="8.88671875" defaultRowHeight="15" x14ac:dyDescent="0.2"/>
  <cols>
    <col min="1" max="1" width="23.5546875" style="3" customWidth="1"/>
    <col min="2" max="2" width="15.109375" style="3" customWidth="1"/>
    <col min="3" max="3" width="13.109375" style="3" customWidth="1"/>
    <col min="4" max="15" width="9.6640625" style="3" customWidth="1"/>
    <col min="16" max="17" width="9.1093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88671875" style="2" customWidth="1"/>
    <col min="41" max="41" width="18" style="2" customWidth="1"/>
    <col min="42" max="42" width="17.33203125" style="2" customWidth="1"/>
    <col min="43" max="16384" width="8.88671875" style="2"/>
  </cols>
  <sheetData>
    <row r="1" spans="1:42" ht="7.5" customHeight="1" x14ac:dyDescent="0.2">
      <c r="A1" s="50"/>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row>
    <row r="2" spans="1:42" ht="113.25" customHeight="1" x14ac:dyDescent="0.2">
      <c r="A2" s="235" t="s">
        <v>335</v>
      </c>
      <c r="B2" s="236"/>
      <c r="C2" s="236"/>
      <c r="D2" s="236"/>
      <c r="E2" s="236"/>
      <c r="F2" s="236"/>
      <c r="G2" s="236"/>
      <c r="H2" s="237"/>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row>
    <row r="3" spans="1:42" ht="7.5" customHeight="1" x14ac:dyDescent="0.2">
      <c r="A3" s="50"/>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row>
    <row r="4" spans="1:42" s="1" customFormat="1" ht="15" customHeight="1" x14ac:dyDescent="0.2">
      <c r="A4" s="211" t="s">
        <v>72</v>
      </c>
      <c r="B4" s="215" t="s">
        <v>1</v>
      </c>
      <c r="C4" s="215" t="s">
        <v>0</v>
      </c>
      <c r="D4" s="209" t="s">
        <v>12</v>
      </c>
      <c r="E4" s="219"/>
      <c r="F4" s="219"/>
      <c r="G4" s="219"/>
      <c r="H4" s="219"/>
      <c r="I4" s="219"/>
      <c r="J4" s="219"/>
      <c r="K4" s="219"/>
      <c r="L4" s="219"/>
      <c r="M4" s="219"/>
      <c r="N4" s="219"/>
      <c r="O4" s="219"/>
      <c r="P4" s="219"/>
      <c r="Q4" s="220"/>
      <c r="R4" s="218" t="s">
        <v>79</v>
      </c>
      <c r="S4" s="229"/>
      <c r="T4" s="229"/>
      <c r="U4" s="229"/>
      <c r="V4" s="229"/>
      <c r="W4" s="229"/>
      <c r="X4" s="229"/>
      <c r="Y4" s="229"/>
      <c r="Z4" s="229"/>
      <c r="AA4" s="210"/>
      <c r="AB4" s="225" t="s">
        <v>132</v>
      </c>
      <c r="AC4" s="226"/>
      <c r="AD4" s="221" t="s">
        <v>70</v>
      </c>
      <c r="AE4" s="222"/>
      <c r="AF4" s="222"/>
      <c r="AG4" s="222"/>
      <c r="AH4" s="222"/>
      <c r="AI4" s="222"/>
      <c r="AJ4" s="223"/>
      <c r="AK4" s="230" t="s">
        <v>78</v>
      </c>
      <c r="AL4" s="231"/>
      <c r="AM4" s="231"/>
      <c r="AN4" s="232" t="s">
        <v>126</v>
      </c>
      <c r="AO4" s="211" t="s">
        <v>129</v>
      </c>
      <c r="AP4" s="211" t="s">
        <v>97</v>
      </c>
    </row>
    <row r="5" spans="1:42" s="1" customFormat="1" ht="53.25" customHeight="1" x14ac:dyDescent="0.2">
      <c r="A5" s="213"/>
      <c r="B5" s="213"/>
      <c r="C5" s="213"/>
      <c r="D5" s="216" t="s">
        <v>8</v>
      </c>
      <c r="E5" s="217"/>
      <c r="F5" s="216" t="s">
        <v>7</v>
      </c>
      <c r="G5" s="217"/>
      <c r="H5" s="216" t="s">
        <v>6</v>
      </c>
      <c r="I5" s="217"/>
      <c r="J5" s="216" t="s">
        <v>10</v>
      </c>
      <c r="K5" s="217"/>
      <c r="L5" s="216" t="s">
        <v>5</v>
      </c>
      <c r="M5" s="217"/>
      <c r="N5" s="216" t="s">
        <v>9</v>
      </c>
      <c r="O5" s="217"/>
      <c r="P5" s="209" t="s">
        <v>13</v>
      </c>
      <c r="Q5" s="220"/>
      <c r="R5" s="209" t="s">
        <v>74</v>
      </c>
      <c r="S5" s="210"/>
      <c r="T5" s="218" t="s">
        <v>3</v>
      </c>
      <c r="U5" s="210"/>
      <c r="V5" s="218" t="s">
        <v>4</v>
      </c>
      <c r="W5" s="210"/>
      <c r="X5" s="218" t="s">
        <v>75</v>
      </c>
      <c r="Y5" s="210"/>
      <c r="Z5" s="209" t="s">
        <v>14</v>
      </c>
      <c r="AA5" s="220"/>
      <c r="AB5" s="227"/>
      <c r="AC5" s="228"/>
      <c r="AD5" s="211" t="s">
        <v>102</v>
      </c>
      <c r="AE5" s="211" t="s">
        <v>101</v>
      </c>
      <c r="AF5" s="211" t="s">
        <v>103</v>
      </c>
      <c r="AG5" s="211" t="s">
        <v>104</v>
      </c>
      <c r="AH5" s="211" t="s">
        <v>105</v>
      </c>
      <c r="AI5" s="211" t="s">
        <v>106</v>
      </c>
      <c r="AJ5" s="208" t="s">
        <v>125</v>
      </c>
      <c r="AK5" s="211" t="s">
        <v>122</v>
      </c>
      <c r="AL5" s="211" t="s">
        <v>123</v>
      </c>
      <c r="AM5" s="211" t="s">
        <v>124</v>
      </c>
      <c r="AN5" s="233"/>
      <c r="AO5" s="224"/>
      <c r="AP5" s="224"/>
    </row>
    <row r="6" spans="1:42" ht="57.75" customHeight="1" x14ac:dyDescent="0.2">
      <c r="A6" s="214"/>
      <c r="B6" s="214"/>
      <c r="C6" s="214"/>
      <c r="D6" s="117" t="s">
        <v>2</v>
      </c>
      <c r="E6" s="117" t="s">
        <v>11</v>
      </c>
      <c r="F6" s="117" t="s">
        <v>2</v>
      </c>
      <c r="G6" s="117" t="s">
        <v>11</v>
      </c>
      <c r="H6" s="117" t="s">
        <v>2</v>
      </c>
      <c r="I6" s="117" t="s">
        <v>11</v>
      </c>
      <c r="J6" s="117" t="s">
        <v>2</v>
      </c>
      <c r="K6" s="117" t="s">
        <v>11</v>
      </c>
      <c r="L6" s="117" t="s">
        <v>2</v>
      </c>
      <c r="M6" s="117" t="s">
        <v>11</v>
      </c>
      <c r="N6" s="117" t="s">
        <v>2</v>
      </c>
      <c r="O6" s="117" t="s">
        <v>11</v>
      </c>
      <c r="P6" s="117" t="s">
        <v>2</v>
      </c>
      <c r="Q6" s="117" t="s">
        <v>11</v>
      </c>
      <c r="R6" s="116" t="s">
        <v>2</v>
      </c>
      <c r="S6" s="116" t="s">
        <v>11</v>
      </c>
      <c r="T6" s="116" t="s">
        <v>2</v>
      </c>
      <c r="U6" s="116" t="s">
        <v>11</v>
      </c>
      <c r="V6" s="116" t="s">
        <v>2</v>
      </c>
      <c r="W6" s="116" t="s">
        <v>11</v>
      </c>
      <c r="X6" s="116" t="s">
        <v>2</v>
      </c>
      <c r="Y6" s="116" t="s">
        <v>11</v>
      </c>
      <c r="Z6" s="116" t="s">
        <v>2</v>
      </c>
      <c r="AA6" s="116" t="s">
        <v>11</v>
      </c>
      <c r="AB6" s="67" t="s">
        <v>2</v>
      </c>
      <c r="AC6" s="118" t="s">
        <v>11</v>
      </c>
      <c r="AD6" s="212"/>
      <c r="AE6" s="212"/>
      <c r="AF6" s="212"/>
      <c r="AG6" s="212"/>
      <c r="AH6" s="212"/>
      <c r="AI6" s="212"/>
      <c r="AJ6" s="208"/>
      <c r="AK6" s="212"/>
      <c r="AL6" s="212"/>
      <c r="AM6" s="212"/>
      <c r="AN6" s="234"/>
      <c r="AO6" s="212"/>
      <c r="AP6" s="212"/>
    </row>
    <row r="7" spans="1:42" ht="30" x14ac:dyDescent="0.2">
      <c r="A7" s="92" t="s">
        <v>55</v>
      </c>
      <c r="B7" s="93" t="s">
        <v>139</v>
      </c>
      <c r="C7" s="93" t="s">
        <v>55</v>
      </c>
      <c r="D7" s="87">
        <v>10110</v>
      </c>
      <c r="E7" s="87">
        <v>9657.5527027027001</v>
      </c>
      <c r="F7" s="87">
        <v>5552</v>
      </c>
      <c r="G7" s="87">
        <v>5420.7710810810804</v>
      </c>
      <c r="H7" s="87">
        <v>8213</v>
      </c>
      <c r="I7" s="87">
        <v>8050.4797297297309</v>
      </c>
      <c r="J7" s="87">
        <v>1368</v>
      </c>
      <c r="K7" s="87">
        <v>1347.02702702703</v>
      </c>
      <c r="L7" s="87">
        <v>177</v>
      </c>
      <c r="M7" s="87">
        <v>175.26216216216201</v>
      </c>
      <c r="N7" s="87">
        <f>9877+1923</f>
        <v>11800</v>
      </c>
      <c r="O7" s="87">
        <f>9540.21351351351+1923</f>
        <v>11463.21351351351</v>
      </c>
      <c r="P7" s="95">
        <f t="shared" ref="P7:P14" si="0">SUM(D7,F7,H7,J7,L7,N7)</f>
        <v>37220</v>
      </c>
      <c r="Q7" s="95">
        <f t="shared" ref="Q7:Q51" si="1">SUM(E7,G7,I7,K7,M7,O7)</f>
        <v>36114.30621621621</v>
      </c>
      <c r="R7" s="87">
        <v>56.725226608454605</v>
      </c>
      <c r="S7" s="87">
        <v>54.892242394936787</v>
      </c>
      <c r="T7" s="87">
        <v>259.89477339154536</v>
      </c>
      <c r="U7" s="87">
        <v>259.24775760506327</v>
      </c>
      <c r="V7" s="87">
        <v>177</v>
      </c>
      <c r="W7" s="87">
        <v>176.35135135135101</v>
      </c>
      <c r="X7" s="87">
        <v>38</v>
      </c>
      <c r="Y7" s="87">
        <v>37.027027027026996</v>
      </c>
      <c r="Z7" s="96">
        <f>SUM(R7,T7,V7,X7,)</f>
        <v>531.61999999999989</v>
      </c>
      <c r="AA7" s="96">
        <f>SUM(S7,U7,W7,Y7)</f>
        <v>527.51837837837809</v>
      </c>
      <c r="AB7" s="97">
        <f t="shared" ref="AB7:AC22" si="2">P7+Z7</f>
        <v>37751.620000000003</v>
      </c>
      <c r="AC7" s="97">
        <f t="shared" si="2"/>
        <v>36641.824594594589</v>
      </c>
      <c r="AD7" s="88">
        <v>88793000</v>
      </c>
      <c r="AE7" s="89">
        <v>0</v>
      </c>
      <c r="AF7" s="89">
        <v>0</v>
      </c>
      <c r="AG7" s="88">
        <v>5188000</v>
      </c>
      <c r="AH7" s="88">
        <v>17554000</v>
      </c>
      <c r="AI7" s="88">
        <v>7100000</v>
      </c>
      <c r="AJ7" s="106">
        <f t="shared" ref="AJ7:AJ51" si="3">SUM(AD7:AI7)</f>
        <v>118635000</v>
      </c>
      <c r="AK7" s="88">
        <v>7427000</v>
      </c>
      <c r="AL7" s="88">
        <v>1637000</v>
      </c>
      <c r="AM7" s="106">
        <f t="shared" ref="AM7:AM51" si="4">SUM(AK7:AL7)</f>
        <v>9064000</v>
      </c>
      <c r="AN7" s="106">
        <f t="shared" ref="AN7:AN51" si="5">SUM(AM7,AJ7)</f>
        <v>127699000</v>
      </c>
      <c r="AO7" s="102"/>
      <c r="AP7" s="51"/>
    </row>
    <row r="8" spans="1:42" ht="30" x14ac:dyDescent="0.2">
      <c r="A8" s="92" t="s">
        <v>331</v>
      </c>
      <c r="B8" s="93" t="s">
        <v>139</v>
      </c>
      <c r="C8" s="93" t="s">
        <v>55</v>
      </c>
      <c r="D8" s="87">
        <v>798</v>
      </c>
      <c r="E8" s="87">
        <v>753.99486486486512</v>
      </c>
      <c r="F8" s="87">
        <v>1428</v>
      </c>
      <c r="G8" s="87">
        <v>1386.6664864864899</v>
      </c>
      <c r="H8" s="87">
        <v>5214</v>
      </c>
      <c r="I8" s="87">
        <v>5094.2035135135111</v>
      </c>
      <c r="J8" s="87">
        <v>1142</v>
      </c>
      <c r="K8" s="87">
        <v>1130.8386486486502</v>
      </c>
      <c r="L8" s="87">
        <v>91</v>
      </c>
      <c r="M8" s="87">
        <v>89.805675675675687</v>
      </c>
      <c r="N8" s="87">
        <f>1110+22</f>
        <v>1132</v>
      </c>
      <c r="O8" s="87">
        <f>1104.06081081081+22</f>
        <v>1126.0608108108099</v>
      </c>
      <c r="P8" s="95">
        <f t="shared" si="0"/>
        <v>9805</v>
      </c>
      <c r="Q8" s="95">
        <f t="shared" si="1"/>
        <v>9581.5700000000015</v>
      </c>
      <c r="R8" s="87">
        <v>40</v>
      </c>
      <c r="S8" s="87">
        <v>40</v>
      </c>
      <c r="T8" s="87">
        <v>218</v>
      </c>
      <c r="U8" s="87">
        <v>217.72</v>
      </c>
      <c r="V8" s="113">
        <v>5</v>
      </c>
      <c r="W8" s="113">
        <v>5</v>
      </c>
      <c r="X8" s="113">
        <v>0</v>
      </c>
      <c r="Y8" s="113">
        <v>0</v>
      </c>
      <c r="Z8" s="96">
        <f t="shared" ref="Z8:Z51" si="6">SUM(R8,T8,V8,X8,)</f>
        <v>263</v>
      </c>
      <c r="AA8" s="96">
        <f t="shared" ref="AA8:AA51" si="7">SUM(S8,U8,W8,Y8)</f>
        <v>262.72000000000003</v>
      </c>
      <c r="AB8" s="97">
        <f t="shared" si="2"/>
        <v>10068</v>
      </c>
      <c r="AC8" s="97">
        <f t="shared" si="2"/>
        <v>9844.2900000000009</v>
      </c>
      <c r="AD8" s="88">
        <v>28095000</v>
      </c>
      <c r="AE8" s="89">
        <v>0</v>
      </c>
      <c r="AF8" s="89">
        <v>0</v>
      </c>
      <c r="AG8" s="89">
        <v>395000</v>
      </c>
      <c r="AH8" s="89">
        <v>5767000</v>
      </c>
      <c r="AI8" s="89">
        <v>2223000</v>
      </c>
      <c r="AJ8" s="106">
        <f t="shared" si="3"/>
        <v>36480000</v>
      </c>
      <c r="AK8" s="122">
        <v>2258000</v>
      </c>
      <c r="AL8" s="122">
        <v>2693000</v>
      </c>
      <c r="AM8" s="106">
        <f t="shared" si="4"/>
        <v>4951000</v>
      </c>
      <c r="AN8" s="106">
        <f t="shared" si="5"/>
        <v>41431000</v>
      </c>
      <c r="AO8" s="103"/>
      <c r="AP8" s="4"/>
    </row>
    <row r="9" spans="1:42" ht="30" x14ac:dyDescent="0.2">
      <c r="A9" s="104" t="s">
        <v>294</v>
      </c>
      <c r="B9" s="93" t="s">
        <v>68</v>
      </c>
      <c r="C9" s="93" t="s">
        <v>55</v>
      </c>
      <c r="D9" s="126">
        <v>152</v>
      </c>
      <c r="E9" s="126">
        <v>148</v>
      </c>
      <c r="F9" s="126">
        <v>218</v>
      </c>
      <c r="G9" s="126">
        <v>209.5</v>
      </c>
      <c r="H9" s="126">
        <v>1731</v>
      </c>
      <c r="I9" s="87">
        <v>1664.5</v>
      </c>
      <c r="J9" s="126">
        <v>1577</v>
      </c>
      <c r="K9" s="87">
        <v>1500.4</v>
      </c>
      <c r="L9" s="126">
        <v>36</v>
      </c>
      <c r="M9" s="126">
        <v>32.200000000000003</v>
      </c>
      <c r="N9" s="126">
        <v>0</v>
      </c>
      <c r="O9" s="126">
        <v>0</v>
      </c>
      <c r="P9" s="95">
        <f t="shared" si="0"/>
        <v>3714</v>
      </c>
      <c r="Q9" s="95">
        <f t="shared" si="1"/>
        <v>3554.6</v>
      </c>
      <c r="R9" s="127">
        <v>1</v>
      </c>
      <c r="S9" s="127">
        <v>1</v>
      </c>
      <c r="T9" s="127">
        <v>0</v>
      </c>
      <c r="U9" s="127">
        <v>0</v>
      </c>
      <c r="V9" s="127">
        <v>152</v>
      </c>
      <c r="W9" s="87">
        <v>140.19999999999999</v>
      </c>
      <c r="X9" s="127">
        <v>0</v>
      </c>
      <c r="Y9" s="127">
        <v>0</v>
      </c>
      <c r="Z9" s="54">
        <f t="shared" si="6"/>
        <v>153</v>
      </c>
      <c r="AA9" s="54">
        <f t="shared" si="7"/>
        <v>141.19999999999999</v>
      </c>
      <c r="AB9" s="97">
        <f t="shared" si="2"/>
        <v>3867</v>
      </c>
      <c r="AC9" s="97">
        <f t="shared" si="2"/>
        <v>3695.7999999999997</v>
      </c>
      <c r="AD9" s="88">
        <v>11148707.960000001</v>
      </c>
      <c r="AE9" s="89">
        <v>103849.06</v>
      </c>
      <c r="AF9" s="89">
        <v>10493</v>
      </c>
      <c r="AG9" s="89">
        <v>293762.89</v>
      </c>
      <c r="AH9" s="89">
        <v>2391826.87</v>
      </c>
      <c r="AI9" s="89">
        <v>982609.47</v>
      </c>
      <c r="AJ9" s="58">
        <f t="shared" si="3"/>
        <v>14931249.250000002</v>
      </c>
      <c r="AK9" s="108">
        <v>868498.36</v>
      </c>
      <c r="AL9" s="108">
        <v>0</v>
      </c>
      <c r="AM9" s="60">
        <f t="shared" si="4"/>
        <v>868498.36</v>
      </c>
      <c r="AN9" s="60">
        <f t="shared" si="5"/>
        <v>15799747.610000001</v>
      </c>
      <c r="AO9" s="107"/>
      <c r="AP9" s="51"/>
    </row>
    <row r="10" spans="1:42" ht="45" x14ac:dyDescent="0.2">
      <c r="A10" s="104" t="s">
        <v>192</v>
      </c>
      <c r="B10" s="93" t="s">
        <v>134</v>
      </c>
      <c r="C10" s="93" t="s">
        <v>55</v>
      </c>
      <c r="D10" s="120">
        <v>144</v>
      </c>
      <c r="E10" s="87">
        <v>141.16</v>
      </c>
      <c r="F10" s="119">
        <v>308</v>
      </c>
      <c r="G10" s="87">
        <v>291.70999999999998</v>
      </c>
      <c r="H10" s="119">
        <v>426</v>
      </c>
      <c r="I10" s="87">
        <v>411.93</v>
      </c>
      <c r="J10" s="119">
        <v>60</v>
      </c>
      <c r="K10" s="87">
        <v>59.7</v>
      </c>
      <c r="L10" s="119">
        <v>3</v>
      </c>
      <c r="M10" s="119">
        <v>3</v>
      </c>
      <c r="N10" s="119">
        <v>0</v>
      </c>
      <c r="O10" s="119">
        <v>0</v>
      </c>
      <c r="P10" s="95">
        <f t="shared" si="0"/>
        <v>941</v>
      </c>
      <c r="Q10" s="95">
        <f t="shared" si="1"/>
        <v>907.5</v>
      </c>
      <c r="R10" s="121">
        <v>17</v>
      </c>
      <c r="S10" s="121">
        <v>17</v>
      </c>
      <c r="T10" s="121">
        <v>0</v>
      </c>
      <c r="U10" s="121">
        <v>0</v>
      </c>
      <c r="V10" s="121">
        <v>56</v>
      </c>
      <c r="W10" s="87">
        <v>55.2</v>
      </c>
      <c r="X10" s="121">
        <v>0</v>
      </c>
      <c r="Y10" s="121">
        <v>0</v>
      </c>
      <c r="Z10" s="96">
        <f t="shared" si="6"/>
        <v>73</v>
      </c>
      <c r="AA10" s="96">
        <f t="shared" si="7"/>
        <v>72.2</v>
      </c>
      <c r="AB10" s="97">
        <f t="shared" si="2"/>
        <v>1014</v>
      </c>
      <c r="AC10" s="97">
        <f t="shared" si="2"/>
        <v>979.7</v>
      </c>
      <c r="AD10" s="88">
        <v>2325036.6</v>
      </c>
      <c r="AE10" s="89">
        <v>58849.35</v>
      </c>
      <c r="AF10" s="89">
        <v>30250</v>
      </c>
      <c r="AG10" s="89">
        <v>61497.35</v>
      </c>
      <c r="AH10" s="89">
        <v>501188.32</v>
      </c>
      <c r="AI10" s="89">
        <v>190475.56</v>
      </c>
      <c r="AJ10" s="106">
        <f t="shared" si="3"/>
        <v>3167297.18</v>
      </c>
      <c r="AK10" s="122">
        <v>443699.78</v>
      </c>
      <c r="AL10" s="122">
        <v>0</v>
      </c>
      <c r="AM10" s="106">
        <f t="shared" si="4"/>
        <v>443699.78</v>
      </c>
      <c r="AN10" s="106">
        <f t="shared" si="5"/>
        <v>3610996.96</v>
      </c>
      <c r="AO10" s="107"/>
      <c r="AP10" s="51"/>
    </row>
    <row r="11" spans="1:42" ht="45" x14ac:dyDescent="0.2">
      <c r="A11" s="93" t="s">
        <v>195</v>
      </c>
      <c r="B11" s="93" t="s">
        <v>134</v>
      </c>
      <c r="C11" s="93" t="s">
        <v>55</v>
      </c>
      <c r="D11" s="81">
        <v>0</v>
      </c>
      <c r="E11" s="52">
        <v>0</v>
      </c>
      <c r="F11" s="52">
        <v>0</v>
      </c>
      <c r="G11" s="52">
        <v>0</v>
      </c>
      <c r="H11" s="52">
        <v>0</v>
      </c>
      <c r="I11" s="52">
        <v>0</v>
      </c>
      <c r="J11" s="52">
        <v>0</v>
      </c>
      <c r="K11" s="52">
        <v>0</v>
      </c>
      <c r="L11" s="52">
        <v>0</v>
      </c>
      <c r="M11" s="52">
        <v>0</v>
      </c>
      <c r="N11" s="52">
        <v>175</v>
      </c>
      <c r="O11" s="52">
        <v>167</v>
      </c>
      <c r="P11" s="95">
        <f t="shared" si="0"/>
        <v>175</v>
      </c>
      <c r="Q11" s="95">
        <f t="shared" si="1"/>
        <v>167</v>
      </c>
      <c r="R11" s="52">
        <v>2</v>
      </c>
      <c r="S11" s="52">
        <v>2</v>
      </c>
      <c r="T11" s="52">
        <v>0</v>
      </c>
      <c r="U11" s="52">
        <v>0</v>
      </c>
      <c r="V11" s="52">
        <v>0</v>
      </c>
      <c r="W11" s="52">
        <v>0</v>
      </c>
      <c r="X11" s="52">
        <v>0</v>
      </c>
      <c r="Y11" s="52">
        <v>0</v>
      </c>
      <c r="Z11" s="96">
        <f t="shared" si="6"/>
        <v>2</v>
      </c>
      <c r="AA11" s="96">
        <f t="shared" si="7"/>
        <v>2</v>
      </c>
      <c r="AB11" s="97">
        <f t="shared" si="2"/>
        <v>177</v>
      </c>
      <c r="AC11" s="97">
        <f t="shared" si="2"/>
        <v>169</v>
      </c>
      <c r="AD11" s="88">
        <v>352522</v>
      </c>
      <c r="AE11" s="89">
        <v>5802</v>
      </c>
      <c r="AF11" s="89">
        <v>0</v>
      </c>
      <c r="AG11" s="89">
        <v>9102</v>
      </c>
      <c r="AH11" s="89">
        <v>19185</v>
      </c>
      <c r="AI11" s="89">
        <v>32575</v>
      </c>
      <c r="AJ11" s="106">
        <f t="shared" si="3"/>
        <v>419186</v>
      </c>
      <c r="AK11" s="108">
        <v>4419</v>
      </c>
      <c r="AL11" s="108">
        <v>0</v>
      </c>
      <c r="AM11" s="106">
        <f t="shared" si="4"/>
        <v>4419</v>
      </c>
      <c r="AN11" s="106">
        <f t="shared" si="5"/>
        <v>423605</v>
      </c>
      <c r="AO11" s="102"/>
      <c r="AP11" s="51"/>
    </row>
    <row r="12" spans="1:42" ht="45" x14ac:dyDescent="0.2">
      <c r="A12" s="93" t="s">
        <v>193</v>
      </c>
      <c r="B12" s="93" t="s">
        <v>134</v>
      </c>
      <c r="C12" s="93" t="s">
        <v>55</v>
      </c>
      <c r="D12" s="128">
        <v>0</v>
      </c>
      <c r="E12" s="129">
        <v>0</v>
      </c>
      <c r="F12" s="129">
        <v>0</v>
      </c>
      <c r="G12" s="129">
        <v>0</v>
      </c>
      <c r="H12" s="129">
        <v>3</v>
      </c>
      <c r="I12" s="129">
        <v>3</v>
      </c>
      <c r="J12" s="129">
        <v>3</v>
      </c>
      <c r="K12" s="129">
        <v>3</v>
      </c>
      <c r="L12" s="129">
        <v>1</v>
      </c>
      <c r="M12" s="129">
        <v>1</v>
      </c>
      <c r="N12" s="129">
        <v>32</v>
      </c>
      <c r="O12" s="129">
        <v>30.27</v>
      </c>
      <c r="P12" s="95">
        <f t="shared" si="0"/>
        <v>39</v>
      </c>
      <c r="Q12" s="95">
        <f t="shared" si="1"/>
        <v>37.269999999999996</v>
      </c>
      <c r="R12" s="129">
        <v>0</v>
      </c>
      <c r="S12" s="129">
        <v>0</v>
      </c>
      <c r="T12" s="129">
        <v>0</v>
      </c>
      <c r="U12" s="129">
        <v>0</v>
      </c>
      <c r="V12" s="129">
        <v>0</v>
      </c>
      <c r="W12" s="129">
        <v>0</v>
      </c>
      <c r="X12" s="129">
        <v>2</v>
      </c>
      <c r="Y12" s="129">
        <v>1.32</v>
      </c>
      <c r="Z12" s="96">
        <f t="shared" si="6"/>
        <v>2</v>
      </c>
      <c r="AA12" s="96">
        <f t="shared" si="7"/>
        <v>1.32</v>
      </c>
      <c r="AB12" s="97">
        <f t="shared" si="2"/>
        <v>41</v>
      </c>
      <c r="AC12" s="97">
        <f t="shared" si="2"/>
        <v>38.589999999999996</v>
      </c>
      <c r="AD12" s="130">
        <v>112579.11</v>
      </c>
      <c r="AE12" s="131">
        <v>8325.34</v>
      </c>
      <c r="AF12" s="131">
        <v>0</v>
      </c>
      <c r="AG12" s="131">
        <v>0</v>
      </c>
      <c r="AH12" s="131">
        <v>25732.639999999999</v>
      </c>
      <c r="AI12" s="131">
        <v>9365.9599999999991</v>
      </c>
      <c r="AJ12" s="106">
        <f t="shared" si="3"/>
        <v>156003.04999999999</v>
      </c>
      <c r="AK12" s="132">
        <v>7100</v>
      </c>
      <c r="AL12" s="132">
        <v>0</v>
      </c>
      <c r="AM12" s="106">
        <f t="shared" si="4"/>
        <v>7100</v>
      </c>
      <c r="AN12" s="106">
        <f t="shared" si="5"/>
        <v>163103.04999999999</v>
      </c>
      <c r="AO12" s="103"/>
      <c r="AP12" s="4"/>
    </row>
    <row r="13" spans="1:42" ht="30" x14ac:dyDescent="0.2">
      <c r="A13" s="93" t="s">
        <v>194</v>
      </c>
      <c r="B13" s="93" t="s">
        <v>71</v>
      </c>
      <c r="C13" s="93" t="s">
        <v>55</v>
      </c>
      <c r="D13" s="136">
        <v>170</v>
      </c>
      <c r="E13" s="136">
        <v>72.84</v>
      </c>
      <c r="F13" s="136">
        <v>37</v>
      </c>
      <c r="G13" s="136">
        <v>30.95</v>
      </c>
      <c r="H13" s="136">
        <v>23</v>
      </c>
      <c r="I13" s="136">
        <v>22.2</v>
      </c>
      <c r="J13" s="136">
        <v>0</v>
      </c>
      <c r="K13" s="136">
        <v>0</v>
      </c>
      <c r="L13" s="136">
        <v>4</v>
      </c>
      <c r="M13" s="136">
        <v>4</v>
      </c>
      <c r="N13" s="136">
        <v>0</v>
      </c>
      <c r="O13" s="136">
        <v>0</v>
      </c>
      <c r="P13" s="95">
        <f t="shared" si="0"/>
        <v>234</v>
      </c>
      <c r="Q13" s="95">
        <f t="shared" si="1"/>
        <v>129.99</v>
      </c>
      <c r="R13" s="136">
        <v>0</v>
      </c>
      <c r="S13" s="136">
        <v>0</v>
      </c>
      <c r="T13" s="136">
        <v>0</v>
      </c>
      <c r="U13" s="136">
        <v>0</v>
      </c>
      <c r="V13" s="136">
        <v>0</v>
      </c>
      <c r="W13" s="136">
        <v>0</v>
      </c>
      <c r="X13" s="136">
        <v>2</v>
      </c>
      <c r="Y13" s="136">
        <v>2</v>
      </c>
      <c r="Z13" s="96">
        <f t="shared" si="6"/>
        <v>2</v>
      </c>
      <c r="AA13" s="96">
        <f t="shared" si="7"/>
        <v>2</v>
      </c>
      <c r="AB13" s="97">
        <f t="shared" si="2"/>
        <v>236</v>
      </c>
      <c r="AC13" s="97">
        <f t="shared" si="2"/>
        <v>131.99</v>
      </c>
      <c r="AD13" s="137">
        <v>353659.85</v>
      </c>
      <c r="AE13" s="138">
        <v>0</v>
      </c>
      <c r="AF13" s="138">
        <v>0</v>
      </c>
      <c r="AG13" s="138">
        <v>0</v>
      </c>
      <c r="AH13" s="138">
        <v>25666.089999999997</v>
      </c>
      <c r="AI13" s="138">
        <v>28027.47</v>
      </c>
      <c r="AJ13" s="106">
        <f t="shared" si="3"/>
        <v>407353.40999999992</v>
      </c>
      <c r="AK13" s="139">
        <v>0</v>
      </c>
      <c r="AL13" s="139">
        <v>4746.45</v>
      </c>
      <c r="AM13" s="106">
        <f t="shared" si="4"/>
        <v>4746.45</v>
      </c>
      <c r="AN13" s="106">
        <f t="shared" si="5"/>
        <v>412099.85999999993</v>
      </c>
      <c r="AO13" s="103"/>
      <c r="AP13" s="4"/>
    </row>
    <row r="14" spans="1:42" ht="30" x14ac:dyDescent="0.2">
      <c r="A14" s="92" t="s">
        <v>327</v>
      </c>
      <c r="B14" s="93" t="s">
        <v>68</v>
      </c>
      <c r="C14" s="93" t="s">
        <v>55</v>
      </c>
      <c r="D14" s="124">
        <v>76</v>
      </c>
      <c r="E14" s="87">
        <v>73.310812999999996</v>
      </c>
      <c r="F14" s="123">
        <v>308</v>
      </c>
      <c r="G14" s="87">
        <v>299.70270400000004</v>
      </c>
      <c r="H14" s="123">
        <v>41</v>
      </c>
      <c r="I14" s="123">
        <v>41</v>
      </c>
      <c r="J14" s="123">
        <v>12</v>
      </c>
      <c r="K14" s="123">
        <v>12</v>
      </c>
      <c r="L14" s="123">
        <v>1</v>
      </c>
      <c r="M14" s="123">
        <v>1</v>
      </c>
      <c r="N14" s="123">
        <v>0</v>
      </c>
      <c r="O14" s="123">
        <v>0</v>
      </c>
      <c r="P14" s="95">
        <f t="shared" si="0"/>
        <v>438</v>
      </c>
      <c r="Q14" s="95">
        <f t="shared" si="1"/>
        <v>427.01351700000004</v>
      </c>
      <c r="R14" s="125">
        <v>4</v>
      </c>
      <c r="S14" s="125">
        <v>4</v>
      </c>
      <c r="T14" s="52">
        <v>0</v>
      </c>
      <c r="U14" s="52">
        <v>0</v>
      </c>
      <c r="V14" s="52">
        <v>0</v>
      </c>
      <c r="W14" s="52">
        <v>0</v>
      </c>
      <c r="X14" s="52">
        <v>0</v>
      </c>
      <c r="Y14" s="52">
        <v>0</v>
      </c>
      <c r="Z14" s="96">
        <f t="shared" si="6"/>
        <v>4</v>
      </c>
      <c r="AA14" s="96">
        <f t="shared" si="7"/>
        <v>4</v>
      </c>
      <c r="AB14" s="97">
        <f t="shared" si="2"/>
        <v>442</v>
      </c>
      <c r="AC14" s="97">
        <f t="shared" si="2"/>
        <v>431.01351700000004</v>
      </c>
      <c r="AD14" s="88">
        <v>1015089</v>
      </c>
      <c r="AE14" s="89">
        <v>25266</v>
      </c>
      <c r="AF14" s="89">
        <v>0</v>
      </c>
      <c r="AG14" s="89">
        <v>7122</v>
      </c>
      <c r="AH14" s="89">
        <v>216955</v>
      </c>
      <c r="AI14" s="89">
        <v>76602</v>
      </c>
      <c r="AJ14" s="106">
        <f t="shared" si="3"/>
        <v>1341034</v>
      </c>
      <c r="AK14" s="122">
        <v>9339.880000000001</v>
      </c>
      <c r="AL14" s="122">
        <v>0</v>
      </c>
      <c r="AM14" s="106">
        <f t="shared" si="4"/>
        <v>9339.880000000001</v>
      </c>
      <c r="AN14" s="106">
        <f t="shared" si="5"/>
        <v>1350373.88</v>
      </c>
      <c r="AO14" s="103"/>
      <c r="AP14" s="4"/>
    </row>
    <row r="15" spans="1:42" x14ac:dyDescent="0.2">
      <c r="A15" s="20"/>
      <c r="B15" s="20"/>
      <c r="C15" s="20"/>
      <c r="D15" s="52"/>
      <c r="E15" s="52"/>
      <c r="F15" s="52"/>
      <c r="G15" s="52"/>
      <c r="H15" s="52"/>
      <c r="I15" s="52"/>
      <c r="J15" s="52"/>
      <c r="K15" s="52"/>
      <c r="L15" s="52"/>
      <c r="M15" s="52"/>
      <c r="N15" s="52"/>
      <c r="O15" s="52"/>
      <c r="P15" s="53">
        <f t="shared" ref="P15:P51" si="8">SUM(D15,F15,H15,J15,L15,N15)</f>
        <v>0</v>
      </c>
      <c r="Q15" s="53">
        <f t="shared" si="1"/>
        <v>0</v>
      </c>
      <c r="R15" s="52"/>
      <c r="S15" s="52"/>
      <c r="T15" s="52"/>
      <c r="U15" s="52"/>
      <c r="V15" s="52"/>
      <c r="W15" s="52"/>
      <c r="X15" s="52"/>
      <c r="Y15" s="52"/>
      <c r="Z15" s="54">
        <f t="shared" si="6"/>
        <v>0</v>
      </c>
      <c r="AA15" s="54">
        <f t="shared" si="7"/>
        <v>0</v>
      </c>
      <c r="AB15" s="55">
        <f t="shared" si="2"/>
        <v>0</v>
      </c>
      <c r="AC15" s="55">
        <f t="shared" si="2"/>
        <v>0</v>
      </c>
      <c r="AD15" s="56"/>
      <c r="AE15" s="57"/>
      <c r="AF15" s="57"/>
      <c r="AG15" s="57"/>
      <c r="AH15" s="57"/>
      <c r="AI15" s="57"/>
      <c r="AJ15" s="58">
        <f t="shared" si="3"/>
        <v>0</v>
      </c>
      <c r="AK15" s="59"/>
      <c r="AL15" s="59"/>
      <c r="AM15" s="60">
        <f t="shared" si="4"/>
        <v>0</v>
      </c>
      <c r="AN15" s="60">
        <f t="shared" si="5"/>
        <v>0</v>
      </c>
      <c r="AO15" s="4"/>
      <c r="AP15" s="4"/>
    </row>
    <row r="16" spans="1:42" x14ac:dyDescent="0.2">
      <c r="A16" s="20"/>
      <c r="B16" s="20"/>
      <c r="C16" s="20"/>
      <c r="D16" s="52"/>
      <c r="E16" s="52"/>
      <c r="F16" s="52"/>
      <c r="G16" s="52"/>
      <c r="H16" s="52"/>
      <c r="I16" s="52"/>
      <c r="J16" s="52"/>
      <c r="K16" s="52"/>
      <c r="L16" s="52"/>
      <c r="M16" s="52"/>
      <c r="N16" s="52"/>
      <c r="O16" s="52"/>
      <c r="P16" s="53">
        <f t="shared" si="8"/>
        <v>0</v>
      </c>
      <c r="Q16" s="53">
        <f t="shared" si="1"/>
        <v>0</v>
      </c>
      <c r="R16" s="52"/>
      <c r="S16" s="52"/>
      <c r="T16" s="52"/>
      <c r="U16" s="52"/>
      <c r="V16" s="52"/>
      <c r="W16" s="52"/>
      <c r="X16" s="52"/>
      <c r="Y16" s="52"/>
      <c r="Z16" s="54">
        <f t="shared" si="6"/>
        <v>0</v>
      </c>
      <c r="AA16" s="54">
        <f t="shared" si="7"/>
        <v>0</v>
      </c>
      <c r="AB16" s="55">
        <f t="shared" si="2"/>
        <v>0</v>
      </c>
      <c r="AC16" s="55">
        <f t="shared" si="2"/>
        <v>0</v>
      </c>
      <c r="AD16" s="56"/>
      <c r="AE16" s="57"/>
      <c r="AF16" s="57"/>
      <c r="AG16" s="57"/>
      <c r="AH16" s="57"/>
      <c r="AI16" s="57"/>
      <c r="AJ16" s="58">
        <f t="shared" si="3"/>
        <v>0</v>
      </c>
      <c r="AK16" s="59"/>
      <c r="AL16" s="59"/>
      <c r="AM16" s="60">
        <f t="shared" si="4"/>
        <v>0</v>
      </c>
      <c r="AN16" s="60">
        <f t="shared" si="5"/>
        <v>0</v>
      </c>
      <c r="AO16" s="4"/>
      <c r="AP16" s="4"/>
    </row>
    <row r="17" spans="1:42" x14ac:dyDescent="0.2">
      <c r="A17" s="20"/>
      <c r="B17" s="20"/>
      <c r="C17" s="20"/>
      <c r="D17" s="52"/>
      <c r="E17" s="52"/>
      <c r="F17" s="52"/>
      <c r="G17" s="52"/>
      <c r="H17" s="52"/>
      <c r="I17" s="52"/>
      <c r="J17" s="52"/>
      <c r="K17" s="52"/>
      <c r="L17" s="52"/>
      <c r="M17" s="52"/>
      <c r="N17" s="52"/>
      <c r="O17" s="52"/>
      <c r="P17" s="53">
        <f t="shared" si="8"/>
        <v>0</v>
      </c>
      <c r="Q17" s="53">
        <f t="shared" si="1"/>
        <v>0</v>
      </c>
      <c r="R17" s="52"/>
      <c r="S17" s="52"/>
      <c r="T17" s="52"/>
      <c r="U17" s="52"/>
      <c r="V17" s="52"/>
      <c r="W17" s="52"/>
      <c r="X17" s="52"/>
      <c r="Y17" s="52"/>
      <c r="Z17" s="54">
        <f t="shared" si="6"/>
        <v>0</v>
      </c>
      <c r="AA17" s="54">
        <f t="shared" si="7"/>
        <v>0</v>
      </c>
      <c r="AB17" s="55">
        <f t="shared" si="2"/>
        <v>0</v>
      </c>
      <c r="AC17" s="55">
        <f t="shared" si="2"/>
        <v>0</v>
      </c>
      <c r="AD17" s="56"/>
      <c r="AE17" s="57"/>
      <c r="AF17" s="57"/>
      <c r="AG17" s="57"/>
      <c r="AH17" s="57"/>
      <c r="AI17" s="57"/>
      <c r="AJ17" s="58">
        <f t="shared" si="3"/>
        <v>0</v>
      </c>
      <c r="AK17" s="59"/>
      <c r="AL17" s="59"/>
      <c r="AM17" s="60">
        <f t="shared" si="4"/>
        <v>0</v>
      </c>
      <c r="AN17" s="60">
        <f t="shared" si="5"/>
        <v>0</v>
      </c>
      <c r="AO17" s="4"/>
      <c r="AP17" s="4"/>
    </row>
    <row r="18" spans="1:42" x14ac:dyDescent="0.2">
      <c r="A18" s="20"/>
      <c r="B18" s="20"/>
      <c r="C18" s="20"/>
      <c r="D18" s="52"/>
      <c r="E18" s="52"/>
      <c r="F18" s="52"/>
      <c r="G18" s="52"/>
      <c r="H18" s="52"/>
      <c r="I18" s="52"/>
      <c r="J18" s="52"/>
      <c r="K18" s="52"/>
      <c r="L18" s="52"/>
      <c r="M18" s="52"/>
      <c r="N18" s="52"/>
      <c r="O18" s="52"/>
      <c r="P18" s="53">
        <f t="shared" si="8"/>
        <v>0</v>
      </c>
      <c r="Q18" s="53">
        <f t="shared" si="1"/>
        <v>0</v>
      </c>
      <c r="R18" s="52"/>
      <c r="S18" s="52"/>
      <c r="T18" s="52"/>
      <c r="U18" s="52"/>
      <c r="V18" s="52"/>
      <c r="W18" s="52"/>
      <c r="X18" s="52"/>
      <c r="Y18" s="52"/>
      <c r="Z18" s="54">
        <f t="shared" si="6"/>
        <v>0</v>
      </c>
      <c r="AA18" s="54">
        <f t="shared" si="7"/>
        <v>0</v>
      </c>
      <c r="AB18" s="55">
        <f t="shared" si="2"/>
        <v>0</v>
      </c>
      <c r="AC18" s="55">
        <f t="shared" si="2"/>
        <v>0</v>
      </c>
      <c r="AD18" s="56"/>
      <c r="AE18" s="57"/>
      <c r="AF18" s="57"/>
      <c r="AG18" s="57"/>
      <c r="AH18" s="57"/>
      <c r="AI18" s="57"/>
      <c r="AJ18" s="58">
        <f t="shared" si="3"/>
        <v>0</v>
      </c>
      <c r="AK18" s="59"/>
      <c r="AL18" s="59"/>
      <c r="AM18" s="60">
        <f t="shared" si="4"/>
        <v>0</v>
      </c>
      <c r="AN18" s="60">
        <f t="shared" si="5"/>
        <v>0</v>
      </c>
      <c r="AO18" s="4"/>
      <c r="AP18" s="4"/>
    </row>
    <row r="19" spans="1:42" x14ac:dyDescent="0.2">
      <c r="A19" s="20"/>
      <c r="B19" s="20"/>
      <c r="C19" s="20"/>
      <c r="D19" s="52"/>
      <c r="E19" s="52"/>
      <c r="F19" s="52"/>
      <c r="G19" s="52"/>
      <c r="H19" s="52"/>
      <c r="I19" s="52"/>
      <c r="J19" s="52"/>
      <c r="K19" s="52"/>
      <c r="L19" s="52"/>
      <c r="M19" s="52"/>
      <c r="N19" s="52"/>
      <c r="O19" s="52"/>
      <c r="P19" s="53">
        <f t="shared" si="8"/>
        <v>0</v>
      </c>
      <c r="Q19" s="53">
        <f t="shared" si="1"/>
        <v>0</v>
      </c>
      <c r="R19" s="52"/>
      <c r="S19" s="52"/>
      <c r="T19" s="52"/>
      <c r="U19" s="52"/>
      <c r="V19" s="52"/>
      <c r="W19" s="52"/>
      <c r="X19" s="52"/>
      <c r="Y19" s="52"/>
      <c r="Z19" s="54">
        <f t="shared" si="6"/>
        <v>0</v>
      </c>
      <c r="AA19" s="54">
        <f t="shared" si="7"/>
        <v>0</v>
      </c>
      <c r="AB19" s="55">
        <f t="shared" si="2"/>
        <v>0</v>
      </c>
      <c r="AC19" s="55">
        <f t="shared" si="2"/>
        <v>0</v>
      </c>
      <c r="AD19" s="56"/>
      <c r="AE19" s="57"/>
      <c r="AF19" s="57"/>
      <c r="AG19" s="57"/>
      <c r="AH19" s="57"/>
      <c r="AI19" s="57"/>
      <c r="AJ19" s="58">
        <f t="shared" si="3"/>
        <v>0</v>
      </c>
      <c r="AK19" s="59"/>
      <c r="AL19" s="59"/>
      <c r="AM19" s="60">
        <f t="shared" si="4"/>
        <v>0</v>
      </c>
      <c r="AN19" s="60">
        <f t="shared" si="5"/>
        <v>0</v>
      </c>
      <c r="AO19" s="4"/>
      <c r="AP19" s="4"/>
    </row>
    <row r="20" spans="1:42" x14ac:dyDescent="0.2">
      <c r="A20" s="20"/>
      <c r="B20" s="20"/>
      <c r="C20" s="20"/>
      <c r="D20" s="52"/>
      <c r="E20" s="52"/>
      <c r="F20" s="52"/>
      <c r="G20" s="52"/>
      <c r="H20" s="52"/>
      <c r="I20" s="52"/>
      <c r="J20" s="52"/>
      <c r="K20" s="52"/>
      <c r="L20" s="52"/>
      <c r="M20" s="52"/>
      <c r="N20" s="52"/>
      <c r="O20" s="52"/>
      <c r="P20" s="53">
        <f t="shared" si="8"/>
        <v>0</v>
      </c>
      <c r="Q20" s="53">
        <f t="shared" si="1"/>
        <v>0</v>
      </c>
      <c r="R20" s="52"/>
      <c r="S20" s="52"/>
      <c r="T20" s="52"/>
      <c r="U20" s="52"/>
      <c r="V20" s="52"/>
      <c r="W20" s="52"/>
      <c r="X20" s="52"/>
      <c r="Y20" s="52"/>
      <c r="Z20" s="54">
        <f t="shared" si="6"/>
        <v>0</v>
      </c>
      <c r="AA20" s="54">
        <f t="shared" si="7"/>
        <v>0</v>
      </c>
      <c r="AB20" s="55">
        <f t="shared" si="2"/>
        <v>0</v>
      </c>
      <c r="AC20" s="55">
        <f t="shared" si="2"/>
        <v>0</v>
      </c>
      <c r="AD20" s="56"/>
      <c r="AE20" s="57"/>
      <c r="AF20" s="57"/>
      <c r="AG20" s="57"/>
      <c r="AH20" s="57"/>
      <c r="AI20" s="57"/>
      <c r="AJ20" s="58">
        <f t="shared" si="3"/>
        <v>0</v>
      </c>
      <c r="AK20" s="59"/>
      <c r="AL20" s="59"/>
      <c r="AM20" s="60">
        <f t="shared" si="4"/>
        <v>0</v>
      </c>
      <c r="AN20" s="60">
        <f t="shared" si="5"/>
        <v>0</v>
      </c>
      <c r="AO20" s="4"/>
      <c r="AP20" s="4"/>
    </row>
    <row r="21" spans="1:42" x14ac:dyDescent="0.2">
      <c r="A21" s="20"/>
      <c r="B21" s="20"/>
      <c r="C21" s="20"/>
      <c r="D21" s="52"/>
      <c r="E21" s="52"/>
      <c r="F21" s="52"/>
      <c r="G21" s="52"/>
      <c r="H21" s="52"/>
      <c r="I21" s="52"/>
      <c r="J21" s="52"/>
      <c r="K21" s="52"/>
      <c r="L21" s="52"/>
      <c r="M21" s="52"/>
      <c r="N21" s="52"/>
      <c r="O21" s="52"/>
      <c r="P21" s="53">
        <f t="shared" si="8"/>
        <v>0</v>
      </c>
      <c r="Q21" s="53">
        <f t="shared" si="1"/>
        <v>0</v>
      </c>
      <c r="R21" s="52"/>
      <c r="S21" s="52"/>
      <c r="T21" s="52"/>
      <c r="U21" s="52"/>
      <c r="V21" s="52"/>
      <c r="W21" s="52"/>
      <c r="X21" s="52"/>
      <c r="Y21" s="52"/>
      <c r="Z21" s="54">
        <f t="shared" si="6"/>
        <v>0</v>
      </c>
      <c r="AA21" s="54">
        <f t="shared" si="7"/>
        <v>0</v>
      </c>
      <c r="AB21" s="55">
        <f t="shared" si="2"/>
        <v>0</v>
      </c>
      <c r="AC21" s="55">
        <f t="shared" si="2"/>
        <v>0</v>
      </c>
      <c r="AD21" s="56"/>
      <c r="AE21" s="57"/>
      <c r="AF21" s="57"/>
      <c r="AG21" s="57"/>
      <c r="AH21" s="57"/>
      <c r="AI21" s="57"/>
      <c r="AJ21" s="58">
        <f t="shared" si="3"/>
        <v>0</v>
      </c>
      <c r="AK21" s="59"/>
      <c r="AL21" s="59"/>
      <c r="AM21" s="60">
        <f t="shared" si="4"/>
        <v>0</v>
      </c>
      <c r="AN21" s="60">
        <f t="shared" si="5"/>
        <v>0</v>
      </c>
      <c r="AO21" s="4"/>
      <c r="AP21" s="4"/>
    </row>
    <row r="22" spans="1:42" x14ac:dyDescent="0.2">
      <c r="A22" s="20"/>
      <c r="B22" s="20"/>
      <c r="C22" s="20"/>
      <c r="D22" s="52"/>
      <c r="E22" s="52"/>
      <c r="F22" s="52"/>
      <c r="G22" s="52"/>
      <c r="H22" s="52"/>
      <c r="I22" s="52"/>
      <c r="J22" s="52"/>
      <c r="K22" s="52"/>
      <c r="L22" s="52"/>
      <c r="M22" s="52"/>
      <c r="N22" s="52"/>
      <c r="O22" s="52"/>
      <c r="P22" s="53">
        <f t="shared" si="8"/>
        <v>0</v>
      </c>
      <c r="Q22" s="53">
        <f t="shared" si="1"/>
        <v>0</v>
      </c>
      <c r="R22" s="52"/>
      <c r="S22" s="52"/>
      <c r="T22" s="52"/>
      <c r="U22" s="52"/>
      <c r="V22" s="52"/>
      <c r="W22" s="52"/>
      <c r="X22" s="52"/>
      <c r="Y22" s="52"/>
      <c r="Z22" s="54">
        <f t="shared" si="6"/>
        <v>0</v>
      </c>
      <c r="AA22" s="54">
        <f t="shared" si="7"/>
        <v>0</v>
      </c>
      <c r="AB22" s="55">
        <f t="shared" si="2"/>
        <v>0</v>
      </c>
      <c r="AC22" s="55">
        <f t="shared" si="2"/>
        <v>0</v>
      </c>
      <c r="AD22" s="56"/>
      <c r="AE22" s="57"/>
      <c r="AF22" s="57"/>
      <c r="AG22" s="57"/>
      <c r="AH22" s="57"/>
      <c r="AI22" s="57"/>
      <c r="AJ22" s="58">
        <f t="shared" si="3"/>
        <v>0</v>
      </c>
      <c r="AK22" s="59"/>
      <c r="AL22" s="59"/>
      <c r="AM22" s="60">
        <f t="shared" si="4"/>
        <v>0</v>
      </c>
      <c r="AN22" s="60">
        <f t="shared" si="5"/>
        <v>0</v>
      </c>
      <c r="AO22" s="4"/>
      <c r="AP22" s="4"/>
    </row>
    <row r="23" spans="1:42" x14ac:dyDescent="0.2">
      <c r="A23" s="20"/>
      <c r="B23" s="20"/>
      <c r="C23" s="20"/>
      <c r="D23" s="52"/>
      <c r="E23" s="52"/>
      <c r="F23" s="52"/>
      <c r="G23" s="52"/>
      <c r="H23" s="52"/>
      <c r="I23" s="52"/>
      <c r="J23" s="52"/>
      <c r="K23" s="52"/>
      <c r="L23" s="52"/>
      <c r="M23" s="52"/>
      <c r="N23" s="52"/>
      <c r="O23" s="52"/>
      <c r="P23" s="53">
        <f t="shared" si="8"/>
        <v>0</v>
      </c>
      <c r="Q23" s="53">
        <f t="shared" si="1"/>
        <v>0</v>
      </c>
      <c r="R23" s="52"/>
      <c r="S23" s="52"/>
      <c r="T23" s="52"/>
      <c r="U23" s="52"/>
      <c r="V23" s="52"/>
      <c r="W23" s="52"/>
      <c r="X23" s="52"/>
      <c r="Y23" s="52"/>
      <c r="Z23" s="54">
        <f t="shared" si="6"/>
        <v>0</v>
      </c>
      <c r="AA23" s="54">
        <f t="shared" si="7"/>
        <v>0</v>
      </c>
      <c r="AB23" s="55">
        <f t="shared" ref="AB23:AC51" si="9">P23+Z23</f>
        <v>0</v>
      </c>
      <c r="AC23" s="55">
        <f t="shared" si="9"/>
        <v>0</v>
      </c>
      <c r="AD23" s="56"/>
      <c r="AE23" s="57"/>
      <c r="AF23" s="57"/>
      <c r="AG23" s="57"/>
      <c r="AH23" s="57"/>
      <c r="AI23" s="57"/>
      <c r="AJ23" s="58">
        <f t="shared" si="3"/>
        <v>0</v>
      </c>
      <c r="AK23" s="59"/>
      <c r="AL23" s="59"/>
      <c r="AM23" s="60">
        <f t="shared" si="4"/>
        <v>0</v>
      </c>
      <c r="AN23" s="60">
        <f t="shared" si="5"/>
        <v>0</v>
      </c>
      <c r="AO23" s="4"/>
      <c r="AP23" s="4"/>
    </row>
    <row r="24" spans="1:42" x14ac:dyDescent="0.2">
      <c r="A24" s="20"/>
      <c r="B24" s="20"/>
      <c r="C24" s="20"/>
      <c r="D24" s="52"/>
      <c r="E24" s="52"/>
      <c r="F24" s="52"/>
      <c r="G24" s="52"/>
      <c r="H24" s="52"/>
      <c r="I24" s="52"/>
      <c r="J24" s="52"/>
      <c r="K24" s="52"/>
      <c r="L24" s="52"/>
      <c r="M24" s="52"/>
      <c r="N24" s="52"/>
      <c r="O24" s="52"/>
      <c r="P24" s="53">
        <f t="shared" si="8"/>
        <v>0</v>
      </c>
      <c r="Q24" s="53">
        <f t="shared" si="1"/>
        <v>0</v>
      </c>
      <c r="R24" s="52"/>
      <c r="S24" s="52"/>
      <c r="T24" s="52"/>
      <c r="U24" s="52"/>
      <c r="V24" s="52"/>
      <c r="W24" s="52"/>
      <c r="X24" s="52"/>
      <c r="Y24" s="52"/>
      <c r="Z24" s="54">
        <f t="shared" si="6"/>
        <v>0</v>
      </c>
      <c r="AA24" s="54">
        <f t="shared" si="7"/>
        <v>0</v>
      </c>
      <c r="AB24" s="55">
        <f t="shared" si="9"/>
        <v>0</v>
      </c>
      <c r="AC24" s="55">
        <f t="shared" si="9"/>
        <v>0</v>
      </c>
      <c r="AD24" s="56"/>
      <c r="AE24" s="57"/>
      <c r="AF24" s="57"/>
      <c r="AG24" s="57"/>
      <c r="AH24" s="57"/>
      <c r="AI24" s="57"/>
      <c r="AJ24" s="58">
        <f t="shared" si="3"/>
        <v>0</v>
      </c>
      <c r="AK24" s="59"/>
      <c r="AL24" s="59"/>
      <c r="AM24" s="60">
        <f t="shared" si="4"/>
        <v>0</v>
      </c>
      <c r="AN24" s="60">
        <f t="shared" si="5"/>
        <v>0</v>
      </c>
      <c r="AO24" s="4"/>
      <c r="AP24" s="4"/>
    </row>
    <row r="25" spans="1:42" x14ac:dyDescent="0.2">
      <c r="A25" s="20"/>
      <c r="B25" s="20"/>
      <c r="C25" s="20"/>
      <c r="D25" s="52"/>
      <c r="E25" s="52"/>
      <c r="F25" s="52"/>
      <c r="G25" s="52"/>
      <c r="H25" s="52"/>
      <c r="I25" s="52"/>
      <c r="J25" s="52"/>
      <c r="K25" s="52"/>
      <c r="L25" s="52"/>
      <c r="M25" s="52"/>
      <c r="N25" s="52"/>
      <c r="O25" s="52"/>
      <c r="P25" s="53">
        <f t="shared" si="8"/>
        <v>0</v>
      </c>
      <c r="Q25" s="53">
        <f t="shared" si="1"/>
        <v>0</v>
      </c>
      <c r="R25" s="52"/>
      <c r="S25" s="52"/>
      <c r="T25" s="52"/>
      <c r="U25" s="52"/>
      <c r="V25" s="52"/>
      <c r="W25" s="52"/>
      <c r="X25" s="52"/>
      <c r="Y25" s="52"/>
      <c r="Z25" s="54">
        <f t="shared" si="6"/>
        <v>0</v>
      </c>
      <c r="AA25" s="54">
        <f t="shared" si="7"/>
        <v>0</v>
      </c>
      <c r="AB25" s="55">
        <f t="shared" si="9"/>
        <v>0</v>
      </c>
      <c r="AC25" s="55">
        <f t="shared" si="9"/>
        <v>0</v>
      </c>
      <c r="AD25" s="56"/>
      <c r="AE25" s="57"/>
      <c r="AF25" s="57"/>
      <c r="AG25" s="57"/>
      <c r="AH25" s="57"/>
      <c r="AI25" s="57"/>
      <c r="AJ25" s="58">
        <f t="shared" si="3"/>
        <v>0</v>
      </c>
      <c r="AK25" s="59"/>
      <c r="AL25" s="59"/>
      <c r="AM25" s="60">
        <f t="shared" si="4"/>
        <v>0</v>
      </c>
      <c r="AN25" s="60">
        <f t="shared" si="5"/>
        <v>0</v>
      </c>
      <c r="AO25" s="4"/>
      <c r="AP25" s="4"/>
    </row>
    <row r="26" spans="1:42" x14ac:dyDescent="0.2">
      <c r="A26" s="20"/>
      <c r="B26" s="20"/>
      <c r="C26" s="20"/>
      <c r="D26" s="52"/>
      <c r="E26" s="52"/>
      <c r="F26" s="52"/>
      <c r="G26" s="52"/>
      <c r="H26" s="52"/>
      <c r="I26" s="52"/>
      <c r="J26" s="52"/>
      <c r="K26" s="52"/>
      <c r="L26" s="52"/>
      <c r="M26" s="52"/>
      <c r="N26" s="52"/>
      <c r="O26" s="52"/>
      <c r="P26" s="53">
        <f t="shared" si="8"/>
        <v>0</v>
      </c>
      <c r="Q26" s="53">
        <f t="shared" si="1"/>
        <v>0</v>
      </c>
      <c r="R26" s="52"/>
      <c r="S26" s="52"/>
      <c r="T26" s="52"/>
      <c r="U26" s="52"/>
      <c r="V26" s="52"/>
      <c r="W26" s="52"/>
      <c r="X26" s="52"/>
      <c r="Y26" s="52"/>
      <c r="Z26" s="54">
        <f t="shared" si="6"/>
        <v>0</v>
      </c>
      <c r="AA26" s="54">
        <f t="shared" si="7"/>
        <v>0</v>
      </c>
      <c r="AB26" s="55">
        <f t="shared" si="9"/>
        <v>0</v>
      </c>
      <c r="AC26" s="55">
        <f t="shared" si="9"/>
        <v>0</v>
      </c>
      <c r="AD26" s="56"/>
      <c r="AE26" s="57"/>
      <c r="AF26" s="57"/>
      <c r="AG26" s="57"/>
      <c r="AH26" s="57"/>
      <c r="AI26" s="57"/>
      <c r="AJ26" s="58">
        <f t="shared" si="3"/>
        <v>0</v>
      </c>
      <c r="AK26" s="59"/>
      <c r="AL26" s="59"/>
      <c r="AM26" s="60">
        <f t="shared" si="4"/>
        <v>0</v>
      </c>
      <c r="AN26" s="60">
        <f t="shared" si="5"/>
        <v>0</v>
      </c>
      <c r="AO26" s="4"/>
      <c r="AP26" s="4"/>
    </row>
    <row r="27" spans="1:42" x14ac:dyDescent="0.2">
      <c r="A27" s="20"/>
      <c r="B27" s="20"/>
      <c r="C27" s="20"/>
      <c r="D27" s="52"/>
      <c r="E27" s="52"/>
      <c r="F27" s="52"/>
      <c r="G27" s="52"/>
      <c r="H27" s="52"/>
      <c r="I27" s="52"/>
      <c r="J27" s="52"/>
      <c r="K27" s="52"/>
      <c r="L27" s="52"/>
      <c r="M27" s="52"/>
      <c r="N27" s="52"/>
      <c r="O27" s="52"/>
      <c r="P27" s="53">
        <f t="shared" si="8"/>
        <v>0</v>
      </c>
      <c r="Q27" s="53">
        <f t="shared" si="1"/>
        <v>0</v>
      </c>
      <c r="R27" s="52"/>
      <c r="S27" s="52"/>
      <c r="T27" s="52"/>
      <c r="U27" s="52"/>
      <c r="V27" s="52"/>
      <c r="W27" s="52"/>
      <c r="X27" s="52"/>
      <c r="Y27" s="52"/>
      <c r="Z27" s="54">
        <f t="shared" si="6"/>
        <v>0</v>
      </c>
      <c r="AA27" s="54">
        <f t="shared" si="7"/>
        <v>0</v>
      </c>
      <c r="AB27" s="55">
        <f t="shared" si="9"/>
        <v>0</v>
      </c>
      <c r="AC27" s="55">
        <f t="shared" si="9"/>
        <v>0</v>
      </c>
      <c r="AD27" s="56"/>
      <c r="AE27" s="57"/>
      <c r="AF27" s="57"/>
      <c r="AG27" s="57"/>
      <c r="AH27" s="57"/>
      <c r="AI27" s="57"/>
      <c r="AJ27" s="58">
        <f t="shared" si="3"/>
        <v>0</v>
      </c>
      <c r="AK27" s="59"/>
      <c r="AL27" s="59"/>
      <c r="AM27" s="60">
        <f t="shared" si="4"/>
        <v>0</v>
      </c>
      <c r="AN27" s="60">
        <f t="shared" si="5"/>
        <v>0</v>
      </c>
      <c r="AO27" s="4"/>
      <c r="AP27" s="4"/>
    </row>
    <row r="28" spans="1:42" x14ac:dyDescent="0.2">
      <c r="A28" s="20"/>
      <c r="B28" s="20"/>
      <c r="C28" s="20"/>
      <c r="D28" s="52"/>
      <c r="E28" s="52"/>
      <c r="F28" s="52"/>
      <c r="G28" s="52"/>
      <c r="H28" s="52"/>
      <c r="I28" s="52"/>
      <c r="J28" s="52"/>
      <c r="K28" s="52"/>
      <c r="L28" s="52"/>
      <c r="M28" s="52"/>
      <c r="N28" s="52"/>
      <c r="O28" s="52"/>
      <c r="P28" s="53">
        <f t="shared" si="8"/>
        <v>0</v>
      </c>
      <c r="Q28" s="53">
        <f t="shared" si="1"/>
        <v>0</v>
      </c>
      <c r="R28" s="52"/>
      <c r="S28" s="52"/>
      <c r="T28" s="52"/>
      <c r="U28" s="52"/>
      <c r="V28" s="52"/>
      <c r="W28" s="52"/>
      <c r="X28" s="52"/>
      <c r="Y28" s="52"/>
      <c r="Z28" s="54">
        <f t="shared" si="6"/>
        <v>0</v>
      </c>
      <c r="AA28" s="54">
        <f t="shared" si="7"/>
        <v>0</v>
      </c>
      <c r="AB28" s="55">
        <f t="shared" si="9"/>
        <v>0</v>
      </c>
      <c r="AC28" s="55">
        <f t="shared" si="9"/>
        <v>0</v>
      </c>
      <c r="AD28" s="56"/>
      <c r="AE28" s="57"/>
      <c r="AF28" s="57"/>
      <c r="AG28" s="57"/>
      <c r="AH28" s="57"/>
      <c r="AI28" s="57"/>
      <c r="AJ28" s="58">
        <f t="shared" si="3"/>
        <v>0</v>
      </c>
      <c r="AK28" s="59"/>
      <c r="AL28" s="59"/>
      <c r="AM28" s="60">
        <f t="shared" si="4"/>
        <v>0</v>
      </c>
      <c r="AN28" s="60">
        <f t="shared" si="5"/>
        <v>0</v>
      </c>
      <c r="AO28" s="4"/>
      <c r="AP28" s="4"/>
    </row>
    <row r="29" spans="1:42" x14ac:dyDescent="0.2">
      <c r="A29" s="20"/>
      <c r="B29" s="20"/>
      <c r="C29" s="20"/>
      <c r="D29" s="52"/>
      <c r="E29" s="52"/>
      <c r="F29" s="52"/>
      <c r="G29" s="52"/>
      <c r="H29" s="52"/>
      <c r="I29" s="52"/>
      <c r="J29" s="52"/>
      <c r="K29" s="52"/>
      <c r="L29" s="52"/>
      <c r="M29" s="52"/>
      <c r="N29" s="52"/>
      <c r="O29" s="52"/>
      <c r="P29" s="53">
        <f t="shared" si="8"/>
        <v>0</v>
      </c>
      <c r="Q29" s="53">
        <f t="shared" si="1"/>
        <v>0</v>
      </c>
      <c r="R29" s="52"/>
      <c r="S29" s="52"/>
      <c r="T29" s="52"/>
      <c r="U29" s="52"/>
      <c r="V29" s="52"/>
      <c r="W29" s="52"/>
      <c r="X29" s="52"/>
      <c r="Y29" s="52"/>
      <c r="Z29" s="54">
        <f t="shared" si="6"/>
        <v>0</v>
      </c>
      <c r="AA29" s="54">
        <f t="shared" si="7"/>
        <v>0</v>
      </c>
      <c r="AB29" s="55">
        <f t="shared" si="9"/>
        <v>0</v>
      </c>
      <c r="AC29" s="55">
        <f t="shared" si="9"/>
        <v>0</v>
      </c>
      <c r="AD29" s="56"/>
      <c r="AE29" s="57"/>
      <c r="AF29" s="57"/>
      <c r="AG29" s="57"/>
      <c r="AH29" s="57"/>
      <c r="AI29" s="57"/>
      <c r="AJ29" s="58">
        <f t="shared" si="3"/>
        <v>0</v>
      </c>
      <c r="AK29" s="59"/>
      <c r="AL29" s="59"/>
      <c r="AM29" s="60">
        <f t="shared" si="4"/>
        <v>0</v>
      </c>
      <c r="AN29" s="60">
        <f t="shared" si="5"/>
        <v>0</v>
      </c>
      <c r="AO29" s="4"/>
      <c r="AP29" s="4"/>
    </row>
    <row r="30" spans="1:42" x14ac:dyDescent="0.2">
      <c r="A30" s="20"/>
      <c r="B30" s="20"/>
      <c r="C30" s="20"/>
      <c r="D30" s="52"/>
      <c r="E30" s="52"/>
      <c r="F30" s="52"/>
      <c r="G30" s="52"/>
      <c r="H30" s="52"/>
      <c r="I30" s="52"/>
      <c r="J30" s="52"/>
      <c r="K30" s="52"/>
      <c r="L30" s="52"/>
      <c r="M30" s="52"/>
      <c r="N30" s="52"/>
      <c r="O30" s="52"/>
      <c r="P30" s="53">
        <f t="shared" si="8"/>
        <v>0</v>
      </c>
      <c r="Q30" s="53">
        <f t="shared" si="1"/>
        <v>0</v>
      </c>
      <c r="R30" s="52"/>
      <c r="S30" s="52"/>
      <c r="T30" s="52"/>
      <c r="U30" s="52"/>
      <c r="V30" s="52"/>
      <c r="W30" s="52"/>
      <c r="X30" s="52"/>
      <c r="Y30" s="52"/>
      <c r="Z30" s="54">
        <f t="shared" si="6"/>
        <v>0</v>
      </c>
      <c r="AA30" s="54">
        <f t="shared" si="7"/>
        <v>0</v>
      </c>
      <c r="AB30" s="55">
        <f t="shared" si="9"/>
        <v>0</v>
      </c>
      <c r="AC30" s="55">
        <f t="shared" si="9"/>
        <v>0</v>
      </c>
      <c r="AD30" s="56"/>
      <c r="AE30" s="57"/>
      <c r="AF30" s="57"/>
      <c r="AG30" s="57"/>
      <c r="AH30" s="57"/>
      <c r="AI30" s="57"/>
      <c r="AJ30" s="58">
        <f t="shared" si="3"/>
        <v>0</v>
      </c>
      <c r="AK30" s="59"/>
      <c r="AL30" s="59"/>
      <c r="AM30" s="60">
        <f t="shared" si="4"/>
        <v>0</v>
      </c>
      <c r="AN30" s="60">
        <f t="shared" si="5"/>
        <v>0</v>
      </c>
      <c r="AO30" s="4"/>
      <c r="AP30" s="4"/>
    </row>
    <row r="31" spans="1:42" x14ac:dyDescent="0.2">
      <c r="A31" s="20"/>
      <c r="B31" s="20"/>
      <c r="C31" s="20"/>
      <c r="D31" s="52"/>
      <c r="E31" s="52"/>
      <c r="F31" s="52"/>
      <c r="G31" s="52"/>
      <c r="H31" s="52"/>
      <c r="I31" s="52"/>
      <c r="J31" s="52"/>
      <c r="K31" s="52"/>
      <c r="L31" s="52"/>
      <c r="M31" s="52"/>
      <c r="N31" s="52"/>
      <c r="O31" s="52"/>
      <c r="P31" s="53">
        <f t="shared" si="8"/>
        <v>0</v>
      </c>
      <c r="Q31" s="53">
        <f t="shared" si="1"/>
        <v>0</v>
      </c>
      <c r="R31" s="52"/>
      <c r="S31" s="52"/>
      <c r="T31" s="52"/>
      <c r="U31" s="52"/>
      <c r="V31" s="52"/>
      <c r="W31" s="52"/>
      <c r="X31" s="52"/>
      <c r="Y31" s="52"/>
      <c r="Z31" s="54">
        <f t="shared" si="6"/>
        <v>0</v>
      </c>
      <c r="AA31" s="54">
        <f t="shared" si="7"/>
        <v>0</v>
      </c>
      <c r="AB31" s="55">
        <f t="shared" si="9"/>
        <v>0</v>
      </c>
      <c r="AC31" s="55">
        <f t="shared" si="9"/>
        <v>0</v>
      </c>
      <c r="AD31" s="56"/>
      <c r="AE31" s="57"/>
      <c r="AF31" s="57"/>
      <c r="AG31" s="57"/>
      <c r="AH31" s="57"/>
      <c r="AI31" s="57"/>
      <c r="AJ31" s="58">
        <f t="shared" si="3"/>
        <v>0</v>
      </c>
      <c r="AK31" s="59"/>
      <c r="AL31" s="59"/>
      <c r="AM31" s="60">
        <f t="shared" si="4"/>
        <v>0</v>
      </c>
      <c r="AN31" s="60">
        <f t="shared" si="5"/>
        <v>0</v>
      </c>
      <c r="AO31" s="4"/>
      <c r="AP31" s="4"/>
    </row>
    <row r="32" spans="1:42" x14ac:dyDescent="0.2">
      <c r="A32" s="20"/>
      <c r="B32" s="20"/>
      <c r="C32" s="20"/>
      <c r="D32" s="52"/>
      <c r="E32" s="52"/>
      <c r="F32" s="52"/>
      <c r="G32" s="52"/>
      <c r="H32" s="52"/>
      <c r="I32" s="52"/>
      <c r="J32" s="52"/>
      <c r="K32" s="52"/>
      <c r="L32" s="52"/>
      <c r="M32" s="52"/>
      <c r="N32" s="52"/>
      <c r="O32" s="52"/>
      <c r="P32" s="53">
        <f t="shared" si="8"/>
        <v>0</v>
      </c>
      <c r="Q32" s="53">
        <f t="shared" si="1"/>
        <v>0</v>
      </c>
      <c r="R32" s="52"/>
      <c r="S32" s="52"/>
      <c r="T32" s="52"/>
      <c r="U32" s="52"/>
      <c r="V32" s="52"/>
      <c r="W32" s="52"/>
      <c r="X32" s="52"/>
      <c r="Y32" s="52"/>
      <c r="Z32" s="54">
        <f t="shared" si="6"/>
        <v>0</v>
      </c>
      <c r="AA32" s="54">
        <f t="shared" si="7"/>
        <v>0</v>
      </c>
      <c r="AB32" s="55">
        <f t="shared" si="9"/>
        <v>0</v>
      </c>
      <c r="AC32" s="55">
        <f t="shared" si="9"/>
        <v>0</v>
      </c>
      <c r="AD32" s="56"/>
      <c r="AE32" s="57"/>
      <c r="AF32" s="57"/>
      <c r="AG32" s="57"/>
      <c r="AH32" s="57"/>
      <c r="AI32" s="57"/>
      <c r="AJ32" s="58">
        <f t="shared" si="3"/>
        <v>0</v>
      </c>
      <c r="AK32" s="59"/>
      <c r="AL32" s="59"/>
      <c r="AM32" s="60">
        <f t="shared" si="4"/>
        <v>0</v>
      </c>
      <c r="AN32" s="60">
        <f t="shared" si="5"/>
        <v>0</v>
      </c>
      <c r="AO32" s="4"/>
      <c r="AP32" s="4"/>
    </row>
    <row r="33" spans="1:42" x14ac:dyDescent="0.2">
      <c r="A33" s="20"/>
      <c r="B33" s="20"/>
      <c r="C33" s="20"/>
      <c r="D33" s="52"/>
      <c r="E33" s="52"/>
      <c r="F33" s="52"/>
      <c r="G33" s="52"/>
      <c r="H33" s="52"/>
      <c r="I33" s="52"/>
      <c r="J33" s="52"/>
      <c r="K33" s="52"/>
      <c r="L33" s="52"/>
      <c r="M33" s="52"/>
      <c r="N33" s="52"/>
      <c r="O33" s="52"/>
      <c r="P33" s="53">
        <f t="shared" si="8"/>
        <v>0</v>
      </c>
      <c r="Q33" s="53">
        <f t="shared" si="1"/>
        <v>0</v>
      </c>
      <c r="R33" s="52"/>
      <c r="S33" s="52"/>
      <c r="T33" s="52"/>
      <c r="U33" s="52"/>
      <c r="V33" s="52"/>
      <c r="W33" s="52"/>
      <c r="X33" s="52"/>
      <c r="Y33" s="52"/>
      <c r="Z33" s="54">
        <f t="shared" si="6"/>
        <v>0</v>
      </c>
      <c r="AA33" s="54">
        <f t="shared" si="7"/>
        <v>0</v>
      </c>
      <c r="AB33" s="55">
        <f t="shared" si="9"/>
        <v>0</v>
      </c>
      <c r="AC33" s="55">
        <f t="shared" si="9"/>
        <v>0</v>
      </c>
      <c r="AD33" s="56"/>
      <c r="AE33" s="57"/>
      <c r="AF33" s="57"/>
      <c r="AG33" s="57"/>
      <c r="AH33" s="57"/>
      <c r="AI33" s="57"/>
      <c r="AJ33" s="58">
        <f t="shared" si="3"/>
        <v>0</v>
      </c>
      <c r="AK33" s="59"/>
      <c r="AL33" s="59"/>
      <c r="AM33" s="60">
        <f t="shared" si="4"/>
        <v>0</v>
      </c>
      <c r="AN33" s="60">
        <f t="shared" si="5"/>
        <v>0</v>
      </c>
      <c r="AO33" s="4"/>
      <c r="AP33" s="4"/>
    </row>
    <row r="34" spans="1:42" x14ac:dyDescent="0.2">
      <c r="A34" s="20"/>
      <c r="B34" s="20"/>
      <c r="C34" s="20"/>
      <c r="D34" s="52"/>
      <c r="E34" s="52"/>
      <c r="F34" s="52"/>
      <c r="G34" s="52"/>
      <c r="H34" s="52"/>
      <c r="I34" s="52"/>
      <c r="J34" s="52"/>
      <c r="K34" s="52"/>
      <c r="L34" s="52"/>
      <c r="M34" s="52"/>
      <c r="N34" s="52"/>
      <c r="O34" s="52"/>
      <c r="P34" s="53">
        <f t="shared" si="8"/>
        <v>0</v>
      </c>
      <c r="Q34" s="53">
        <f t="shared" si="1"/>
        <v>0</v>
      </c>
      <c r="R34" s="52"/>
      <c r="S34" s="52"/>
      <c r="T34" s="52"/>
      <c r="U34" s="52"/>
      <c r="V34" s="52"/>
      <c r="W34" s="52"/>
      <c r="X34" s="52"/>
      <c r="Y34" s="52"/>
      <c r="Z34" s="54">
        <f t="shared" si="6"/>
        <v>0</v>
      </c>
      <c r="AA34" s="54">
        <f t="shared" si="7"/>
        <v>0</v>
      </c>
      <c r="AB34" s="55">
        <f t="shared" si="9"/>
        <v>0</v>
      </c>
      <c r="AC34" s="55">
        <f t="shared" si="9"/>
        <v>0</v>
      </c>
      <c r="AD34" s="56"/>
      <c r="AE34" s="57"/>
      <c r="AF34" s="57"/>
      <c r="AG34" s="57"/>
      <c r="AH34" s="57"/>
      <c r="AI34" s="57"/>
      <c r="AJ34" s="58">
        <f t="shared" si="3"/>
        <v>0</v>
      </c>
      <c r="AK34" s="59"/>
      <c r="AL34" s="59"/>
      <c r="AM34" s="60">
        <f t="shared" si="4"/>
        <v>0</v>
      </c>
      <c r="AN34" s="60">
        <f t="shared" si="5"/>
        <v>0</v>
      </c>
      <c r="AO34" s="4"/>
      <c r="AP34" s="4"/>
    </row>
    <row r="35" spans="1:42" x14ac:dyDescent="0.2">
      <c r="A35" s="20"/>
      <c r="B35" s="20"/>
      <c r="C35" s="20"/>
      <c r="D35" s="52"/>
      <c r="E35" s="52"/>
      <c r="F35" s="52"/>
      <c r="G35" s="52"/>
      <c r="H35" s="52"/>
      <c r="I35" s="52"/>
      <c r="J35" s="52"/>
      <c r="K35" s="52"/>
      <c r="L35" s="52"/>
      <c r="M35" s="52"/>
      <c r="N35" s="52"/>
      <c r="O35" s="52"/>
      <c r="P35" s="53">
        <f t="shared" si="8"/>
        <v>0</v>
      </c>
      <c r="Q35" s="53">
        <f t="shared" si="1"/>
        <v>0</v>
      </c>
      <c r="R35" s="52"/>
      <c r="S35" s="52"/>
      <c r="T35" s="52"/>
      <c r="U35" s="52"/>
      <c r="V35" s="52"/>
      <c r="W35" s="52"/>
      <c r="X35" s="52"/>
      <c r="Y35" s="52"/>
      <c r="Z35" s="54">
        <f t="shared" si="6"/>
        <v>0</v>
      </c>
      <c r="AA35" s="54">
        <f t="shared" si="7"/>
        <v>0</v>
      </c>
      <c r="AB35" s="55">
        <f t="shared" si="9"/>
        <v>0</v>
      </c>
      <c r="AC35" s="55">
        <f t="shared" si="9"/>
        <v>0</v>
      </c>
      <c r="AD35" s="56"/>
      <c r="AE35" s="57"/>
      <c r="AF35" s="57"/>
      <c r="AG35" s="57"/>
      <c r="AH35" s="57"/>
      <c r="AI35" s="57"/>
      <c r="AJ35" s="58">
        <f t="shared" si="3"/>
        <v>0</v>
      </c>
      <c r="AK35" s="59"/>
      <c r="AL35" s="59"/>
      <c r="AM35" s="60">
        <f t="shared" si="4"/>
        <v>0</v>
      </c>
      <c r="AN35" s="60">
        <f t="shared" si="5"/>
        <v>0</v>
      </c>
      <c r="AO35" s="4"/>
      <c r="AP35" s="4"/>
    </row>
    <row r="36" spans="1:42" x14ac:dyDescent="0.2">
      <c r="A36" s="20"/>
      <c r="B36" s="20"/>
      <c r="C36" s="20"/>
      <c r="D36" s="52"/>
      <c r="E36" s="52"/>
      <c r="F36" s="52"/>
      <c r="G36" s="52"/>
      <c r="H36" s="52"/>
      <c r="I36" s="52"/>
      <c r="J36" s="52"/>
      <c r="K36" s="52"/>
      <c r="L36" s="52"/>
      <c r="M36" s="52"/>
      <c r="N36" s="52"/>
      <c r="O36" s="52"/>
      <c r="P36" s="53">
        <f t="shared" si="8"/>
        <v>0</v>
      </c>
      <c r="Q36" s="53">
        <f t="shared" si="1"/>
        <v>0</v>
      </c>
      <c r="R36" s="52"/>
      <c r="S36" s="52"/>
      <c r="T36" s="52"/>
      <c r="U36" s="52"/>
      <c r="V36" s="52"/>
      <c r="W36" s="52"/>
      <c r="X36" s="52"/>
      <c r="Y36" s="52"/>
      <c r="Z36" s="54">
        <f t="shared" si="6"/>
        <v>0</v>
      </c>
      <c r="AA36" s="54">
        <f t="shared" si="7"/>
        <v>0</v>
      </c>
      <c r="AB36" s="55">
        <f t="shared" si="9"/>
        <v>0</v>
      </c>
      <c r="AC36" s="55">
        <f t="shared" si="9"/>
        <v>0</v>
      </c>
      <c r="AD36" s="56"/>
      <c r="AE36" s="57"/>
      <c r="AF36" s="57"/>
      <c r="AG36" s="57"/>
      <c r="AH36" s="57"/>
      <c r="AI36" s="57"/>
      <c r="AJ36" s="58">
        <f t="shared" si="3"/>
        <v>0</v>
      </c>
      <c r="AK36" s="59"/>
      <c r="AL36" s="59"/>
      <c r="AM36" s="60">
        <f t="shared" si="4"/>
        <v>0</v>
      </c>
      <c r="AN36" s="60">
        <f t="shared" si="5"/>
        <v>0</v>
      </c>
      <c r="AO36" s="4"/>
      <c r="AP36" s="4"/>
    </row>
    <row r="37" spans="1:42" x14ac:dyDescent="0.2">
      <c r="A37" s="20"/>
      <c r="B37" s="20"/>
      <c r="C37" s="20"/>
      <c r="D37" s="52"/>
      <c r="E37" s="52"/>
      <c r="F37" s="52"/>
      <c r="G37" s="52"/>
      <c r="H37" s="52"/>
      <c r="I37" s="52"/>
      <c r="J37" s="52"/>
      <c r="K37" s="52"/>
      <c r="L37" s="52"/>
      <c r="M37" s="52"/>
      <c r="N37" s="52"/>
      <c r="O37" s="52"/>
      <c r="P37" s="53">
        <f t="shared" si="8"/>
        <v>0</v>
      </c>
      <c r="Q37" s="53">
        <f t="shared" si="1"/>
        <v>0</v>
      </c>
      <c r="R37" s="52"/>
      <c r="S37" s="52"/>
      <c r="T37" s="52"/>
      <c r="U37" s="52"/>
      <c r="V37" s="52"/>
      <c r="W37" s="52"/>
      <c r="X37" s="52"/>
      <c r="Y37" s="52"/>
      <c r="Z37" s="54">
        <f t="shared" si="6"/>
        <v>0</v>
      </c>
      <c r="AA37" s="54">
        <f t="shared" si="7"/>
        <v>0</v>
      </c>
      <c r="AB37" s="55">
        <f t="shared" si="9"/>
        <v>0</v>
      </c>
      <c r="AC37" s="55">
        <f t="shared" si="9"/>
        <v>0</v>
      </c>
      <c r="AD37" s="56"/>
      <c r="AE37" s="57"/>
      <c r="AF37" s="57"/>
      <c r="AG37" s="57"/>
      <c r="AH37" s="57"/>
      <c r="AI37" s="57"/>
      <c r="AJ37" s="58">
        <f t="shared" si="3"/>
        <v>0</v>
      </c>
      <c r="AK37" s="59"/>
      <c r="AL37" s="59"/>
      <c r="AM37" s="60">
        <f t="shared" si="4"/>
        <v>0</v>
      </c>
      <c r="AN37" s="60">
        <f t="shared" si="5"/>
        <v>0</v>
      </c>
      <c r="AO37" s="4"/>
      <c r="AP37" s="4"/>
    </row>
    <row r="38" spans="1:42" x14ac:dyDescent="0.2">
      <c r="A38" s="20"/>
      <c r="B38" s="20"/>
      <c r="C38" s="20"/>
      <c r="D38" s="52"/>
      <c r="E38" s="52"/>
      <c r="F38" s="52"/>
      <c r="G38" s="52"/>
      <c r="H38" s="52"/>
      <c r="I38" s="52"/>
      <c r="J38" s="52"/>
      <c r="K38" s="52"/>
      <c r="L38" s="52"/>
      <c r="M38" s="52"/>
      <c r="N38" s="52"/>
      <c r="O38" s="52"/>
      <c r="P38" s="53">
        <f t="shared" si="8"/>
        <v>0</v>
      </c>
      <c r="Q38" s="53">
        <f t="shared" si="1"/>
        <v>0</v>
      </c>
      <c r="R38" s="52"/>
      <c r="S38" s="52"/>
      <c r="T38" s="52"/>
      <c r="U38" s="52"/>
      <c r="V38" s="52"/>
      <c r="W38" s="52"/>
      <c r="X38" s="52"/>
      <c r="Y38" s="52"/>
      <c r="Z38" s="54">
        <f t="shared" si="6"/>
        <v>0</v>
      </c>
      <c r="AA38" s="54">
        <f t="shared" si="7"/>
        <v>0</v>
      </c>
      <c r="AB38" s="55">
        <f t="shared" si="9"/>
        <v>0</v>
      </c>
      <c r="AC38" s="55">
        <f t="shared" si="9"/>
        <v>0</v>
      </c>
      <c r="AD38" s="56"/>
      <c r="AE38" s="57"/>
      <c r="AF38" s="57"/>
      <c r="AG38" s="57"/>
      <c r="AH38" s="57"/>
      <c r="AI38" s="57"/>
      <c r="AJ38" s="58">
        <f t="shared" si="3"/>
        <v>0</v>
      </c>
      <c r="AK38" s="59"/>
      <c r="AL38" s="59"/>
      <c r="AM38" s="60">
        <f t="shared" si="4"/>
        <v>0</v>
      </c>
      <c r="AN38" s="60">
        <f t="shared" si="5"/>
        <v>0</v>
      </c>
      <c r="AO38" s="4"/>
      <c r="AP38" s="4"/>
    </row>
    <row r="39" spans="1:42" x14ac:dyDescent="0.2">
      <c r="A39" s="20"/>
      <c r="B39" s="20"/>
      <c r="C39" s="20"/>
      <c r="D39" s="52"/>
      <c r="E39" s="52"/>
      <c r="F39" s="52"/>
      <c r="G39" s="52"/>
      <c r="H39" s="52"/>
      <c r="I39" s="52"/>
      <c r="J39" s="52"/>
      <c r="K39" s="52"/>
      <c r="L39" s="52"/>
      <c r="M39" s="52"/>
      <c r="N39" s="52"/>
      <c r="O39" s="52"/>
      <c r="P39" s="53">
        <f t="shared" si="8"/>
        <v>0</v>
      </c>
      <c r="Q39" s="53">
        <f t="shared" si="1"/>
        <v>0</v>
      </c>
      <c r="R39" s="52"/>
      <c r="S39" s="52"/>
      <c r="T39" s="52"/>
      <c r="U39" s="52"/>
      <c r="V39" s="52"/>
      <c r="W39" s="52"/>
      <c r="X39" s="52"/>
      <c r="Y39" s="52"/>
      <c r="Z39" s="54">
        <f t="shared" si="6"/>
        <v>0</v>
      </c>
      <c r="AA39" s="54">
        <f t="shared" si="7"/>
        <v>0</v>
      </c>
      <c r="AB39" s="55">
        <f t="shared" si="9"/>
        <v>0</v>
      </c>
      <c r="AC39" s="55">
        <f t="shared" si="9"/>
        <v>0</v>
      </c>
      <c r="AD39" s="56"/>
      <c r="AE39" s="57"/>
      <c r="AF39" s="57"/>
      <c r="AG39" s="57"/>
      <c r="AH39" s="57"/>
      <c r="AI39" s="57"/>
      <c r="AJ39" s="58">
        <f t="shared" si="3"/>
        <v>0</v>
      </c>
      <c r="AK39" s="59"/>
      <c r="AL39" s="59"/>
      <c r="AM39" s="60">
        <f t="shared" si="4"/>
        <v>0</v>
      </c>
      <c r="AN39" s="60">
        <f t="shared" si="5"/>
        <v>0</v>
      </c>
      <c r="AO39" s="4"/>
      <c r="AP39" s="4"/>
    </row>
    <row r="40" spans="1:42" x14ac:dyDescent="0.2">
      <c r="A40" s="20"/>
      <c r="B40" s="20"/>
      <c r="C40" s="20"/>
      <c r="D40" s="52"/>
      <c r="E40" s="52"/>
      <c r="F40" s="52"/>
      <c r="G40" s="52"/>
      <c r="H40" s="52"/>
      <c r="I40" s="52"/>
      <c r="J40" s="52"/>
      <c r="K40" s="52"/>
      <c r="L40" s="52"/>
      <c r="M40" s="52"/>
      <c r="N40" s="52"/>
      <c r="O40" s="52"/>
      <c r="P40" s="53">
        <f t="shared" si="8"/>
        <v>0</v>
      </c>
      <c r="Q40" s="53">
        <f t="shared" si="1"/>
        <v>0</v>
      </c>
      <c r="R40" s="52"/>
      <c r="S40" s="52"/>
      <c r="T40" s="52"/>
      <c r="U40" s="52"/>
      <c r="V40" s="52"/>
      <c r="W40" s="52"/>
      <c r="X40" s="52"/>
      <c r="Y40" s="52"/>
      <c r="Z40" s="54">
        <f t="shared" si="6"/>
        <v>0</v>
      </c>
      <c r="AA40" s="54">
        <f t="shared" si="7"/>
        <v>0</v>
      </c>
      <c r="AB40" s="55">
        <f t="shared" si="9"/>
        <v>0</v>
      </c>
      <c r="AC40" s="55">
        <f t="shared" si="9"/>
        <v>0</v>
      </c>
      <c r="AD40" s="56"/>
      <c r="AE40" s="57"/>
      <c r="AF40" s="57"/>
      <c r="AG40" s="57"/>
      <c r="AH40" s="57"/>
      <c r="AI40" s="57"/>
      <c r="AJ40" s="58">
        <f t="shared" si="3"/>
        <v>0</v>
      </c>
      <c r="AK40" s="59"/>
      <c r="AL40" s="59"/>
      <c r="AM40" s="60">
        <f t="shared" si="4"/>
        <v>0</v>
      </c>
      <c r="AN40" s="60">
        <f t="shared" si="5"/>
        <v>0</v>
      </c>
      <c r="AO40" s="4"/>
      <c r="AP40" s="4"/>
    </row>
    <row r="41" spans="1:42" x14ac:dyDescent="0.2">
      <c r="A41" s="20"/>
      <c r="B41" s="20"/>
      <c r="C41" s="20"/>
      <c r="D41" s="52"/>
      <c r="E41" s="52"/>
      <c r="F41" s="52"/>
      <c r="G41" s="52"/>
      <c r="H41" s="52"/>
      <c r="I41" s="52"/>
      <c r="J41" s="52"/>
      <c r="K41" s="52"/>
      <c r="L41" s="52"/>
      <c r="M41" s="52"/>
      <c r="N41" s="52"/>
      <c r="O41" s="52"/>
      <c r="P41" s="53">
        <f t="shared" si="8"/>
        <v>0</v>
      </c>
      <c r="Q41" s="53">
        <f t="shared" si="1"/>
        <v>0</v>
      </c>
      <c r="R41" s="52"/>
      <c r="S41" s="52"/>
      <c r="T41" s="52"/>
      <c r="U41" s="52"/>
      <c r="V41" s="52"/>
      <c r="W41" s="52"/>
      <c r="X41" s="52"/>
      <c r="Y41" s="52"/>
      <c r="Z41" s="54">
        <f t="shared" si="6"/>
        <v>0</v>
      </c>
      <c r="AA41" s="54">
        <f t="shared" si="7"/>
        <v>0</v>
      </c>
      <c r="AB41" s="55">
        <f t="shared" si="9"/>
        <v>0</v>
      </c>
      <c r="AC41" s="55">
        <f t="shared" si="9"/>
        <v>0</v>
      </c>
      <c r="AD41" s="56"/>
      <c r="AE41" s="57"/>
      <c r="AF41" s="57"/>
      <c r="AG41" s="57"/>
      <c r="AH41" s="57"/>
      <c r="AI41" s="57"/>
      <c r="AJ41" s="58">
        <f t="shared" si="3"/>
        <v>0</v>
      </c>
      <c r="AK41" s="59"/>
      <c r="AL41" s="59"/>
      <c r="AM41" s="60">
        <f t="shared" si="4"/>
        <v>0</v>
      </c>
      <c r="AN41" s="60">
        <f t="shared" si="5"/>
        <v>0</v>
      </c>
      <c r="AO41" s="4"/>
      <c r="AP41" s="4"/>
    </row>
    <row r="42" spans="1:42" x14ac:dyDescent="0.2">
      <c r="A42" s="20"/>
      <c r="B42" s="20"/>
      <c r="C42" s="20"/>
      <c r="D42" s="52"/>
      <c r="E42" s="52"/>
      <c r="F42" s="52"/>
      <c r="G42" s="52"/>
      <c r="H42" s="52"/>
      <c r="I42" s="52"/>
      <c r="J42" s="52"/>
      <c r="K42" s="52"/>
      <c r="L42" s="52"/>
      <c r="M42" s="52"/>
      <c r="N42" s="52"/>
      <c r="O42" s="52"/>
      <c r="P42" s="53">
        <f t="shared" si="8"/>
        <v>0</v>
      </c>
      <c r="Q42" s="53">
        <f t="shared" si="1"/>
        <v>0</v>
      </c>
      <c r="R42" s="52"/>
      <c r="S42" s="52"/>
      <c r="T42" s="52"/>
      <c r="U42" s="52"/>
      <c r="V42" s="52"/>
      <c r="W42" s="52"/>
      <c r="X42" s="52"/>
      <c r="Y42" s="52"/>
      <c r="Z42" s="54">
        <f t="shared" si="6"/>
        <v>0</v>
      </c>
      <c r="AA42" s="54">
        <f t="shared" si="7"/>
        <v>0</v>
      </c>
      <c r="AB42" s="55">
        <f t="shared" si="9"/>
        <v>0</v>
      </c>
      <c r="AC42" s="55">
        <f t="shared" si="9"/>
        <v>0</v>
      </c>
      <c r="AD42" s="56"/>
      <c r="AE42" s="57"/>
      <c r="AF42" s="57"/>
      <c r="AG42" s="57"/>
      <c r="AH42" s="57"/>
      <c r="AI42" s="57"/>
      <c r="AJ42" s="58">
        <f t="shared" si="3"/>
        <v>0</v>
      </c>
      <c r="AK42" s="59"/>
      <c r="AL42" s="59"/>
      <c r="AM42" s="60">
        <f t="shared" si="4"/>
        <v>0</v>
      </c>
      <c r="AN42" s="60">
        <f t="shared" si="5"/>
        <v>0</v>
      </c>
      <c r="AO42" s="4"/>
      <c r="AP42" s="4"/>
    </row>
    <row r="43" spans="1:42" x14ac:dyDescent="0.2">
      <c r="A43" s="20"/>
      <c r="B43" s="20"/>
      <c r="C43" s="20"/>
      <c r="D43" s="52"/>
      <c r="E43" s="52"/>
      <c r="F43" s="52"/>
      <c r="G43" s="52"/>
      <c r="H43" s="52"/>
      <c r="I43" s="52"/>
      <c r="J43" s="52"/>
      <c r="K43" s="52"/>
      <c r="L43" s="52"/>
      <c r="M43" s="52"/>
      <c r="N43" s="52"/>
      <c r="O43" s="52"/>
      <c r="P43" s="53">
        <f t="shared" si="8"/>
        <v>0</v>
      </c>
      <c r="Q43" s="53">
        <f t="shared" si="1"/>
        <v>0</v>
      </c>
      <c r="R43" s="52"/>
      <c r="S43" s="52"/>
      <c r="T43" s="52"/>
      <c r="U43" s="52"/>
      <c r="V43" s="52"/>
      <c r="W43" s="52"/>
      <c r="X43" s="52"/>
      <c r="Y43" s="52"/>
      <c r="Z43" s="54">
        <f t="shared" si="6"/>
        <v>0</v>
      </c>
      <c r="AA43" s="54">
        <f t="shared" si="7"/>
        <v>0</v>
      </c>
      <c r="AB43" s="55">
        <f t="shared" si="9"/>
        <v>0</v>
      </c>
      <c r="AC43" s="55">
        <f t="shared" si="9"/>
        <v>0</v>
      </c>
      <c r="AD43" s="56"/>
      <c r="AE43" s="57"/>
      <c r="AF43" s="57"/>
      <c r="AG43" s="57"/>
      <c r="AH43" s="57"/>
      <c r="AI43" s="57"/>
      <c r="AJ43" s="58">
        <f t="shared" si="3"/>
        <v>0</v>
      </c>
      <c r="AK43" s="59"/>
      <c r="AL43" s="59"/>
      <c r="AM43" s="60">
        <f t="shared" si="4"/>
        <v>0</v>
      </c>
      <c r="AN43" s="60">
        <f t="shared" si="5"/>
        <v>0</v>
      </c>
      <c r="AO43" s="4"/>
      <c r="AP43" s="4"/>
    </row>
    <row r="44" spans="1:42" x14ac:dyDescent="0.2">
      <c r="A44" s="20"/>
      <c r="B44" s="20"/>
      <c r="C44" s="20"/>
      <c r="D44" s="52"/>
      <c r="E44" s="52"/>
      <c r="F44" s="52"/>
      <c r="G44" s="52"/>
      <c r="H44" s="52"/>
      <c r="I44" s="52"/>
      <c r="J44" s="52"/>
      <c r="K44" s="52"/>
      <c r="L44" s="52"/>
      <c r="M44" s="52"/>
      <c r="N44" s="52"/>
      <c r="O44" s="52"/>
      <c r="P44" s="53">
        <f t="shared" si="8"/>
        <v>0</v>
      </c>
      <c r="Q44" s="53">
        <f t="shared" si="1"/>
        <v>0</v>
      </c>
      <c r="R44" s="52"/>
      <c r="S44" s="52"/>
      <c r="T44" s="52"/>
      <c r="U44" s="52"/>
      <c r="V44" s="52"/>
      <c r="W44" s="52"/>
      <c r="X44" s="52"/>
      <c r="Y44" s="52"/>
      <c r="Z44" s="54">
        <f t="shared" si="6"/>
        <v>0</v>
      </c>
      <c r="AA44" s="54">
        <f t="shared" si="7"/>
        <v>0</v>
      </c>
      <c r="AB44" s="55">
        <f t="shared" si="9"/>
        <v>0</v>
      </c>
      <c r="AC44" s="55">
        <f t="shared" si="9"/>
        <v>0</v>
      </c>
      <c r="AD44" s="56"/>
      <c r="AE44" s="57"/>
      <c r="AF44" s="57"/>
      <c r="AG44" s="57"/>
      <c r="AH44" s="57"/>
      <c r="AI44" s="57"/>
      <c r="AJ44" s="58">
        <f t="shared" si="3"/>
        <v>0</v>
      </c>
      <c r="AK44" s="59"/>
      <c r="AL44" s="59"/>
      <c r="AM44" s="60">
        <f t="shared" si="4"/>
        <v>0</v>
      </c>
      <c r="AN44" s="60">
        <f t="shared" si="5"/>
        <v>0</v>
      </c>
      <c r="AO44" s="4"/>
      <c r="AP44" s="4"/>
    </row>
    <row r="45" spans="1:42" x14ac:dyDescent="0.2">
      <c r="A45" s="20"/>
      <c r="B45" s="20"/>
      <c r="C45" s="20"/>
      <c r="D45" s="52"/>
      <c r="E45" s="52"/>
      <c r="F45" s="52"/>
      <c r="G45" s="52"/>
      <c r="H45" s="52"/>
      <c r="I45" s="52"/>
      <c r="J45" s="52"/>
      <c r="K45" s="52"/>
      <c r="L45" s="52"/>
      <c r="M45" s="52"/>
      <c r="N45" s="52"/>
      <c r="O45" s="52"/>
      <c r="P45" s="53">
        <f t="shared" si="8"/>
        <v>0</v>
      </c>
      <c r="Q45" s="53">
        <f t="shared" si="1"/>
        <v>0</v>
      </c>
      <c r="R45" s="52"/>
      <c r="S45" s="52"/>
      <c r="T45" s="52"/>
      <c r="U45" s="52"/>
      <c r="V45" s="52"/>
      <c r="W45" s="52"/>
      <c r="X45" s="52"/>
      <c r="Y45" s="52"/>
      <c r="Z45" s="54">
        <f t="shared" si="6"/>
        <v>0</v>
      </c>
      <c r="AA45" s="54">
        <f t="shared" si="7"/>
        <v>0</v>
      </c>
      <c r="AB45" s="55">
        <f t="shared" si="9"/>
        <v>0</v>
      </c>
      <c r="AC45" s="55">
        <f t="shared" si="9"/>
        <v>0</v>
      </c>
      <c r="AD45" s="56"/>
      <c r="AE45" s="57"/>
      <c r="AF45" s="57"/>
      <c r="AG45" s="57"/>
      <c r="AH45" s="57"/>
      <c r="AI45" s="57"/>
      <c r="AJ45" s="58">
        <f t="shared" si="3"/>
        <v>0</v>
      </c>
      <c r="AK45" s="59"/>
      <c r="AL45" s="59"/>
      <c r="AM45" s="60">
        <f t="shared" si="4"/>
        <v>0</v>
      </c>
      <c r="AN45" s="60">
        <f t="shared" si="5"/>
        <v>0</v>
      </c>
      <c r="AO45" s="4"/>
      <c r="AP45" s="4"/>
    </row>
    <row r="46" spans="1:42" x14ac:dyDescent="0.2">
      <c r="A46" s="20"/>
      <c r="B46" s="20"/>
      <c r="C46" s="20"/>
      <c r="D46" s="52"/>
      <c r="E46" s="52"/>
      <c r="F46" s="52"/>
      <c r="G46" s="52"/>
      <c r="H46" s="52"/>
      <c r="I46" s="52"/>
      <c r="J46" s="52"/>
      <c r="K46" s="52"/>
      <c r="L46" s="52"/>
      <c r="M46" s="52"/>
      <c r="N46" s="52"/>
      <c r="O46" s="52"/>
      <c r="P46" s="53">
        <f t="shared" si="8"/>
        <v>0</v>
      </c>
      <c r="Q46" s="53">
        <f t="shared" si="1"/>
        <v>0</v>
      </c>
      <c r="R46" s="52"/>
      <c r="S46" s="52"/>
      <c r="T46" s="52"/>
      <c r="U46" s="52"/>
      <c r="V46" s="52"/>
      <c r="W46" s="52"/>
      <c r="X46" s="52"/>
      <c r="Y46" s="52"/>
      <c r="Z46" s="54">
        <f t="shared" si="6"/>
        <v>0</v>
      </c>
      <c r="AA46" s="54">
        <f t="shared" si="7"/>
        <v>0</v>
      </c>
      <c r="AB46" s="55">
        <f t="shared" si="9"/>
        <v>0</v>
      </c>
      <c r="AC46" s="55">
        <f t="shared" si="9"/>
        <v>0</v>
      </c>
      <c r="AD46" s="56"/>
      <c r="AE46" s="57"/>
      <c r="AF46" s="57"/>
      <c r="AG46" s="57"/>
      <c r="AH46" s="57"/>
      <c r="AI46" s="57"/>
      <c r="AJ46" s="58">
        <f t="shared" si="3"/>
        <v>0</v>
      </c>
      <c r="AK46" s="59"/>
      <c r="AL46" s="59"/>
      <c r="AM46" s="60">
        <f t="shared" si="4"/>
        <v>0</v>
      </c>
      <c r="AN46" s="60">
        <f t="shared" si="5"/>
        <v>0</v>
      </c>
      <c r="AO46" s="4"/>
      <c r="AP46" s="4"/>
    </row>
    <row r="47" spans="1:42" x14ac:dyDescent="0.2">
      <c r="A47" s="20"/>
      <c r="B47" s="20"/>
      <c r="C47" s="20"/>
      <c r="D47" s="52"/>
      <c r="E47" s="52"/>
      <c r="F47" s="52"/>
      <c r="G47" s="52"/>
      <c r="H47" s="52"/>
      <c r="I47" s="52"/>
      <c r="J47" s="52"/>
      <c r="K47" s="52"/>
      <c r="L47" s="52"/>
      <c r="M47" s="52"/>
      <c r="N47" s="52"/>
      <c r="O47" s="52"/>
      <c r="P47" s="53">
        <f t="shared" si="8"/>
        <v>0</v>
      </c>
      <c r="Q47" s="53">
        <f t="shared" si="1"/>
        <v>0</v>
      </c>
      <c r="R47" s="52"/>
      <c r="S47" s="52"/>
      <c r="T47" s="52"/>
      <c r="U47" s="52"/>
      <c r="V47" s="52"/>
      <c r="W47" s="52"/>
      <c r="X47" s="52"/>
      <c r="Y47" s="52"/>
      <c r="Z47" s="54">
        <f t="shared" si="6"/>
        <v>0</v>
      </c>
      <c r="AA47" s="54">
        <f t="shared" si="7"/>
        <v>0</v>
      </c>
      <c r="AB47" s="55">
        <f t="shared" si="9"/>
        <v>0</v>
      </c>
      <c r="AC47" s="55">
        <f t="shared" si="9"/>
        <v>0</v>
      </c>
      <c r="AD47" s="56"/>
      <c r="AE47" s="57"/>
      <c r="AF47" s="57"/>
      <c r="AG47" s="57"/>
      <c r="AH47" s="57"/>
      <c r="AI47" s="57"/>
      <c r="AJ47" s="58">
        <f t="shared" si="3"/>
        <v>0</v>
      </c>
      <c r="AK47" s="59"/>
      <c r="AL47" s="59"/>
      <c r="AM47" s="60">
        <f t="shared" si="4"/>
        <v>0</v>
      </c>
      <c r="AN47" s="60">
        <f t="shared" si="5"/>
        <v>0</v>
      </c>
      <c r="AO47" s="4"/>
      <c r="AP47" s="4"/>
    </row>
    <row r="48" spans="1:42" x14ac:dyDescent="0.2">
      <c r="A48" s="20"/>
      <c r="B48" s="20"/>
      <c r="C48" s="20"/>
      <c r="D48" s="52"/>
      <c r="E48" s="52"/>
      <c r="F48" s="52"/>
      <c r="G48" s="52"/>
      <c r="H48" s="52"/>
      <c r="I48" s="52"/>
      <c r="J48" s="52"/>
      <c r="K48" s="52"/>
      <c r="L48" s="52"/>
      <c r="M48" s="52"/>
      <c r="N48" s="52"/>
      <c r="O48" s="52"/>
      <c r="P48" s="53">
        <f t="shared" si="8"/>
        <v>0</v>
      </c>
      <c r="Q48" s="53">
        <f t="shared" si="1"/>
        <v>0</v>
      </c>
      <c r="R48" s="52"/>
      <c r="S48" s="52"/>
      <c r="T48" s="52"/>
      <c r="U48" s="52"/>
      <c r="V48" s="52"/>
      <c r="W48" s="52"/>
      <c r="X48" s="52"/>
      <c r="Y48" s="52"/>
      <c r="Z48" s="54">
        <f t="shared" si="6"/>
        <v>0</v>
      </c>
      <c r="AA48" s="54">
        <f t="shared" si="7"/>
        <v>0</v>
      </c>
      <c r="AB48" s="55">
        <f t="shared" si="9"/>
        <v>0</v>
      </c>
      <c r="AC48" s="55">
        <f t="shared" si="9"/>
        <v>0</v>
      </c>
      <c r="AD48" s="56"/>
      <c r="AE48" s="57"/>
      <c r="AF48" s="57"/>
      <c r="AG48" s="57"/>
      <c r="AH48" s="57"/>
      <c r="AI48" s="57"/>
      <c r="AJ48" s="58">
        <f t="shared" si="3"/>
        <v>0</v>
      </c>
      <c r="AK48" s="59"/>
      <c r="AL48" s="59"/>
      <c r="AM48" s="60">
        <f t="shared" si="4"/>
        <v>0</v>
      </c>
      <c r="AN48" s="60">
        <f t="shared" si="5"/>
        <v>0</v>
      </c>
      <c r="AO48" s="4"/>
      <c r="AP48" s="4"/>
    </row>
    <row r="49" spans="1:42" x14ac:dyDescent="0.2">
      <c r="A49" s="20"/>
      <c r="B49" s="20"/>
      <c r="C49" s="20"/>
      <c r="D49" s="52"/>
      <c r="E49" s="52"/>
      <c r="F49" s="52"/>
      <c r="G49" s="52"/>
      <c r="H49" s="52"/>
      <c r="I49" s="52"/>
      <c r="J49" s="52"/>
      <c r="K49" s="52"/>
      <c r="L49" s="52"/>
      <c r="M49" s="52"/>
      <c r="N49" s="52"/>
      <c r="O49" s="52"/>
      <c r="P49" s="53">
        <f t="shared" si="8"/>
        <v>0</v>
      </c>
      <c r="Q49" s="53">
        <f t="shared" si="1"/>
        <v>0</v>
      </c>
      <c r="R49" s="52"/>
      <c r="S49" s="52"/>
      <c r="T49" s="52"/>
      <c r="U49" s="52"/>
      <c r="V49" s="52"/>
      <c r="W49" s="52"/>
      <c r="X49" s="52"/>
      <c r="Y49" s="52"/>
      <c r="Z49" s="54">
        <f t="shared" si="6"/>
        <v>0</v>
      </c>
      <c r="AA49" s="54">
        <f t="shared" si="7"/>
        <v>0</v>
      </c>
      <c r="AB49" s="55">
        <f t="shared" si="9"/>
        <v>0</v>
      </c>
      <c r="AC49" s="55">
        <f t="shared" si="9"/>
        <v>0</v>
      </c>
      <c r="AD49" s="56"/>
      <c r="AE49" s="57"/>
      <c r="AF49" s="57"/>
      <c r="AG49" s="57"/>
      <c r="AH49" s="57"/>
      <c r="AI49" s="57"/>
      <c r="AJ49" s="58">
        <f t="shared" si="3"/>
        <v>0</v>
      </c>
      <c r="AK49" s="59"/>
      <c r="AL49" s="59"/>
      <c r="AM49" s="60">
        <f t="shared" si="4"/>
        <v>0</v>
      </c>
      <c r="AN49" s="60">
        <f t="shared" si="5"/>
        <v>0</v>
      </c>
      <c r="AO49" s="4"/>
      <c r="AP49" s="4"/>
    </row>
    <row r="50" spans="1:42" x14ac:dyDescent="0.2">
      <c r="A50" s="20"/>
      <c r="B50" s="20"/>
      <c r="C50" s="20"/>
      <c r="D50" s="52"/>
      <c r="E50" s="52"/>
      <c r="F50" s="52"/>
      <c r="G50" s="52"/>
      <c r="H50" s="52"/>
      <c r="I50" s="52"/>
      <c r="J50" s="52"/>
      <c r="K50" s="52"/>
      <c r="L50" s="52"/>
      <c r="M50" s="52"/>
      <c r="N50" s="52"/>
      <c r="O50" s="52"/>
      <c r="P50" s="53">
        <f t="shared" si="8"/>
        <v>0</v>
      </c>
      <c r="Q50" s="53">
        <f t="shared" si="1"/>
        <v>0</v>
      </c>
      <c r="R50" s="52"/>
      <c r="S50" s="52"/>
      <c r="T50" s="52"/>
      <c r="U50" s="52"/>
      <c r="V50" s="52"/>
      <c r="W50" s="52"/>
      <c r="X50" s="52"/>
      <c r="Y50" s="52"/>
      <c r="Z50" s="54">
        <f t="shared" si="6"/>
        <v>0</v>
      </c>
      <c r="AA50" s="54">
        <f t="shared" si="7"/>
        <v>0</v>
      </c>
      <c r="AB50" s="55">
        <f t="shared" si="9"/>
        <v>0</v>
      </c>
      <c r="AC50" s="55">
        <f t="shared" si="9"/>
        <v>0</v>
      </c>
      <c r="AD50" s="56"/>
      <c r="AE50" s="57"/>
      <c r="AF50" s="57"/>
      <c r="AG50" s="57"/>
      <c r="AH50" s="57"/>
      <c r="AI50" s="57"/>
      <c r="AJ50" s="58">
        <f t="shared" si="3"/>
        <v>0</v>
      </c>
      <c r="AK50" s="59"/>
      <c r="AL50" s="59"/>
      <c r="AM50" s="60">
        <f t="shared" si="4"/>
        <v>0</v>
      </c>
      <c r="AN50" s="60">
        <f t="shared" si="5"/>
        <v>0</v>
      </c>
      <c r="AO50" s="4"/>
      <c r="AP50" s="4"/>
    </row>
    <row r="51" spans="1:42" x14ac:dyDescent="0.2">
      <c r="A51" s="20"/>
      <c r="B51" s="20"/>
      <c r="C51" s="20"/>
      <c r="D51" s="52"/>
      <c r="E51" s="52"/>
      <c r="F51" s="52"/>
      <c r="G51" s="52"/>
      <c r="H51" s="52"/>
      <c r="I51" s="52"/>
      <c r="J51" s="52"/>
      <c r="K51" s="52"/>
      <c r="L51" s="52"/>
      <c r="M51" s="52"/>
      <c r="N51" s="52"/>
      <c r="O51" s="52"/>
      <c r="P51" s="53">
        <f t="shared" si="8"/>
        <v>0</v>
      </c>
      <c r="Q51" s="53">
        <f t="shared" si="1"/>
        <v>0</v>
      </c>
      <c r="R51" s="52"/>
      <c r="S51" s="52"/>
      <c r="T51" s="52"/>
      <c r="U51" s="52"/>
      <c r="V51" s="52"/>
      <c r="W51" s="52"/>
      <c r="X51" s="52"/>
      <c r="Y51" s="52"/>
      <c r="Z51" s="54">
        <f t="shared" si="6"/>
        <v>0</v>
      </c>
      <c r="AA51" s="54">
        <f t="shared" si="7"/>
        <v>0</v>
      </c>
      <c r="AB51" s="55">
        <f t="shared" si="9"/>
        <v>0</v>
      </c>
      <c r="AC51" s="55">
        <f t="shared" si="9"/>
        <v>0</v>
      </c>
      <c r="AD51" s="56"/>
      <c r="AE51" s="57"/>
      <c r="AF51" s="57"/>
      <c r="AG51" s="57"/>
      <c r="AH51" s="57"/>
      <c r="AI51" s="57"/>
      <c r="AJ51" s="58">
        <f t="shared" si="3"/>
        <v>0</v>
      </c>
      <c r="AK51" s="59"/>
      <c r="AL51" s="59"/>
      <c r="AM51" s="60">
        <f t="shared" si="4"/>
        <v>0</v>
      </c>
      <c r="AN51" s="60">
        <f t="shared" si="5"/>
        <v>0</v>
      </c>
      <c r="AO51" s="4"/>
      <c r="AP51" s="4"/>
    </row>
    <row r="52" spans="1:42" x14ac:dyDescent="0.2">
      <c r="A52" s="2"/>
      <c r="B52" s="2"/>
      <c r="C52" s="2"/>
      <c r="D52" s="2"/>
      <c r="E52" s="2"/>
      <c r="F52" s="2"/>
      <c r="G52" s="2"/>
      <c r="H52" s="2"/>
      <c r="I52" s="2"/>
      <c r="J52" s="2"/>
      <c r="K52" s="2"/>
      <c r="L52" s="2"/>
      <c r="M52" s="2"/>
      <c r="N52" s="2"/>
      <c r="O52" s="2"/>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sheetData>
  <sheetProtection selectLockedCells="1"/>
  <mergeCells count="34">
    <mergeCell ref="V5:W5"/>
    <mergeCell ref="AB4:AC5"/>
    <mergeCell ref="AD4:AJ4"/>
    <mergeCell ref="AK4:AM4"/>
    <mergeCell ref="AN4:AN6"/>
    <mergeCell ref="R4:AA4"/>
    <mergeCell ref="R5:S5"/>
    <mergeCell ref="T5:U5"/>
    <mergeCell ref="AL5:AL6"/>
    <mergeCell ref="AM5:AM6"/>
    <mergeCell ref="X5:Y5"/>
    <mergeCell ref="Z5:AA5"/>
    <mergeCell ref="AD5:AD6"/>
    <mergeCell ref="AE5:AE6"/>
    <mergeCell ref="AF5:AF6"/>
    <mergeCell ref="AG5:AG6"/>
    <mergeCell ref="AO4:AO6"/>
    <mergeCell ref="AP4:AP6"/>
    <mergeCell ref="AH5:AH6"/>
    <mergeCell ref="AI5:AI6"/>
    <mergeCell ref="AJ5:AJ6"/>
    <mergeCell ref="AK5:AK6"/>
    <mergeCell ref="A2:H2"/>
    <mergeCell ref="A4:A6"/>
    <mergeCell ref="B4:B6"/>
    <mergeCell ref="C4:C6"/>
    <mergeCell ref="D4:Q4"/>
    <mergeCell ref="D5:E5"/>
    <mergeCell ref="F5:G5"/>
    <mergeCell ref="H5:I5"/>
    <mergeCell ref="J5:K5"/>
    <mergeCell ref="L5:M5"/>
    <mergeCell ref="N5:O5"/>
    <mergeCell ref="P5:Q5"/>
  </mergeCells>
  <conditionalFormatting sqref="V8:W8 V7 D7:O8 D9:D11 F9:F11 H9:H11 J9:J11 L9:L11 N9:N11 X7:X11 T7:T11 V9:V11 R7:R11 N13:N51 L13:L51 J13:J51 H13:H51 F13:F51 D13:D51 R14:R51 V14:V51 T14:T51 X14:X51">
    <cfRule type="expression" dxfId="93" priority="23" stopIfTrue="1">
      <formula>AND(NOT(ISBLANK(E7)),ISBLANK(D7))</formula>
    </cfRule>
  </conditionalFormatting>
  <conditionalFormatting sqref="W7 E9:E11 G9:G11 K9:K11 M9:M11 O9:O11 Y7:Y11 U7:U11 W9:W11 S7:S11 I9:I11 I13:I51 O13:O51 M13:M51 K13:K51 G13:G51 E13:E51 S14:S51 W14:W51 U14:U51 Y14:Y51">
    <cfRule type="expression" dxfId="92" priority="24" stopIfTrue="1">
      <formula>AND(NOT(ISBLANK(D7)),ISBLANK(E7))</formula>
    </cfRule>
  </conditionalFormatting>
  <conditionalFormatting sqref="B7:B51">
    <cfRule type="expression" dxfId="91" priority="25" stopIfTrue="1">
      <formula>AND(NOT(ISBLANK($A7)),ISBLANK(B7))</formula>
    </cfRule>
  </conditionalFormatting>
  <conditionalFormatting sqref="C7:C51">
    <cfRule type="expression" dxfId="90" priority="26" stopIfTrue="1">
      <formula>AND(NOT(ISBLANK(A7)),ISBLANK(C7))</formula>
    </cfRule>
  </conditionalFormatting>
  <conditionalFormatting sqref="D12">
    <cfRule type="expression" dxfId="89" priority="22">
      <formula>AND(NOT(ISBLANK(E12)),ISBLANK(D12))</formula>
    </cfRule>
  </conditionalFormatting>
  <conditionalFormatting sqref="E12">
    <cfRule type="expression" dxfId="88" priority="21">
      <formula>AND(NOT(ISBLANK(D12)),ISBLANK(E12))</formula>
    </cfRule>
  </conditionalFormatting>
  <conditionalFormatting sqref="F12">
    <cfRule type="expression" dxfId="87" priority="20">
      <formula>AND(NOT(ISBLANK(G12)),ISBLANK(F12))</formula>
    </cfRule>
  </conditionalFormatting>
  <conditionalFormatting sqref="G12">
    <cfRule type="expression" dxfId="86" priority="19">
      <formula>AND(NOT(ISBLANK(F12)),ISBLANK(G12))</formula>
    </cfRule>
  </conditionalFormatting>
  <conditionalFormatting sqref="H12">
    <cfRule type="expression" dxfId="85" priority="18">
      <formula>AND(NOT(ISBLANK(I12)),ISBLANK(H12))</formula>
    </cfRule>
  </conditionalFormatting>
  <conditionalFormatting sqref="I12">
    <cfRule type="expression" dxfId="84" priority="17">
      <formula>AND(NOT(ISBLANK(H12)),ISBLANK(I12))</formula>
    </cfRule>
  </conditionalFormatting>
  <conditionalFormatting sqref="J12">
    <cfRule type="expression" dxfId="83" priority="16">
      <formula>AND(NOT(ISBLANK(K12)),ISBLANK(J12))</formula>
    </cfRule>
  </conditionalFormatting>
  <conditionalFormatting sqref="K12">
    <cfRule type="expression" dxfId="82" priority="15">
      <formula>AND(NOT(ISBLANK(J12)),ISBLANK(K12))</formula>
    </cfRule>
  </conditionalFormatting>
  <conditionalFormatting sqref="L12">
    <cfRule type="expression" dxfId="81" priority="14">
      <formula>AND(NOT(ISBLANK(M12)),ISBLANK(L12))</formula>
    </cfRule>
  </conditionalFormatting>
  <conditionalFormatting sqref="M12">
    <cfRule type="expression" dxfId="80" priority="13">
      <formula>AND(NOT(ISBLANK(L12)),ISBLANK(M12))</formula>
    </cfRule>
  </conditionalFormatting>
  <conditionalFormatting sqref="N12">
    <cfRule type="expression" dxfId="79" priority="12">
      <formula>AND(NOT(ISBLANK(O12)),ISBLANK(N12))</formula>
    </cfRule>
  </conditionalFormatting>
  <conditionalFormatting sqref="O12">
    <cfRule type="expression" dxfId="78" priority="11">
      <formula>AND(NOT(ISBLANK(N12)),ISBLANK(O12))</formula>
    </cfRule>
  </conditionalFormatting>
  <conditionalFormatting sqref="R12">
    <cfRule type="expression" dxfId="77" priority="10">
      <formula>AND(NOT(ISBLANK(S12)),ISBLANK(R12))</formula>
    </cfRule>
  </conditionalFormatting>
  <conditionalFormatting sqref="S12">
    <cfRule type="expression" dxfId="76" priority="9">
      <formula>AND(NOT(ISBLANK(R12)),ISBLANK(S12))</formula>
    </cfRule>
  </conditionalFormatting>
  <conditionalFormatting sqref="T12">
    <cfRule type="expression" dxfId="75" priority="8">
      <formula>AND(NOT(ISBLANK(U12)),ISBLANK(T12))</formula>
    </cfRule>
  </conditionalFormatting>
  <conditionalFormatting sqref="U12">
    <cfRule type="expression" dxfId="74" priority="7">
      <formula>AND(NOT(ISBLANK(T12)),ISBLANK(U12))</formula>
    </cfRule>
  </conditionalFormatting>
  <conditionalFormatting sqref="V12">
    <cfRule type="expression" dxfId="73" priority="6">
      <formula>AND(NOT(ISBLANK(W12)),ISBLANK(V12))</formula>
    </cfRule>
  </conditionalFormatting>
  <conditionalFormatting sqref="W12">
    <cfRule type="expression" dxfId="72" priority="5">
      <formula>AND(NOT(ISBLANK(V12)),ISBLANK(W12))</formula>
    </cfRule>
  </conditionalFormatting>
  <conditionalFormatting sqref="X12">
    <cfRule type="expression" dxfId="71" priority="4">
      <formula>AND(NOT(ISBLANK(Y12)),ISBLANK(X12))</formula>
    </cfRule>
  </conditionalFormatting>
  <conditionalFormatting sqref="Y12">
    <cfRule type="expression" dxfId="70" priority="3">
      <formula>AND(NOT(ISBLANK(X12)),ISBLANK(Y12))</formula>
    </cfRule>
  </conditionalFormatting>
  <conditionalFormatting sqref="R13 T13 V13 X13">
    <cfRule type="expression" dxfId="69" priority="2">
      <formula>AND(NOT(ISBLANK(S13)),ISBLANK(R13))</formula>
    </cfRule>
  </conditionalFormatting>
  <conditionalFormatting sqref="S13 U13 W13 Y13">
    <cfRule type="expression" dxfId="68" priority="1">
      <formula>AND(NOT(ISBLANK(R13)),ISBLANK(S13))</formula>
    </cfRule>
  </conditionalFormatting>
  <dataValidations count="8">
    <dataValidation type="decimal" operator="greaterThan" allowBlank="1" showInputMessage="1" showErrorMessage="1" sqref="AK9">
      <formula1>0</formula1>
    </dataValidation>
    <dataValidation operator="lessThanOrEqual" allowBlank="1" showInputMessage="1" showErrorMessage="1" error="FTE cannot be greater than Headcount_x000a_" sqref="R52:AN65536 A52:O65536 AQ1:IV1048576 R4 A4:C4 P5 AB4 AO4:AP4 AO7:AP65536 AB6:AC51 P7:Q65536"/>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1">
      <formula1>INDIRECT("List_of_organisations")</formula1>
    </dataValidation>
    <dataValidation type="decimal" operator="greaterThanOrEqual" allowBlank="1" showInputMessage="1" showErrorMessage="1" sqref="AK7:AL8 AD7:AI51 AL9 AK10:AL51">
      <formula1>0</formula1>
    </dataValidation>
    <dataValidation type="custom" allowBlank="1" showInputMessage="1" showErrorMessage="1" errorTitle="FTE" error="The value entered in the FTE field must be less than or equal to the value entered in the headcount field." sqref="G7:G51 I7:I51 M7:M51 E7:E51 O7:O51 K7:K51 U7:U51 Y7:Y51 W7:W51 S7:S51">
      <formula1>E7&lt;=D7</formula1>
    </dataValidation>
    <dataValidation type="custom" allowBlank="1" showInputMessage="1" showErrorMessage="1" errorTitle="Headcount" error="The value entered in the headcount field must be greater than or equal to the value entered in the FTE field." sqref="H7:H51 F7:F51 D7:D51 N7:N51 L7:L51 J7:J51 T7:T51 X7:X51 V7:V51 R7:R51">
      <formula1>D7&gt;=E7</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1">
      <formula1>INDIRECT("Organisation_Type")</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1">
      <formula1>INDIRECT("Main_Department")</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headerFooter alignWithMargins="0"/>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3"/>
  <sheetViews>
    <sheetView topLeftCell="A5" workbookViewId="0">
      <pane xSplit="1" ySplit="2" topLeftCell="B7" activePane="bottomRight" state="frozen"/>
      <selection activeCell="A5" sqref="A5"/>
      <selection pane="topRight" activeCell="B5" sqref="B5"/>
      <selection pane="bottomLeft" activeCell="A7" sqref="A7"/>
      <selection pane="bottomRight" activeCell="B7" sqref="B7"/>
    </sheetView>
  </sheetViews>
  <sheetFormatPr defaultColWidth="8.88671875" defaultRowHeight="15" x14ac:dyDescent="0.2"/>
  <cols>
    <col min="1" max="1" width="23.5546875" style="3" customWidth="1"/>
    <col min="2" max="2" width="15.109375" style="3" customWidth="1"/>
    <col min="3" max="3" width="13.109375" style="3" customWidth="1"/>
    <col min="4" max="15" width="9.6640625" style="3" customWidth="1"/>
    <col min="16" max="17" width="9.1093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88671875" style="2" customWidth="1"/>
    <col min="41" max="41" width="18" style="2" customWidth="1"/>
    <col min="42" max="42" width="17.33203125" style="2" customWidth="1"/>
    <col min="43" max="16384" width="8.88671875" style="2"/>
  </cols>
  <sheetData>
    <row r="1" spans="1:42" ht="7.5" customHeight="1" x14ac:dyDescent="0.2">
      <c r="A1" s="50"/>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row>
    <row r="2" spans="1:42" ht="113.25" customHeight="1" x14ac:dyDescent="0.2">
      <c r="A2" s="235" t="s">
        <v>335</v>
      </c>
      <c r="B2" s="236"/>
      <c r="C2" s="236"/>
      <c r="D2" s="236"/>
      <c r="E2" s="236"/>
      <c r="F2" s="236"/>
      <c r="G2" s="236"/>
      <c r="H2" s="237"/>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row>
    <row r="3" spans="1:42" ht="7.5" customHeight="1" x14ac:dyDescent="0.2">
      <c r="A3" s="50"/>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row>
    <row r="4" spans="1:42" s="1" customFormat="1" ht="15" customHeight="1" x14ac:dyDescent="0.2">
      <c r="A4" s="211" t="s">
        <v>72</v>
      </c>
      <c r="B4" s="215" t="s">
        <v>1</v>
      </c>
      <c r="C4" s="215" t="s">
        <v>0</v>
      </c>
      <c r="D4" s="209" t="s">
        <v>12</v>
      </c>
      <c r="E4" s="219"/>
      <c r="F4" s="219"/>
      <c r="G4" s="219"/>
      <c r="H4" s="219"/>
      <c r="I4" s="219"/>
      <c r="J4" s="219"/>
      <c r="K4" s="219"/>
      <c r="L4" s="219"/>
      <c r="M4" s="219"/>
      <c r="N4" s="219"/>
      <c r="O4" s="219"/>
      <c r="P4" s="219"/>
      <c r="Q4" s="220"/>
      <c r="R4" s="218" t="s">
        <v>79</v>
      </c>
      <c r="S4" s="229"/>
      <c r="T4" s="229"/>
      <c r="U4" s="229"/>
      <c r="V4" s="229"/>
      <c r="W4" s="229"/>
      <c r="X4" s="229"/>
      <c r="Y4" s="229"/>
      <c r="Z4" s="229"/>
      <c r="AA4" s="210"/>
      <c r="AB4" s="225" t="s">
        <v>132</v>
      </c>
      <c r="AC4" s="226"/>
      <c r="AD4" s="221" t="s">
        <v>70</v>
      </c>
      <c r="AE4" s="222"/>
      <c r="AF4" s="222"/>
      <c r="AG4" s="222"/>
      <c r="AH4" s="222"/>
      <c r="AI4" s="222"/>
      <c r="AJ4" s="223"/>
      <c r="AK4" s="230" t="s">
        <v>78</v>
      </c>
      <c r="AL4" s="231"/>
      <c r="AM4" s="231"/>
      <c r="AN4" s="232" t="s">
        <v>126</v>
      </c>
      <c r="AO4" s="211" t="s">
        <v>129</v>
      </c>
      <c r="AP4" s="211" t="s">
        <v>97</v>
      </c>
    </row>
    <row r="5" spans="1:42" s="1" customFormat="1" ht="53.25" customHeight="1" x14ac:dyDescent="0.2">
      <c r="A5" s="213"/>
      <c r="B5" s="213"/>
      <c r="C5" s="213"/>
      <c r="D5" s="216" t="s">
        <v>8</v>
      </c>
      <c r="E5" s="217"/>
      <c r="F5" s="216" t="s">
        <v>7</v>
      </c>
      <c r="G5" s="217"/>
      <c r="H5" s="216" t="s">
        <v>6</v>
      </c>
      <c r="I5" s="217"/>
      <c r="J5" s="216" t="s">
        <v>10</v>
      </c>
      <c r="K5" s="217"/>
      <c r="L5" s="216" t="s">
        <v>5</v>
      </c>
      <c r="M5" s="217"/>
      <c r="N5" s="216" t="s">
        <v>9</v>
      </c>
      <c r="O5" s="217"/>
      <c r="P5" s="209" t="s">
        <v>13</v>
      </c>
      <c r="Q5" s="220"/>
      <c r="R5" s="209" t="s">
        <v>74</v>
      </c>
      <c r="S5" s="210"/>
      <c r="T5" s="218" t="s">
        <v>3</v>
      </c>
      <c r="U5" s="210"/>
      <c r="V5" s="218" t="s">
        <v>4</v>
      </c>
      <c r="W5" s="210"/>
      <c r="X5" s="218" t="s">
        <v>75</v>
      </c>
      <c r="Y5" s="210"/>
      <c r="Z5" s="209" t="s">
        <v>14</v>
      </c>
      <c r="AA5" s="220"/>
      <c r="AB5" s="227"/>
      <c r="AC5" s="228"/>
      <c r="AD5" s="211" t="s">
        <v>102</v>
      </c>
      <c r="AE5" s="211" t="s">
        <v>101</v>
      </c>
      <c r="AF5" s="211" t="s">
        <v>103</v>
      </c>
      <c r="AG5" s="211" t="s">
        <v>104</v>
      </c>
      <c r="AH5" s="211" t="s">
        <v>105</v>
      </c>
      <c r="AI5" s="211" t="s">
        <v>106</v>
      </c>
      <c r="AJ5" s="208" t="s">
        <v>125</v>
      </c>
      <c r="AK5" s="211" t="s">
        <v>122</v>
      </c>
      <c r="AL5" s="211" t="s">
        <v>123</v>
      </c>
      <c r="AM5" s="211" t="s">
        <v>124</v>
      </c>
      <c r="AN5" s="233"/>
      <c r="AO5" s="224"/>
      <c r="AP5" s="224"/>
    </row>
    <row r="6" spans="1:42" ht="57.75" customHeight="1" x14ac:dyDescent="0.2">
      <c r="A6" s="214"/>
      <c r="B6" s="214"/>
      <c r="C6" s="214"/>
      <c r="D6" s="134" t="s">
        <v>2</v>
      </c>
      <c r="E6" s="134" t="s">
        <v>11</v>
      </c>
      <c r="F6" s="134" t="s">
        <v>2</v>
      </c>
      <c r="G6" s="134" t="s">
        <v>11</v>
      </c>
      <c r="H6" s="134" t="s">
        <v>2</v>
      </c>
      <c r="I6" s="134" t="s">
        <v>11</v>
      </c>
      <c r="J6" s="134" t="s">
        <v>2</v>
      </c>
      <c r="K6" s="134" t="s">
        <v>11</v>
      </c>
      <c r="L6" s="134" t="s">
        <v>2</v>
      </c>
      <c r="M6" s="134" t="s">
        <v>11</v>
      </c>
      <c r="N6" s="134" t="s">
        <v>2</v>
      </c>
      <c r="O6" s="134" t="s">
        <v>11</v>
      </c>
      <c r="P6" s="134" t="s">
        <v>2</v>
      </c>
      <c r="Q6" s="134" t="s">
        <v>11</v>
      </c>
      <c r="R6" s="133" t="s">
        <v>2</v>
      </c>
      <c r="S6" s="133" t="s">
        <v>11</v>
      </c>
      <c r="T6" s="133" t="s">
        <v>2</v>
      </c>
      <c r="U6" s="133" t="s">
        <v>11</v>
      </c>
      <c r="V6" s="133" t="s">
        <v>2</v>
      </c>
      <c r="W6" s="133" t="s">
        <v>11</v>
      </c>
      <c r="X6" s="133" t="s">
        <v>2</v>
      </c>
      <c r="Y6" s="133" t="s">
        <v>11</v>
      </c>
      <c r="Z6" s="133" t="s">
        <v>2</v>
      </c>
      <c r="AA6" s="133" t="s">
        <v>11</v>
      </c>
      <c r="AB6" s="67" t="s">
        <v>2</v>
      </c>
      <c r="AC6" s="135" t="s">
        <v>11</v>
      </c>
      <c r="AD6" s="212"/>
      <c r="AE6" s="212"/>
      <c r="AF6" s="212"/>
      <c r="AG6" s="212"/>
      <c r="AH6" s="212"/>
      <c r="AI6" s="212"/>
      <c r="AJ6" s="208"/>
      <c r="AK6" s="212"/>
      <c r="AL6" s="212"/>
      <c r="AM6" s="212"/>
      <c r="AN6" s="234"/>
      <c r="AO6" s="212"/>
      <c r="AP6" s="212"/>
    </row>
    <row r="7" spans="1:42" ht="30" x14ac:dyDescent="0.2">
      <c r="A7" s="92" t="s">
        <v>55</v>
      </c>
      <c r="B7" s="93" t="s">
        <v>139</v>
      </c>
      <c r="C7" s="93" t="s">
        <v>55</v>
      </c>
      <c r="D7" s="87">
        <v>10116</v>
      </c>
      <c r="E7" s="87">
        <v>9664.1945945945899</v>
      </c>
      <c r="F7" s="87">
        <v>5565</v>
      </c>
      <c r="G7" s="87">
        <v>5434.2121621621609</v>
      </c>
      <c r="H7" s="87">
        <v>8227</v>
      </c>
      <c r="I7" s="87">
        <v>8065.9872972972998</v>
      </c>
      <c r="J7" s="87">
        <v>1388</v>
      </c>
      <c r="K7" s="87">
        <v>1366.0810810810801</v>
      </c>
      <c r="L7" s="87">
        <v>180</v>
      </c>
      <c r="M7" s="87">
        <v>178.26216216216201</v>
      </c>
      <c r="N7" s="87">
        <f>9839+1954</f>
        <v>11793</v>
      </c>
      <c r="O7" s="87">
        <f>9503.49324324324+1954</f>
        <v>11457.49324324324</v>
      </c>
      <c r="P7" s="95">
        <f>SUM(D7,F7,H7,J7,L7,N7)</f>
        <v>37269</v>
      </c>
      <c r="Q7" s="95">
        <f>SUM(E7,G7,I7,K7,M7,O7)</f>
        <v>36166.230540540535</v>
      </c>
      <c r="R7" s="87">
        <v>64.297125642050531</v>
      </c>
      <c r="S7" s="87">
        <v>62.931418669161353</v>
      </c>
      <c r="T7" s="87">
        <v>278.3228743579495</v>
      </c>
      <c r="U7" s="87">
        <v>277.16858133083866</v>
      </c>
      <c r="V7" s="87">
        <v>177</v>
      </c>
      <c r="W7" s="87">
        <v>176.35135135135101</v>
      </c>
      <c r="X7" s="87">
        <v>38</v>
      </c>
      <c r="Y7" s="87">
        <v>38</v>
      </c>
      <c r="Z7" s="96">
        <f>SUM(R7,T7,V7,X7,)</f>
        <v>557.62</v>
      </c>
      <c r="AA7" s="96">
        <f>SUM(S7,U7,W7,Y7)</f>
        <v>554.45135135135104</v>
      </c>
      <c r="AB7" s="97">
        <f t="shared" ref="AB7:AC22" si="0">P7+Z7</f>
        <v>37826.620000000003</v>
      </c>
      <c r="AC7" s="97">
        <f t="shared" si="0"/>
        <v>36720.681891891887</v>
      </c>
      <c r="AD7" s="88">
        <v>90093000</v>
      </c>
      <c r="AE7" s="89">
        <v>0</v>
      </c>
      <c r="AF7" s="89">
        <v>0</v>
      </c>
      <c r="AG7" s="88">
        <v>2796000</v>
      </c>
      <c r="AH7" s="88">
        <v>17781000</v>
      </c>
      <c r="AI7" s="88">
        <v>7105000</v>
      </c>
      <c r="AJ7" s="106">
        <f t="shared" ref="AJ7:AJ51" si="1">SUM(AD7:AI7)</f>
        <v>117775000</v>
      </c>
      <c r="AK7" s="88">
        <v>7261000</v>
      </c>
      <c r="AL7" s="88">
        <v>515000</v>
      </c>
      <c r="AM7" s="106">
        <f t="shared" ref="AM7:AM51" si="2">SUM(AK7:AL7)</f>
        <v>7776000</v>
      </c>
      <c r="AN7" s="106">
        <f t="shared" ref="AN7:AN51" si="3">SUM(AM7,AJ7)</f>
        <v>125551000</v>
      </c>
      <c r="AO7" s="102"/>
      <c r="AP7" s="51"/>
    </row>
    <row r="8" spans="1:42" ht="30" x14ac:dyDescent="0.2">
      <c r="A8" s="92" t="s">
        <v>331</v>
      </c>
      <c r="B8" s="93" t="s">
        <v>139</v>
      </c>
      <c r="C8" s="93" t="s">
        <v>55</v>
      </c>
      <c r="D8" s="87">
        <v>795</v>
      </c>
      <c r="E8" s="87">
        <v>751.48675675675702</v>
      </c>
      <c r="F8" s="87">
        <v>1419</v>
      </c>
      <c r="G8" s="87">
        <v>1377.47243243243</v>
      </c>
      <c r="H8" s="87">
        <v>5257</v>
      </c>
      <c r="I8" s="87">
        <v>5134.9616216216209</v>
      </c>
      <c r="J8" s="87">
        <v>1149</v>
      </c>
      <c r="K8" s="87">
        <v>1136.79810810811</v>
      </c>
      <c r="L8" s="87">
        <v>94</v>
      </c>
      <c r="M8" s="87">
        <v>92.805675675675687</v>
      </c>
      <c r="N8" s="87">
        <f>1101+22</f>
        <v>1123</v>
      </c>
      <c r="O8" s="87">
        <f>1094.92567567568+22</f>
        <v>1116.9256756756799</v>
      </c>
      <c r="P8" s="95">
        <f t="shared" ref="P8:Q22" si="4">SUM(D8,F8,H8,J8,L8,N8)</f>
        <v>9837</v>
      </c>
      <c r="Q8" s="95">
        <f t="shared" si="4"/>
        <v>9610.4502702702739</v>
      </c>
      <c r="R8" s="87">
        <v>20</v>
      </c>
      <c r="S8" s="87">
        <v>20</v>
      </c>
      <c r="T8" s="87">
        <v>228</v>
      </c>
      <c r="U8" s="87">
        <v>227.72</v>
      </c>
      <c r="V8" s="113">
        <v>6</v>
      </c>
      <c r="W8" s="113">
        <v>6</v>
      </c>
      <c r="X8" s="113" t="s">
        <v>337</v>
      </c>
      <c r="Y8" s="113" t="s">
        <v>337</v>
      </c>
      <c r="Z8" s="96">
        <f t="shared" ref="Z8:Z51" si="5">SUM(R8,T8,V8,X8,)</f>
        <v>254</v>
      </c>
      <c r="AA8" s="96">
        <f t="shared" ref="AA8:AA51" si="6">SUM(S8,U8,W8,Y8)</f>
        <v>253.72</v>
      </c>
      <c r="AB8" s="97">
        <f t="shared" si="0"/>
        <v>10091</v>
      </c>
      <c r="AC8" s="97">
        <f t="shared" si="0"/>
        <v>9864.1702702702732</v>
      </c>
      <c r="AD8" s="88">
        <v>27243000</v>
      </c>
      <c r="AE8" s="89">
        <v>0</v>
      </c>
      <c r="AF8" s="89">
        <v>0</v>
      </c>
      <c r="AG8" s="89">
        <v>560000</v>
      </c>
      <c r="AH8" s="89">
        <v>5569000</v>
      </c>
      <c r="AI8" s="89">
        <v>2182000</v>
      </c>
      <c r="AJ8" s="106">
        <f t="shared" si="1"/>
        <v>35554000</v>
      </c>
      <c r="AK8" s="122">
        <v>3347000</v>
      </c>
      <c r="AL8" s="122">
        <v>3526000</v>
      </c>
      <c r="AM8" s="106">
        <f t="shared" si="2"/>
        <v>6873000</v>
      </c>
      <c r="AN8" s="106">
        <f t="shared" si="3"/>
        <v>42427000</v>
      </c>
      <c r="AO8" s="103"/>
      <c r="AP8" s="4"/>
    </row>
    <row r="9" spans="1:42" ht="30" x14ac:dyDescent="0.2">
      <c r="A9" s="104" t="s">
        <v>294</v>
      </c>
      <c r="B9" s="93" t="s">
        <v>68</v>
      </c>
      <c r="C9" s="93" t="s">
        <v>55</v>
      </c>
      <c r="D9" s="143">
        <v>166</v>
      </c>
      <c r="E9" s="142">
        <v>161.47</v>
      </c>
      <c r="F9" s="143">
        <v>220</v>
      </c>
      <c r="G9" s="142">
        <v>211.16</v>
      </c>
      <c r="H9" s="143">
        <v>1724</v>
      </c>
      <c r="I9" s="142">
        <v>1656.91</v>
      </c>
      <c r="J9" s="143">
        <v>1572</v>
      </c>
      <c r="K9" s="142">
        <v>1496.3</v>
      </c>
      <c r="L9" s="143">
        <v>35</v>
      </c>
      <c r="M9" s="142">
        <v>31.22</v>
      </c>
      <c r="N9" s="143">
        <v>0</v>
      </c>
      <c r="O9" s="143">
        <v>0</v>
      </c>
      <c r="P9" s="95">
        <f t="shared" si="4"/>
        <v>3717</v>
      </c>
      <c r="Q9" s="95">
        <f t="shared" si="4"/>
        <v>3557.06</v>
      </c>
      <c r="R9" s="144">
        <v>1</v>
      </c>
      <c r="S9" s="144">
        <v>1</v>
      </c>
      <c r="T9" s="144">
        <v>0</v>
      </c>
      <c r="U9" s="144">
        <v>0</v>
      </c>
      <c r="V9" s="144">
        <v>157</v>
      </c>
      <c r="W9" s="142">
        <v>145.19999999999999</v>
      </c>
      <c r="X9" s="144">
        <v>0</v>
      </c>
      <c r="Y9" s="144">
        <v>0</v>
      </c>
      <c r="Z9" s="54">
        <f t="shared" si="5"/>
        <v>158</v>
      </c>
      <c r="AA9" s="54">
        <f t="shared" si="6"/>
        <v>146.19999999999999</v>
      </c>
      <c r="AB9" s="97">
        <f t="shared" si="0"/>
        <v>3875</v>
      </c>
      <c r="AC9" s="97">
        <f t="shared" si="0"/>
        <v>3703.2599999999998</v>
      </c>
      <c r="AD9" s="141">
        <v>11119819.199999999</v>
      </c>
      <c r="AE9" s="140">
        <v>98031.24</v>
      </c>
      <c r="AF9" s="140">
        <v>6744.33</v>
      </c>
      <c r="AG9" s="140">
        <v>425061.57</v>
      </c>
      <c r="AH9" s="140">
        <v>2391333.2599999998</v>
      </c>
      <c r="AI9" s="140">
        <v>998155.56</v>
      </c>
      <c r="AJ9" s="58">
        <f t="shared" si="1"/>
        <v>15039145.16</v>
      </c>
      <c r="AK9" s="145">
        <v>925276.52</v>
      </c>
      <c r="AL9" s="145">
        <v>0</v>
      </c>
      <c r="AM9" s="60">
        <f t="shared" si="2"/>
        <v>925276.52</v>
      </c>
      <c r="AN9" s="60">
        <f t="shared" si="3"/>
        <v>15964421.68</v>
      </c>
      <c r="AO9" s="107"/>
      <c r="AP9" s="51"/>
    </row>
    <row r="10" spans="1:42" ht="45" x14ac:dyDescent="0.2">
      <c r="A10" s="104" t="s">
        <v>192</v>
      </c>
      <c r="B10" s="93" t="s">
        <v>134</v>
      </c>
      <c r="C10" s="93" t="s">
        <v>55</v>
      </c>
      <c r="D10" s="124">
        <v>139</v>
      </c>
      <c r="E10" s="87">
        <v>136.47999999999999</v>
      </c>
      <c r="F10" s="127">
        <v>297</v>
      </c>
      <c r="G10" s="87">
        <v>280.61</v>
      </c>
      <c r="H10" s="127">
        <v>441</v>
      </c>
      <c r="I10" s="87">
        <v>426.74</v>
      </c>
      <c r="J10" s="127">
        <v>59</v>
      </c>
      <c r="K10" s="87">
        <v>58.7</v>
      </c>
      <c r="L10" s="127">
        <v>3</v>
      </c>
      <c r="M10" s="127">
        <v>3</v>
      </c>
      <c r="N10" s="127">
        <v>0</v>
      </c>
      <c r="O10" s="127">
        <v>0</v>
      </c>
      <c r="P10" s="95">
        <f t="shared" si="4"/>
        <v>939</v>
      </c>
      <c r="Q10" s="95">
        <f t="shared" si="4"/>
        <v>905.53000000000009</v>
      </c>
      <c r="R10" s="136">
        <v>18</v>
      </c>
      <c r="S10" s="136">
        <v>18</v>
      </c>
      <c r="T10" s="136">
        <v>0</v>
      </c>
      <c r="U10" s="136">
        <v>0</v>
      </c>
      <c r="V10" s="136">
        <v>59</v>
      </c>
      <c r="W10" s="136">
        <v>58.2</v>
      </c>
      <c r="X10" s="136">
        <v>0</v>
      </c>
      <c r="Y10" s="136">
        <v>0</v>
      </c>
      <c r="Z10" s="96">
        <f t="shared" si="5"/>
        <v>77</v>
      </c>
      <c r="AA10" s="96">
        <f t="shared" si="6"/>
        <v>76.2</v>
      </c>
      <c r="AB10" s="97">
        <f t="shared" si="0"/>
        <v>1016</v>
      </c>
      <c r="AC10" s="97">
        <f t="shared" si="0"/>
        <v>981.73000000000013</v>
      </c>
      <c r="AD10" s="137">
        <v>2351224</v>
      </c>
      <c r="AE10" s="138">
        <v>60588</v>
      </c>
      <c r="AF10" s="138">
        <v>0</v>
      </c>
      <c r="AG10" s="138">
        <v>69989</v>
      </c>
      <c r="AH10" s="138">
        <v>503558</v>
      </c>
      <c r="AI10" s="138">
        <v>190766</v>
      </c>
      <c r="AJ10" s="106">
        <f t="shared" si="1"/>
        <v>3176125</v>
      </c>
      <c r="AK10" s="139">
        <v>550961</v>
      </c>
      <c r="AL10" s="139">
        <v>0</v>
      </c>
      <c r="AM10" s="106">
        <f t="shared" si="2"/>
        <v>550961</v>
      </c>
      <c r="AN10" s="106">
        <f t="shared" si="3"/>
        <v>3727086</v>
      </c>
      <c r="AO10" s="107"/>
      <c r="AP10" s="51"/>
    </row>
    <row r="11" spans="1:42" ht="45" x14ac:dyDescent="0.2">
      <c r="A11" s="93" t="s">
        <v>195</v>
      </c>
      <c r="B11" s="93" t="s">
        <v>134</v>
      </c>
      <c r="C11" s="93" t="s">
        <v>55</v>
      </c>
      <c r="D11" s="124">
        <v>0</v>
      </c>
      <c r="E11" s="127">
        <v>0</v>
      </c>
      <c r="F11" s="127">
        <v>0</v>
      </c>
      <c r="G11" s="127">
        <v>0</v>
      </c>
      <c r="H11" s="127">
        <v>0</v>
      </c>
      <c r="I11" s="127">
        <v>0</v>
      </c>
      <c r="J11" s="127">
        <v>0</v>
      </c>
      <c r="K11" s="127">
        <v>0</v>
      </c>
      <c r="L11" s="127">
        <v>0</v>
      </c>
      <c r="M11" s="127">
        <v>0</v>
      </c>
      <c r="N11" s="127">
        <v>174</v>
      </c>
      <c r="O11" s="127">
        <v>165</v>
      </c>
      <c r="P11" s="95">
        <f t="shared" si="4"/>
        <v>174</v>
      </c>
      <c r="Q11" s="95">
        <f t="shared" si="4"/>
        <v>165</v>
      </c>
      <c r="R11" s="127">
        <v>3</v>
      </c>
      <c r="S11" s="127">
        <v>3</v>
      </c>
      <c r="T11" s="127">
        <v>0</v>
      </c>
      <c r="U11" s="127">
        <v>0</v>
      </c>
      <c r="V11" s="127">
        <v>0</v>
      </c>
      <c r="W11" s="127">
        <v>0</v>
      </c>
      <c r="X11" s="127">
        <v>0</v>
      </c>
      <c r="Y11" s="127">
        <v>0</v>
      </c>
      <c r="Z11" s="96">
        <f t="shared" si="5"/>
        <v>3</v>
      </c>
      <c r="AA11" s="96">
        <f t="shared" si="6"/>
        <v>3</v>
      </c>
      <c r="AB11" s="97">
        <f t="shared" si="0"/>
        <v>177</v>
      </c>
      <c r="AC11" s="97">
        <f t="shared" si="0"/>
        <v>168</v>
      </c>
      <c r="AD11" s="88">
        <v>349656</v>
      </c>
      <c r="AE11" s="89">
        <v>5995</v>
      </c>
      <c r="AF11" s="89">
        <v>0</v>
      </c>
      <c r="AG11" s="89">
        <v>9041</v>
      </c>
      <c r="AH11" s="89">
        <v>19191</v>
      </c>
      <c r="AI11" s="89">
        <v>32349</v>
      </c>
      <c r="AJ11" s="106">
        <f t="shared" si="1"/>
        <v>416232</v>
      </c>
      <c r="AK11" s="108">
        <v>6628</v>
      </c>
      <c r="AL11" s="108">
        <v>0</v>
      </c>
      <c r="AM11" s="106">
        <f t="shared" si="2"/>
        <v>6628</v>
      </c>
      <c r="AN11" s="106">
        <f t="shared" si="3"/>
        <v>422860</v>
      </c>
      <c r="AO11" s="102"/>
      <c r="AP11" s="51"/>
    </row>
    <row r="12" spans="1:42" ht="45" x14ac:dyDescent="0.2">
      <c r="A12" s="93" t="s">
        <v>193</v>
      </c>
      <c r="B12" s="93" t="s">
        <v>134</v>
      </c>
      <c r="C12" s="93" t="s">
        <v>55</v>
      </c>
      <c r="D12" s="128">
        <v>0</v>
      </c>
      <c r="E12" s="136">
        <v>0</v>
      </c>
      <c r="F12" s="136">
        <v>0</v>
      </c>
      <c r="G12" s="136">
        <v>0</v>
      </c>
      <c r="H12" s="136">
        <v>3</v>
      </c>
      <c r="I12" s="136">
        <v>3</v>
      </c>
      <c r="J12" s="136">
        <v>3</v>
      </c>
      <c r="K12" s="136">
        <v>3</v>
      </c>
      <c r="L12" s="136">
        <v>1</v>
      </c>
      <c r="M12" s="136">
        <v>1</v>
      </c>
      <c r="N12" s="136">
        <v>31</v>
      </c>
      <c r="O12" s="142">
        <v>29.27</v>
      </c>
      <c r="P12" s="95">
        <f t="shared" si="4"/>
        <v>38</v>
      </c>
      <c r="Q12" s="95">
        <f t="shared" si="4"/>
        <v>36.269999999999996</v>
      </c>
      <c r="R12" s="136">
        <v>0</v>
      </c>
      <c r="S12" s="136">
        <v>0</v>
      </c>
      <c r="T12" s="136">
        <v>0</v>
      </c>
      <c r="U12" s="136">
        <v>0</v>
      </c>
      <c r="V12" s="136">
        <v>0</v>
      </c>
      <c r="W12" s="136">
        <v>0</v>
      </c>
      <c r="X12" s="136">
        <v>2</v>
      </c>
      <c r="Y12" s="142">
        <v>1.32</v>
      </c>
      <c r="Z12" s="96">
        <f t="shared" si="5"/>
        <v>2</v>
      </c>
      <c r="AA12" s="96">
        <f t="shared" si="6"/>
        <v>1.32</v>
      </c>
      <c r="AB12" s="97">
        <f t="shared" si="0"/>
        <v>40</v>
      </c>
      <c r="AC12" s="97">
        <f t="shared" si="0"/>
        <v>37.589999999999996</v>
      </c>
      <c r="AD12" s="137">
        <v>111241.26</v>
      </c>
      <c r="AE12" s="138">
        <v>8266.7999999999993</v>
      </c>
      <c r="AF12" s="138">
        <v>0</v>
      </c>
      <c r="AG12" s="138">
        <v>0</v>
      </c>
      <c r="AH12" s="138">
        <v>25428.9</v>
      </c>
      <c r="AI12" s="138">
        <v>9259.32</v>
      </c>
      <c r="AJ12" s="106">
        <f t="shared" si="1"/>
        <v>154196.28</v>
      </c>
      <c r="AK12" s="139">
        <v>0</v>
      </c>
      <c r="AL12" s="139">
        <v>8850</v>
      </c>
      <c r="AM12" s="106">
        <f t="shared" si="2"/>
        <v>8850</v>
      </c>
      <c r="AN12" s="106">
        <f t="shared" si="3"/>
        <v>163046.28</v>
      </c>
      <c r="AO12" s="103"/>
      <c r="AP12" s="4"/>
    </row>
    <row r="13" spans="1:42" ht="30" x14ac:dyDescent="0.2">
      <c r="A13" s="93" t="s">
        <v>194</v>
      </c>
      <c r="B13" s="93" t="s">
        <v>71</v>
      </c>
      <c r="C13" s="93" t="s">
        <v>55</v>
      </c>
      <c r="D13" s="136">
        <v>166</v>
      </c>
      <c r="E13" s="142">
        <v>76.760000000000005</v>
      </c>
      <c r="F13" s="136">
        <v>57</v>
      </c>
      <c r="G13" s="142">
        <v>54.34</v>
      </c>
      <c r="H13" s="136">
        <v>36</v>
      </c>
      <c r="I13" s="142">
        <v>35.200000000000003</v>
      </c>
      <c r="J13" s="136">
        <v>0</v>
      </c>
      <c r="K13" s="136">
        <v>0</v>
      </c>
      <c r="L13" s="136">
        <v>4</v>
      </c>
      <c r="M13" s="136">
        <v>4</v>
      </c>
      <c r="N13" s="136"/>
      <c r="O13" s="136"/>
      <c r="P13" s="95">
        <f t="shared" si="4"/>
        <v>263</v>
      </c>
      <c r="Q13" s="95">
        <f t="shared" si="4"/>
        <v>170.3</v>
      </c>
      <c r="R13" s="136"/>
      <c r="S13" s="136"/>
      <c r="T13" s="136"/>
      <c r="U13" s="136"/>
      <c r="V13" s="136"/>
      <c r="W13" s="136"/>
      <c r="X13" s="136">
        <v>2</v>
      </c>
      <c r="Y13" s="136">
        <v>2</v>
      </c>
      <c r="Z13" s="96">
        <f t="shared" si="5"/>
        <v>2</v>
      </c>
      <c r="AA13" s="96">
        <f t="shared" si="6"/>
        <v>2</v>
      </c>
      <c r="AB13" s="97">
        <f t="shared" si="0"/>
        <v>265</v>
      </c>
      <c r="AC13" s="97">
        <f t="shared" si="0"/>
        <v>172.3</v>
      </c>
      <c r="AD13" s="137">
        <v>363426.61</v>
      </c>
      <c r="AE13" s="138">
        <v>0</v>
      </c>
      <c r="AF13" s="138">
        <v>0</v>
      </c>
      <c r="AG13" s="138">
        <v>0</v>
      </c>
      <c r="AH13" s="138">
        <v>35297.160000000003</v>
      </c>
      <c r="AI13" s="138">
        <v>28308.21</v>
      </c>
      <c r="AJ13" s="106">
        <f t="shared" si="1"/>
        <v>427031.98000000004</v>
      </c>
      <c r="AK13" s="139">
        <v>0</v>
      </c>
      <c r="AL13" s="139">
        <v>7926.25</v>
      </c>
      <c r="AM13" s="106">
        <f t="shared" si="2"/>
        <v>7926.25</v>
      </c>
      <c r="AN13" s="106">
        <f t="shared" si="3"/>
        <v>434958.23000000004</v>
      </c>
      <c r="AO13" s="103"/>
      <c r="AP13" s="4"/>
    </row>
    <row r="14" spans="1:42" ht="30" x14ac:dyDescent="0.2">
      <c r="A14" s="92" t="s">
        <v>327</v>
      </c>
      <c r="B14" s="93" t="s">
        <v>68</v>
      </c>
      <c r="C14" s="93" t="s">
        <v>55</v>
      </c>
      <c r="D14" s="124">
        <v>76</v>
      </c>
      <c r="E14" s="87">
        <v>73.310812999999996</v>
      </c>
      <c r="F14" s="127">
        <v>309</v>
      </c>
      <c r="G14" s="87">
        <v>300.77027099999998</v>
      </c>
      <c r="H14" s="127">
        <v>40</v>
      </c>
      <c r="I14" s="127">
        <v>40</v>
      </c>
      <c r="J14" s="127">
        <v>12</v>
      </c>
      <c r="K14" s="127">
        <v>12</v>
      </c>
      <c r="L14" s="127">
        <v>1</v>
      </c>
      <c r="M14" s="127">
        <v>1</v>
      </c>
      <c r="N14" s="127">
        <v>0</v>
      </c>
      <c r="O14" s="127">
        <v>0</v>
      </c>
      <c r="P14" s="95">
        <f t="shared" si="4"/>
        <v>438</v>
      </c>
      <c r="Q14" s="95">
        <f t="shared" si="4"/>
        <v>427.08108399999998</v>
      </c>
      <c r="R14" s="127">
        <v>4</v>
      </c>
      <c r="S14" s="127">
        <v>4</v>
      </c>
      <c r="T14" s="127">
        <v>0</v>
      </c>
      <c r="U14" s="127">
        <v>0</v>
      </c>
      <c r="V14" s="127">
        <v>0</v>
      </c>
      <c r="W14" s="127">
        <v>0</v>
      </c>
      <c r="X14" s="127">
        <v>0</v>
      </c>
      <c r="Y14" s="127">
        <v>0</v>
      </c>
      <c r="Z14" s="96">
        <f t="shared" si="5"/>
        <v>4</v>
      </c>
      <c r="AA14" s="96">
        <f t="shared" si="6"/>
        <v>4</v>
      </c>
      <c r="AB14" s="97">
        <f t="shared" si="0"/>
        <v>442</v>
      </c>
      <c r="AC14" s="97">
        <f t="shared" si="0"/>
        <v>431.08108399999998</v>
      </c>
      <c r="AD14" s="88">
        <v>976894</v>
      </c>
      <c r="AE14" s="89">
        <v>14819</v>
      </c>
      <c r="AF14" s="89">
        <v>0</v>
      </c>
      <c r="AG14" s="89">
        <v>13431</v>
      </c>
      <c r="AH14" s="89">
        <v>207419</v>
      </c>
      <c r="AI14" s="89">
        <v>72282</v>
      </c>
      <c r="AJ14" s="106">
        <f t="shared" si="1"/>
        <v>1284845</v>
      </c>
      <c r="AK14" s="122">
        <v>10729.29</v>
      </c>
      <c r="AL14" s="122">
        <v>0</v>
      </c>
      <c r="AM14" s="106">
        <f t="shared" si="2"/>
        <v>10729.29</v>
      </c>
      <c r="AN14" s="106">
        <f t="shared" si="3"/>
        <v>1295574.29</v>
      </c>
      <c r="AO14" s="103"/>
      <c r="AP14" s="4"/>
    </row>
    <row r="15" spans="1:42" x14ac:dyDescent="0.2">
      <c r="A15" s="20"/>
      <c r="B15" s="20"/>
      <c r="C15" s="20"/>
      <c r="D15" s="127"/>
      <c r="E15" s="127"/>
      <c r="F15" s="127"/>
      <c r="G15" s="127"/>
      <c r="H15" s="127"/>
      <c r="I15" s="127"/>
      <c r="J15" s="127"/>
      <c r="K15" s="127"/>
      <c r="L15" s="127"/>
      <c r="M15" s="127"/>
      <c r="N15" s="127"/>
      <c r="O15" s="127"/>
      <c r="P15" s="53">
        <f t="shared" si="4"/>
        <v>0</v>
      </c>
      <c r="Q15" s="53">
        <f t="shared" si="4"/>
        <v>0</v>
      </c>
      <c r="R15" s="127"/>
      <c r="S15" s="127"/>
      <c r="T15" s="127"/>
      <c r="U15" s="127"/>
      <c r="V15" s="127"/>
      <c r="W15" s="127"/>
      <c r="X15" s="127"/>
      <c r="Y15" s="127"/>
      <c r="Z15" s="54">
        <f t="shared" si="5"/>
        <v>0</v>
      </c>
      <c r="AA15" s="54">
        <f t="shared" si="6"/>
        <v>0</v>
      </c>
      <c r="AB15" s="55">
        <f t="shared" si="0"/>
        <v>0</v>
      </c>
      <c r="AC15" s="55">
        <f t="shared" si="0"/>
        <v>0</v>
      </c>
      <c r="AD15" s="56"/>
      <c r="AE15" s="57"/>
      <c r="AF15" s="57"/>
      <c r="AG15" s="57"/>
      <c r="AH15" s="57"/>
      <c r="AI15" s="57"/>
      <c r="AJ15" s="58">
        <f t="shared" si="1"/>
        <v>0</v>
      </c>
      <c r="AK15" s="59"/>
      <c r="AL15" s="59"/>
      <c r="AM15" s="60">
        <f t="shared" si="2"/>
        <v>0</v>
      </c>
      <c r="AN15" s="60">
        <f t="shared" si="3"/>
        <v>0</v>
      </c>
      <c r="AO15" s="4"/>
      <c r="AP15" s="4"/>
    </row>
    <row r="16" spans="1:42" x14ac:dyDescent="0.2">
      <c r="A16" s="20"/>
      <c r="B16" s="20"/>
      <c r="C16" s="20"/>
      <c r="D16" s="127"/>
      <c r="E16" s="127"/>
      <c r="F16" s="127"/>
      <c r="G16" s="127"/>
      <c r="H16" s="127"/>
      <c r="I16" s="127"/>
      <c r="J16" s="127"/>
      <c r="K16" s="127"/>
      <c r="L16" s="127"/>
      <c r="M16" s="127"/>
      <c r="N16" s="127"/>
      <c r="O16" s="127"/>
      <c r="P16" s="53">
        <f t="shared" si="4"/>
        <v>0</v>
      </c>
      <c r="Q16" s="53">
        <f t="shared" si="4"/>
        <v>0</v>
      </c>
      <c r="R16" s="127"/>
      <c r="S16" s="127"/>
      <c r="T16" s="127"/>
      <c r="U16" s="127"/>
      <c r="V16" s="127"/>
      <c r="W16" s="127"/>
      <c r="X16" s="127"/>
      <c r="Y16" s="127"/>
      <c r="Z16" s="54">
        <f t="shared" si="5"/>
        <v>0</v>
      </c>
      <c r="AA16" s="54">
        <f t="shared" si="6"/>
        <v>0</v>
      </c>
      <c r="AB16" s="55">
        <f t="shared" si="0"/>
        <v>0</v>
      </c>
      <c r="AC16" s="55">
        <f t="shared" si="0"/>
        <v>0</v>
      </c>
      <c r="AD16" s="56"/>
      <c r="AE16" s="57"/>
      <c r="AF16" s="57"/>
      <c r="AG16" s="57"/>
      <c r="AH16" s="57"/>
      <c r="AI16" s="57"/>
      <c r="AJ16" s="58">
        <f t="shared" si="1"/>
        <v>0</v>
      </c>
      <c r="AK16" s="59"/>
      <c r="AL16" s="59"/>
      <c r="AM16" s="60">
        <f t="shared" si="2"/>
        <v>0</v>
      </c>
      <c r="AN16" s="60">
        <f t="shared" si="3"/>
        <v>0</v>
      </c>
      <c r="AO16" s="4"/>
      <c r="AP16" s="4"/>
    </row>
    <row r="17" spans="1:42" x14ac:dyDescent="0.2">
      <c r="A17" s="20"/>
      <c r="B17" s="20"/>
      <c r="C17" s="20"/>
      <c r="D17" s="127"/>
      <c r="E17" s="127"/>
      <c r="F17" s="127"/>
      <c r="G17" s="127"/>
      <c r="H17" s="127"/>
      <c r="I17" s="127"/>
      <c r="J17" s="127"/>
      <c r="K17" s="127"/>
      <c r="L17" s="127"/>
      <c r="M17" s="127"/>
      <c r="N17" s="127"/>
      <c r="O17" s="127"/>
      <c r="P17" s="53">
        <f t="shared" si="4"/>
        <v>0</v>
      </c>
      <c r="Q17" s="53">
        <f t="shared" si="4"/>
        <v>0</v>
      </c>
      <c r="R17" s="127"/>
      <c r="S17" s="127"/>
      <c r="T17" s="127"/>
      <c r="U17" s="127"/>
      <c r="V17" s="127"/>
      <c r="W17" s="127"/>
      <c r="X17" s="127"/>
      <c r="Y17" s="127"/>
      <c r="Z17" s="54">
        <f t="shared" si="5"/>
        <v>0</v>
      </c>
      <c r="AA17" s="54">
        <f t="shared" si="6"/>
        <v>0</v>
      </c>
      <c r="AB17" s="55">
        <f t="shared" si="0"/>
        <v>0</v>
      </c>
      <c r="AC17" s="55">
        <f t="shared" si="0"/>
        <v>0</v>
      </c>
      <c r="AD17" s="56"/>
      <c r="AE17" s="57"/>
      <c r="AF17" s="57"/>
      <c r="AG17" s="57"/>
      <c r="AH17" s="57"/>
      <c r="AI17" s="57"/>
      <c r="AJ17" s="58">
        <f t="shared" si="1"/>
        <v>0</v>
      </c>
      <c r="AK17" s="59"/>
      <c r="AL17" s="59"/>
      <c r="AM17" s="60">
        <f t="shared" si="2"/>
        <v>0</v>
      </c>
      <c r="AN17" s="60">
        <f t="shared" si="3"/>
        <v>0</v>
      </c>
      <c r="AO17" s="4"/>
      <c r="AP17" s="4"/>
    </row>
    <row r="18" spans="1:42" x14ac:dyDescent="0.2">
      <c r="A18" s="20"/>
      <c r="B18" s="20"/>
      <c r="C18" s="20"/>
      <c r="D18" s="127"/>
      <c r="E18" s="127"/>
      <c r="F18" s="127"/>
      <c r="G18" s="127"/>
      <c r="H18" s="127"/>
      <c r="I18" s="127"/>
      <c r="J18" s="127"/>
      <c r="K18" s="127"/>
      <c r="L18" s="127"/>
      <c r="M18" s="127"/>
      <c r="N18" s="127"/>
      <c r="O18" s="127"/>
      <c r="P18" s="53">
        <f t="shared" si="4"/>
        <v>0</v>
      </c>
      <c r="Q18" s="53">
        <f t="shared" si="4"/>
        <v>0</v>
      </c>
      <c r="R18" s="127"/>
      <c r="S18" s="127"/>
      <c r="T18" s="127"/>
      <c r="U18" s="127"/>
      <c r="V18" s="127"/>
      <c r="W18" s="127"/>
      <c r="X18" s="127"/>
      <c r="Y18" s="127"/>
      <c r="Z18" s="54">
        <f t="shared" si="5"/>
        <v>0</v>
      </c>
      <c r="AA18" s="54">
        <f t="shared" si="6"/>
        <v>0</v>
      </c>
      <c r="AB18" s="55">
        <f t="shared" si="0"/>
        <v>0</v>
      </c>
      <c r="AC18" s="55">
        <f t="shared" si="0"/>
        <v>0</v>
      </c>
      <c r="AD18" s="56"/>
      <c r="AE18" s="57"/>
      <c r="AF18" s="57"/>
      <c r="AG18" s="57"/>
      <c r="AH18" s="57"/>
      <c r="AI18" s="57"/>
      <c r="AJ18" s="58">
        <f t="shared" si="1"/>
        <v>0</v>
      </c>
      <c r="AK18" s="59"/>
      <c r="AL18" s="59"/>
      <c r="AM18" s="60">
        <f t="shared" si="2"/>
        <v>0</v>
      </c>
      <c r="AN18" s="60">
        <f t="shared" si="3"/>
        <v>0</v>
      </c>
      <c r="AO18" s="4"/>
      <c r="AP18" s="4"/>
    </row>
    <row r="19" spans="1:42" x14ac:dyDescent="0.2">
      <c r="A19" s="20"/>
      <c r="B19" s="20"/>
      <c r="C19" s="20"/>
      <c r="D19" s="127"/>
      <c r="E19" s="127"/>
      <c r="F19" s="127"/>
      <c r="G19" s="127"/>
      <c r="H19" s="127"/>
      <c r="I19" s="127"/>
      <c r="J19" s="127"/>
      <c r="K19" s="127"/>
      <c r="L19" s="127"/>
      <c r="M19" s="127"/>
      <c r="N19" s="127"/>
      <c r="O19" s="127"/>
      <c r="P19" s="53">
        <f t="shared" si="4"/>
        <v>0</v>
      </c>
      <c r="Q19" s="53">
        <f t="shared" si="4"/>
        <v>0</v>
      </c>
      <c r="R19" s="127"/>
      <c r="S19" s="127"/>
      <c r="T19" s="127"/>
      <c r="U19" s="127"/>
      <c r="V19" s="127"/>
      <c r="W19" s="127"/>
      <c r="X19" s="127"/>
      <c r="Y19" s="127"/>
      <c r="Z19" s="54">
        <f t="shared" si="5"/>
        <v>0</v>
      </c>
      <c r="AA19" s="54">
        <f t="shared" si="6"/>
        <v>0</v>
      </c>
      <c r="AB19" s="55">
        <f t="shared" si="0"/>
        <v>0</v>
      </c>
      <c r="AC19" s="55">
        <f t="shared" si="0"/>
        <v>0</v>
      </c>
      <c r="AD19" s="56"/>
      <c r="AE19" s="57"/>
      <c r="AF19" s="57"/>
      <c r="AG19" s="57"/>
      <c r="AH19" s="57"/>
      <c r="AI19" s="57"/>
      <c r="AJ19" s="58">
        <f t="shared" si="1"/>
        <v>0</v>
      </c>
      <c r="AK19" s="59"/>
      <c r="AL19" s="59"/>
      <c r="AM19" s="60">
        <f t="shared" si="2"/>
        <v>0</v>
      </c>
      <c r="AN19" s="60">
        <f t="shared" si="3"/>
        <v>0</v>
      </c>
      <c r="AO19" s="4"/>
      <c r="AP19" s="4"/>
    </row>
    <row r="20" spans="1:42" x14ac:dyDescent="0.2">
      <c r="A20" s="20"/>
      <c r="B20" s="20"/>
      <c r="C20" s="20"/>
      <c r="D20" s="127"/>
      <c r="E20" s="127"/>
      <c r="F20" s="127"/>
      <c r="G20" s="127"/>
      <c r="H20" s="127"/>
      <c r="I20" s="127"/>
      <c r="J20" s="127"/>
      <c r="K20" s="127"/>
      <c r="L20" s="127"/>
      <c r="M20" s="127"/>
      <c r="N20" s="127"/>
      <c r="O20" s="127"/>
      <c r="P20" s="53">
        <f t="shared" si="4"/>
        <v>0</v>
      </c>
      <c r="Q20" s="53">
        <f t="shared" si="4"/>
        <v>0</v>
      </c>
      <c r="R20" s="127"/>
      <c r="S20" s="127"/>
      <c r="T20" s="127"/>
      <c r="U20" s="127"/>
      <c r="V20" s="127"/>
      <c r="W20" s="127"/>
      <c r="X20" s="127"/>
      <c r="Y20" s="127"/>
      <c r="Z20" s="54">
        <f t="shared" si="5"/>
        <v>0</v>
      </c>
      <c r="AA20" s="54">
        <f t="shared" si="6"/>
        <v>0</v>
      </c>
      <c r="AB20" s="55">
        <f t="shared" si="0"/>
        <v>0</v>
      </c>
      <c r="AC20" s="55">
        <f t="shared" si="0"/>
        <v>0</v>
      </c>
      <c r="AD20" s="56"/>
      <c r="AE20" s="57"/>
      <c r="AF20" s="57"/>
      <c r="AG20" s="57"/>
      <c r="AH20" s="57"/>
      <c r="AI20" s="57"/>
      <c r="AJ20" s="58">
        <f t="shared" si="1"/>
        <v>0</v>
      </c>
      <c r="AK20" s="59"/>
      <c r="AL20" s="59"/>
      <c r="AM20" s="60">
        <f t="shared" si="2"/>
        <v>0</v>
      </c>
      <c r="AN20" s="60">
        <f t="shared" si="3"/>
        <v>0</v>
      </c>
      <c r="AO20" s="4"/>
      <c r="AP20" s="4"/>
    </row>
    <row r="21" spans="1:42" x14ac:dyDescent="0.2">
      <c r="A21" s="20"/>
      <c r="B21" s="20"/>
      <c r="C21" s="20"/>
      <c r="D21" s="127"/>
      <c r="E21" s="127"/>
      <c r="F21" s="127"/>
      <c r="G21" s="127"/>
      <c r="H21" s="127"/>
      <c r="I21" s="127"/>
      <c r="J21" s="127"/>
      <c r="K21" s="127"/>
      <c r="L21" s="127"/>
      <c r="M21" s="127"/>
      <c r="N21" s="127"/>
      <c r="O21" s="127"/>
      <c r="P21" s="53">
        <f t="shared" si="4"/>
        <v>0</v>
      </c>
      <c r="Q21" s="53">
        <f t="shared" si="4"/>
        <v>0</v>
      </c>
      <c r="R21" s="127"/>
      <c r="S21" s="127"/>
      <c r="T21" s="127"/>
      <c r="U21" s="127"/>
      <c r="V21" s="127"/>
      <c r="W21" s="127"/>
      <c r="X21" s="127"/>
      <c r="Y21" s="127"/>
      <c r="Z21" s="54">
        <f t="shared" si="5"/>
        <v>0</v>
      </c>
      <c r="AA21" s="54">
        <f t="shared" si="6"/>
        <v>0</v>
      </c>
      <c r="AB21" s="55">
        <f t="shared" si="0"/>
        <v>0</v>
      </c>
      <c r="AC21" s="55">
        <f t="shared" si="0"/>
        <v>0</v>
      </c>
      <c r="AD21" s="56"/>
      <c r="AE21" s="57"/>
      <c r="AF21" s="57"/>
      <c r="AG21" s="57"/>
      <c r="AH21" s="57"/>
      <c r="AI21" s="57"/>
      <c r="AJ21" s="58">
        <f t="shared" si="1"/>
        <v>0</v>
      </c>
      <c r="AK21" s="59"/>
      <c r="AL21" s="59"/>
      <c r="AM21" s="60">
        <f t="shared" si="2"/>
        <v>0</v>
      </c>
      <c r="AN21" s="60">
        <f t="shared" si="3"/>
        <v>0</v>
      </c>
      <c r="AO21" s="4"/>
      <c r="AP21" s="4"/>
    </row>
    <row r="22" spans="1:42" x14ac:dyDescent="0.2">
      <c r="A22" s="20"/>
      <c r="B22" s="20"/>
      <c r="C22" s="20"/>
      <c r="D22" s="127"/>
      <c r="E22" s="127"/>
      <c r="F22" s="127"/>
      <c r="G22" s="127"/>
      <c r="H22" s="127"/>
      <c r="I22" s="127"/>
      <c r="J22" s="127"/>
      <c r="K22" s="127"/>
      <c r="L22" s="127"/>
      <c r="M22" s="127"/>
      <c r="N22" s="127"/>
      <c r="O22" s="127"/>
      <c r="P22" s="53">
        <f t="shared" si="4"/>
        <v>0</v>
      </c>
      <c r="Q22" s="53">
        <f t="shared" si="4"/>
        <v>0</v>
      </c>
      <c r="R22" s="127"/>
      <c r="S22" s="127"/>
      <c r="T22" s="127"/>
      <c r="U22" s="127"/>
      <c r="V22" s="127"/>
      <c r="W22" s="127"/>
      <c r="X22" s="127"/>
      <c r="Y22" s="127"/>
      <c r="Z22" s="54">
        <f t="shared" si="5"/>
        <v>0</v>
      </c>
      <c r="AA22" s="54">
        <f t="shared" si="6"/>
        <v>0</v>
      </c>
      <c r="AB22" s="55">
        <f t="shared" si="0"/>
        <v>0</v>
      </c>
      <c r="AC22" s="55">
        <f t="shared" si="0"/>
        <v>0</v>
      </c>
      <c r="AD22" s="56"/>
      <c r="AE22" s="57"/>
      <c r="AF22" s="57"/>
      <c r="AG22" s="57"/>
      <c r="AH22" s="57"/>
      <c r="AI22" s="57"/>
      <c r="AJ22" s="58">
        <f t="shared" si="1"/>
        <v>0</v>
      </c>
      <c r="AK22" s="59"/>
      <c r="AL22" s="59"/>
      <c r="AM22" s="60">
        <f t="shared" si="2"/>
        <v>0</v>
      </c>
      <c r="AN22" s="60">
        <f t="shared" si="3"/>
        <v>0</v>
      </c>
      <c r="AO22" s="4"/>
      <c r="AP22" s="4"/>
    </row>
    <row r="23" spans="1:42" x14ac:dyDescent="0.2">
      <c r="A23" s="20"/>
      <c r="B23" s="20"/>
      <c r="C23" s="20"/>
      <c r="D23" s="127"/>
      <c r="E23" s="127"/>
      <c r="F23" s="127"/>
      <c r="G23" s="127"/>
      <c r="H23" s="127"/>
      <c r="I23" s="127"/>
      <c r="J23" s="127"/>
      <c r="K23" s="127"/>
      <c r="L23" s="127"/>
      <c r="M23" s="127"/>
      <c r="N23" s="127"/>
      <c r="O23" s="127"/>
      <c r="P23" s="53">
        <f t="shared" ref="P23:Q51" si="7">SUM(D23,F23,H23,J23,L23,N23)</f>
        <v>0</v>
      </c>
      <c r="Q23" s="53">
        <f t="shared" si="7"/>
        <v>0</v>
      </c>
      <c r="R23" s="127"/>
      <c r="S23" s="127"/>
      <c r="T23" s="127"/>
      <c r="U23" s="127"/>
      <c r="V23" s="127"/>
      <c r="W23" s="127"/>
      <c r="X23" s="127"/>
      <c r="Y23" s="127"/>
      <c r="Z23" s="54">
        <f t="shared" si="5"/>
        <v>0</v>
      </c>
      <c r="AA23" s="54">
        <f t="shared" si="6"/>
        <v>0</v>
      </c>
      <c r="AB23" s="55">
        <f t="shared" ref="AB23:AC51" si="8">P23+Z23</f>
        <v>0</v>
      </c>
      <c r="AC23" s="55">
        <f t="shared" si="8"/>
        <v>0</v>
      </c>
      <c r="AD23" s="56"/>
      <c r="AE23" s="57"/>
      <c r="AF23" s="57"/>
      <c r="AG23" s="57"/>
      <c r="AH23" s="57"/>
      <c r="AI23" s="57"/>
      <c r="AJ23" s="58">
        <f t="shared" si="1"/>
        <v>0</v>
      </c>
      <c r="AK23" s="59"/>
      <c r="AL23" s="59"/>
      <c r="AM23" s="60">
        <f t="shared" si="2"/>
        <v>0</v>
      </c>
      <c r="AN23" s="60">
        <f t="shared" si="3"/>
        <v>0</v>
      </c>
      <c r="AO23" s="4"/>
      <c r="AP23" s="4"/>
    </row>
    <row r="24" spans="1:42" x14ac:dyDescent="0.2">
      <c r="A24" s="20"/>
      <c r="B24" s="20"/>
      <c r="C24" s="20"/>
      <c r="D24" s="127"/>
      <c r="E24" s="127"/>
      <c r="F24" s="127"/>
      <c r="G24" s="127"/>
      <c r="H24" s="127"/>
      <c r="I24" s="127"/>
      <c r="J24" s="127"/>
      <c r="K24" s="127"/>
      <c r="L24" s="127"/>
      <c r="M24" s="127"/>
      <c r="N24" s="127"/>
      <c r="O24" s="127"/>
      <c r="P24" s="53">
        <f t="shared" si="7"/>
        <v>0</v>
      </c>
      <c r="Q24" s="53">
        <f t="shared" si="7"/>
        <v>0</v>
      </c>
      <c r="R24" s="127"/>
      <c r="S24" s="127"/>
      <c r="T24" s="127"/>
      <c r="U24" s="127"/>
      <c r="V24" s="127"/>
      <c r="W24" s="127"/>
      <c r="X24" s="127"/>
      <c r="Y24" s="127"/>
      <c r="Z24" s="54">
        <f t="shared" si="5"/>
        <v>0</v>
      </c>
      <c r="AA24" s="54">
        <f t="shared" si="6"/>
        <v>0</v>
      </c>
      <c r="AB24" s="55">
        <f t="shared" si="8"/>
        <v>0</v>
      </c>
      <c r="AC24" s="55">
        <f t="shared" si="8"/>
        <v>0</v>
      </c>
      <c r="AD24" s="56"/>
      <c r="AE24" s="57"/>
      <c r="AF24" s="57"/>
      <c r="AG24" s="57"/>
      <c r="AH24" s="57"/>
      <c r="AI24" s="57"/>
      <c r="AJ24" s="58">
        <f t="shared" si="1"/>
        <v>0</v>
      </c>
      <c r="AK24" s="59"/>
      <c r="AL24" s="59"/>
      <c r="AM24" s="60">
        <f t="shared" si="2"/>
        <v>0</v>
      </c>
      <c r="AN24" s="60">
        <f t="shared" si="3"/>
        <v>0</v>
      </c>
      <c r="AO24" s="4"/>
      <c r="AP24" s="4"/>
    </row>
    <row r="25" spans="1:42" x14ac:dyDescent="0.2">
      <c r="A25" s="20"/>
      <c r="B25" s="20"/>
      <c r="C25" s="20"/>
      <c r="D25" s="127"/>
      <c r="E25" s="127"/>
      <c r="F25" s="127"/>
      <c r="G25" s="127"/>
      <c r="H25" s="127"/>
      <c r="I25" s="127"/>
      <c r="J25" s="127"/>
      <c r="K25" s="127"/>
      <c r="L25" s="127"/>
      <c r="M25" s="127"/>
      <c r="N25" s="127"/>
      <c r="O25" s="127"/>
      <c r="P25" s="53">
        <f t="shared" si="7"/>
        <v>0</v>
      </c>
      <c r="Q25" s="53">
        <f t="shared" si="7"/>
        <v>0</v>
      </c>
      <c r="R25" s="127"/>
      <c r="S25" s="127"/>
      <c r="T25" s="127"/>
      <c r="U25" s="127"/>
      <c r="V25" s="127"/>
      <c r="W25" s="127"/>
      <c r="X25" s="127"/>
      <c r="Y25" s="127"/>
      <c r="Z25" s="54">
        <f t="shared" si="5"/>
        <v>0</v>
      </c>
      <c r="AA25" s="54">
        <f t="shared" si="6"/>
        <v>0</v>
      </c>
      <c r="AB25" s="55">
        <f t="shared" si="8"/>
        <v>0</v>
      </c>
      <c r="AC25" s="55">
        <f t="shared" si="8"/>
        <v>0</v>
      </c>
      <c r="AD25" s="56"/>
      <c r="AE25" s="57"/>
      <c r="AF25" s="57"/>
      <c r="AG25" s="57"/>
      <c r="AH25" s="57"/>
      <c r="AI25" s="57"/>
      <c r="AJ25" s="58">
        <f t="shared" si="1"/>
        <v>0</v>
      </c>
      <c r="AK25" s="59"/>
      <c r="AL25" s="59"/>
      <c r="AM25" s="60">
        <f t="shared" si="2"/>
        <v>0</v>
      </c>
      <c r="AN25" s="60">
        <f t="shared" si="3"/>
        <v>0</v>
      </c>
      <c r="AO25" s="4"/>
      <c r="AP25" s="4"/>
    </row>
    <row r="26" spans="1:42" x14ac:dyDescent="0.2">
      <c r="A26" s="20"/>
      <c r="B26" s="20"/>
      <c r="C26" s="20"/>
      <c r="D26" s="127"/>
      <c r="E26" s="127"/>
      <c r="F26" s="127"/>
      <c r="G26" s="127"/>
      <c r="H26" s="127"/>
      <c r="I26" s="127"/>
      <c r="J26" s="127"/>
      <c r="K26" s="127"/>
      <c r="L26" s="127"/>
      <c r="M26" s="127"/>
      <c r="N26" s="127"/>
      <c r="O26" s="127"/>
      <c r="P26" s="53">
        <f t="shared" si="7"/>
        <v>0</v>
      </c>
      <c r="Q26" s="53">
        <f t="shared" si="7"/>
        <v>0</v>
      </c>
      <c r="R26" s="127"/>
      <c r="S26" s="127"/>
      <c r="T26" s="127"/>
      <c r="U26" s="127"/>
      <c r="V26" s="127"/>
      <c r="W26" s="127"/>
      <c r="X26" s="127"/>
      <c r="Y26" s="127"/>
      <c r="Z26" s="54">
        <f t="shared" si="5"/>
        <v>0</v>
      </c>
      <c r="AA26" s="54">
        <f t="shared" si="6"/>
        <v>0</v>
      </c>
      <c r="AB26" s="55">
        <f t="shared" si="8"/>
        <v>0</v>
      </c>
      <c r="AC26" s="55">
        <f t="shared" si="8"/>
        <v>0</v>
      </c>
      <c r="AD26" s="56"/>
      <c r="AE26" s="57"/>
      <c r="AF26" s="57"/>
      <c r="AG26" s="57"/>
      <c r="AH26" s="57"/>
      <c r="AI26" s="57"/>
      <c r="AJ26" s="58">
        <f t="shared" si="1"/>
        <v>0</v>
      </c>
      <c r="AK26" s="59"/>
      <c r="AL26" s="59"/>
      <c r="AM26" s="60">
        <f t="shared" si="2"/>
        <v>0</v>
      </c>
      <c r="AN26" s="60">
        <f t="shared" si="3"/>
        <v>0</v>
      </c>
      <c r="AO26" s="4"/>
      <c r="AP26" s="4"/>
    </row>
    <row r="27" spans="1:42" x14ac:dyDescent="0.2">
      <c r="A27" s="20"/>
      <c r="B27" s="20"/>
      <c r="C27" s="20"/>
      <c r="D27" s="127"/>
      <c r="E27" s="127"/>
      <c r="F27" s="127"/>
      <c r="G27" s="127"/>
      <c r="H27" s="127"/>
      <c r="I27" s="127"/>
      <c r="J27" s="127"/>
      <c r="K27" s="127"/>
      <c r="L27" s="127"/>
      <c r="M27" s="127"/>
      <c r="N27" s="127"/>
      <c r="O27" s="127"/>
      <c r="P27" s="53">
        <f t="shared" si="7"/>
        <v>0</v>
      </c>
      <c r="Q27" s="53">
        <f t="shared" si="7"/>
        <v>0</v>
      </c>
      <c r="R27" s="127"/>
      <c r="S27" s="127"/>
      <c r="T27" s="127"/>
      <c r="U27" s="127"/>
      <c r="V27" s="127"/>
      <c r="W27" s="127"/>
      <c r="X27" s="127"/>
      <c r="Y27" s="127"/>
      <c r="Z27" s="54">
        <f t="shared" si="5"/>
        <v>0</v>
      </c>
      <c r="AA27" s="54">
        <f t="shared" si="6"/>
        <v>0</v>
      </c>
      <c r="AB27" s="55">
        <f t="shared" si="8"/>
        <v>0</v>
      </c>
      <c r="AC27" s="55">
        <f t="shared" si="8"/>
        <v>0</v>
      </c>
      <c r="AD27" s="56"/>
      <c r="AE27" s="57"/>
      <c r="AF27" s="57"/>
      <c r="AG27" s="57"/>
      <c r="AH27" s="57"/>
      <c r="AI27" s="57"/>
      <c r="AJ27" s="58">
        <f t="shared" si="1"/>
        <v>0</v>
      </c>
      <c r="AK27" s="59"/>
      <c r="AL27" s="59"/>
      <c r="AM27" s="60">
        <f t="shared" si="2"/>
        <v>0</v>
      </c>
      <c r="AN27" s="60">
        <f t="shared" si="3"/>
        <v>0</v>
      </c>
      <c r="AO27" s="4"/>
      <c r="AP27" s="4"/>
    </row>
    <row r="28" spans="1:42" x14ac:dyDescent="0.2">
      <c r="A28" s="20"/>
      <c r="B28" s="20"/>
      <c r="C28" s="20"/>
      <c r="D28" s="127"/>
      <c r="E28" s="127"/>
      <c r="F28" s="127"/>
      <c r="G28" s="127"/>
      <c r="H28" s="127"/>
      <c r="I28" s="127"/>
      <c r="J28" s="127"/>
      <c r="K28" s="127"/>
      <c r="L28" s="127"/>
      <c r="M28" s="127"/>
      <c r="N28" s="127"/>
      <c r="O28" s="127"/>
      <c r="P28" s="53">
        <f t="shared" si="7"/>
        <v>0</v>
      </c>
      <c r="Q28" s="53">
        <f t="shared" si="7"/>
        <v>0</v>
      </c>
      <c r="R28" s="127"/>
      <c r="S28" s="127"/>
      <c r="T28" s="127"/>
      <c r="U28" s="127"/>
      <c r="V28" s="127"/>
      <c r="W28" s="127"/>
      <c r="X28" s="127"/>
      <c r="Y28" s="127"/>
      <c r="Z28" s="54">
        <f t="shared" si="5"/>
        <v>0</v>
      </c>
      <c r="AA28" s="54">
        <f t="shared" si="6"/>
        <v>0</v>
      </c>
      <c r="AB28" s="55">
        <f t="shared" si="8"/>
        <v>0</v>
      </c>
      <c r="AC28" s="55">
        <f t="shared" si="8"/>
        <v>0</v>
      </c>
      <c r="AD28" s="56"/>
      <c r="AE28" s="57"/>
      <c r="AF28" s="57"/>
      <c r="AG28" s="57"/>
      <c r="AH28" s="57"/>
      <c r="AI28" s="57"/>
      <c r="AJ28" s="58">
        <f t="shared" si="1"/>
        <v>0</v>
      </c>
      <c r="AK28" s="59"/>
      <c r="AL28" s="59"/>
      <c r="AM28" s="60">
        <f t="shared" si="2"/>
        <v>0</v>
      </c>
      <c r="AN28" s="60">
        <f t="shared" si="3"/>
        <v>0</v>
      </c>
      <c r="AO28" s="4"/>
      <c r="AP28" s="4"/>
    </row>
    <row r="29" spans="1:42" x14ac:dyDescent="0.2">
      <c r="A29" s="20"/>
      <c r="B29" s="20"/>
      <c r="C29" s="20"/>
      <c r="D29" s="127"/>
      <c r="E29" s="127"/>
      <c r="F29" s="127"/>
      <c r="G29" s="127"/>
      <c r="H29" s="127"/>
      <c r="I29" s="127"/>
      <c r="J29" s="127"/>
      <c r="K29" s="127"/>
      <c r="L29" s="127"/>
      <c r="M29" s="127"/>
      <c r="N29" s="127"/>
      <c r="O29" s="127"/>
      <c r="P29" s="53">
        <f t="shared" si="7"/>
        <v>0</v>
      </c>
      <c r="Q29" s="53">
        <f t="shared" si="7"/>
        <v>0</v>
      </c>
      <c r="R29" s="127"/>
      <c r="S29" s="127"/>
      <c r="T29" s="127"/>
      <c r="U29" s="127"/>
      <c r="V29" s="127"/>
      <c r="W29" s="127"/>
      <c r="X29" s="127"/>
      <c r="Y29" s="127"/>
      <c r="Z29" s="54">
        <f t="shared" si="5"/>
        <v>0</v>
      </c>
      <c r="AA29" s="54">
        <f t="shared" si="6"/>
        <v>0</v>
      </c>
      <c r="AB29" s="55">
        <f t="shared" si="8"/>
        <v>0</v>
      </c>
      <c r="AC29" s="55">
        <f t="shared" si="8"/>
        <v>0</v>
      </c>
      <c r="AD29" s="56"/>
      <c r="AE29" s="57"/>
      <c r="AF29" s="57"/>
      <c r="AG29" s="57"/>
      <c r="AH29" s="57"/>
      <c r="AI29" s="57"/>
      <c r="AJ29" s="58">
        <f t="shared" si="1"/>
        <v>0</v>
      </c>
      <c r="AK29" s="59"/>
      <c r="AL29" s="59"/>
      <c r="AM29" s="60">
        <f t="shared" si="2"/>
        <v>0</v>
      </c>
      <c r="AN29" s="60">
        <f t="shared" si="3"/>
        <v>0</v>
      </c>
      <c r="AO29" s="4"/>
      <c r="AP29" s="4"/>
    </row>
    <row r="30" spans="1:42" x14ac:dyDescent="0.2">
      <c r="A30" s="20"/>
      <c r="B30" s="20"/>
      <c r="C30" s="20"/>
      <c r="D30" s="127"/>
      <c r="E30" s="127"/>
      <c r="F30" s="127"/>
      <c r="G30" s="127"/>
      <c r="H30" s="127"/>
      <c r="I30" s="127"/>
      <c r="J30" s="127"/>
      <c r="K30" s="127"/>
      <c r="L30" s="127"/>
      <c r="M30" s="127"/>
      <c r="N30" s="127"/>
      <c r="O30" s="127"/>
      <c r="P30" s="53">
        <f t="shared" si="7"/>
        <v>0</v>
      </c>
      <c r="Q30" s="53">
        <f t="shared" si="7"/>
        <v>0</v>
      </c>
      <c r="R30" s="127"/>
      <c r="S30" s="127"/>
      <c r="T30" s="127"/>
      <c r="U30" s="127"/>
      <c r="V30" s="127"/>
      <c r="W30" s="127"/>
      <c r="X30" s="127"/>
      <c r="Y30" s="127"/>
      <c r="Z30" s="54">
        <f t="shared" si="5"/>
        <v>0</v>
      </c>
      <c r="AA30" s="54">
        <f t="shared" si="6"/>
        <v>0</v>
      </c>
      <c r="AB30" s="55">
        <f t="shared" si="8"/>
        <v>0</v>
      </c>
      <c r="AC30" s="55">
        <f t="shared" si="8"/>
        <v>0</v>
      </c>
      <c r="AD30" s="56"/>
      <c r="AE30" s="57"/>
      <c r="AF30" s="57"/>
      <c r="AG30" s="57"/>
      <c r="AH30" s="57"/>
      <c r="AI30" s="57"/>
      <c r="AJ30" s="58">
        <f t="shared" si="1"/>
        <v>0</v>
      </c>
      <c r="AK30" s="59"/>
      <c r="AL30" s="59"/>
      <c r="AM30" s="60">
        <f t="shared" si="2"/>
        <v>0</v>
      </c>
      <c r="AN30" s="60">
        <f t="shared" si="3"/>
        <v>0</v>
      </c>
      <c r="AO30" s="4"/>
      <c r="AP30" s="4"/>
    </row>
    <row r="31" spans="1:42" x14ac:dyDescent="0.2">
      <c r="A31" s="20"/>
      <c r="B31" s="20"/>
      <c r="C31" s="20"/>
      <c r="D31" s="127"/>
      <c r="E31" s="127"/>
      <c r="F31" s="127"/>
      <c r="G31" s="127"/>
      <c r="H31" s="127"/>
      <c r="I31" s="127"/>
      <c r="J31" s="127"/>
      <c r="K31" s="127"/>
      <c r="L31" s="127"/>
      <c r="M31" s="127"/>
      <c r="N31" s="127"/>
      <c r="O31" s="127"/>
      <c r="P31" s="53">
        <f t="shared" si="7"/>
        <v>0</v>
      </c>
      <c r="Q31" s="53">
        <f t="shared" si="7"/>
        <v>0</v>
      </c>
      <c r="R31" s="127"/>
      <c r="S31" s="127"/>
      <c r="T31" s="127"/>
      <c r="U31" s="127"/>
      <c r="V31" s="127"/>
      <c r="W31" s="127"/>
      <c r="X31" s="127"/>
      <c r="Y31" s="127"/>
      <c r="Z31" s="54">
        <f t="shared" si="5"/>
        <v>0</v>
      </c>
      <c r="AA31" s="54">
        <f t="shared" si="6"/>
        <v>0</v>
      </c>
      <c r="AB31" s="55">
        <f t="shared" si="8"/>
        <v>0</v>
      </c>
      <c r="AC31" s="55">
        <f t="shared" si="8"/>
        <v>0</v>
      </c>
      <c r="AD31" s="56"/>
      <c r="AE31" s="57"/>
      <c r="AF31" s="57"/>
      <c r="AG31" s="57"/>
      <c r="AH31" s="57"/>
      <c r="AI31" s="57"/>
      <c r="AJ31" s="58">
        <f t="shared" si="1"/>
        <v>0</v>
      </c>
      <c r="AK31" s="59"/>
      <c r="AL31" s="59"/>
      <c r="AM31" s="60">
        <f t="shared" si="2"/>
        <v>0</v>
      </c>
      <c r="AN31" s="60">
        <f t="shared" si="3"/>
        <v>0</v>
      </c>
      <c r="AO31" s="4"/>
      <c r="AP31" s="4"/>
    </row>
    <row r="32" spans="1:42" x14ac:dyDescent="0.2">
      <c r="A32" s="20"/>
      <c r="B32" s="20"/>
      <c r="C32" s="20"/>
      <c r="D32" s="127"/>
      <c r="E32" s="127"/>
      <c r="F32" s="127"/>
      <c r="G32" s="127"/>
      <c r="H32" s="127"/>
      <c r="I32" s="127"/>
      <c r="J32" s="127"/>
      <c r="K32" s="127"/>
      <c r="L32" s="127"/>
      <c r="M32" s="127"/>
      <c r="N32" s="127"/>
      <c r="O32" s="127"/>
      <c r="P32" s="53">
        <f t="shared" si="7"/>
        <v>0</v>
      </c>
      <c r="Q32" s="53">
        <f t="shared" si="7"/>
        <v>0</v>
      </c>
      <c r="R32" s="127"/>
      <c r="S32" s="127"/>
      <c r="T32" s="127"/>
      <c r="U32" s="127"/>
      <c r="V32" s="127"/>
      <c r="W32" s="127"/>
      <c r="X32" s="127"/>
      <c r="Y32" s="127"/>
      <c r="Z32" s="54">
        <f t="shared" si="5"/>
        <v>0</v>
      </c>
      <c r="AA32" s="54">
        <f t="shared" si="6"/>
        <v>0</v>
      </c>
      <c r="AB32" s="55">
        <f t="shared" si="8"/>
        <v>0</v>
      </c>
      <c r="AC32" s="55">
        <f t="shared" si="8"/>
        <v>0</v>
      </c>
      <c r="AD32" s="56"/>
      <c r="AE32" s="57"/>
      <c r="AF32" s="57"/>
      <c r="AG32" s="57"/>
      <c r="AH32" s="57"/>
      <c r="AI32" s="57"/>
      <c r="AJ32" s="58">
        <f t="shared" si="1"/>
        <v>0</v>
      </c>
      <c r="AK32" s="59"/>
      <c r="AL32" s="59"/>
      <c r="AM32" s="60">
        <f t="shared" si="2"/>
        <v>0</v>
      </c>
      <c r="AN32" s="60">
        <f t="shared" si="3"/>
        <v>0</v>
      </c>
      <c r="AO32" s="4"/>
      <c r="AP32" s="4"/>
    </row>
    <row r="33" spans="1:42" x14ac:dyDescent="0.2">
      <c r="A33" s="20"/>
      <c r="B33" s="20"/>
      <c r="C33" s="20"/>
      <c r="D33" s="127"/>
      <c r="E33" s="127"/>
      <c r="F33" s="127"/>
      <c r="G33" s="127"/>
      <c r="H33" s="127"/>
      <c r="I33" s="127"/>
      <c r="J33" s="127"/>
      <c r="K33" s="127"/>
      <c r="L33" s="127"/>
      <c r="M33" s="127"/>
      <c r="N33" s="127"/>
      <c r="O33" s="127"/>
      <c r="P33" s="53">
        <f t="shared" si="7"/>
        <v>0</v>
      </c>
      <c r="Q33" s="53">
        <f t="shared" si="7"/>
        <v>0</v>
      </c>
      <c r="R33" s="127"/>
      <c r="S33" s="127"/>
      <c r="T33" s="127"/>
      <c r="U33" s="127"/>
      <c r="V33" s="127"/>
      <c r="W33" s="127"/>
      <c r="X33" s="127"/>
      <c r="Y33" s="127"/>
      <c r="Z33" s="54">
        <f t="shared" si="5"/>
        <v>0</v>
      </c>
      <c r="AA33" s="54">
        <f t="shared" si="6"/>
        <v>0</v>
      </c>
      <c r="AB33" s="55">
        <f t="shared" si="8"/>
        <v>0</v>
      </c>
      <c r="AC33" s="55">
        <f t="shared" si="8"/>
        <v>0</v>
      </c>
      <c r="AD33" s="56"/>
      <c r="AE33" s="57"/>
      <c r="AF33" s="57"/>
      <c r="AG33" s="57"/>
      <c r="AH33" s="57"/>
      <c r="AI33" s="57"/>
      <c r="AJ33" s="58">
        <f t="shared" si="1"/>
        <v>0</v>
      </c>
      <c r="AK33" s="59"/>
      <c r="AL33" s="59"/>
      <c r="AM33" s="60">
        <f t="shared" si="2"/>
        <v>0</v>
      </c>
      <c r="AN33" s="60">
        <f t="shared" si="3"/>
        <v>0</v>
      </c>
      <c r="AO33" s="4"/>
      <c r="AP33" s="4"/>
    </row>
    <row r="34" spans="1:42" x14ac:dyDescent="0.2">
      <c r="A34" s="20"/>
      <c r="B34" s="20"/>
      <c r="C34" s="20"/>
      <c r="D34" s="127"/>
      <c r="E34" s="127"/>
      <c r="F34" s="127"/>
      <c r="G34" s="127"/>
      <c r="H34" s="127"/>
      <c r="I34" s="127"/>
      <c r="J34" s="127"/>
      <c r="K34" s="127"/>
      <c r="L34" s="127"/>
      <c r="M34" s="127"/>
      <c r="N34" s="127"/>
      <c r="O34" s="127"/>
      <c r="P34" s="53">
        <f t="shared" si="7"/>
        <v>0</v>
      </c>
      <c r="Q34" s="53">
        <f t="shared" si="7"/>
        <v>0</v>
      </c>
      <c r="R34" s="127"/>
      <c r="S34" s="127"/>
      <c r="T34" s="127"/>
      <c r="U34" s="127"/>
      <c r="V34" s="127"/>
      <c r="W34" s="127"/>
      <c r="X34" s="127"/>
      <c r="Y34" s="127"/>
      <c r="Z34" s="54">
        <f t="shared" si="5"/>
        <v>0</v>
      </c>
      <c r="AA34" s="54">
        <f t="shared" si="6"/>
        <v>0</v>
      </c>
      <c r="AB34" s="55">
        <f t="shared" si="8"/>
        <v>0</v>
      </c>
      <c r="AC34" s="55">
        <f t="shared" si="8"/>
        <v>0</v>
      </c>
      <c r="AD34" s="56"/>
      <c r="AE34" s="57"/>
      <c r="AF34" s="57"/>
      <c r="AG34" s="57"/>
      <c r="AH34" s="57"/>
      <c r="AI34" s="57"/>
      <c r="AJ34" s="58">
        <f t="shared" si="1"/>
        <v>0</v>
      </c>
      <c r="AK34" s="59"/>
      <c r="AL34" s="59"/>
      <c r="AM34" s="60">
        <f t="shared" si="2"/>
        <v>0</v>
      </c>
      <c r="AN34" s="60">
        <f t="shared" si="3"/>
        <v>0</v>
      </c>
      <c r="AO34" s="4"/>
      <c r="AP34" s="4"/>
    </row>
    <row r="35" spans="1:42" x14ac:dyDescent="0.2">
      <c r="A35" s="20"/>
      <c r="B35" s="20"/>
      <c r="C35" s="20"/>
      <c r="D35" s="127"/>
      <c r="E35" s="127"/>
      <c r="F35" s="127"/>
      <c r="G35" s="127"/>
      <c r="H35" s="127"/>
      <c r="I35" s="127"/>
      <c r="J35" s="127"/>
      <c r="K35" s="127"/>
      <c r="L35" s="127"/>
      <c r="M35" s="127"/>
      <c r="N35" s="127"/>
      <c r="O35" s="127"/>
      <c r="P35" s="53">
        <f t="shared" si="7"/>
        <v>0</v>
      </c>
      <c r="Q35" s="53">
        <f t="shared" si="7"/>
        <v>0</v>
      </c>
      <c r="R35" s="127"/>
      <c r="S35" s="127"/>
      <c r="T35" s="127"/>
      <c r="U35" s="127"/>
      <c r="V35" s="127"/>
      <c r="W35" s="127"/>
      <c r="X35" s="127"/>
      <c r="Y35" s="127"/>
      <c r="Z35" s="54">
        <f t="shared" si="5"/>
        <v>0</v>
      </c>
      <c r="AA35" s="54">
        <f t="shared" si="6"/>
        <v>0</v>
      </c>
      <c r="AB35" s="55">
        <f t="shared" si="8"/>
        <v>0</v>
      </c>
      <c r="AC35" s="55">
        <f t="shared" si="8"/>
        <v>0</v>
      </c>
      <c r="AD35" s="56"/>
      <c r="AE35" s="57"/>
      <c r="AF35" s="57"/>
      <c r="AG35" s="57"/>
      <c r="AH35" s="57"/>
      <c r="AI35" s="57"/>
      <c r="AJ35" s="58">
        <f t="shared" si="1"/>
        <v>0</v>
      </c>
      <c r="AK35" s="59"/>
      <c r="AL35" s="59"/>
      <c r="AM35" s="60">
        <f t="shared" si="2"/>
        <v>0</v>
      </c>
      <c r="AN35" s="60">
        <f t="shared" si="3"/>
        <v>0</v>
      </c>
      <c r="AO35" s="4"/>
      <c r="AP35" s="4"/>
    </row>
    <row r="36" spans="1:42" x14ac:dyDescent="0.2">
      <c r="A36" s="20"/>
      <c r="B36" s="20"/>
      <c r="C36" s="20"/>
      <c r="D36" s="127"/>
      <c r="E36" s="127"/>
      <c r="F36" s="127"/>
      <c r="G36" s="127"/>
      <c r="H36" s="127"/>
      <c r="I36" s="127"/>
      <c r="J36" s="127"/>
      <c r="K36" s="127"/>
      <c r="L36" s="127"/>
      <c r="M36" s="127"/>
      <c r="N36" s="127"/>
      <c r="O36" s="127"/>
      <c r="P36" s="53">
        <f t="shared" si="7"/>
        <v>0</v>
      </c>
      <c r="Q36" s="53">
        <f t="shared" si="7"/>
        <v>0</v>
      </c>
      <c r="R36" s="127"/>
      <c r="S36" s="127"/>
      <c r="T36" s="127"/>
      <c r="U36" s="127"/>
      <c r="V36" s="127"/>
      <c r="W36" s="127"/>
      <c r="X36" s="127"/>
      <c r="Y36" s="127"/>
      <c r="Z36" s="54">
        <f t="shared" si="5"/>
        <v>0</v>
      </c>
      <c r="AA36" s="54">
        <f t="shared" si="6"/>
        <v>0</v>
      </c>
      <c r="AB36" s="55">
        <f t="shared" si="8"/>
        <v>0</v>
      </c>
      <c r="AC36" s="55">
        <f t="shared" si="8"/>
        <v>0</v>
      </c>
      <c r="AD36" s="56"/>
      <c r="AE36" s="57"/>
      <c r="AF36" s="57"/>
      <c r="AG36" s="57"/>
      <c r="AH36" s="57"/>
      <c r="AI36" s="57"/>
      <c r="AJ36" s="58">
        <f t="shared" si="1"/>
        <v>0</v>
      </c>
      <c r="AK36" s="59"/>
      <c r="AL36" s="59"/>
      <c r="AM36" s="60">
        <f t="shared" si="2"/>
        <v>0</v>
      </c>
      <c r="AN36" s="60">
        <f t="shared" si="3"/>
        <v>0</v>
      </c>
      <c r="AO36" s="4"/>
      <c r="AP36" s="4"/>
    </row>
    <row r="37" spans="1:42" x14ac:dyDescent="0.2">
      <c r="A37" s="20"/>
      <c r="B37" s="20"/>
      <c r="C37" s="20"/>
      <c r="D37" s="127"/>
      <c r="E37" s="127"/>
      <c r="F37" s="127"/>
      <c r="G37" s="127"/>
      <c r="H37" s="127"/>
      <c r="I37" s="127"/>
      <c r="J37" s="127"/>
      <c r="K37" s="127"/>
      <c r="L37" s="127"/>
      <c r="M37" s="127"/>
      <c r="N37" s="127"/>
      <c r="O37" s="127"/>
      <c r="P37" s="53">
        <f t="shared" si="7"/>
        <v>0</v>
      </c>
      <c r="Q37" s="53">
        <f t="shared" si="7"/>
        <v>0</v>
      </c>
      <c r="R37" s="127"/>
      <c r="S37" s="127"/>
      <c r="T37" s="127"/>
      <c r="U37" s="127"/>
      <c r="V37" s="127"/>
      <c r="W37" s="127"/>
      <c r="X37" s="127"/>
      <c r="Y37" s="127"/>
      <c r="Z37" s="54">
        <f t="shared" si="5"/>
        <v>0</v>
      </c>
      <c r="AA37" s="54">
        <f t="shared" si="6"/>
        <v>0</v>
      </c>
      <c r="AB37" s="55">
        <f t="shared" si="8"/>
        <v>0</v>
      </c>
      <c r="AC37" s="55">
        <f t="shared" si="8"/>
        <v>0</v>
      </c>
      <c r="AD37" s="56"/>
      <c r="AE37" s="57"/>
      <c r="AF37" s="57"/>
      <c r="AG37" s="57"/>
      <c r="AH37" s="57"/>
      <c r="AI37" s="57"/>
      <c r="AJ37" s="58">
        <f t="shared" si="1"/>
        <v>0</v>
      </c>
      <c r="AK37" s="59"/>
      <c r="AL37" s="59"/>
      <c r="AM37" s="60">
        <f t="shared" si="2"/>
        <v>0</v>
      </c>
      <c r="AN37" s="60">
        <f t="shared" si="3"/>
        <v>0</v>
      </c>
      <c r="AO37" s="4"/>
      <c r="AP37" s="4"/>
    </row>
    <row r="38" spans="1:42" x14ac:dyDescent="0.2">
      <c r="A38" s="20"/>
      <c r="B38" s="20"/>
      <c r="C38" s="20"/>
      <c r="D38" s="127"/>
      <c r="E38" s="127"/>
      <c r="F38" s="127"/>
      <c r="G38" s="127"/>
      <c r="H38" s="127"/>
      <c r="I38" s="127"/>
      <c r="J38" s="127"/>
      <c r="K38" s="127"/>
      <c r="L38" s="127"/>
      <c r="M38" s="127"/>
      <c r="N38" s="127"/>
      <c r="O38" s="127"/>
      <c r="P38" s="53">
        <f t="shared" si="7"/>
        <v>0</v>
      </c>
      <c r="Q38" s="53">
        <f t="shared" si="7"/>
        <v>0</v>
      </c>
      <c r="R38" s="127"/>
      <c r="S38" s="127"/>
      <c r="T38" s="127"/>
      <c r="U38" s="127"/>
      <c r="V38" s="127"/>
      <c r="W38" s="127"/>
      <c r="X38" s="127"/>
      <c r="Y38" s="127"/>
      <c r="Z38" s="54">
        <f t="shared" si="5"/>
        <v>0</v>
      </c>
      <c r="AA38" s="54">
        <f t="shared" si="6"/>
        <v>0</v>
      </c>
      <c r="AB38" s="55">
        <f t="shared" si="8"/>
        <v>0</v>
      </c>
      <c r="AC38" s="55">
        <f t="shared" si="8"/>
        <v>0</v>
      </c>
      <c r="AD38" s="56"/>
      <c r="AE38" s="57"/>
      <c r="AF38" s="57"/>
      <c r="AG38" s="57"/>
      <c r="AH38" s="57"/>
      <c r="AI38" s="57"/>
      <c r="AJ38" s="58">
        <f t="shared" si="1"/>
        <v>0</v>
      </c>
      <c r="AK38" s="59"/>
      <c r="AL38" s="59"/>
      <c r="AM38" s="60">
        <f t="shared" si="2"/>
        <v>0</v>
      </c>
      <c r="AN38" s="60">
        <f t="shared" si="3"/>
        <v>0</v>
      </c>
      <c r="AO38" s="4"/>
      <c r="AP38" s="4"/>
    </row>
    <row r="39" spans="1:42" x14ac:dyDescent="0.2">
      <c r="A39" s="20"/>
      <c r="B39" s="20"/>
      <c r="C39" s="20"/>
      <c r="D39" s="127"/>
      <c r="E39" s="127"/>
      <c r="F39" s="127"/>
      <c r="G39" s="127"/>
      <c r="H39" s="127"/>
      <c r="I39" s="127"/>
      <c r="J39" s="127"/>
      <c r="K39" s="127"/>
      <c r="L39" s="127"/>
      <c r="M39" s="127"/>
      <c r="N39" s="127"/>
      <c r="O39" s="127"/>
      <c r="P39" s="53">
        <f t="shared" si="7"/>
        <v>0</v>
      </c>
      <c r="Q39" s="53">
        <f t="shared" si="7"/>
        <v>0</v>
      </c>
      <c r="R39" s="127"/>
      <c r="S39" s="127"/>
      <c r="T39" s="127"/>
      <c r="U39" s="127"/>
      <c r="V39" s="127"/>
      <c r="W39" s="127"/>
      <c r="X39" s="127"/>
      <c r="Y39" s="127"/>
      <c r="Z39" s="54">
        <f t="shared" si="5"/>
        <v>0</v>
      </c>
      <c r="AA39" s="54">
        <f t="shared" si="6"/>
        <v>0</v>
      </c>
      <c r="AB39" s="55">
        <f t="shared" si="8"/>
        <v>0</v>
      </c>
      <c r="AC39" s="55">
        <f t="shared" si="8"/>
        <v>0</v>
      </c>
      <c r="AD39" s="56"/>
      <c r="AE39" s="57"/>
      <c r="AF39" s="57"/>
      <c r="AG39" s="57"/>
      <c r="AH39" s="57"/>
      <c r="AI39" s="57"/>
      <c r="AJ39" s="58">
        <f t="shared" si="1"/>
        <v>0</v>
      </c>
      <c r="AK39" s="59"/>
      <c r="AL39" s="59"/>
      <c r="AM39" s="60">
        <f t="shared" si="2"/>
        <v>0</v>
      </c>
      <c r="AN39" s="60">
        <f t="shared" si="3"/>
        <v>0</v>
      </c>
      <c r="AO39" s="4"/>
      <c r="AP39" s="4"/>
    </row>
    <row r="40" spans="1:42" x14ac:dyDescent="0.2">
      <c r="A40" s="20"/>
      <c r="B40" s="20"/>
      <c r="C40" s="20"/>
      <c r="D40" s="127"/>
      <c r="E40" s="127"/>
      <c r="F40" s="127"/>
      <c r="G40" s="127"/>
      <c r="H40" s="127"/>
      <c r="I40" s="127"/>
      <c r="J40" s="127"/>
      <c r="K40" s="127"/>
      <c r="L40" s="127"/>
      <c r="M40" s="127"/>
      <c r="N40" s="127"/>
      <c r="O40" s="127"/>
      <c r="P40" s="53">
        <f t="shared" si="7"/>
        <v>0</v>
      </c>
      <c r="Q40" s="53">
        <f t="shared" si="7"/>
        <v>0</v>
      </c>
      <c r="R40" s="127"/>
      <c r="S40" s="127"/>
      <c r="T40" s="127"/>
      <c r="U40" s="127"/>
      <c r="V40" s="127"/>
      <c r="W40" s="127"/>
      <c r="X40" s="127"/>
      <c r="Y40" s="127"/>
      <c r="Z40" s="54">
        <f t="shared" si="5"/>
        <v>0</v>
      </c>
      <c r="AA40" s="54">
        <f t="shared" si="6"/>
        <v>0</v>
      </c>
      <c r="AB40" s="55">
        <f t="shared" si="8"/>
        <v>0</v>
      </c>
      <c r="AC40" s="55">
        <f t="shared" si="8"/>
        <v>0</v>
      </c>
      <c r="AD40" s="56"/>
      <c r="AE40" s="57"/>
      <c r="AF40" s="57"/>
      <c r="AG40" s="57"/>
      <c r="AH40" s="57"/>
      <c r="AI40" s="57"/>
      <c r="AJ40" s="58">
        <f t="shared" si="1"/>
        <v>0</v>
      </c>
      <c r="AK40" s="59"/>
      <c r="AL40" s="59"/>
      <c r="AM40" s="60">
        <f t="shared" si="2"/>
        <v>0</v>
      </c>
      <c r="AN40" s="60">
        <f t="shared" si="3"/>
        <v>0</v>
      </c>
      <c r="AO40" s="4"/>
      <c r="AP40" s="4"/>
    </row>
    <row r="41" spans="1:42" x14ac:dyDescent="0.2">
      <c r="A41" s="20"/>
      <c r="B41" s="20"/>
      <c r="C41" s="20"/>
      <c r="D41" s="127"/>
      <c r="E41" s="127"/>
      <c r="F41" s="127"/>
      <c r="G41" s="127"/>
      <c r="H41" s="127"/>
      <c r="I41" s="127"/>
      <c r="J41" s="127"/>
      <c r="K41" s="127"/>
      <c r="L41" s="127"/>
      <c r="M41" s="127"/>
      <c r="N41" s="127"/>
      <c r="O41" s="127"/>
      <c r="P41" s="53">
        <f t="shared" si="7"/>
        <v>0</v>
      </c>
      <c r="Q41" s="53">
        <f t="shared" si="7"/>
        <v>0</v>
      </c>
      <c r="R41" s="127"/>
      <c r="S41" s="127"/>
      <c r="T41" s="127"/>
      <c r="U41" s="127"/>
      <c r="V41" s="127"/>
      <c r="W41" s="127"/>
      <c r="X41" s="127"/>
      <c r="Y41" s="127"/>
      <c r="Z41" s="54">
        <f t="shared" si="5"/>
        <v>0</v>
      </c>
      <c r="AA41" s="54">
        <f t="shared" si="6"/>
        <v>0</v>
      </c>
      <c r="AB41" s="55">
        <f t="shared" si="8"/>
        <v>0</v>
      </c>
      <c r="AC41" s="55">
        <f t="shared" si="8"/>
        <v>0</v>
      </c>
      <c r="AD41" s="56"/>
      <c r="AE41" s="57"/>
      <c r="AF41" s="57"/>
      <c r="AG41" s="57"/>
      <c r="AH41" s="57"/>
      <c r="AI41" s="57"/>
      <c r="AJ41" s="58">
        <f t="shared" si="1"/>
        <v>0</v>
      </c>
      <c r="AK41" s="59"/>
      <c r="AL41" s="59"/>
      <c r="AM41" s="60">
        <f t="shared" si="2"/>
        <v>0</v>
      </c>
      <c r="AN41" s="60">
        <f t="shared" si="3"/>
        <v>0</v>
      </c>
      <c r="AO41" s="4"/>
      <c r="AP41" s="4"/>
    </row>
    <row r="42" spans="1:42" x14ac:dyDescent="0.2">
      <c r="A42" s="20"/>
      <c r="B42" s="20"/>
      <c r="C42" s="20"/>
      <c r="D42" s="127"/>
      <c r="E42" s="127"/>
      <c r="F42" s="127"/>
      <c r="G42" s="127"/>
      <c r="H42" s="127"/>
      <c r="I42" s="127"/>
      <c r="J42" s="127"/>
      <c r="K42" s="127"/>
      <c r="L42" s="127"/>
      <c r="M42" s="127"/>
      <c r="N42" s="127"/>
      <c r="O42" s="127"/>
      <c r="P42" s="53">
        <f t="shared" si="7"/>
        <v>0</v>
      </c>
      <c r="Q42" s="53">
        <f t="shared" si="7"/>
        <v>0</v>
      </c>
      <c r="R42" s="127"/>
      <c r="S42" s="127"/>
      <c r="T42" s="127"/>
      <c r="U42" s="127"/>
      <c r="V42" s="127"/>
      <c r="W42" s="127"/>
      <c r="X42" s="127"/>
      <c r="Y42" s="127"/>
      <c r="Z42" s="54">
        <f t="shared" si="5"/>
        <v>0</v>
      </c>
      <c r="AA42" s="54">
        <f t="shared" si="6"/>
        <v>0</v>
      </c>
      <c r="AB42" s="55">
        <f t="shared" si="8"/>
        <v>0</v>
      </c>
      <c r="AC42" s="55">
        <f t="shared" si="8"/>
        <v>0</v>
      </c>
      <c r="AD42" s="56"/>
      <c r="AE42" s="57"/>
      <c r="AF42" s="57"/>
      <c r="AG42" s="57"/>
      <c r="AH42" s="57"/>
      <c r="AI42" s="57"/>
      <c r="AJ42" s="58">
        <f t="shared" si="1"/>
        <v>0</v>
      </c>
      <c r="AK42" s="59"/>
      <c r="AL42" s="59"/>
      <c r="AM42" s="60">
        <f t="shared" si="2"/>
        <v>0</v>
      </c>
      <c r="AN42" s="60">
        <f t="shared" si="3"/>
        <v>0</v>
      </c>
      <c r="AO42" s="4"/>
      <c r="AP42" s="4"/>
    </row>
    <row r="43" spans="1:42" x14ac:dyDescent="0.2">
      <c r="A43" s="20"/>
      <c r="B43" s="20"/>
      <c r="C43" s="20"/>
      <c r="D43" s="127"/>
      <c r="E43" s="127"/>
      <c r="F43" s="127"/>
      <c r="G43" s="127"/>
      <c r="H43" s="127"/>
      <c r="I43" s="127"/>
      <c r="J43" s="127"/>
      <c r="K43" s="127"/>
      <c r="L43" s="127"/>
      <c r="M43" s="127"/>
      <c r="N43" s="127"/>
      <c r="O43" s="127"/>
      <c r="P43" s="53">
        <f t="shared" si="7"/>
        <v>0</v>
      </c>
      <c r="Q43" s="53">
        <f t="shared" si="7"/>
        <v>0</v>
      </c>
      <c r="R43" s="127"/>
      <c r="S43" s="127"/>
      <c r="T43" s="127"/>
      <c r="U43" s="127"/>
      <c r="V43" s="127"/>
      <c r="W43" s="127"/>
      <c r="X43" s="127"/>
      <c r="Y43" s="127"/>
      <c r="Z43" s="54">
        <f t="shared" si="5"/>
        <v>0</v>
      </c>
      <c r="AA43" s="54">
        <f t="shared" si="6"/>
        <v>0</v>
      </c>
      <c r="AB43" s="55">
        <f t="shared" si="8"/>
        <v>0</v>
      </c>
      <c r="AC43" s="55">
        <f t="shared" si="8"/>
        <v>0</v>
      </c>
      <c r="AD43" s="56"/>
      <c r="AE43" s="57"/>
      <c r="AF43" s="57"/>
      <c r="AG43" s="57"/>
      <c r="AH43" s="57"/>
      <c r="AI43" s="57"/>
      <c r="AJ43" s="58">
        <f t="shared" si="1"/>
        <v>0</v>
      </c>
      <c r="AK43" s="59"/>
      <c r="AL43" s="59"/>
      <c r="AM43" s="60">
        <f t="shared" si="2"/>
        <v>0</v>
      </c>
      <c r="AN43" s="60">
        <f t="shared" si="3"/>
        <v>0</v>
      </c>
      <c r="AO43" s="4"/>
      <c r="AP43" s="4"/>
    </row>
    <row r="44" spans="1:42" x14ac:dyDescent="0.2">
      <c r="A44" s="20"/>
      <c r="B44" s="20"/>
      <c r="C44" s="20"/>
      <c r="D44" s="127"/>
      <c r="E44" s="127"/>
      <c r="F44" s="127"/>
      <c r="G44" s="127"/>
      <c r="H44" s="127"/>
      <c r="I44" s="127"/>
      <c r="J44" s="127"/>
      <c r="K44" s="127"/>
      <c r="L44" s="127"/>
      <c r="M44" s="127"/>
      <c r="N44" s="127"/>
      <c r="O44" s="127"/>
      <c r="P44" s="53">
        <f t="shared" si="7"/>
        <v>0</v>
      </c>
      <c r="Q44" s="53">
        <f t="shared" si="7"/>
        <v>0</v>
      </c>
      <c r="R44" s="127"/>
      <c r="S44" s="127"/>
      <c r="T44" s="127"/>
      <c r="U44" s="127"/>
      <c r="V44" s="127"/>
      <c r="W44" s="127"/>
      <c r="X44" s="127"/>
      <c r="Y44" s="127"/>
      <c r="Z44" s="54">
        <f t="shared" si="5"/>
        <v>0</v>
      </c>
      <c r="AA44" s="54">
        <f t="shared" si="6"/>
        <v>0</v>
      </c>
      <c r="AB44" s="55">
        <f t="shared" si="8"/>
        <v>0</v>
      </c>
      <c r="AC44" s="55">
        <f t="shared" si="8"/>
        <v>0</v>
      </c>
      <c r="AD44" s="56"/>
      <c r="AE44" s="57"/>
      <c r="AF44" s="57"/>
      <c r="AG44" s="57"/>
      <c r="AH44" s="57"/>
      <c r="AI44" s="57"/>
      <c r="AJ44" s="58">
        <f t="shared" si="1"/>
        <v>0</v>
      </c>
      <c r="AK44" s="59"/>
      <c r="AL44" s="59"/>
      <c r="AM44" s="60">
        <f t="shared" si="2"/>
        <v>0</v>
      </c>
      <c r="AN44" s="60">
        <f t="shared" si="3"/>
        <v>0</v>
      </c>
      <c r="AO44" s="4"/>
      <c r="AP44" s="4"/>
    </row>
    <row r="45" spans="1:42" x14ac:dyDescent="0.2">
      <c r="A45" s="20"/>
      <c r="B45" s="20"/>
      <c r="C45" s="20"/>
      <c r="D45" s="127"/>
      <c r="E45" s="127"/>
      <c r="F45" s="127"/>
      <c r="G45" s="127"/>
      <c r="H45" s="127"/>
      <c r="I45" s="127"/>
      <c r="J45" s="127"/>
      <c r="K45" s="127"/>
      <c r="L45" s="127"/>
      <c r="M45" s="127"/>
      <c r="N45" s="127"/>
      <c r="O45" s="127"/>
      <c r="P45" s="53">
        <f t="shared" si="7"/>
        <v>0</v>
      </c>
      <c r="Q45" s="53">
        <f t="shared" si="7"/>
        <v>0</v>
      </c>
      <c r="R45" s="127"/>
      <c r="S45" s="127"/>
      <c r="T45" s="127"/>
      <c r="U45" s="127"/>
      <c r="V45" s="127"/>
      <c r="W45" s="127"/>
      <c r="X45" s="127"/>
      <c r="Y45" s="127"/>
      <c r="Z45" s="54">
        <f t="shared" si="5"/>
        <v>0</v>
      </c>
      <c r="AA45" s="54">
        <f t="shared" si="6"/>
        <v>0</v>
      </c>
      <c r="AB45" s="55">
        <f t="shared" si="8"/>
        <v>0</v>
      </c>
      <c r="AC45" s="55">
        <f t="shared" si="8"/>
        <v>0</v>
      </c>
      <c r="AD45" s="56"/>
      <c r="AE45" s="57"/>
      <c r="AF45" s="57"/>
      <c r="AG45" s="57"/>
      <c r="AH45" s="57"/>
      <c r="AI45" s="57"/>
      <c r="AJ45" s="58">
        <f t="shared" si="1"/>
        <v>0</v>
      </c>
      <c r="AK45" s="59"/>
      <c r="AL45" s="59"/>
      <c r="AM45" s="60">
        <f t="shared" si="2"/>
        <v>0</v>
      </c>
      <c r="AN45" s="60">
        <f t="shared" si="3"/>
        <v>0</v>
      </c>
      <c r="AO45" s="4"/>
      <c r="AP45" s="4"/>
    </row>
    <row r="46" spans="1:42" x14ac:dyDescent="0.2">
      <c r="A46" s="20"/>
      <c r="B46" s="20"/>
      <c r="C46" s="20"/>
      <c r="D46" s="127"/>
      <c r="E46" s="127"/>
      <c r="F46" s="127"/>
      <c r="G46" s="127"/>
      <c r="H46" s="127"/>
      <c r="I46" s="127"/>
      <c r="J46" s="127"/>
      <c r="K46" s="127"/>
      <c r="L46" s="127"/>
      <c r="M46" s="127"/>
      <c r="N46" s="127"/>
      <c r="O46" s="127"/>
      <c r="P46" s="53">
        <f t="shared" si="7"/>
        <v>0</v>
      </c>
      <c r="Q46" s="53">
        <f t="shared" si="7"/>
        <v>0</v>
      </c>
      <c r="R46" s="127"/>
      <c r="S46" s="127"/>
      <c r="T46" s="127"/>
      <c r="U46" s="127"/>
      <c r="V46" s="127"/>
      <c r="W46" s="127"/>
      <c r="X46" s="127"/>
      <c r="Y46" s="127"/>
      <c r="Z46" s="54">
        <f t="shared" si="5"/>
        <v>0</v>
      </c>
      <c r="AA46" s="54">
        <f t="shared" si="6"/>
        <v>0</v>
      </c>
      <c r="AB46" s="55">
        <f t="shared" si="8"/>
        <v>0</v>
      </c>
      <c r="AC46" s="55">
        <f t="shared" si="8"/>
        <v>0</v>
      </c>
      <c r="AD46" s="56"/>
      <c r="AE46" s="57"/>
      <c r="AF46" s="57"/>
      <c r="AG46" s="57"/>
      <c r="AH46" s="57"/>
      <c r="AI46" s="57"/>
      <c r="AJ46" s="58">
        <f t="shared" si="1"/>
        <v>0</v>
      </c>
      <c r="AK46" s="59"/>
      <c r="AL46" s="59"/>
      <c r="AM46" s="60">
        <f t="shared" si="2"/>
        <v>0</v>
      </c>
      <c r="AN46" s="60">
        <f t="shared" si="3"/>
        <v>0</v>
      </c>
      <c r="AO46" s="4"/>
      <c r="AP46" s="4"/>
    </row>
    <row r="47" spans="1:42" x14ac:dyDescent="0.2">
      <c r="A47" s="20"/>
      <c r="B47" s="20"/>
      <c r="C47" s="20"/>
      <c r="D47" s="127"/>
      <c r="E47" s="127"/>
      <c r="F47" s="127"/>
      <c r="G47" s="127"/>
      <c r="H47" s="127"/>
      <c r="I47" s="127"/>
      <c r="J47" s="127"/>
      <c r="K47" s="127"/>
      <c r="L47" s="127"/>
      <c r="M47" s="127"/>
      <c r="N47" s="127"/>
      <c r="O47" s="127"/>
      <c r="P47" s="53">
        <f t="shared" si="7"/>
        <v>0</v>
      </c>
      <c r="Q47" s="53">
        <f t="shared" si="7"/>
        <v>0</v>
      </c>
      <c r="R47" s="127"/>
      <c r="S47" s="127"/>
      <c r="T47" s="127"/>
      <c r="U47" s="127"/>
      <c r="V47" s="127"/>
      <c r="W47" s="127"/>
      <c r="X47" s="127"/>
      <c r="Y47" s="127"/>
      <c r="Z47" s="54">
        <f t="shared" si="5"/>
        <v>0</v>
      </c>
      <c r="AA47" s="54">
        <f t="shared" si="6"/>
        <v>0</v>
      </c>
      <c r="AB47" s="55">
        <f t="shared" si="8"/>
        <v>0</v>
      </c>
      <c r="AC47" s="55">
        <f t="shared" si="8"/>
        <v>0</v>
      </c>
      <c r="AD47" s="56"/>
      <c r="AE47" s="57"/>
      <c r="AF47" s="57"/>
      <c r="AG47" s="57"/>
      <c r="AH47" s="57"/>
      <c r="AI47" s="57"/>
      <c r="AJ47" s="58">
        <f t="shared" si="1"/>
        <v>0</v>
      </c>
      <c r="AK47" s="59"/>
      <c r="AL47" s="59"/>
      <c r="AM47" s="60">
        <f t="shared" si="2"/>
        <v>0</v>
      </c>
      <c r="AN47" s="60">
        <f t="shared" si="3"/>
        <v>0</v>
      </c>
      <c r="AO47" s="4"/>
      <c r="AP47" s="4"/>
    </row>
    <row r="48" spans="1:42" x14ac:dyDescent="0.2">
      <c r="A48" s="20"/>
      <c r="B48" s="20"/>
      <c r="C48" s="20"/>
      <c r="D48" s="127"/>
      <c r="E48" s="127"/>
      <c r="F48" s="127"/>
      <c r="G48" s="127"/>
      <c r="H48" s="127"/>
      <c r="I48" s="127"/>
      <c r="J48" s="127"/>
      <c r="K48" s="127"/>
      <c r="L48" s="127"/>
      <c r="M48" s="127"/>
      <c r="N48" s="127"/>
      <c r="O48" s="127"/>
      <c r="P48" s="53">
        <f t="shared" si="7"/>
        <v>0</v>
      </c>
      <c r="Q48" s="53">
        <f t="shared" si="7"/>
        <v>0</v>
      </c>
      <c r="R48" s="127"/>
      <c r="S48" s="127"/>
      <c r="T48" s="127"/>
      <c r="U48" s="127"/>
      <c r="V48" s="127"/>
      <c r="W48" s="127"/>
      <c r="X48" s="127"/>
      <c r="Y48" s="127"/>
      <c r="Z48" s="54">
        <f t="shared" si="5"/>
        <v>0</v>
      </c>
      <c r="AA48" s="54">
        <f t="shared" si="6"/>
        <v>0</v>
      </c>
      <c r="AB48" s="55">
        <f t="shared" si="8"/>
        <v>0</v>
      </c>
      <c r="AC48" s="55">
        <f t="shared" si="8"/>
        <v>0</v>
      </c>
      <c r="AD48" s="56"/>
      <c r="AE48" s="57"/>
      <c r="AF48" s="57"/>
      <c r="AG48" s="57"/>
      <c r="AH48" s="57"/>
      <c r="AI48" s="57"/>
      <c r="AJ48" s="58">
        <f t="shared" si="1"/>
        <v>0</v>
      </c>
      <c r="AK48" s="59"/>
      <c r="AL48" s="59"/>
      <c r="AM48" s="60">
        <f t="shared" si="2"/>
        <v>0</v>
      </c>
      <c r="AN48" s="60">
        <f t="shared" si="3"/>
        <v>0</v>
      </c>
      <c r="AO48" s="4"/>
      <c r="AP48" s="4"/>
    </row>
    <row r="49" spans="1:42" x14ac:dyDescent="0.2">
      <c r="A49" s="20"/>
      <c r="B49" s="20"/>
      <c r="C49" s="20"/>
      <c r="D49" s="127"/>
      <c r="E49" s="127"/>
      <c r="F49" s="127"/>
      <c r="G49" s="127"/>
      <c r="H49" s="127"/>
      <c r="I49" s="127"/>
      <c r="J49" s="127"/>
      <c r="K49" s="127"/>
      <c r="L49" s="127"/>
      <c r="M49" s="127"/>
      <c r="N49" s="127"/>
      <c r="O49" s="127"/>
      <c r="P49" s="53">
        <f t="shared" si="7"/>
        <v>0</v>
      </c>
      <c r="Q49" s="53">
        <f t="shared" si="7"/>
        <v>0</v>
      </c>
      <c r="R49" s="127"/>
      <c r="S49" s="127"/>
      <c r="T49" s="127"/>
      <c r="U49" s="127"/>
      <c r="V49" s="127"/>
      <c r="W49" s="127"/>
      <c r="X49" s="127"/>
      <c r="Y49" s="127"/>
      <c r="Z49" s="54">
        <f t="shared" si="5"/>
        <v>0</v>
      </c>
      <c r="AA49" s="54">
        <f t="shared" si="6"/>
        <v>0</v>
      </c>
      <c r="AB49" s="55">
        <f t="shared" si="8"/>
        <v>0</v>
      </c>
      <c r="AC49" s="55">
        <f t="shared" si="8"/>
        <v>0</v>
      </c>
      <c r="AD49" s="56"/>
      <c r="AE49" s="57"/>
      <c r="AF49" s="57"/>
      <c r="AG49" s="57"/>
      <c r="AH49" s="57"/>
      <c r="AI49" s="57"/>
      <c r="AJ49" s="58">
        <f t="shared" si="1"/>
        <v>0</v>
      </c>
      <c r="AK49" s="59"/>
      <c r="AL49" s="59"/>
      <c r="AM49" s="60">
        <f t="shared" si="2"/>
        <v>0</v>
      </c>
      <c r="AN49" s="60">
        <f t="shared" si="3"/>
        <v>0</v>
      </c>
      <c r="AO49" s="4"/>
      <c r="AP49" s="4"/>
    </row>
    <row r="50" spans="1:42" x14ac:dyDescent="0.2">
      <c r="A50" s="20"/>
      <c r="B50" s="20"/>
      <c r="C50" s="20"/>
      <c r="D50" s="127"/>
      <c r="E50" s="127"/>
      <c r="F50" s="127"/>
      <c r="G50" s="127"/>
      <c r="H50" s="127"/>
      <c r="I50" s="127"/>
      <c r="J50" s="127"/>
      <c r="K50" s="127"/>
      <c r="L50" s="127"/>
      <c r="M50" s="127"/>
      <c r="N50" s="127"/>
      <c r="O50" s="127"/>
      <c r="P50" s="53">
        <f t="shared" si="7"/>
        <v>0</v>
      </c>
      <c r="Q50" s="53">
        <f t="shared" si="7"/>
        <v>0</v>
      </c>
      <c r="R50" s="127"/>
      <c r="S50" s="127"/>
      <c r="T50" s="127"/>
      <c r="U50" s="127"/>
      <c r="V50" s="127"/>
      <c r="W50" s="127"/>
      <c r="X50" s="127"/>
      <c r="Y50" s="127"/>
      <c r="Z50" s="54">
        <f t="shared" si="5"/>
        <v>0</v>
      </c>
      <c r="AA50" s="54">
        <f t="shared" si="6"/>
        <v>0</v>
      </c>
      <c r="AB50" s="55">
        <f t="shared" si="8"/>
        <v>0</v>
      </c>
      <c r="AC50" s="55">
        <f t="shared" si="8"/>
        <v>0</v>
      </c>
      <c r="AD50" s="56"/>
      <c r="AE50" s="57"/>
      <c r="AF50" s="57"/>
      <c r="AG50" s="57"/>
      <c r="AH50" s="57"/>
      <c r="AI50" s="57"/>
      <c r="AJ50" s="58">
        <f t="shared" si="1"/>
        <v>0</v>
      </c>
      <c r="AK50" s="59"/>
      <c r="AL50" s="59"/>
      <c r="AM50" s="60">
        <f t="shared" si="2"/>
        <v>0</v>
      </c>
      <c r="AN50" s="60">
        <f t="shared" si="3"/>
        <v>0</v>
      </c>
      <c r="AO50" s="4"/>
      <c r="AP50" s="4"/>
    </row>
    <row r="51" spans="1:42" x14ac:dyDescent="0.2">
      <c r="A51" s="20"/>
      <c r="B51" s="20"/>
      <c r="C51" s="20"/>
      <c r="D51" s="127"/>
      <c r="E51" s="127"/>
      <c r="F51" s="127"/>
      <c r="G51" s="127"/>
      <c r="H51" s="127"/>
      <c r="I51" s="127"/>
      <c r="J51" s="127"/>
      <c r="K51" s="127"/>
      <c r="L51" s="127"/>
      <c r="M51" s="127"/>
      <c r="N51" s="127"/>
      <c r="O51" s="127"/>
      <c r="P51" s="53">
        <f t="shared" si="7"/>
        <v>0</v>
      </c>
      <c r="Q51" s="53">
        <f t="shared" si="7"/>
        <v>0</v>
      </c>
      <c r="R51" s="127"/>
      <c r="S51" s="127"/>
      <c r="T51" s="127"/>
      <c r="U51" s="127"/>
      <c r="V51" s="127"/>
      <c r="W51" s="127"/>
      <c r="X51" s="127"/>
      <c r="Y51" s="127"/>
      <c r="Z51" s="54">
        <f t="shared" si="5"/>
        <v>0</v>
      </c>
      <c r="AA51" s="54">
        <f t="shared" si="6"/>
        <v>0</v>
      </c>
      <c r="AB51" s="55">
        <f t="shared" si="8"/>
        <v>0</v>
      </c>
      <c r="AC51" s="55">
        <f t="shared" si="8"/>
        <v>0</v>
      </c>
      <c r="AD51" s="56"/>
      <c r="AE51" s="57"/>
      <c r="AF51" s="57"/>
      <c r="AG51" s="57"/>
      <c r="AH51" s="57"/>
      <c r="AI51" s="57"/>
      <c r="AJ51" s="58">
        <f t="shared" si="1"/>
        <v>0</v>
      </c>
      <c r="AK51" s="59"/>
      <c r="AL51" s="59"/>
      <c r="AM51" s="60">
        <f t="shared" si="2"/>
        <v>0</v>
      </c>
      <c r="AN51" s="60">
        <f t="shared" si="3"/>
        <v>0</v>
      </c>
      <c r="AO51" s="4"/>
      <c r="AP51" s="4"/>
    </row>
    <row r="52" spans="1:42" x14ac:dyDescent="0.2">
      <c r="A52" s="2"/>
      <c r="B52" s="2"/>
      <c r="C52" s="2"/>
      <c r="D52" s="2"/>
      <c r="E52" s="2"/>
      <c r="F52" s="2"/>
      <c r="G52" s="2"/>
      <c r="H52" s="2"/>
      <c r="I52" s="2"/>
      <c r="J52" s="2"/>
      <c r="K52" s="2"/>
      <c r="L52" s="2"/>
      <c r="M52" s="2"/>
      <c r="N52" s="2"/>
      <c r="O52" s="2"/>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sheetData>
  <mergeCells count="34">
    <mergeCell ref="V5:W5"/>
    <mergeCell ref="AB4:AC5"/>
    <mergeCell ref="AD4:AJ4"/>
    <mergeCell ref="AK4:AM4"/>
    <mergeCell ref="AN4:AN6"/>
    <mergeCell ref="R4:AA4"/>
    <mergeCell ref="R5:S5"/>
    <mergeCell ref="T5:U5"/>
    <mergeCell ref="AL5:AL6"/>
    <mergeCell ref="AM5:AM6"/>
    <mergeCell ref="X5:Y5"/>
    <mergeCell ref="Z5:AA5"/>
    <mergeCell ref="AD5:AD6"/>
    <mergeCell ref="AE5:AE6"/>
    <mergeCell ref="AF5:AF6"/>
    <mergeCell ref="AG5:AG6"/>
    <mergeCell ref="AO4:AO6"/>
    <mergeCell ref="AP4:AP6"/>
    <mergeCell ref="AH5:AH6"/>
    <mergeCell ref="AI5:AI6"/>
    <mergeCell ref="AJ5:AJ6"/>
    <mergeCell ref="AK5:AK6"/>
    <mergeCell ref="A2:H2"/>
    <mergeCell ref="A4:A6"/>
    <mergeCell ref="B4:B6"/>
    <mergeCell ref="C4:C6"/>
    <mergeCell ref="D4:Q4"/>
    <mergeCell ref="D5:E5"/>
    <mergeCell ref="F5:G5"/>
    <mergeCell ref="H5:I5"/>
    <mergeCell ref="J5:K5"/>
    <mergeCell ref="L5:M5"/>
    <mergeCell ref="N5:O5"/>
    <mergeCell ref="P5:Q5"/>
  </mergeCells>
  <conditionalFormatting sqref="V8:W8 V7 D7:O8 D9:D11 F9:F11 H9:H11 J9:J11 L9:L11 N9:N11 X7:X9 T7:T9 V9 R7:R9 N13:N51 L13:L51 J13:J51 H13:H51 F13:F51 D13:D51 R14:R51 V14:V51 T14:T51 X14:X51 R11 V11 T11 X11">
    <cfRule type="expression" dxfId="67" priority="31" stopIfTrue="1">
      <formula>AND(NOT(ISBLANK(E7)),ISBLANK(D7))</formula>
    </cfRule>
  </conditionalFormatting>
  <conditionalFormatting sqref="W7 E9:E11 G9:G11 K9:K11 M9:M11 O9:O11 Y7:Y9 U7:U9 W9 S7:S9 I9:I11 I13:I51 O13:O51 M13:M51 K13:K51 G13:G51 E13:E51 S14:S51 W14:W51 U14:U51 Y14:Y51 S11 W11 U11 Y11">
    <cfRule type="expression" dxfId="66" priority="32" stopIfTrue="1">
      <formula>AND(NOT(ISBLANK(D7)),ISBLANK(E7))</formula>
    </cfRule>
  </conditionalFormatting>
  <conditionalFormatting sqref="B7:B51">
    <cfRule type="expression" dxfId="65" priority="33" stopIfTrue="1">
      <formula>AND(NOT(ISBLANK($A7)),ISBLANK(B7))</formula>
    </cfRule>
  </conditionalFormatting>
  <conditionalFormatting sqref="C7:C51">
    <cfRule type="expression" dxfId="64" priority="34" stopIfTrue="1">
      <formula>AND(NOT(ISBLANK(A7)),ISBLANK(C7))</formula>
    </cfRule>
  </conditionalFormatting>
  <conditionalFormatting sqref="D12">
    <cfRule type="expression" dxfId="63" priority="30">
      <formula>AND(NOT(ISBLANK(E12)),ISBLANK(D12))</formula>
    </cfRule>
  </conditionalFormatting>
  <conditionalFormatting sqref="E12">
    <cfRule type="expression" dxfId="62" priority="29">
      <formula>AND(NOT(ISBLANK(D12)),ISBLANK(E12))</formula>
    </cfRule>
  </conditionalFormatting>
  <conditionalFormatting sqref="F12">
    <cfRule type="expression" dxfId="61" priority="28">
      <formula>AND(NOT(ISBLANK(G12)),ISBLANK(F12))</formula>
    </cfRule>
  </conditionalFormatting>
  <conditionalFormatting sqref="G12">
    <cfRule type="expression" dxfId="60" priority="27">
      <formula>AND(NOT(ISBLANK(F12)),ISBLANK(G12))</formula>
    </cfRule>
  </conditionalFormatting>
  <conditionalFormatting sqref="H12">
    <cfRule type="expression" dxfId="59" priority="26">
      <formula>AND(NOT(ISBLANK(I12)),ISBLANK(H12))</formula>
    </cfRule>
  </conditionalFormatting>
  <conditionalFormatting sqref="I12">
    <cfRule type="expression" dxfId="58" priority="25">
      <formula>AND(NOT(ISBLANK(H12)),ISBLANK(I12))</formula>
    </cfRule>
  </conditionalFormatting>
  <conditionalFormatting sqref="J12">
    <cfRule type="expression" dxfId="57" priority="24">
      <formula>AND(NOT(ISBLANK(K12)),ISBLANK(J12))</formula>
    </cfRule>
  </conditionalFormatting>
  <conditionalFormatting sqref="K12">
    <cfRule type="expression" dxfId="56" priority="23">
      <formula>AND(NOT(ISBLANK(J12)),ISBLANK(K12))</formula>
    </cfRule>
  </conditionalFormatting>
  <conditionalFormatting sqref="L12">
    <cfRule type="expression" dxfId="55" priority="22">
      <formula>AND(NOT(ISBLANK(M12)),ISBLANK(L12))</formula>
    </cfRule>
  </conditionalFormatting>
  <conditionalFormatting sqref="M12">
    <cfRule type="expression" dxfId="54" priority="21">
      <formula>AND(NOT(ISBLANK(L12)),ISBLANK(M12))</formula>
    </cfRule>
  </conditionalFormatting>
  <conditionalFormatting sqref="N12">
    <cfRule type="expression" dxfId="53" priority="20">
      <formula>AND(NOT(ISBLANK(O12)),ISBLANK(N12))</formula>
    </cfRule>
  </conditionalFormatting>
  <conditionalFormatting sqref="O12">
    <cfRule type="expression" dxfId="52" priority="19">
      <formula>AND(NOT(ISBLANK(N12)),ISBLANK(O12))</formula>
    </cfRule>
  </conditionalFormatting>
  <conditionalFormatting sqref="R12">
    <cfRule type="expression" dxfId="51" priority="18">
      <formula>AND(NOT(ISBLANK(S12)),ISBLANK(R12))</formula>
    </cfRule>
  </conditionalFormatting>
  <conditionalFormatting sqref="S12">
    <cfRule type="expression" dxfId="50" priority="17">
      <formula>AND(NOT(ISBLANK(R12)),ISBLANK(S12))</formula>
    </cfRule>
  </conditionalFormatting>
  <conditionalFormatting sqref="T12">
    <cfRule type="expression" dxfId="49" priority="16">
      <formula>AND(NOT(ISBLANK(U12)),ISBLANK(T12))</formula>
    </cfRule>
  </conditionalFormatting>
  <conditionalFormatting sqref="U12">
    <cfRule type="expression" dxfId="48" priority="15">
      <formula>AND(NOT(ISBLANK(T12)),ISBLANK(U12))</formula>
    </cfRule>
  </conditionalFormatting>
  <conditionalFormatting sqref="V12">
    <cfRule type="expression" dxfId="47" priority="14">
      <formula>AND(NOT(ISBLANK(W12)),ISBLANK(V12))</formula>
    </cfRule>
  </conditionalFormatting>
  <conditionalFormatting sqref="W12">
    <cfRule type="expression" dxfId="46" priority="13">
      <formula>AND(NOT(ISBLANK(V12)),ISBLANK(W12))</formula>
    </cfRule>
  </conditionalFormatting>
  <conditionalFormatting sqref="X12">
    <cfRule type="expression" dxfId="45" priority="12">
      <formula>AND(NOT(ISBLANK(Y12)),ISBLANK(X12))</formula>
    </cfRule>
  </conditionalFormatting>
  <conditionalFormatting sqref="Y12">
    <cfRule type="expression" dxfId="44" priority="11">
      <formula>AND(NOT(ISBLANK(X12)),ISBLANK(Y12))</formula>
    </cfRule>
  </conditionalFormatting>
  <conditionalFormatting sqref="R13 T13 V13 X13">
    <cfRule type="expression" dxfId="43" priority="10">
      <formula>AND(NOT(ISBLANK(S13)),ISBLANK(R13))</formula>
    </cfRule>
  </conditionalFormatting>
  <conditionalFormatting sqref="S13 U13 W13 Y13">
    <cfRule type="expression" dxfId="42" priority="9">
      <formula>AND(NOT(ISBLANK(R13)),ISBLANK(S13))</formula>
    </cfRule>
  </conditionalFormatting>
  <conditionalFormatting sqref="R10">
    <cfRule type="expression" dxfId="41" priority="8">
      <formula>AND(NOT(ISBLANK(S10)),ISBLANK(R10))</formula>
    </cfRule>
  </conditionalFormatting>
  <conditionalFormatting sqref="S10">
    <cfRule type="expression" dxfId="40" priority="7">
      <formula>AND(NOT(ISBLANK(R10)),ISBLANK(S10))</formula>
    </cfRule>
  </conditionalFormatting>
  <conditionalFormatting sqref="T10">
    <cfRule type="expression" dxfId="39" priority="6">
      <formula>AND(NOT(ISBLANK(U10)),ISBLANK(T10))</formula>
    </cfRule>
  </conditionalFormatting>
  <conditionalFormatting sqref="U10">
    <cfRule type="expression" dxfId="38" priority="5">
      <formula>AND(NOT(ISBLANK(T10)),ISBLANK(U10))</formula>
    </cfRule>
  </conditionalFormatting>
  <conditionalFormatting sqref="V10">
    <cfRule type="expression" dxfId="37" priority="4">
      <formula>AND(NOT(ISBLANK(W10)),ISBLANK(V10))</formula>
    </cfRule>
  </conditionalFormatting>
  <conditionalFormatting sqref="W10">
    <cfRule type="expression" dxfId="36" priority="3">
      <formula>AND(NOT(ISBLANK(V10)),ISBLANK(W10))</formula>
    </cfRule>
  </conditionalFormatting>
  <conditionalFormatting sqref="X10">
    <cfRule type="expression" dxfId="35" priority="2">
      <formula>AND(NOT(ISBLANK(Y10)),ISBLANK(X10))</formula>
    </cfRule>
  </conditionalFormatting>
  <conditionalFormatting sqref="Y10">
    <cfRule type="expression" dxfId="34" priority="1">
      <formula>AND(NOT(ISBLANK(X10)),ISBLANK(Y10))</formula>
    </cfRule>
  </conditionalFormatting>
  <dataValidations count="8">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1">
      <formula1>INDIRECT("Main_Department")</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1">
      <formula1>INDIRECT("Organisation_Type")</formula1>
    </dataValidation>
    <dataValidation type="custom" allowBlank="1" showInputMessage="1" showErrorMessage="1" errorTitle="Headcount" error="The value entered in the headcount field must be greater than or equal to the value entered in the FTE field." sqref="H7:H51 F7:F51 D7:D51 N7:N51 L7:L51 J7:J51 R7:R51 V7:V51 X7:X51 T7:T51">
      <formula1>D7&gt;=E7</formula1>
    </dataValidation>
    <dataValidation type="custom" allowBlank="1" showInputMessage="1" showErrorMessage="1" errorTitle="FTE" error="The value entered in the FTE field must be less than or equal to the value entered in the headcount field." sqref="G7:G51 I7:I51 M7:M51 E7:E51 O7:O51 K7:K51 S7:S51 W7:W51 Y7:Y51 U7:U51">
      <formula1>E7&lt;=D7</formula1>
    </dataValidation>
    <dataValidation type="decimal" operator="greaterThanOrEqual" allowBlank="1" showInputMessage="1" showErrorMessage="1" sqref="AK7:AL8 AD7:AI51 AL9 AK10:AL51">
      <formula1>0</formula1>
    </dataValidation>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1">
      <formula1>INDIRECT("List_of_organisations")</formula1>
    </dataValidation>
    <dataValidation operator="lessThanOrEqual" allowBlank="1" showInputMessage="1" showErrorMessage="1" error="FTE cannot be greater than Headcount_x000a_" sqref="R52:AN65536 A52:O65536 AQ1:IV1048576 R4 A4:C4 P5 AB4 AO4:AP4 AO7:AP65536 AB6:AC51 P7:Q65536"/>
    <dataValidation type="decimal" operator="greaterThan" allowBlank="1" showInputMessage="1" showErrorMessage="1" sqref="AK9">
      <formula1>0</formula1>
    </dataValidation>
  </dataValidations>
  <pageMargins left="0.7" right="0.7" top="0.75" bottom="0.75" header="0.3" footer="0.3"/>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3"/>
  <sheetViews>
    <sheetView tabSelected="1" topLeftCell="A4" workbookViewId="0">
      <pane xSplit="1" ySplit="3" topLeftCell="G7" activePane="bottomRight" state="frozen"/>
      <selection activeCell="A4" sqref="A4"/>
      <selection pane="topRight" activeCell="B4" sqref="B4"/>
      <selection pane="bottomLeft" activeCell="A7" sqref="A7"/>
      <selection pane="bottomRight" activeCell="L20" sqref="L20"/>
    </sheetView>
  </sheetViews>
  <sheetFormatPr defaultColWidth="8.88671875" defaultRowHeight="15" x14ac:dyDescent="0.2"/>
  <cols>
    <col min="1" max="1" width="23.5546875" style="3" customWidth="1"/>
    <col min="2" max="2" width="15.109375" style="3" customWidth="1"/>
    <col min="3" max="3" width="13.109375" style="3" customWidth="1"/>
    <col min="4" max="15" width="9.6640625" style="3" customWidth="1"/>
    <col min="16" max="17" width="9.1093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88671875" style="2" customWidth="1"/>
    <col min="41" max="41" width="18" style="2" customWidth="1"/>
    <col min="42" max="42" width="17.33203125" style="2" customWidth="1"/>
    <col min="43" max="16384" width="8.88671875" style="2"/>
  </cols>
  <sheetData>
    <row r="1" spans="1:42" ht="7.5" customHeight="1" x14ac:dyDescent="0.2">
      <c r="A1" s="50"/>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row>
    <row r="2" spans="1:42" ht="113.25" customHeight="1" x14ac:dyDescent="0.2">
      <c r="A2" s="235" t="s">
        <v>335</v>
      </c>
      <c r="B2" s="236"/>
      <c r="C2" s="236"/>
      <c r="D2" s="236"/>
      <c r="E2" s="236"/>
      <c r="F2" s="236"/>
      <c r="G2" s="236"/>
      <c r="H2" s="237"/>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row>
    <row r="3" spans="1:42" ht="7.5" customHeight="1" x14ac:dyDescent="0.2">
      <c r="A3" s="50"/>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row>
    <row r="4" spans="1:42" s="1" customFormat="1" ht="15" customHeight="1" x14ac:dyDescent="0.2">
      <c r="A4" s="211" t="s">
        <v>72</v>
      </c>
      <c r="B4" s="215" t="s">
        <v>1</v>
      </c>
      <c r="C4" s="215" t="s">
        <v>0</v>
      </c>
      <c r="D4" s="209" t="s">
        <v>12</v>
      </c>
      <c r="E4" s="219"/>
      <c r="F4" s="219"/>
      <c r="G4" s="219"/>
      <c r="H4" s="219"/>
      <c r="I4" s="219"/>
      <c r="J4" s="219"/>
      <c r="K4" s="219"/>
      <c r="L4" s="219"/>
      <c r="M4" s="219"/>
      <c r="N4" s="219"/>
      <c r="O4" s="219"/>
      <c r="P4" s="219"/>
      <c r="Q4" s="220"/>
      <c r="R4" s="218" t="s">
        <v>79</v>
      </c>
      <c r="S4" s="229"/>
      <c r="T4" s="229"/>
      <c r="U4" s="229"/>
      <c r="V4" s="229"/>
      <c r="W4" s="229"/>
      <c r="X4" s="229"/>
      <c r="Y4" s="229"/>
      <c r="Z4" s="229"/>
      <c r="AA4" s="210"/>
      <c r="AB4" s="225" t="s">
        <v>132</v>
      </c>
      <c r="AC4" s="226"/>
      <c r="AD4" s="221" t="s">
        <v>70</v>
      </c>
      <c r="AE4" s="222"/>
      <c r="AF4" s="222"/>
      <c r="AG4" s="222"/>
      <c r="AH4" s="222"/>
      <c r="AI4" s="222"/>
      <c r="AJ4" s="223"/>
      <c r="AK4" s="230" t="s">
        <v>78</v>
      </c>
      <c r="AL4" s="231"/>
      <c r="AM4" s="231"/>
      <c r="AN4" s="232" t="s">
        <v>126</v>
      </c>
      <c r="AO4" s="211" t="s">
        <v>129</v>
      </c>
      <c r="AP4" s="211" t="s">
        <v>97</v>
      </c>
    </row>
    <row r="5" spans="1:42" s="1" customFormat="1" ht="53.25" customHeight="1" x14ac:dyDescent="0.2">
      <c r="A5" s="213"/>
      <c r="B5" s="213"/>
      <c r="C5" s="213"/>
      <c r="D5" s="216" t="s">
        <v>8</v>
      </c>
      <c r="E5" s="217"/>
      <c r="F5" s="216" t="s">
        <v>7</v>
      </c>
      <c r="G5" s="217"/>
      <c r="H5" s="216" t="s">
        <v>6</v>
      </c>
      <c r="I5" s="217"/>
      <c r="J5" s="216" t="s">
        <v>10</v>
      </c>
      <c r="K5" s="217"/>
      <c r="L5" s="216" t="s">
        <v>5</v>
      </c>
      <c r="M5" s="217"/>
      <c r="N5" s="216" t="s">
        <v>9</v>
      </c>
      <c r="O5" s="217"/>
      <c r="P5" s="209" t="s">
        <v>13</v>
      </c>
      <c r="Q5" s="220"/>
      <c r="R5" s="209" t="s">
        <v>74</v>
      </c>
      <c r="S5" s="210"/>
      <c r="T5" s="218" t="s">
        <v>3</v>
      </c>
      <c r="U5" s="210"/>
      <c r="V5" s="218" t="s">
        <v>4</v>
      </c>
      <c r="W5" s="210"/>
      <c r="X5" s="218" t="s">
        <v>75</v>
      </c>
      <c r="Y5" s="210"/>
      <c r="Z5" s="209" t="s">
        <v>14</v>
      </c>
      <c r="AA5" s="220"/>
      <c r="AB5" s="227"/>
      <c r="AC5" s="228"/>
      <c r="AD5" s="211" t="s">
        <v>102</v>
      </c>
      <c r="AE5" s="211" t="s">
        <v>101</v>
      </c>
      <c r="AF5" s="211" t="s">
        <v>103</v>
      </c>
      <c r="AG5" s="211" t="s">
        <v>104</v>
      </c>
      <c r="AH5" s="211" t="s">
        <v>105</v>
      </c>
      <c r="AI5" s="211" t="s">
        <v>106</v>
      </c>
      <c r="AJ5" s="208" t="s">
        <v>125</v>
      </c>
      <c r="AK5" s="211" t="s">
        <v>122</v>
      </c>
      <c r="AL5" s="211" t="s">
        <v>123</v>
      </c>
      <c r="AM5" s="211" t="s">
        <v>124</v>
      </c>
      <c r="AN5" s="233"/>
      <c r="AO5" s="224"/>
      <c r="AP5" s="224"/>
    </row>
    <row r="6" spans="1:42" ht="57.75" customHeight="1" x14ac:dyDescent="0.2">
      <c r="A6" s="214"/>
      <c r="B6" s="214"/>
      <c r="C6" s="214"/>
      <c r="D6" s="146" t="s">
        <v>2</v>
      </c>
      <c r="E6" s="146" t="s">
        <v>11</v>
      </c>
      <c r="F6" s="146" t="s">
        <v>2</v>
      </c>
      <c r="G6" s="146" t="s">
        <v>11</v>
      </c>
      <c r="H6" s="146" t="s">
        <v>2</v>
      </c>
      <c r="I6" s="146" t="s">
        <v>11</v>
      </c>
      <c r="J6" s="146" t="s">
        <v>2</v>
      </c>
      <c r="K6" s="146" t="s">
        <v>11</v>
      </c>
      <c r="L6" s="146" t="s">
        <v>2</v>
      </c>
      <c r="M6" s="146" t="s">
        <v>11</v>
      </c>
      <c r="N6" s="146" t="s">
        <v>2</v>
      </c>
      <c r="O6" s="146" t="s">
        <v>11</v>
      </c>
      <c r="P6" s="146" t="s">
        <v>2</v>
      </c>
      <c r="Q6" s="146" t="s">
        <v>11</v>
      </c>
      <c r="R6" s="147" t="s">
        <v>2</v>
      </c>
      <c r="S6" s="147" t="s">
        <v>11</v>
      </c>
      <c r="T6" s="147" t="s">
        <v>2</v>
      </c>
      <c r="U6" s="147" t="s">
        <v>11</v>
      </c>
      <c r="V6" s="147" t="s">
        <v>2</v>
      </c>
      <c r="W6" s="147" t="s">
        <v>11</v>
      </c>
      <c r="X6" s="147" t="s">
        <v>2</v>
      </c>
      <c r="Y6" s="147" t="s">
        <v>11</v>
      </c>
      <c r="Z6" s="147" t="s">
        <v>2</v>
      </c>
      <c r="AA6" s="147" t="s">
        <v>11</v>
      </c>
      <c r="AB6" s="67" t="s">
        <v>2</v>
      </c>
      <c r="AC6" s="148" t="s">
        <v>11</v>
      </c>
      <c r="AD6" s="212"/>
      <c r="AE6" s="212"/>
      <c r="AF6" s="212"/>
      <c r="AG6" s="212"/>
      <c r="AH6" s="212"/>
      <c r="AI6" s="212"/>
      <c r="AJ6" s="208"/>
      <c r="AK6" s="212"/>
      <c r="AL6" s="212"/>
      <c r="AM6" s="212"/>
      <c r="AN6" s="234"/>
      <c r="AO6" s="212"/>
      <c r="AP6" s="212"/>
    </row>
    <row r="7" spans="1:42" ht="30" x14ac:dyDescent="0.2">
      <c r="A7" s="92" t="s">
        <v>55</v>
      </c>
      <c r="B7" s="93" t="s">
        <v>139</v>
      </c>
      <c r="C7" s="93" t="s">
        <v>55</v>
      </c>
      <c r="D7" s="87">
        <v>10113</v>
      </c>
      <c r="E7" s="87">
        <v>9661.38378378378</v>
      </c>
      <c r="F7" s="87">
        <v>5561</v>
      </c>
      <c r="G7" s="87">
        <v>5430.1445945945907</v>
      </c>
      <c r="H7" s="87">
        <v>8231</v>
      </c>
      <c r="I7" s="87">
        <v>8069.4602702702705</v>
      </c>
      <c r="J7" s="87">
        <v>1391</v>
      </c>
      <c r="K7" s="87">
        <v>1369.2162162162201</v>
      </c>
      <c r="L7" s="87">
        <v>181</v>
      </c>
      <c r="M7" s="87">
        <v>179.26216216216201</v>
      </c>
      <c r="N7" s="87">
        <f>9838+1920</f>
        <v>11758</v>
      </c>
      <c r="O7" s="149">
        <f>9502+1920</f>
        <v>11422</v>
      </c>
      <c r="P7" s="95">
        <f>SUM(D7,F7,H7,J7,L7,N7)</f>
        <v>37235</v>
      </c>
      <c r="Q7" s="95">
        <f>SUM(E7,G7,I7,K7,M7,O7)</f>
        <v>36131.467027027029</v>
      </c>
      <c r="R7" s="87">
        <v>66</v>
      </c>
      <c r="S7" s="87">
        <v>65</v>
      </c>
      <c r="T7" s="87">
        <v>268</v>
      </c>
      <c r="U7" s="87">
        <v>266</v>
      </c>
      <c r="V7" s="87">
        <v>177</v>
      </c>
      <c r="W7" s="87">
        <v>176.35135135135101</v>
      </c>
      <c r="X7" s="87">
        <v>39</v>
      </c>
      <c r="Y7" s="87">
        <v>39</v>
      </c>
      <c r="Z7" s="96">
        <f>SUM(R7,T7,V7,X7,)</f>
        <v>550</v>
      </c>
      <c r="AA7" s="96">
        <f>SUM(S7,U7,W7,Y7)</f>
        <v>546.35135135135101</v>
      </c>
      <c r="AB7" s="97">
        <f t="shared" ref="AB7:AC22" si="0">P7+Z7</f>
        <v>37785</v>
      </c>
      <c r="AC7" s="97">
        <f t="shared" si="0"/>
        <v>36677.818378378382</v>
      </c>
      <c r="AD7" s="88">
        <v>94204000</v>
      </c>
      <c r="AE7" s="89">
        <v>0</v>
      </c>
      <c r="AF7" s="89">
        <v>0</v>
      </c>
      <c r="AG7" s="88">
        <v>2870000</v>
      </c>
      <c r="AH7" s="88">
        <v>18056000</v>
      </c>
      <c r="AI7" s="88">
        <v>7637000</v>
      </c>
      <c r="AJ7" s="106">
        <f t="shared" ref="AJ7:AJ51" si="1">SUM(AD7:AI7)</f>
        <v>122767000</v>
      </c>
      <c r="AK7" s="88">
        <v>5815000</v>
      </c>
      <c r="AL7" s="88">
        <v>3885000</v>
      </c>
      <c r="AM7" s="106">
        <f t="shared" ref="AM7:AM51" si="2">SUM(AK7:AL7)</f>
        <v>9700000</v>
      </c>
      <c r="AN7" s="106">
        <f t="shared" ref="AN7:AN51" si="3">SUM(AM7,AJ7)</f>
        <v>132467000</v>
      </c>
      <c r="AO7" s="102"/>
      <c r="AP7" s="51"/>
    </row>
    <row r="8" spans="1:42" ht="30" x14ac:dyDescent="0.2">
      <c r="A8" s="92" t="s">
        <v>331</v>
      </c>
      <c r="B8" s="93" t="s">
        <v>139</v>
      </c>
      <c r="C8" s="93" t="s">
        <v>55</v>
      </c>
      <c r="D8" s="87">
        <v>793</v>
      </c>
      <c r="E8" s="87">
        <v>749.1516216216221</v>
      </c>
      <c r="F8" s="87">
        <v>1420</v>
      </c>
      <c r="G8" s="87">
        <v>1378.47243243243</v>
      </c>
      <c r="H8" s="87">
        <v>5256</v>
      </c>
      <c r="I8" s="87">
        <v>5133.7724324324299</v>
      </c>
      <c r="J8" s="87">
        <v>1151</v>
      </c>
      <c r="K8" s="87">
        <v>1138.6089189189199</v>
      </c>
      <c r="L8" s="87">
        <v>96</v>
      </c>
      <c r="M8" s="87">
        <v>94.805675675675687</v>
      </c>
      <c r="N8" s="87">
        <f>1100+31</f>
        <v>1131</v>
      </c>
      <c r="O8" s="149">
        <f>1094+31</f>
        <v>1125</v>
      </c>
      <c r="P8" s="95">
        <f t="shared" ref="P8:Q23" si="4">SUM(D8,F8,H8,J8,L8,N8)</f>
        <v>9847</v>
      </c>
      <c r="Q8" s="95">
        <f t="shared" si="4"/>
        <v>9619.8110810810776</v>
      </c>
      <c r="R8" s="87">
        <v>21</v>
      </c>
      <c r="S8" s="87">
        <v>21</v>
      </c>
      <c r="T8" s="87">
        <v>247</v>
      </c>
      <c r="U8" s="87">
        <v>246</v>
      </c>
      <c r="V8" s="113">
        <v>6</v>
      </c>
      <c r="W8" s="113">
        <v>6</v>
      </c>
      <c r="X8" s="113">
        <v>0</v>
      </c>
      <c r="Y8" s="113">
        <v>0</v>
      </c>
      <c r="Z8" s="96">
        <f t="shared" ref="Z8:Z51" si="5">SUM(R8,T8,V8,X8,)</f>
        <v>274</v>
      </c>
      <c r="AA8" s="96">
        <f t="shared" ref="AA8:AA51" si="6">SUM(S8,U8,W8,Y8)</f>
        <v>273</v>
      </c>
      <c r="AB8" s="97">
        <f t="shared" si="0"/>
        <v>10121</v>
      </c>
      <c r="AC8" s="97">
        <f t="shared" si="0"/>
        <v>9892.8110810810776</v>
      </c>
      <c r="AD8" s="88">
        <v>29278000</v>
      </c>
      <c r="AE8" s="89">
        <v>0</v>
      </c>
      <c r="AF8" s="89">
        <v>0</v>
      </c>
      <c r="AG8" s="89">
        <v>695000</v>
      </c>
      <c r="AH8" s="89">
        <v>5780000</v>
      </c>
      <c r="AI8" s="89">
        <v>2306000</v>
      </c>
      <c r="AJ8" s="106">
        <f t="shared" si="1"/>
        <v>38059000</v>
      </c>
      <c r="AK8" s="122">
        <v>3488000</v>
      </c>
      <c r="AL8" s="122">
        <v>3318000</v>
      </c>
      <c r="AM8" s="106">
        <f t="shared" si="2"/>
        <v>6806000</v>
      </c>
      <c r="AN8" s="106">
        <f t="shared" si="3"/>
        <v>44865000</v>
      </c>
      <c r="AO8" s="103"/>
      <c r="AP8" s="4"/>
    </row>
    <row r="9" spans="1:42" ht="30" x14ac:dyDescent="0.2">
      <c r="A9" s="104" t="s">
        <v>294</v>
      </c>
      <c r="B9" s="93" t="s">
        <v>68</v>
      </c>
      <c r="C9" s="93" t="s">
        <v>55</v>
      </c>
      <c r="D9" s="144">
        <v>170</v>
      </c>
      <c r="E9" s="142">
        <v>164.55</v>
      </c>
      <c r="F9" s="144">
        <v>215</v>
      </c>
      <c r="G9" s="142">
        <v>206.85</v>
      </c>
      <c r="H9" s="144">
        <v>1716</v>
      </c>
      <c r="I9" s="142">
        <v>1648.2</v>
      </c>
      <c r="J9" s="144">
        <v>1573</v>
      </c>
      <c r="K9" s="142">
        <v>1495.72</v>
      </c>
      <c r="L9" s="144">
        <v>35</v>
      </c>
      <c r="M9" s="142">
        <v>31.22</v>
      </c>
      <c r="N9" s="144">
        <v>0</v>
      </c>
      <c r="O9" s="144">
        <v>0</v>
      </c>
      <c r="P9" s="95">
        <f t="shared" si="4"/>
        <v>3709</v>
      </c>
      <c r="Q9" s="95">
        <f t="shared" si="4"/>
        <v>3546.5399999999995</v>
      </c>
      <c r="R9" s="144">
        <v>0</v>
      </c>
      <c r="S9" s="144">
        <v>0</v>
      </c>
      <c r="T9" s="144">
        <v>0</v>
      </c>
      <c r="U9" s="144">
        <v>0</v>
      </c>
      <c r="V9" s="144">
        <v>153</v>
      </c>
      <c r="W9" s="142">
        <v>143</v>
      </c>
      <c r="X9" s="144">
        <v>0</v>
      </c>
      <c r="Y9" s="144">
        <v>0</v>
      </c>
      <c r="Z9" s="54">
        <f t="shared" si="5"/>
        <v>153</v>
      </c>
      <c r="AA9" s="54">
        <f t="shared" si="6"/>
        <v>143</v>
      </c>
      <c r="AB9" s="97">
        <f t="shared" si="0"/>
        <v>3862</v>
      </c>
      <c r="AC9" s="97">
        <f t="shared" si="0"/>
        <v>3689.5399999999995</v>
      </c>
      <c r="AD9" s="141">
        <v>11172693.890000001</v>
      </c>
      <c r="AE9" s="140">
        <v>97617.91</v>
      </c>
      <c r="AF9" s="140">
        <v>1219</v>
      </c>
      <c r="AG9" s="140">
        <v>424466</v>
      </c>
      <c r="AH9" s="140">
        <v>2396334</v>
      </c>
      <c r="AI9" s="140">
        <v>1004127.43</v>
      </c>
      <c r="AJ9" s="58">
        <f t="shared" si="1"/>
        <v>15096458.23</v>
      </c>
      <c r="AK9" s="145">
        <v>1107723.94</v>
      </c>
      <c r="AL9" s="145">
        <v>0</v>
      </c>
      <c r="AM9" s="60">
        <f t="shared" si="2"/>
        <v>1107723.94</v>
      </c>
      <c r="AN9" s="60">
        <f t="shared" si="3"/>
        <v>16204182.17</v>
      </c>
      <c r="AO9" s="107"/>
      <c r="AP9" s="51"/>
    </row>
    <row r="10" spans="1:42" ht="45" x14ac:dyDescent="0.2">
      <c r="A10" s="104" t="s">
        <v>192</v>
      </c>
      <c r="B10" s="93" t="s">
        <v>134</v>
      </c>
      <c r="C10" s="93" t="s">
        <v>55</v>
      </c>
      <c r="D10" s="124">
        <v>140</v>
      </c>
      <c r="E10" s="87">
        <v>137.81</v>
      </c>
      <c r="F10" s="127">
        <v>301</v>
      </c>
      <c r="G10" s="87">
        <v>283.88</v>
      </c>
      <c r="H10" s="127">
        <v>440</v>
      </c>
      <c r="I10" s="87">
        <v>426.12</v>
      </c>
      <c r="J10" s="127">
        <v>58</v>
      </c>
      <c r="K10" s="87">
        <v>57.7</v>
      </c>
      <c r="L10" s="127">
        <v>3</v>
      </c>
      <c r="M10" s="127">
        <v>3</v>
      </c>
      <c r="N10" s="127">
        <v>0</v>
      </c>
      <c r="O10" s="127">
        <v>0</v>
      </c>
      <c r="P10" s="95">
        <f t="shared" si="4"/>
        <v>942</v>
      </c>
      <c r="Q10" s="95">
        <f t="shared" si="4"/>
        <v>908.51</v>
      </c>
      <c r="R10" s="144">
        <v>19</v>
      </c>
      <c r="S10" s="144">
        <v>19</v>
      </c>
      <c r="T10" s="144">
        <v>0</v>
      </c>
      <c r="U10" s="144">
        <v>0</v>
      </c>
      <c r="V10" s="144">
        <v>57</v>
      </c>
      <c r="W10" s="144">
        <v>56.2</v>
      </c>
      <c r="X10" s="144">
        <v>0</v>
      </c>
      <c r="Y10" s="144">
        <v>0</v>
      </c>
      <c r="Z10" s="96">
        <f t="shared" si="5"/>
        <v>76</v>
      </c>
      <c r="AA10" s="96">
        <f t="shared" si="6"/>
        <v>75.2</v>
      </c>
      <c r="AB10" s="97">
        <f t="shared" si="0"/>
        <v>1018</v>
      </c>
      <c r="AC10" s="97">
        <f t="shared" si="0"/>
        <v>983.71</v>
      </c>
      <c r="AD10" s="137">
        <v>2357504</v>
      </c>
      <c r="AE10" s="138">
        <v>55759</v>
      </c>
      <c r="AF10" s="138">
        <v>4150</v>
      </c>
      <c r="AG10" s="138">
        <v>66297</v>
      </c>
      <c r="AH10" s="138">
        <v>500008</v>
      </c>
      <c r="AI10" s="138">
        <v>190375</v>
      </c>
      <c r="AJ10" s="106">
        <f t="shared" si="1"/>
        <v>3174093</v>
      </c>
      <c r="AK10" s="139">
        <v>547076</v>
      </c>
      <c r="AL10" s="150">
        <v>0</v>
      </c>
      <c r="AM10" s="106">
        <f t="shared" si="2"/>
        <v>547076</v>
      </c>
      <c r="AN10" s="106">
        <f t="shared" si="3"/>
        <v>3721169</v>
      </c>
      <c r="AO10" s="107"/>
      <c r="AP10" s="51"/>
    </row>
    <row r="11" spans="1:42" ht="45" x14ac:dyDescent="0.2">
      <c r="A11" s="93" t="s">
        <v>195</v>
      </c>
      <c r="B11" s="93" t="s">
        <v>134</v>
      </c>
      <c r="C11" s="93" t="s">
        <v>55</v>
      </c>
      <c r="D11" s="152">
        <v>0</v>
      </c>
      <c r="E11" s="151">
        <v>0</v>
      </c>
      <c r="F11" s="151">
        <v>0</v>
      </c>
      <c r="G11" s="151">
        <v>0</v>
      </c>
      <c r="H11" s="151">
        <v>0</v>
      </c>
      <c r="I11" s="151">
        <v>0</v>
      </c>
      <c r="J11" s="151">
        <v>0</v>
      </c>
      <c r="K11" s="151">
        <v>0</v>
      </c>
      <c r="L11" s="151">
        <v>0</v>
      </c>
      <c r="M11" s="151">
        <v>0</v>
      </c>
      <c r="N11" s="151">
        <v>176</v>
      </c>
      <c r="O11" s="151">
        <v>167</v>
      </c>
      <c r="P11" s="95">
        <f t="shared" si="4"/>
        <v>176</v>
      </c>
      <c r="Q11" s="95">
        <f t="shared" si="4"/>
        <v>167</v>
      </c>
      <c r="R11" s="153">
        <v>3</v>
      </c>
      <c r="S11" s="153">
        <v>3</v>
      </c>
      <c r="T11" s="153">
        <v>0</v>
      </c>
      <c r="U11" s="153">
        <v>0</v>
      </c>
      <c r="V11" s="153">
        <v>0</v>
      </c>
      <c r="W11" s="153">
        <v>0</v>
      </c>
      <c r="X11" s="153">
        <v>0</v>
      </c>
      <c r="Y11" s="153">
        <v>0</v>
      </c>
      <c r="Z11" s="96">
        <f t="shared" si="5"/>
        <v>3</v>
      </c>
      <c r="AA11" s="96">
        <f t="shared" si="6"/>
        <v>3</v>
      </c>
      <c r="AB11" s="97">
        <f t="shared" si="0"/>
        <v>179</v>
      </c>
      <c r="AC11" s="97">
        <f t="shared" si="0"/>
        <v>170</v>
      </c>
      <c r="AD11" s="154">
        <v>356078</v>
      </c>
      <c r="AE11" s="155">
        <v>6009</v>
      </c>
      <c r="AF11" s="155">
        <v>0</v>
      </c>
      <c r="AG11" s="155">
        <v>7403</v>
      </c>
      <c r="AH11" s="155">
        <v>19025</v>
      </c>
      <c r="AI11" s="155">
        <v>32806</v>
      </c>
      <c r="AJ11" s="106">
        <f t="shared" si="1"/>
        <v>421321</v>
      </c>
      <c r="AK11" s="156">
        <v>10204</v>
      </c>
      <c r="AL11" s="156">
        <v>0</v>
      </c>
      <c r="AM11" s="106">
        <f t="shared" si="2"/>
        <v>10204</v>
      </c>
      <c r="AN11" s="106">
        <f t="shared" si="3"/>
        <v>431525</v>
      </c>
      <c r="AO11" s="102"/>
      <c r="AP11" s="51"/>
    </row>
    <row r="12" spans="1:42" ht="45" x14ac:dyDescent="0.2">
      <c r="A12" s="93" t="s">
        <v>193</v>
      </c>
      <c r="B12" s="93" t="s">
        <v>134</v>
      </c>
      <c r="C12" s="93" t="s">
        <v>55</v>
      </c>
      <c r="D12" s="128">
        <v>0</v>
      </c>
      <c r="E12" s="144">
        <v>0</v>
      </c>
      <c r="F12" s="144">
        <v>0</v>
      </c>
      <c r="G12" s="144">
        <v>0</v>
      </c>
      <c r="H12" s="144">
        <v>3</v>
      </c>
      <c r="I12" s="144">
        <v>3</v>
      </c>
      <c r="J12" s="144">
        <v>3</v>
      </c>
      <c r="K12" s="144">
        <v>3</v>
      </c>
      <c r="L12" s="144">
        <v>1</v>
      </c>
      <c r="M12" s="144">
        <v>1</v>
      </c>
      <c r="N12" s="144">
        <v>30</v>
      </c>
      <c r="O12" s="142">
        <v>28.27</v>
      </c>
      <c r="P12" s="95">
        <f t="shared" si="4"/>
        <v>37</v>
      </c>
      <c r="Q12" s="95">
        <f t="shared" si="4"/>
        <v>35.269999999999996</v>
      </c>
      <c r="R12" s="144">
        <v>0</v>
      </c>
      <c r="S12" s="144">
        <v>0</v>
      </c>
      <c r="T12" s="144">
        <v>0</v>
      </c>
      <c r="U12" s="144">
        <v>0</v>
      </c>
      <c r="V12" s="144">
        <v>0</v>
      </c>
      <c r="W12" s="144">
        <v>0</v>
      </c>
      <c r="X12" s="144">
        <v>2</v>
      </c>
      <c r="Y12" s="142">
        <v>1.32</v>
      </c>
      <c r="Z12" s="96">
        <f t="shared" si="5"/>
        <v>2</v>
      </c>
      <c r="AA12" s="96">
        <f t="shared" si="6"/>
        <v>1.32</v>
      </c>
      <c r="AB12" s="97">
        <f t="shared" si="0"/>
        <v>39</v>
      </c>
      <c r="AC12" s="97">
        <f t="shared" si="0"/>
        <v>36.589999999999996</v>
      </c>
      <c r="AD12" s="137">
        <v>109769.11</v>
      </c>
      <c r="AE12" s="138">
        <v>8303.9699999999993</v>
      </c>
      <c r="AF12" s="138">
        <v>0</v>
      </c>
      <c r="AG12" s="138">
        <v>0</v>
      </c>
      <c r="AH12" s="138">
        <v>25386.71</v>
      </c>
      <c r="AI12" s="138">
        <v>9406.76</v>
      </c>
      <c r="AJ12" s="106">
        <f t="shared" si="1"/>
        <v>152866.55000000002</v>
      </c>
      <c r="AK12" s="139">
        <v>0</v>
      </c>
      <c r="AL12" s="139">
        <v>0</v>
      </c>
      <c r="AM12" s="106">
        <f t="shared" si="2"/>
        <v>0</v>
      </c>
      <c r="AN12" s="106">
        <f t="shared" si="3"/>
        <v>152866.55000000002</v>
      </c>
      <c r="AO12" s="103"/>
      <c r="AP12" s="4"/>
    </row>
    <row r="13" spans="1:42" ht="30" x14ac:dyDescent="0.2">
      <c r="A13" s="93" t="s">
        <v>194</v>
      </c>
      <c r="B13" s="93" t="s">
        <v>71</v>
      </c>
      <c r="C13" s="93" t="s">
        <v>55</v>
      </c>
      <c r="D13" s="144">
        <v>176</v>
      </c>
      <c r="E13" s="142">
        <v>86.51</v>
      </c>
      <c r="F13" s="144">
        <v>59</v>
      </c>
      <c r="G13" s="142">
        <v>54.94</v>
      </c>
      <c r="H13" s="144">
        <v>37</v>
      </c>
      <c r="I13" s="142">
        <v>36.200000000000003</v>
      </c>
      <c r="J13" s="144">
        <v>0</v>
      </c>
      <c r="K13" s="144">
        <v>0</v>
      </c>
      <c r="L13" s="144">
        <v>4</v>
      </c>
      <c r="M13" s="144">
        <v>4</v>
      </c>
      <c r="N13" s="144">
        <v>0</v>
      </c>
      <c r="O13" s="144">
        <v>0</v>
      </c>
      <c r="P13" s="95">
        <f t="shared" si="4"/>
        <v>276</v>
      </c>
      <c r="Q13" s="95">
        <f t="shared" si="4"/>
        <v>181.64999999999998</v>
      </c>
      <c r="R13" s="144">
        <v>0</v>
      </c>
      <c r="S13" s="144">
        <v>0</v>
      </c>
      <c r="T13" s="144">
        <v>0</v>
      </c>
      <c r="U13" s="144">
        <v>0</v>
      </c>
      <c r="V13" s="144">
        <v>0</v>
      </c>
      <c r="W13" s="144">
        <v>0</v>
      </c>
      <c r="X13" s="144">
        <v>0</v>
      </c>
      <c r="Y13" s="144">
        <v>0</v>
      </c>
      <c r="Z13" s="96">
        <f t="shared" si="5"/>
        <v>0</v>
      </c>
      <c r="AA13" s="96">
        <f t="shared" si="6"/>
        <v>0</v>
      </c>
      <c r="AB13" s="97">
        <f t="shared" si="0"/>
        <v>276</v>
      </c>
      <c r="AC13" s="97">
        <f t="shared" si="0"/>
        <v>181.64999999999998</v>
      </c>
      <c r="AD13" s="137">
        <v>390098.03</v>
      </c>
      <c r="AE13" s="138">
        <v>0</v>
      </c>
      <c r="AF13" s="138">
        <v>0</v>
      </c>
      <c r="AG13" s="138">
        <v>0</v>
      </c>
      <c r="AH13" s="138">
        <v>28838.719999999998</v>
      </c>
      <c r="AI13" s="138">
        <v>30211.17</v>
      </c>
      <c r="AJ13" s="106">
        <f t="shared" si="1"/>
        <v>449147.92</v>
      </c>
      <c r="AK13" s="139">
        <v>0</v>
      </c>
      <c r="AL13" s="139">
        <v>7948.13</v>
      </c>
      <c r="AM13" s="106">
        <f t="shared" si="2"/>
        <v>7948.13</v>
      </c>
      <c r="AN13" s="106">
        <f t="shared" si="3"/>
        <v>457096.05</v>
      </c>
      <c r="AO13" s="103"/>
      <c r="AP13" s="4"/>
    </row>
    <row r="14" spans="1:42" ht="30" x14ac:dyDescent="0.2">
      <c r="A14" s="92" t="s">
        <v>327</v>
      </c>
      <c r="B14" s="93" t="s">
        <v>68</v>
      </c>
      <c r="C14" s="93" t="s">
        <v>55</v>
      </c>
      <c r="D14" s="124">
        <v>76</v>
      </c>
      <c r="E14" s="87">
        <v>73.310812999999996</v>
      </c>
      <c r="F14" s="127">
        <v>309</v>
      </c>
      <c r="G14" s="87">
        <v>300.66216200000002</v>
      </c>
      <c r="H14" s="127">
        <v>39</v>
      </c>
      <c r="I14" s="127">
        <v>39</v>
      </c>
      <c r="J14" s="127">
        <v>12</v>
      </c>
      <c r="K14" s="127">
        <v>12</v>
      </c>
      <c r="L14" s="127">
        <v>1</v>
      </c>
      <c r="M14" s="127">
        <v>1</v>
      </c>
      <c r="N14" s="127">
        <v>0</v>
      </c>
      <c r="O14" s="127">
        <v>0</v>
      </c>
      <c r="P14" s="95">
        <f t="shared" si="4"/>
        <v>437</v>
      </c>
      <c r="Q14" s="95">
        <f t="shared" si="4"/>
        <v>425.97297500000002</v>
      </c>
      <c r="R14" s="127">
        <v>4</v>
      </c>
      <c r="S14" s="127">
        <v>4</v>
      </c>
      <c r="T14" s="127">
        <v>0</v>
      </c>
      <c r="U14" s="127">
        <v>0</v>
      </c>
      <c r="V14" s="127">
        <v>0</v>
      </c>
      <c r="W14" s="127">
        <v>0</v>
      </c>
      <c r="X14" s="127">
        <v>0</v>
      </c>
      <c r="Y14" s="127">
        <v>0</v>
      </c>
      <c r="Z14" s="96">
        <f t="shared" si="5"/>
        <v>4</v>
      </c>
      <c r="AA14" s="96">
        <f t="shared" si="6"/>
        <v>4</v>
      </c>
      <c r="AB14" s="97">
        <f t="shared" si="0"/>
        <v>441</v>
      </c>
      <c r="AC14" s="97">
        <f t="shared" si="0"/>
        <v>429.97297500000002</v>
      </c>
      <c r="AD14" s="88">
        <v>967246.29999999644</v>
      </c>
      <c r="AE14" s="89">
        <v>27567.069999999982</v>
      </c>
      <c r="AF14" s="89">
        <v>0</v>
      </c>
      <c r="AG14" s="89">
        <v>35364.28</v>
      </c>
      <c r="AH14" s="89">
        <v>207974.72000000023</v>
      </c>
      <c r="AI14" s="89">
        <v>75202.969999999914</v>
      </c>
      <c r="AJ14" s="106">
        <f t="shared" si="1"/>
        <v>1313355.3399999966</v>
      </c>
      <c r="AK14" s="122">
        <v>9754.75</v>
      </c>
      <c r="AL14" s="122">
        <v>0</v>
      </c>
      <c r="AM14" s="106">
        <f t="shared" si="2"/>
        <v>9754.75</v>
      </c>
      <c r="AN14" s="106">
        <f t="shared" si="3"/>
        <v>1323110.0899999966</v>
      </c>
      <c r="AO14" s="103"/>
      <c r="AP14" s="4"/>
    </row>
    <row r="15" spans="1:42" x14ac:dyDescent="0.2">
      <c r="A15" s="20"/>
      <c r="B15" s="20"/>
      <c r="C15" s="20"/>
      <c r="D15" s="127"/>
      <c r="E15" s="127"/>
      <c r="F15" s="127"/>
      <c r="G15" s="127"/>
      <c r="H15" s="127"/>
      <c r="I15" s="127"/>
      <c r="J15" s="127"/>
      <c r="K15" s="127"/>
      <c r="L15" s="127"/>
      <c r="M15" s="127"/>
      <c r="N15" s="127"/>
      <c r="O15" s="127"/>
      <c r="P15" s="53">
        <f t="shared" si="4"/>
        <v>0</v>
      </c>
      <c r="Q15" s="53">
        <f t="shared" si="4"/>
        <v>0</v>
      </c>
      <c r="R15" s="127"/>
      <c r="S15" s="127"/>
      <c r="T15" s="127"/>
      <c r="U15" s="127"/>
      <c r="V15" s="127"/>
      <c r="W15" s="127"/>
      <c r="X15" s="127"/>
      <c r="Y15" s="127"/>
      <c r="Z15" s="54">
        <f t="shared" si="5"/>
        <v>0</v>
      </c>
      <c r="AA15" s="54">
        <f t="shared" si="6"/>
        <v>0</v>
      </c>
      <c r="AB15" s="55">
        <f t="shared" si="0"/>
        <v>0</v>
      </c>
      <c r="AC15" s="55">
        <f t="shared" si="0"/>
        <v>0</v>
      </c>
      <c r="AD15" s="56"/>
      <c r="AE15" s="57"/>
      <c r="AF15" s="57"/>
      <c r="AG15" s="57"/>
      <c r="AH15" s="57"/>
      <c r="AI15" s="57"/>
      <c r="AJ15" s="58">
        <f t="shared" si="1"/>
        <v>0</v>
      </c>
      <c r="AK15" s="59"/>
      <c r="AL15" s="59"/>
      <c r="AM15" s="60">
        <f t="shared" si="2"/>
        <v>0</v>
      </c>
      <c r="AN15" s="60">
        <f t="shared" si="3"/>
        <v>0</v>
      </c>
      <c r="AO15" s="4"/>
      <c r="AP15" s="4"/>
    </row>
    <row r="16" spans="1:42" x14ac:dyDescent="0.2">
      <c r="A16" s="20"/>
      <c r="B16" s="20"/>
      <c r="C16" s="20"/>
      <c r="D16" s="127"/>
      <c r="E16" s="127"/>
      <c r="F16" s="127"/>
      <c r="G16" s="127"/>
      <c r="H16" s="127"/>
      <c r="I16" s="127"/>
      <c r="J16" s="127"/>
      <c r="K16" s="127"/>
      <c r="L16" s="127"/>
      <c r="M16" s="127"/>
      <c r="N16" s="127"/>
      <c r="O16" s="127"/>
      <c r="P16" s="53">
        <f t="shared" si="4"/>
        <v>0</v>
      </c>
      <c r="Q16" s="53">
        <f t="shared" si="4"/>
        <v>0</v>
      </c>
      <c r="R16" s="127"/>
      <c r="S16" s="127"/>
      <c r="T16" s="127"/>
      <c r="U16" s="127"/>
      <c r="V16" s="127"/>
      <c r="W16" s="127"/>
      <c r="X16" s="127"/>
      <c r="Y16" s="127"/>
      <c r="Z16" s="54">
        <f t="shared" si="5"/>
        <v>0</v>
      </c>
      <c r="AA16" s="54">
        <f t="shared" si="6"/>
        <v>0</v>
      </c>
      <c r="AB16" s="55">
        <f t="shared" si="0"/>
        <v>0</v>
      </c>
      <c r="AC16" s="55">
        <f t="shared" si="0"/>
        <v>0</v>
      </c>
      <c r="AD16" s="56"/>
      <c r="AE16" s="57"/>
      <c r="AF16" s="57"/>
      <c r="AG16" s="57"/>
      <c r="AH16" s="57"/>
      <c r="AI16" s="57"/>
      <c r="AJ16" s="58">
        <f t="shared" si="1"/>
        <v>0</v>
      </c>
      <c r="AK16" s="59"/>
      <c r="AL16" s="59"/>
      <c r="AM16" s="60">
        <f t="shared" si="2"/>
        <v>0</v>
      </c>
      <c r="AN16" s="60">
        <f t="shared" si="3"/>
        <v>0</v>
      </c>
      <c r="AO16" s="4"/>
      <c r="AP16" s="4"/>
    </row>
    <row r="17" spans="1:42" x14ac:dyDescent="0.2">
      <c r="A17" s="20"/>
      <c r="B17" s="20"/>
      <c r="C17" s="20"/>
      <c r="D17" s="127"/>
      <c r="E17" s="127"/>
      <c r="F17" s="127"/>
      <c r="G17" s="127"/>
      <c r="H17" s="127"/>
      <c r="I17" s="127"/>
      <c r="J17" s="127"/>
      <c r="K17" s="127"/>
      <c r="L17" s="127"/>
      <c r="M17" s="127"/>
      <c r="N17" s="127"/>
      <c r="O17" s="127"/>
      <c r="P17" s="53">
        <f t="shared" si="4"/>
        <v>0</v>
      </c>
      <c r="Q17" s="53">
        <f t="shared" si="4"/>
        <v>0</v>
      </c>
      <c r="R17" s="127"/>
      <c r="S17" s="127"/>
      <c r="T17" s="127"/>
      <c r="U17" s="127"/>
      <c r="V17" s="127"/>
      <c r="W17" s="127"/>
      <c r="X17" s="127"/>
      <c r="Y17" s="127"/>
      <c r="Z17" s="54">
        <f t="shared" si="5"/>
        <v>0</v>
      </c>
      <c r="AA17" s="54">
        <f t="shared" si="6"/>
        <v>0</v>
      </c>
      <c r="AB17" s="55">
        <f t="shared" si="0"/>
        <v>0</v>
      </c>
      <c r="AC17" s="55">
        <f t="shared" si="0"/>
        <v>0</v>
      </c>
      <c r="AD17" s="56"/>
      <c r="AE17" s="57"/>
      <c r="AF17" s="57"/>
      <c r="AG17" s="57"/>
      <c r="AH17" s="57"/>
      <c r="AI17" s="57"/>
      <c r="AJ17" s="58">
        <f t="shared" si="1"/>
        <v>0</v>
      </c>
      <c r="AK17" s="59"/>
      <c r="AL17" s="59"/>
      <c r="AM17" s="60">
        <f t="shared" si="2"/>
        <v>0</v>
      </c>
      <c r="AN17" s="60">
        <f t="shared" si="3"/>
        <v>0</v>
      </c>
      <c r="AO17" s="4"/>
      <c r="AP17" s="4"/>
    </row>
    <row r="18" spans="1:42" x14ac:dyDescent="0.2">
      <c r="A18" s="20"/>
      <c r="B18" s="20"/>
      <c r="C18" s="20"/>
      <c r="D18" s="127"/>
      <c r="E18" s="127"/>
      <c r="F18" s="127"/>
      <c r="G18" s="127"/>
      <c r="H18" s="127"/>
      <c r="I18" s="127"/>
      <c r="J18" s="127"/>
      <c r="K18" s="127"/>
      <c r="L18" s="127"/>
      <c r="M18" s="127"/>
      <c r="N18" s="127"/>
      <c r="O18" s="127"/>
      <c r="P18" s="53">
        <f t="shared" si="4"/>
        <v>0</v>
      </c>
      <c r="Q18" s="53">
        <f t="shared" si="4"/>
        <v>0</v>
      </c>
      <c r="R18" s="127"/>
      <c r="S18" s="127"/>
      <c r="T18" s="127"/>
      <c r="U18" s="127"/>
      <c r="V18" s="127"/>
      <c r="W18" s="127"/>
      <c r="X18" s="127"/>
      <c r="Y18" s="127"/>
      <c r="Z18" s="54">
        <f t="shared" si="5"/>
        <v>0</v>
      </c>
      <c r="AA18" s="54">
        <f t="shared" si="6"/>
        <v>0</v>
      </c>
      <c r="AB18" s="55">
        <f t="shared" si="0"/>
        <v>0</v>
      </c>
      <c r="AC18" s="55">
        <f t="shared" si="0"/>
        <v>0</v>
      </c>
      <c r="AD18" s="56"/>
      <c r="AE18" s="57"/>
      <c r="AF18" s="57"/>
      <c r="AG18" s="57"/>
      <c r="AH18" s="57"/>
      <c r="AI18" s="57"/>
      <c r="AJ18" s="58">
        <f t="shared" si="1"/>
        <v>0</v>
      </c>
      <c r="AK18" s="59"/>
      <c r="AL18" s="59"/>
      <c r="AM18" s="60">
        <f t="shared" si="2"/>
        <v>0</v>
      </c>
      <c r="AN18" s="60">
        <f t="shared" si="3"/>
        <v>0</v>
      </c>
      <c r="AO18" s="4"/>
      <c r="AP18" s="4"/>
    </row>
    <row r="19" spans="1:42" x14ac:dyDescent="0.2">
      <c r="A19" s="20"/>
      <c r="B19" s="20"/>
      <c r="C19" s="20"/>
      <c r="D19" s="127"/>
      <c r="E19" s="127"/>
      <c r="F19" s="127"/>
      <c r="G19" s="127"/>
      <c r="H19" s="127"/>
      <c r="I19" s="127"/>
      <c r="J19" s="127"/>
      <c r="K19" s="127"/>
      <c r="L19" s="127"/>
      <c r="M19" s="127"/>
      <c r="N19" s="127"/>
      <c r="O19" s="127"/>
      <c r="P19" s="53">
        <f t="shared" si="4"/>
        <v>0</v>
      </c>
      <c r="Q19" s="53">
        <f t="shared" si="4"/>
        <v>0</v>
      </c>
      <c r="R19" s="127"/>
      <c r="S19" s="127"/>
      <c r="T19" s="127"/>
      <c r="U19" s="127"/>
      <c r="V19" s="127"/>
      <c r="W19" s="127"/>
      <c r="X19" s="127"/>
      <c r="Y19" s="127"/>
      <c r="Z19" s="54">
        <f t="shared" si="5"/>
        <v>0</v>
      </c>
      <c r="AA19" s="54">
        <f t="shared" si="6"/>
        <v>0</v>
      </c>
      <c r="AB19" s="55">
        <f t="shared" si="0"/>
        <v>0</v>
      </c>
      <c r="AC19" s="55">
        <f t="shared" si="0"/>
        <v>0</v>
      </c>
      <c r="AD19" s="56"/>
      <c r="AE19" s="57"/>
      <c r="AF19" s="57"/>
      <c r="AG19" s="57"/>
      <c r="AH19" s="57"/>
      <c r="AI19" s="57"/>
      <c r="AJ19" s="58">
        <f t="shared" si="1"/>
        <v>0</v>
      </c>
      <c r="AK19" s="59"/>
      <c r="AL19" s="59"/>
      <c r="AM19" s="60">
        <f t="shared" si="2"/>
        <v>0</v>
      </c>
      <c r="AN19" s="60">
        <f t="shared" si="3"/>
        <v>0</v>
      </c>
      <c r="AO19" s="4"/>
      <c r="AP19" s="4"/>
    </row>
    <row r="20" spans="1:42" x14ac:dyDescent="0.2">
      <c r="A20" s="20"/>
      <c r="B20" s="20"/>
      <c r="C20" s="20"/>
      <c r="D20" s="127"/>
      <c r="E20" s="127"/>
      <c r="F20" s="127"/>
      <c r="G20" s="127"/>
      <c r="H20" s="127"/>
      <c r="I20" s="127"/>
      <c r="J20" s="127"/>
      <c r="K20" s="127"/>
      <c r="L20" s="127"/>
      <c r="M20" s="127"/>
      <c r="N20" s="127"/>
      <c r="O20" s="127"/>
      <c r="P20" s="53">
        <f t="shared" si="4"/>
        <v>0</v>
      </c>
      <c r="Q20" s="53">
        <f t="shared" si="4"/>
        <v>0</v>
      </c>
      <c r="R20" s="127"/>
      <c r="S20" s="127"/>
      <c r="T20" s="127"/>
      <c r="U20" s="127"/>
      <c r="V20" s="127"/>
      <c r="W20" s="127"/>
      <c r="X20" s="127"/>
      <c r="Y20" s="127"/>
      <c r="Z20" s="54">
        <f t="shared" si="5"/>
        <v>0</v>
      </c>
      <c r="AA20" s="54">
        <f t="shared" si="6"/>
        <v>0</v>
      </c>
      <c r="AB20" s="55">
        <f t="shared" si="0"/>
        <v>0</v>
      </c>
      <c r="AC20" s="55">
        <f t="shared" si="0"/>
        <v>0</v>
      </c>
      <c r="AD20" s="56"/>
      <c r="AE20" s="57"/>
      <c r="AF20" s="57"/>
      <c r="AG20" s="57"/>
      <c r="AH20" s="57"/>
      <c r="AI20" s="57"/>
      <c r="AJ20" s="58">
        <f t="shared" si="1"/>
        <v>0</v>
      </c>
      <c r="AK20" s="59"/>
      <c r="AL20" s="59"/>
      <c r="AM20" s="60">
        <f t="shared" si="2"/>
        <v>0</v>
      </c>
      <c r="AN20" s="60">
        <f t="shared" si="3"/>
        <v>0</v>
      </c>
      <c r="AO20" s="4"/>
      <c r="AP20" s="4"/>
    </row>
    <row r="21" spans="1:42" x14ac:dyDescent="0.2">
      <c r="A21" s="20"/>
      <c r="B21" s="20"/>
      <c r="C21" s="20"/>
      <c r="D21" s="127"/>
      <c r="E21" s="127"/>
      <c r="F21" s="127"/>
      <c r="G21" s="127"/>
      <c r="H21" s="127"/>
      <c r="I21" s="127"/>
      <c r="J21" s="127"/>
      <c r="K21" s="127"/>
      <c r="L21" s="127"/>
      <c r="M21" s="127"/>
      <c r="N21" s="127"/>
      <c r="O21" s="127"/>
      <c r="P21" s="53">
        <f t="shared" si="4"/>
        <v>0</v>
      </c>
      <c r="Q21" s="53">
        <f t="shared" si="4"/>
        <v>0</v>
      </c>
      <c r="R21" s="127"/>
      <c r="S21" s="127"/>
      <c r="T21" s="127"/>
      <c r="U21" s="127"/>
      <c r="V21" s="127"/>
      <c r="W21" s="127"/>
      <c r="X21" s="127"/>
      <c r="Y21" s="127"/>
      <c r="Z21" s="54">
        <f t="shared" si="5"/>
        <v>0</v>
      </c>
      <c r="AA21" s="54">
        <f t="shared" si="6"/>
        <v>0</v>
      </c>
      <c r="AB21" s="55">
        <f t="shared" si="0"/>
        <v>0</v>
      </c>
      <c r="AC21" s="55">
        <f t="shared" si="0"/>
        <v>0</v>
      </c>
      <c r="AD21" s="56"/>
      <c r="AE21" s="57"/>
      <c r="AF21" s="57"/>
      <c r="AG21" s="57"/>
      <c r="AH21" s="57"/>
      <c r="AI21" s="57"/>
      <c r="AJ21" s="58">
        <f t="shared" si="1"/>
        <v>0</v>
      </c>
      <c r="AK21" s="59"/>
      <c r="AL21" s="59"/>
      <c r="AM21" s="60">
        <f t="shared" si="2"/>
        <v>0</v>
      </c>
      <c r="AN21" s="60">
        <f t="shared" si="3"/>
        <v>0</v>
      </c>
      <c r="AO21" s="4"/>
      <c r="AP21" s="4"/>
    </row>
    <row r="22" spans="1:42" x14ac:dyDescent="0.2">
      <c r="A22" s="20"/>
      <c r="B22" s="20"/>
      <c r="C22" s="20"/>
      <c r="D22" s="127"/>
      <c r="E22" s="127"/>
      <c r="F22" s="127"/>
      <c r="G22" s="127"/>
      <c r="H22" s="127"/>
      <c r="I22" s="127"/>
      <c r="J22" s="127"/>
      <c r="K22" s="127"/>
      <c r="L22" s="127"/>
      <c r="M22" s="127"/>
      <c r="N22" s="127"/>
      <c r="O22" s="127"/>
      <c r="P22" s="53">
        <f t="shared" si="4"/>
        <v>0</v>
      </c>
      <c r="Q22" s="53">
        <f t="shared" si="4"/>
        <v>0</v>
      </c>
      <c r="R22" s="127"/>
      <c r="S22" s="127"/>
      <c r="T22" s="127"/>
      <c r="U22" s="127"/>
      <c r="V22" s="127"/>
      <c r="W22" s="127"/>
      <c r="X22" s="127"/>
      <c r="Y22" s="127"/>
      <c r="Z22" s="54">
        <f t="shared" si="5"/>
        <v>0</v>
      </c>
      <c r="AA22" s="54">
        <f t="shared" si="6"/>
        <v>0</v>
      </c>
      <c r="AB22" s="55">
        <f t="shared" si="0"/>
        <v>0</v>
      </c>
      <c r="AC22" s="55">
        <f t="shared" si="0"/>
        <v>0</v>
      </c>
      <c r="AD22" s="56"/>
      <c r="AE22" s="57"/>
      <c r="AF22" s="57"/>
      <c r="AG22" s="57"/>
      <c r="AH22" s="57"/>
      <c r="AI22" s="57"/>
      <c r="AJ22" s="58">
        <f t="shared" si="1"/>
        <v>0</v>
      </c>
      <c r="AK22" s="59"/>
      <c r="AL22" s="59"/>
      <c r="AM22" s="60">
        <f t="shared" si="2"/>
        <v>0</v>
      </c>
      <c r="AN22" s="60">
        <f t="shared" si="3"/>
        <v>0</v>
      </c>
      <c r="AO22" s="4"/>
      <c r="AP22" s="4"/>
    </row>
    <row r="23" spans="1:42" x14ac:dyDescent="0.2">
      <c r="A23" s="20"/>
      <c r="B23" s="20"/>
      <c r="C23" s="20"/>
      <c r="D23" s="127"/>
      <c r="E23" s="127"/>
      <c r="F23" s="127"/>
      <c r="G23" s="127"/>
      <c r="H23" s="127"/>
      <c r="I23" s="127"/>
      <c r="J23" s="127"/>
      <c r="K23" s="127"/>
      <c r="L23" s="127"/>
      <c r="M23" s="127"/>
      <c r="N23" s="127"/>
      <c r="O23" s="127"/>
      <c r="P23" s="53">
        <f t="shared" si="4"/>
        <v>0</v>
      </c>
      <c r="Q23" s="53">
        <f t="shared" si="4"/>
        <v>0</v>
      </c>
      <c r="R23" s="127"/>
      <c r="S23" s="127"/>
      <c r="T23" s="127"/>
      <c r="U23" s="127"/>
      <c r="V23" s="127"/>
      <c r="W23" s="127"/>
      <c r="X23" s="127"/>
      <c r="Y23" s="127"/>
      <c r="Z23" s="54">
        <f t="shared" si="5"/>
        <v>0</v>
      </c>
      <c r="AA23" s="54">
        <f t="shared" si="6"/>
        <v>0</v>
      </c>
      <c r="AB23" s="55">
        <f t="shared" ref="AB23:AC51" si="7">P23+Z23</f>
        <v>0</v>
      </c>
      <c r="AC23" s="55">
        <f t="shared" si="7"/>
        <v>0</v>
      </c>
      <c r="AD23" s="56"/>
      <c r="AE23" s="57"/>
      <c r="AF23" s="57"/>
      <c r="AG23" s="57"/>
      <c r="AH23" s="57"/>
      <c r="AI23" s="57"/>
      <c r="AJ23" s="58">
        <f t="shared" si="1"/>
        <v>0</v>
      </c>
      <c r="AK23" s="59"/>
      <c r="AL23" s="59"/>
      <c r="AM23" s="60">
        <f t="shared" si="2"/>
        <v>0</v>
      </c>
      <c r="AN23" s="60">
        <f t="shared" si="3"/>
        <v>0</v>
      </c>
      <c r="AO23" s="4"/>
      <c r="AP23" s="4"/>
    </row>
    <row r="24" spans="1:42" x14ac:dyDescent="0.2">
      <c r="A24" s="20"/>
      <c r="B24" s="20"/>
      <c r="C24" s="20"/>
      <c r="D24" s="127"/>
      <c r="E24" s="127"/>
      <c r="F24" s="127"/>
      <c r="G24" s="127"/>
      <c r="H24" s="127"/>
      <c r="I24" s="127"/>
      <c r="J24" s="127"/>
      <c r="K24" s="127"/>
      <c r="L24" s="127"/>
      <c r="M24" s="127"/>
      <c r="N24" s="127"/>
      <c r="O24" s="127"/>
      <c r="P24" s="53">
        <f t="shared" ref="P24:Q51" si="8">SUM(D24,F24,H24,J24,L24,N24)</f>
        <v>0</v>
      </c>
      <c r="Q24" s="53">
        <f t="shared" si="8"/>
        <v>0</v>
      </c>
      <c r="R24" s="127"/>
      <c r="S24" s="127"/>
      <c r="T24" s="127"/>
      <c r="U24" s="127"/>
      <c r="V24" s="127"/>
      <c r="W24" s="127"/>
      <c r="X24" s="127"/>
      <c r="Y24" s="127"/>
      <c r="Z24" s="54">
        <f t="shared" si="5"/>
        <v>0</v>
      </c>
      <c r="AA24" s="54">
        <f t="shared" si="6"/>
        <v>0</v>
      </c>
      <c r="AB24" s="55">
        <f t="shared" si="7"/>
        <v>0</v>
      </c>
      <c r="AC24" s="55">
        <f t="shared" si="7"/>
        <v>0</v>
      </c>
      <c r="AD24" s="56"/>
      <c r="AE24" s="57"/>
      <c r="AF24" s="57"/>
      <c r="AG24" s="57"/>
      <c r="AH24" s="57"/>
      <c r="AI24" s="57"/>
      <c r="AJ24" s="58">
        <f t="shared" si="1"/>
        <v>0</v>
      </c>
      <c r="AK24" s="59"/>
      <c r="AL24" s="59"/>
      <c r="AM24" s="60">
        <f t="shared" si="2"/>
        <v>0</v>
      </c>
      <c r="AN24" s="60">
        <f t="shared" si="3"/>
        <v>0</v>
      </c>
      <c r="AO24" s="4"/>
      <c r="AP24" s="4"/>
    </row>
    <row r="25" spans="1:42" x14ac:dyDescent="0.2">
      <c r="A25" s="20"/>
      <c r="B25" s="20"/>
      <c r="C25" s="20"/>
      <c r="D25" s="127"/>
      <c r="E25" s="127"/>
      <c r="F25" s="127"/>
      <c r="G25" s="127"/>
      <c r="H25" s="127"/>
      <c r="I25" s="127"/>
      <c r="J25" s="127"/>
      <c r="K25" s="127"/>
      <c r="L25" s="127"/>
      <c r="M25" s="127"/>
      <c r="N25" s="127"/>
      <c r="O25" s="127"/>
      <c r="P25" s="53">
        <f t="shared" si="8"/>
        <v>0</v>
      </c>
      <c r="Q25" s="53">
        <f t="shared" si="8"/>
        <v>0</v>
      </c>
      <c r="R25" s="127"/>
      <c r="S25" s="127"/>
      <c r="T25" s="127"/>
      <c r="U25" s="127"/>
      <c r="V25" s="127"/>
      <c r="W25" s="127"/>
      <c r="X25" s="127"/>
      <c r="Y25" s="127"/>
      <c r="Z25" s="54">
        <f t="shared" si="5"/>
        <v>0</v>
      </c>
      <c r="AA25" s="54">
        <f t="shared" si="6"/>
        <v>0</v>
      </c>
      <c r="AB25" s="55">
        <f t="shared" si="7"/>
        <v>0</v>
      </c>
      <c r="AC25" s="55">
        <f t="shared" si="7"/>
        <v>0</v>
      </c>
      <c r="AD25" s="56"/>
      <c r="AE25" s="57"/>
      <c r="AF25" s="57"/>
      <c r="AG25" s="57"/>
      <c r="AH25" s="57"/>
      <c r="AI25" s="57"/>
      <c r="AJ25" s="58">
        <f t="shared" si="1"/>
        <v>0</v>
      </c>
      <c r="AK25" s="59"/>
      <c r="AL25" s="59"/>
      <c r="AM25" s="60">
        <f t="shared" si="2"/>
        <v>0</v>
      </c>
      <c r="AN25" s="60">
        <f t="shared" si="3"/>
        <v>0</v>
      </c>
      <c r="AO25" s="4"/>
      <c r="AP25" s="4"/>
    </row>
    <row r="26" spans="1:42" x14ac:dyDescent="0.2">
      <c r="A26" s="20"/>
      <c r="B26" s="20"/>
      <c r="C26" s="20"/>
      <c r="D26" s="127"/>
      <c r="E26" s="127"/>
      <c r="F26" s="127"/>
      <c r="G26" s="127"/>
      <c r="H26" s="127"/>
      <c r="I26" s="127"/>
      <c r="J26" s="127"/>
      <c r="K26" s="127"/>
      <c r="L26" s="127"/>
      <c r="M26" s="127"/>
      <c r="N26" s="127"/>
      <c r="O26" s="127"/>
      <c r="P26" s="53">
        <f t="shared" si="8"/>
        <v>0</v>
      </c>
      <c r="Q26" s="53">
        <f t="shared" si="8"/>
        <v>0</v>
      </c>
      <c r="R26" s="127"/>
      <c r="S26" s="127"/>
      <c r="T26" s="127"/>
      <c r="U26" s="127"/>
      <c r="V26" s="127"/>
      <c r="W26" s="127"/>
      <c r="X26" s="127"/>
      <c r="Y26" s="127"/>
      <c r="Z26" s="54">
        <f t="shared" si="5"/>
        <v>0</v>
      </c>
      <c r="AA26" s="54">
        <f t="shared" si="6"/>
        <v>0</v>
      </c>
      <c r="AB26" s="55">
        <f t="shared" si="7"/>
        <v>0</v>
      </c>
      <c r="AC26" s="55">
        <f t="shared" si="7"/>
        <v>0</v>
      </c>
      <c r="AD26" s="56"/>
      <c r="AE26" s="57"/>
      <c r="AF26" s="57"/>
      <c r="AG26" s="57"/>
      <c r="AH26" s="57"/>
      <c r="AI26" s="57"/>
      <c r="AJ26" s="58">
        <f t="shared" si="1"/>
        <v>0</v>
      </c>
      <c r="AK26" s="59"/>
      <c r="AL26" s="59"/>
      <c r="AM26" s="60">
        <f t="shared" si="2"/>
        <v>0</v>
      </c>
      <c r="AN26" s="60">
        <f t="shared" si="3"/>
        <v>0</v>
      </c>
      <c r="AO26" s="4"/>
      <c r="AP26" s="4"/>
    </row>
    <row r="27" spans="1:42" x14ac:dyDescent="0.2">
      <c r="A27" s="20"/>
      <c r="B27" s="20"/>
      <c r="C27" s="20"/>
      <c r="D27" s="127"/>
      <c r="E27" s="127"/>
      <c r="F27" s="127"/>
      <c r="G27" s="127"/>
      <c r="H27" s="127"/>
      <c r="I27" s="127"/>
      <c r="J27" s="127"/>
      <c r="K27" s="127"/>
      <c r="L27" s="127"/>
      <c r="M27" s="127"/>
      <c r="N27" s="127"/>
      <c r="O27" s="127"/>
      <c r="P27" s="53">
        <f t="shared" si="8"/>
        <v>0</v>
      </c>
      <c r="Q27" s="53">
        <f t="shared" si="8"/>
        <v>0</v>
      </c>
      <c r="R27" s="127"/>
      <c r="S27" s="127"/>
      <c r="T27" s="127"/>
      <c r="U27" s="127"/>
      <c r="V27" s="127"/>
      <c r="W27" s="127"/>
      <c r="X27" s="127"/>
      <c r="Y27" s="127"/>
      <c r="Z27" s="54">
        <f t="shared" si="5"/>
        <v>0</v>
      </c>
      <c r="AA27" s="54">
        <f t="shared" si="6"/>
        <v>0</v>
      </c>
      <c r="AB27" s="55">
        <f t="shared" si="7"/>
        <v>0</v>
      </c>
      <c r="AC27" s="55">
        <f t="shared" si="7"/>
        <v>0</v>
      </c>
      <c r="AD27" s="56"/>
      <c r="AE27" s="57"/>
      <c r="AF27" s="57"/>
      <c r="AG27" s="57"/>
      <c r="AH27" s="57"/>
      <c r="AI27" s="57"/>
      <c r="AJ27" s="58">
        <f t="shared" si="1"/>
        <v>0</v>
      </c>
      <c r="AK27" s="59"/>
      <c r="AL27" s="59"/>
      <c r="AM27" s="60">
        <f t="shared" si="2"/>
        <v>0</v>
      </c>
      <c r="AN27" s="60">
        <f t="shared" si="3"/>
        <v>0</v>
      </c>
      <c r="AO27" s="4"/>
      <c r="AP27" s="4"/>
    </row>
    <row r="28" spans="1:42" x14ac:dyDescent="0.2">
      <c r="A28" s="20"/>
      <c r="B28" s="20"/>
      <c r="C28" s="20"/>
      <c r="D28" s="127"/>
      <c r="E28" s="127"/>
      <c r="F28" s="127"/>
      <c r="G28" s="127"/>
      <c r="H28" s="127"/>
      <c r="I28" s="127"/>
      <c r="J28" s="127"/>
      <c r="K28" s="127"/>
      <c r="L28" s="127"/>
      <c r="M28" s="127"/>
      <c r="N28" s="127"/>
      <c r="O28" s="127"/>
      <c r="P28" s="53">
        <f t="shared" si="8"/>
        <v>0</v>
      </c>
      <c r="Q28" s="53">
        <f t="shared" si="8"/>
        <v>0</v>
      </c>
      <c r="R28" s="127"/>
      <c r="S28" s="127"/>
      <c r="T28" s="127"/>
      <c r="U28" s="127"/>
      <c r="V28" s="127"/>
      <c r="W28" s="127"/>
      <c r="X28" s="127"/>
      <c r="Y28" s="127"/>
      <c r="Z28" s="54">
        <f t="shared" si="5"/>
        <v>0</v>
      </c>
      <c r="AA28" s="54">
        <f t="shared" si="6"/>
        <v>0</v>
      </c>
      <c r="AB28" s="55">
        <f t="shared" si="7"/>
        <v>0</v>
      </c>
      <c r="AC28" s="55">
        <f t="shared" si="7"/>
        <v>0</v>
      </c>
      <c r="AD28" s="56"/>
      <c r="AE28" s="57"/>
      <c r="AF28" s="57"/>
      <c r="AG28" s="57"/>
      <c r="AH28" s="57"/>
      <c r="AI28" s="57"/>
      <c r="AJ28" s="58">
        <f t="shared" si="1"/>
        <v>0</v>
      </c>
      <c r="AK28" s="59"/>
      <c r="AL28" s="59"/>
      <c r="AM28" s="60">
        <f t="shared" si="2"/>
        <v>0</v>
      </c>
      <c r="AN28" s="60">
        <f t="shared" si="3"/>
        <v>0</v>
      </c>
      <c r="AO28" s="4"/>
      <c r="AP28" s="4"/>
    </row>
    <row r="29" spans="1:42" x14ac:dyDescent="0.2">
      <c r="A29" s="20"/>
      <c r="B29" s="20"/>
      <c r="C29" s="20"/>
      <c r="D29" s="127"/>
      <c r="E29" s="127"/>
      <c r="F29" s="127"/>
      <c r="G29" s="127"/>
      <c r="H29" s="127"/>
      <c r="I29" s="127"/>
      <c r="J29" s="127"/>
      <c r="K29" s="127"/>
      <c r="L29" s="127"/>
      <c r="M29" s="127"/>
      <c r="N29" s="127"/>
      <c r="O29" s="127"/>
      <c r="P29" s="53">
        <f t="shared" si="8"/>
        <v>0</v>
      </c>
      <c r="Q29" s="53">
        <f t="shared" si="8"/>
        <v>0</v>
      </c>
      <c r="R29" s="127"/>
      <c r="S29" s="127"/>
      <c r="T29" s="127"/>
      <c r="U29" s="127"/>
      <c r="V29" s="127"/>
      <c r="W29" s="127"/>
      <c r="X29" s="127"/>
      <c r="Y29" s="127"/>
      <c r="Z29" s="54">
        <f t="shared" si="5"/>
        <v>0</v>
      </c>
      <c r="AA29" s="54">
        <f t="shared" si="6"/>
        <v>0</v>
      </c>
      <c r="AB29" s="55">
        <f t="shared" si="7"/>
        <v>0</v>
      </c>
      <c r="AC29" s="55">
        <f t="shared" si="7"/>
        <v>0</v>
      </c>
      <c r="AD29" s="56"/>
      <c r="AE29" s="57"/>
      <c r="AF29" s="57"/>
      <c r="AG29" s="57"/>
      <c r="AH29" s="57"/>
      <c r="AI29" s="57"/>
      <c r="AJ29" s="58">
        <f t="shared" si="1"/>
        <v>0</v>
      </c>
      <c r="AK29" s="59"/>
      <c r="AL29" s="59"/>
      <c r="AM29" s="60">
        <f t="shared" si="2"/>
        <v>0</v>
      </c>
      <c r="AN29" s="60">
        <f t="shared" si="3"/>
        <v>0</v>
      </c>
      <c r="AO29" s="4"/>
      <c r="AP29" s="4"/>
    </row>
    <row r="30" spans="1:42" x14ac:dyDescent="0.2">
      <c r="A30" s="20"/>
      <c r="B30" s="20"/>
      <c r="C30" s="20"/>
      <c r="D30" s="127"/>
      <c r="E30" s="127"/>
      <c r="F30" s="127"/>
      <c r="G30" s="127"/>
      <c r="H30" s="127"/>
      <c r="I30" s="127"/>
      <c r="J30" s="127"/>
      <c r="K30" s="127"/>
      <c r="L30" s="127"/>
      <c r="M30" s="127"/>
      <c r="N30" s="127"/>
      <c r="O30" s="127"/>
      <c r="P30" s="53">
        <f t="shared" si="8"/>
        <v>0</v>
      </c>
      <c r="Q30" s="53">
        <f t="shared" si="8"/>
        <v>0</v>
      </c>
      <c r="R30" s="127"/>
      <c r="S30" s="127"/>
      <c r="T30" s="127"/>
      <c r="U30" s="127"/>
      <c r="V30" s="127"/>
      <c r="W30" s="127"/>
      <c r="X30" s="127"/>
      <c r="Y30" s="127"/>
      <c r="Z30" s="54">
        <f t="shared" si="5"/>
        <v>0</v>
      </c>
      <c r="AA30" s="54">
        <f t="shared" si="6"/>
        <v>0</v>
      </c>
      <c r="AB30" s="55">
        <f t="shared" si="7"/>
        <v>0</v>
      </c>
      <c r="AC30" s="55">
        <f t="shared" si="7"/>
        <v>0</v>
      </c>
      <c r="AD30" s="56"/>
      <c r="AE30" s="57"/>
      <c r="AF30" s="57"/>
      <c r="AG30" s="57"/>
      <c r="AH30" s="57"/>
      <c r="AI30" s="57"/>
      <c r="AJ30" s="58">
        <f t="shared" si="1"/>
        <v>0</v>
      </c>
      <c r="AK30" s="59"/>
      <c r="AL30" s="59"/>
      <c r="AM30" s="60">
        <f t="shared" si="2"/>
        <v>0</v>
      </c>
      <c r="AN30" s="60">
        <f t="shared" si="3"/>
        <v>0</v>
      </c>
      <c r="AO30" s="4"/>
      <c r="AP30" s="4"/>
    </row>
    <row r="31" spans="1:42" x14ac:dyDescent="0.2">
      <c r="A31" s="20"/>
      <c r="B31" s="20"/>
      <c r="C31" s="20"/>
      <c r="D31" s="127"/>
      <c r="E31" s="127"/>
      <c r="F31" s="127"/>
      <c r="G31" s="127"/>
      <c r="H31" s="127"/>
      <c r="I31" s="127"/>
      <c r="J31" s="127"/>
      <c r="K31" s="127"/>
      <c r="L31" s="127"/>
      <c r="M31" s="127"/>
      <c r="N31" s="127"/>
      <c r="O31" s="127"/>
      <c r="P31" s="53">
        <f t="shared" si="8"/>
        <v>0</v>
      </c>
      <c r="Q31" s="53">
        <f t="shared" si="8"/>
        <v>0</v>
      </c>
      <c r="R31" s="127"/>
      <c r="S31" s="127"/>
      <c r="T31" s="127"/>
      <c r="U31" s="127"/>
      <c r="V31" s="127"/>
      <c r="W31" s="127"/>
      <c r="X31" s="127"/>
      <c r="Y31" s="127"/>
      <c r="Z31" s="54">
        <f t="shared" si="5"/>
        <v>0</v>
      </c>
      <c r="AA31" s="54">
        <f t="shared" si="6"/>
        <v>0</v>
      </c>
      <c r="AB31" s="55">
        <f t="shared" si="7"/>
        <v>0</v>
      </c>
      <c r="AC31" s="55">
        <f t="shared" si="7"/>
        <v>0</v>
      </c>
      <c r="AD31" s="56"/>
      <c r="AE31" s="57"/>
      <c r="AF31" s="57"/>
      <c r="AG31" s="57"/>
      <c r="AH31" s="57"/>
      <c r="AI31" s="57"/>
      <c r="AJ31" s="58">
        <f t="shared" si="1"/>
        <v>0</v>
      </c>
      <c r="AK31" s="59"/>
      <c r="AL31" s="59"/>
      <c r="AM31" s="60">
        <f t="shared" si="2"/>
        <v>0</v>
      </c>
      <c r="AN31" s="60">
        <f t="shared" si="3"/>
        <v>0</v>
      </c>
      <c r="AO31" s="4"/>
      <c r="AP31" s="4"/>
    </row>
    <row r="32" spans="1:42" x14ac:dyDescent="0.2">
      <c r="A32" s="20"/>
      <c r="B32" s="20"/>
      <c r="C32" s="20"/>
      <c r="D32" s="127"/>
      <c r="E32" s="127"/>
      <c r="F32" s="127"/>
      <c r="G32" s="127"/>
      <c r="H32" s="127"/>
      <c r="I32" s="127"/>
      <c r="J32" s="127"/>
      <c r="K32" s="127"/>
      <c r="L32" s="127"/>
      <c r="M32" s="127"/>
      <c r="N32" s="127"/>
      <c r="O32" s="127"/>
      <c r="P32" s="53">
        <f t="shared" si="8"/>
        <v>0</v>
      </c>
      <c r="Q32" s="53">
        <f t="shared" si="8"/>
        <v>0</v>
      </c>
      <c r="R32" s="127"/>
      <c r="S32" s="127"/>
      <c r="T32" s="127"/>
      <c r="U32" s="127"/>
      <c r="V32" s="127"/>
      <c r="W32" s="127"/>
      <c r="X32" s="127"/>
      <c r="Y32" s="127"/>
      <c r="Z32" s="54">
        <f t="shared" si="5"/>
        <v>0</v>
      </c>
      <c r="AA32" s="54">
        <f t="shared" si="6"/>
        <v>0</v>
      </c>
      <c r="AB32" s="55">
        <f t="shared" si="7"/>
        <v>0</v>
      </c>
      <c r="AC32" s="55">
        <f t="shared" si="7"/>
        <v>0</v>
      </c>
      <c r="AD32" s="56"/>
      <c r="AE32" s="57"/>
      <c r="AF32" s="57"/>
      <c r="AG32" s="57"/>
      <c r="AH32" s="57"/>
      <c r="AI32" s="57"/>
      <c r="AJ32" s="58">
        <f t="shared" si="1"/>
        <v>0</v>
      </c>
      <c r="AK32" s="59"/>
      <c r="AL32" s="59"/>
      <c r="AM32" s="60">
        <f t="shared" si="2"/>
        <v>0</v>
      </c>
      <c r="AN32" s="60">
        <f t="shared" si="3"/>
        <v>0</v>
      </c>
      <c r="AO32" s="4"/>
      <c r="AP32" s="4"/>
    </row>
    <row r="33" spans="1:42" x14ac:dyDescent="0.2">
      <c r="A33" s="20"/>
      <c r="B33" s="20"/>
      <c r="C33" s="20"/>
      <c r="D33" s="127"/>
      <c r="E33" s="127"/>
      <c r="F33" s="127"/>
      <c r="G33" s="127"/>
      <c r="H33" s="127"/>
      <c r="I33" s="127"/>
      <c r="J33" s="127"/>
      <c r="K33" s="127"/>
      <c r="L33" s="127"/>
      <c r="M33" s="127"/>
      <c r="N33" s="127"/>
      <c r="O33" s="127"/>
      <c r="P33" s="53">
        <f t="shared" si="8"/>
        <v>0</v>
      </c>
      <c r="Q33" s="53">
        <f t="shared" si="8"/>
        <v>0</v>
      </c>
      <c r="R33" s="127"/>
      <c r="S33" s="127"/>
      <c r="T33" s="127"/>
      <c r="U33" s="127"/>
      <c r="V33" s="127"/>
      <c r="W33" s="127"/>
      <c r="X33" s="127"/>
      <c r="Y33" s="127"/>
      <c r="Z33" s="54">
        <f t="shared" si="5"/>
        <v>0</v>
      </c>
      <c r="AA33" s="54">
        <f t="shared" si="6"/>
        <v>0</v>
      </c>
      <c r="AB33" s="55">
        <f t="shared" si="7"/>
        <v>0</v>
      </c>
      <c r="AC33" s="55">
        <f t="shared" si="7"/>
        <v>0</v>
      </c>
      <c r="AD33" s="56"/>
      <c r="AE33" s="57"/>
      <c r="AF33" s="57"/>
      <c r="AG33" s="57"/>
      <c r="AH33" s="57"/>
      <c r="AI33" s="57"/>
      <c r="AJ33" s="58">
        <f t="shared" si="1"/>
        <v>0</v>
      </c>
      <c r="AK33" s="59"/>
      <c r="AL33" s="59"/>
      <c r="AM33" s="60">
        <f t="shared" si="2"/>
        <v>0</v>
      </c>
      <c r="AN33" s="60">
        <f t="shared" si="3"/>
        <v>0</v>
      </c>
      <c r="AO33" s="4"/>
      <c r="AP33" s="4"/>
    </row>
    <row r="34" spans="1:42" x14ac:dyDescent="0.2">
      <c r="A34" s="20"/>
      <c r="B34" s="20"/>
      <c r="C34" s="20"/>
      <c r="D34" s="127"/>
      <c r="E34" s="127"/>
      <c r="F34" s="127"/>
      <c r="G34" s="127"/>
      <c r="H34" s="127"/>
      <c r="I34" s="127"/>
      <c r="J34" s="127"/>
      <c r="K34" s="127"/>
      <c r="L34" s="127"/>
      <c r="M34" s="127"/>
      <c r="N34" s="127"/>
      <c r="O34" s="127"/>
      <c r="P34" s="53">
        <f t="shared" si="8"/>
        <v>0</v>
      </c>
      <c r="Q34" s="53">
        <f t="shared" si="8"/>
        <v>0</v>
      </c>
      <c r="R34" s="127"/>
      <c r="S34" s="127"/>
      <c r="T34" s="127"/>
      <c r="U34" s="127"/>
      <c r="V34" s="127"/>
      <c r="W34" s="127"/>
      <c r="X34" s="127"/>
      <c r="Y34" s="127"/>
      <c r="Z34" s="54">
        <f t="shared" si="5"/>
        <v>0</v>
      </c>
      <c r="AA34" s="54">
        <f t="shared" si="6"/>
        <v>0</v>
      </c>
      <c r="AB34" s="55">
        <f t="shared" si="7"/>
        <v>0</v>
      </c>
      <c r="AC34" s="55">
        <f t="shared" si="7"/>
        <v>0</v>
      </c>
      <c r="AD34" s="56"/>
      <c r="AE34" s="57"/>
      <c r="AF34" s="57"/>
      <c r="AG34" s="57"/>
      <c r="AH34" s="57"/>
      <c r="AI34" s="57"/>
      <c r="AJ34" s="58">
        <f t="shared" si="1"/>
        <v>0</v>
      </c>
      <c r="AK34" s="59"/>
      <c r="AL34" s="59"/>
      <c r="AM34" s="60">
        <f t="shared" si="2"/>
        <v>0</v>
      </c>
      <c r="AN34" s="60">
        <f t="shared" si="3"/>
        <v>0</v>
      </c>
      <c r="AO34" s="4"/>
      <c r="AP34" s="4"/>
    </row>
    <row r="35" spans="1:42" x14ac:dyDescent="0.2">
      <c r="A35" s="20"/>
      <c r="B35" s="20"/>
      <c r="C35" s="20"/>
      <c r="D35" s="127"/>
      <c r="E35" s="127"/>
      <c r="F35" s="127"/>
      <c r="G35" s="127"/>
      <c r="H35" s="127"/>
      <c r="I35" s="127"/>
      <c r="J35" s="127"/>
      <c r="K35" s="127"/>
      <c r="L35" s="127"/>
      <c r="M35" s="127"/>
      <c r="N35" s="127"/>
      <c r="O35" s="127"/>
      <c r="P35" s="53">
        <f t="shared" si="8"/>
        <v>0</v>
      </c>
      <c r="Q35" s="53">
        <f t="shared" si="8"/>
        <v>0</v>
      </c>
      <c r="R35" s="127"/>
      <c r="S35" s="127"/>
      <c r="T35" s="127"/>
      <c r="U35" s="127"/>
      <c r="V35" s="127"/>
      <c r="W35" s="127"/>
      <c r="X35" s="127"/>
      <c r="Y35" s="127"/>
      <c r="Z35" s="54">
        <f t="shared" si="5"/>
        <v>0</v>
      </c>
      <c r="AA35" s="54">
        <f t="shared" si="6"/>
        <v>0</v>
      </c>
      <c r="AB35" s="55">
        <f t="shared" si="7"/>
        <v>0</v>
      </c>
      <c r="AC35" s="55">
        <f t="shared" si="7"/>
        <v>0</v>
      </c>
      <c r="AD35" s="56"/>
      <c r="AE35" s="57"/>
      <c r="AF35" s="57"/>
      <c r="AG35" s="57"/>
      <c r="AH35" s="57"/>
      <c r="AI35" s="57"/>
      <c r="AJ35" s="58">
        <f t="shared" si="1"/>
        <v>0</v>
      </c>
      <c r="AK35" s="59"/>
      <c r="AL35" s="59"/>
      <c r="AM35" s="60">
        <f t="shared" si="2"/>
        <v>0</v>
      </c>
      <c r="AN35" s="60">
        <f t="shared" si="3"/>
        <v>0</v>
      </c>
      <c r="AO35" s="4"/>
      <c r="AP35" s="4"/>
    </row>
    <row r="36" spans="1:42" x14ac:dyDescent="0.2">
      <c r="A36" s="20"/>
      <c r="B36" s="20"/>
      <c r="C36" s="20"/>
      <c r="D36" s="127"/>
      <c r="E36" s="127"/>
      <c r="F36" s="127"/>
      <c r="G36" s="127"/>
      <c r="H36" s="127"/>
      <c r="I36" s="127"/>
      <c r="J36" s="127"/>
      <c r="K36" s="127"/>
      <c r="L36" s="127"/>
      <c r="M36" s="127"/>
      <c r="N36" s="127"/>
      <c r="O36" s="127"/>
      <c r="P36" s="53">
        <f t="shared" si="8"/>
        <v>0</v>
      </c>
      <c r="Q36" s="53">
        <f t="shared" si="8"/>
        <v>0</v>
      </c>
      <c r="R36" s="127"/>
      <c r="S36" s="127"/>
      <c r="T36" s="127"/>
      <c r="U36" s="127"/>
      <c r="V36" s="127"/>
      <c r="W36" s="127"/>
      <c r="X36" s="127"/>
      <c r="Y36" s="127"/>
      <c r="Z36" s="54">
        <f t="shared" si="5"/>
        <v>0</v>
      </c>
      <c r="AA36" s="54">
        <f t="shared" si="6"/>
        <v>0</v>
      </c>
      <c r="AB36" s="55">
        <f t="shared" si="7"/>
        <v>0</v>
      </c>
      <c r="AC36" s="55">
        <f t="shared" si="7"/>
        <v>0</v>
      </c>
      <c r="AD36" s="56"/>
      <c r="AE36" s="57"/>
      <c r="AF36" s="57"/>
      <c r="AG36" s="57"/>
      <c r="AH36" s="57"/>
      <c r="AI36" s="57"/>
      <c r="AJ36" s="58">
        <f t="shared" si="1"/>
        <v>0</v>
      </c>
      <c r="AK36" s="59"/>
      <c r="AL36" s="59"/>
      <c r="AM36" s="60">
        <f t="shared" si="2"/>
        <v>0</v>
      </c>
      <c r="AN36" s="60">
        <f t="shared" si="3"/>
        <v>0</v>
      </c>
      <c r="AO36" s="4"/>
      <c r="AP36" s="4"/>
    </row>
    <row r="37" spans="1:42" x14ac:dyDescent="0.2">
      <c r="A37" s="20"/>
      <c r="B37" s="20"/>
      <c r="C37" s="20"/>
      <c r="D37" s="127"/>
      <c r="E37" s="127"/>
      <c r="F37" s="127"/>
      <c r="G37" s="127"/>
      <c r="H37" s="127"/>
      <c r="I37" s="127"/>
      <c r="J37" s="127"/>
      <c r="K37" s="127"/>
      <c r="L37" s="127"/>
      <c r="M37" s="127"/>
      <c r="N37" s="127"/>
      <c r="O37" s="127"/>
      <c r="P37" s="53">
        <f t="shared" si="8"/>
        <v>0</v>
      </c>
      <c r="Q37" s="53">
        <f t="shared" si="8"/>
        <v>0</v>
      </c>
      <c r="R37" s="127"/>
      <c r="S37" s="127"/>
      <c r="T37" s="127"/>
      <c r="U37" s="127"/>
      <c r="V37" s="127"/>
      <c r="W37" s="127"/>
      <c r="X37" s="127"/>
      <c r="Y37" s="127"/>
      <c r="Z37" s="54">
        <f t="shared" si="5"/>
        <v>0</v>
      </c>
      <c r="AA37" s="54">
        <f t="shared" si="6"/>
        <v>0</v>
      </c>
      <c r="AB37" s="55">
        <f t="shared" si="7"/>
        <v>0</v>
      </c>
      <c r="AC37" s="55">
        <f t="shared" si="7"/>
        <v>0</v>
      </c>
      <c r="AD37" s="56"/>
      <c r="AE37" s="57"/>
      <c r="AF37" s="57"/>
      <c r="AG37" s="57"/>
      <c r="AH37" s="57"/>
      <c r="AI37" s="57"/>
      <c r="AJ37" s="58">
        <f t="shared" si="1"/>
        <v>0</v>
      </c>
      <c r="AK37" s="59"/>
      <c r="AL37" s="59"/>
      <c r="AM37" s="60">
        <f t="shared" si="2"/>
        <v>0</v>
      </c>
      <c r="AN37" s="60">
        <f t="shared" si="3"/>
        <v>0</v>
      </c>
      <c r="AO37" s="4"/>
      <c r="AP37" s="4"/>
    </row>
    <row r="38" spans="1:42" x14ac:dyDescent="0.2">
      <c r="A38" s="20"/>
      <c r="B38" s="20"/>
      <c r="C38" s="20"/>
      <c r="D38" s="127"/>
      <c r="E38" s="127"/>
      <c r="F38" s="127"/>
      <c r="G38" s="127"/>
      <c r="H38" s="127"/>
      <c r="I38" s="127"/>
      <c r="J38" s="127"/>
      <c r="K38" s="127"/>
      <c r="L38" s="127"/>
      <c r="M38" s="127"/>
      <c r="N38" s="127"/>
      <c r="O38" s="127"/>
      <c r="P38" s="53">
        <f t="shared" si="8"/>
        <v>0</v>
      </c>
      <c r="Q38" s="53">
        <f t="shared" si="8"/>
        <v>0</v>
      </c>
      <c r="R38" s="127"/>
      <c r="S38" s="127"/>
      <c r="T38" s="127"/>
      <c r="U38" s="127"/>
      <c r="V38" s="127"/>
      <c r="W38" s="127"/>
      <c r="X38" s="127"/>
      <c r="Y38" s="127"/>
      <c r="Z38" s="54">
        <f t="shared" si="5"/>
        <v>0</v>
      </c>
      <c r="AA38" s="54">
        <f t="shared" si="6"/>
        <v>0</v>
      </c>
      <c r="AB38" s="55">
        <f t="shared" si="7"/>
        <v>0</v>
      </c>
      <c r="AC38" s="55">
        <f t="shared" si="7"/>
        <v>0</v>
      </c>
      <c r="AD38" s="56"/>
      <c r="AE38" s="57"/>
      <c r="AF38" s="57"/>
      <c r="AG38" s="57"/>
      <c r="AH38" s="57"/>
      <c r="AI38" s="57"/>
      <c r="AJ38" s="58">
        <f t="shared" si="1"/>
        <v>0</v>
      </c>
      <c r="AK38" s="59"/>
      <c r="AL38" s="59"/>
      <c r="AM38" s="60">
        <f t="shared" si="2"/>
        <v>0</v>
      </c>
      <c r="AN38" s="60">
        <f t="shared" si="3"/>
        <v>0</v>
      </c>
      <c r="AO38" s="4"/>
      <c r="AP38" s="4"/>
    </row>
    <row r="39" spans="1:42" x14ac:dyDescent="0.2">
      <c r="A39" s="20"/>
      <c r="B39" s="20"/>
      <c r="C39" s="20"/>
      <c r="D39" s="127"/>
      <c r="E39" s="127"/>
      <c r="F39" s="127"/>
      <c r="G39" s="127"/>
      <c r="H39" s="127"/>
      <c r="I39" s="127"/>
      <c r="J39" s="127"/>
      <c r="K39" s="127"/>
      <c r="L39" s="127"/>
      <c r="M39" s="127"/>
      <c r="N39" s="127"/>
      <c r="O39" s="127"/>
      <c r="P39" s="53">
        <f t="shared" si="8"/>
        <v>0</v>
      </c>
      <c r="Q39" s="53">
        <f t="shared" si="8"/>
        <v>0</v>
      </c>
      <c r="R39" s="127"/>
      <c r="S39" s="127"/>
      <c r="T39" s="127"/>
      <c r="U39" s="127"/>
      <c r="V39" s="127"/>
      <c r="W39" s="127"/>
      <c r="X39" s="127"/>
      <c r="Y39" s="127"/>
      <c r="Z39" s="54">
        <f t="shared" si="5"/>
        <v>0</v>
      </c>
      <c r="AA39" s="54">
        <f t="shared" si="6"/>
        <v>0</v>
      </c>
      <c r="AB39" s="55">
        <f t="shared" si="7"/>
        <v>0</v>
      </c>
      <c r="AC39" s="55">
        <f t="shared" si="7"/>
        <v>0</v>
      </c>
      <c r="AD39" s="56"/>
      <c r="AE39" s="57"/>
      <c r="AF39" s="57"/>
      <c r="AG39" s="57"/>
      <c r="AH39" s="57"/>
      <c r="AI39" s="57"/>
      <c r="AJ39" s="58">
        <f t="shared" si="1"/>
        <v>0</v>
      </c>
      <c r="AK39" s="59"/>
      <c r="AL39" s="59"/>
      <c r="AM39" s="60">
        <f t="shared" si="2"/>
        <v>0</v>
      </c>
      <c r="AN39" s="60">
        <f t="shared" si="3"/>
        <v>0</v>
      </c>
      <c r="AO39" s="4"/>
      <c r="AP39" s="4"/>
    </row>
    <row r="40" spans="1:42" x14ac:dyDescent="0.2">
      <c r="A40" s="20"/>
      <c r="B40" s="20"/>
      <c r="C40" s="20"/>
      <c r="D40" s="127"/>
      <c r="E40" s="127"/>
      <c r="F40" s="127"/>
      <c r="G40" s="127"/>
      <c r="H40" s="127"/>
      <c r="I40" s="127"/>
      <c r="J40" s="127"/>
      <c r="K40" s="127"/>
      <c r="L40" s="127"/>
      <c r="M40" s="127"/>
      <c r="N40" s="127"/>
      <c r="O40" s="127"/>
      <c r="P40" s="53">
        <f t="shared" si="8"/>
        <v>0</v>
      </c>
      <c r="Q40" s="53">
        <f t="shared" si="8"/>
        <v>0</v>
      </c>
      <c r="R40" s="127"/>
      <c r="S40" s="127"/>
      <c r="T40" s="127"/>
      <c r="U40" s="127"/>
      <c r="V40" s="127"/>
      <c r="W40" s="127"/>
      <c r="X40" s="127"/>
      <c r="Y40" s="127"/>
      <c r="Z40" s="54">
        <f t="shared" si="5"/>
        <v>0</v>
      </c>
      <c r="AA40" s="54">
        <f t="shared" si="6"/>
        <v>0</v>
      </c>
      <c r="AB40" s="55">
        <f t="shared" si="7"/>
        <v>0</v>
      </c>
      <c r="AC40" s="55">
        <f t="shared" si="7"/>
        <v>0</v>
      </c>
      <c r="AD40" s="56"/>
      <c r="AE40" s="57"/>
      <c r="AF40" s="57"/>
      <c r="AG40" s="57"/>
      <c r="AH40" s="57"/>
      <c r="AI40" s="57"/>
      <c r="AJ40" s="58">
        <f t="shared" si="1"/>
        <v>0</v>
      </c>
      <c r="AK40" s="59"/>
      <c r="AL40" s="59"/>
      <c r="AM40" s="60">
        <f t="shared" si="2"/>
        <v>0</v>
      </c>
      <c r="AN40" s="60">
        <f t="shared" si="3"/>
        <v>0</v>
      </c>
      <c r="AO40" s="4"/>
      <c r="AP40" s="4"/>
    </row>
    <row r="41" spans="1:42" x14ac:dyDescent="0.2">
      <c r="A41" s="20"/>
      <c r="B41" s="20"/>
      <c r="C41" s="20"/>
      <c r="D41" s="127"/>
      <c r="E41" s="127"/>
      <c r="F41" s="127"/>
      <c r="G41" s="127"/>
      <c r="H41" s="127"/>
      <c r="I41" s="127"/>
      <c r="J41" s="127"/>
      <c r="K41" s="127"/>
      <c r="L41" s="127"/>
      <c r="M41" s="127"/>
      <c r="N41" s="127"/>
      <c r="O41" s="127"/>
      <c r="P41" s="53">
        <f t="shared" si="8"/>
        <v>0</v>
      </c>
      <c r="Q41" s="53">
        <f t="shared" si="8"/>
        <v>0</v>
      </c>
      <c r="R41" s="127"/>
      <c r="S41" s="127"/>
      <c r="T41" s="127"/>
      <c r="U41" s="127"/>
      <c r="V41" s="127"/>
      <c r="W41" s="127"/>
      <c r="X41" s="127"/>
      <c r="Y41" s="127"/>
      <c r="Z41" s="54">
        <f t="shared" si="5"/>
        <v>0</v>
      </c>
      <c r="AA41" s="54">
        <f t="shared" si="6"/>
        <v>0</v>
      </c>
      <c r="AB41" s="55">
        <f t="shared" si="7"/>
        <v>0</v>
      </c>
      <c r="AC41" s="55">
        <f t="shared" si="7"/>
        <v>0</v>
      </c>
      <c r="AD41" s="56"/>
      <c r="AE41" s="57"/>
      <c r="AF41" s="57"/>
      <c r="AG41" s="57"/>
      <c r="AH41" s="57"/>
      <c r="AI41" s="57"/>
      <c r="AJ41" s="58">
        <f t="shared" si="1"/>
        <v>0</v>
      </c>
      <c r="AK41" s="59"/>
      <c r="AL41" s="59"/>
      <c r="AM41" s="60">
        <f t="shared" si="2"/>
        <v>0</v>
      </c>
      <c r="AN41" s="60">
        <f t="shared" si="3"/>
        <v>0</v>
      </c>
      <c r="AO41" s="4"/>
      <c r="AP41" s="4"/>
    </row>
    <row r="42" spans="1:42" x14ac:dyDescent="0.2">
      <c r="A42" s="20"/>
      <c r="B42" s="20"/>
      <c r="C42" s="20"/>
      <c r="D42" s="127"/>
      <c r="E42" s="127"/>
      <c r="F42" s="127"/>
      <c r="G42" s="127"/>
      <c r="H42" s="127"/>
      <c r="I42" s="127"/>
      <c r="J42" s="127"/>
      <c r="K42" s="127"/>
      <c r="L42" s="127"/>
      <c r="M42" s="127"/>
      <c r="N42" s="127"/>
      <c r="O42" s="127"/>
      <c r="P42" s="53">
        <f t="shared" si="8"/>
        <v>0</v>
      </c>
      <c r="Q42" s="53">
        <f t="shared" si="8"/>
        <v>0</v>
      </c>
      <c r="R42" s="127"/>
      <c r="S42" s="127"/>
      <c r="T42" s="127"/>
      <c r="U42" s="127"/>
      <c r="V42" s="127"/>
      <c r="W42" s="127"/>
      <c r="X42" s="127"/>
      <c r="Y42" s="127"/>
      <c r="Z42" s="54">
        <f t="shared" si="5"/>
        <v>0</v>
      </c>
      <c r="AA42" s="54">
        <f t="shared" si="6"/>
        <v>0</v>
      </c>
      <c r="AB42" s="55">
        <f t="shared" si="7"/>
        <v>0</v>
      </c>
      <c r="AC42" s="55">
        <f t="shared" si="7"/>
        <v>0</v>
      </c>
      <c r="AD42" s="56"/>
      <c r="AE42" s="57"/>
      <c r="AF42" s="57"/>
      <c r="AG42" s="57"/>
      <c r="AH42" s="57"/>
      <c r="AI42" s="57"/>
      <c r="AJ42" s="58">
        <f t="shared" si="1"/>
        <v>0</v>
      </c>
      <c r="AK42" s="59"/>
      <c r="AL42" s="59"/>
      <c r="AM42" s="60">
        <f t="shared" si="2"/>
        <v>0</v>
      </c>
      <c r="AN42" s="60">
        <f t="shared" si="3"/>
        <v>0</v>
      </c>
      <c r="AO42" s="4"/>
      <c r="AP42" s="4"/>
    </row>
    <row r="43" spans="1:42" x14ac:dyDescent="0.2">
      <c r="A43" s="20"/>
      <c r="B43" s="20"/>
      <c r="C43" s="20"/>
      <c r="D43" s="127"/>
      <c r="E43" s="127"/>
      <c r="F43" s="127"/>
      <c r="G43" s="127"/>
      <c r="H43" s="127"/>
      <c r="I43" s="127"/>
      <c r="J43" s="127"/>
      <c r="K43" s="127"/>
      <c r="L43" s="127"/>
      <c r="M43" s="127"/>
      <c r="N43" s="127"/>
      <c r="O43" s="127"/>
      <c r="P43" s="53">
        <f t="shared" si="8"/>
        <v>0</v>
      </c>
      <c r="Q43" s="53">
        <f t="shared" si="8"/>
        <v>0</v>
      </c>
      <c r="R43" s="127"/>
      <c r="S43" s="127"/>
      <c r="T43" s="127"/>
      <c r="U43" s="127"/>
      <c r="V43" s="127"/>
      <c r="W43" s="127"/>
      <c r="X43" s="127"/>
      <c r="Y43" s="127"/>
      <c r="Z43" s="54">
        <f t="shared" si="5"/>
        <v>0</v>
      </c>
      <c r="AA43" s="54">
        <f t="shared" si="6"/>
        <v>0</v>
      </c>
      <c r="AB43" s="55">
        <f t="shared" si="7"/>
        <v>0</v>
      </c>
      <c r="AC43" s="55">
        <f t="shared" si="7"/>
        <v>0</v>
      </c>
      <c r="AD43" s="56"/>
      <c r="AE43" s="57"/>
      <c r="AF43" s="57"/>
      <c r="AG43" s="57"/>
      <c r="AH43" s="57"/>
      <c r="AI43" s="57"/>
      <c r="AJ43" s="58">
        <f t="shared" si="1"/>
        <v>0</v>
      </c>
      <c r="AK43" s="59"/>
      <c r="AL43" s="59"/>
      <c r="AM43" s="60">
        <f t="shared" si="2"/>
        <v>0</v>
      </c>
      <c r="AN43" s="60">
        <f t="shared" si="3"/>
        <v>0</v>
      </c>
      <c r="AO43" s="4"/>
      <c r="AP43" s="4"/>
    </row>
    <row r="44" spans="1:42" x14ac:dyDescent="0.2">
      <c r="A44" s="20"/>
      <c r="B44" s="20"/>
      <c r="C44" s="20"/>
      <c r="D44" s="127"/>
      <c r="E44" s="127"/>
      <c r="F44" s="127"/>
      <c r="G44" s="127"/>
      <c r="H44" s="127"/>
      <c r="I44" s="127"/>
      <c r="J44" s="127"/>
      <c r="K44" s="127"/>
      <c r="L44" s="127"/>
      <c r="M44" s="127"/>
      <c r="N44" s="127"/>
      <c r="O44" s="127"/>
      <c r="P44" s="53">
        <f t="shared" si="8"/>
        <v>0</v>
      </c>
      <c r="Q44" s="53">
        <f t="shared" si="8"/>
        <v>0</v>
      </c>
      <c r="R44" s="127"/>
      <c r="S44" s="127"/>
      <c r="T44" s="127"/>
      <c r="U44" s="127"/>
      <c r="V44" s="127"/>
      <c r="W44" s="127"/>
      <c r="X44" s="127"/>
      <c r="Y44" s="127"/>
      <c r="Z44" s="54">
        <f t="shared" si="5"/>
        <v>0</v>
      </c>
      <c r="AA44" s="54">
        <f t="shared" si="6"/>
        <v>0</v>
      </c>
      <c r="AB44" s="55">
        <f t="shared" si="7"/>
        <v>0</v>
      </c>
      <c r="AC44" s="55">
        <f t="shared" si="7"/>
        <v>0</v>
      </c>
      <c r="AD44" s="56"/>
      <c r="AE44" s="57"/>
      <c r="AF44" s="57"/>
      <c r="AG44" s="57"/>
      <c r="AH44" s="57"/>
      <c r="AI44" s="57"/>
      <c r="AJ44" s="58">
        <f t="shared" si="1"/>
        <v>0</v>
      </c>
      <c r="AK44" s="59"/>
      <c r="AL44" s="59"/>
      <c r="AM44" s="60">
        <f t="shared" si="2"/>
        <v>0</v>
      </c>
      <c r="AN44" s="60">
        <f t="shared" si="3"/>
        <v>0</v>
      </c>
      <c r="AO44" s="4"/>
      <c r="AP44" s="4"/>
    </row>
    <row r="45" spans="1:42" x14ac:dyDescent="0.2">
      <c r="A45" s="20"/>
      <c r="B45" s="20"/>
      <c r="C45" s="20"/>
      <c r="D45" s="127"/>
      <c r="E45" s="127"/>
      <c r="F45" s="127"/>
      <c r="G45" s="127"/>
      <c r="H45" s="127"/>
      <c r="I45" s="127"/>
      <c r="J45" s="127"/>
      <c r="K45" s="127"/>
      <c r="L45" s="127"/>
      <c r="M45" s="127"/>
      <c r="N45" s="127"/>
      <c r="O45" s="127"/>
      <c r="P45" s="53">
        <f t="shared" si="8"/>
        <v>0</v>
      </c>
      <c r="Q45" s="53">
        <f t="shared" si="8"/>
        <v>0</v>
      </c>
      <c r="R45" s="127"/>
      <c r="S45" s="127"/>
      <c r="T45" s="127"/>
      <c r="U45" s="127"/>
      <c r="V45" s="127"/>
      <c r="W45" s="127"/>
      <c r="X45" s="127"/>
      <c r="Y45" s="127"/>
      <c r="Z45" s="54">
        <f t="shared" si="5"/>
        <v>0</v>
      </c>
      <c r="AA45" s="54">
        <f t="shared" si="6"/>
        <v>0</v>
      </c>
      <c r="AB45" s="55">
        <f t="shared" si="7"/>
        <v>0</v>
      </c>
      <c r="AC45" s="55">
        <f t="shared" si="7"/>
        <v>0</v>
      </c>
      <c r="AD45" s="56"/>
      <c r="AE45" s="57"/>
      <c r="AF45" s="57"/>
      <c r="AG45" s="57"/>
      <c r="AH45" s="57"/>
      <c r="AI45" s="57"/>
      <c r="AJ45" s="58">
        <f t="shared" si="1"/>
        <v>0</v>
      </c>
      <c r="AK45" s="59"/>
      <c r="AL45" s="59"/>
      <c r="AM45" s="60">
        <f t="shared" si="2"/>
        <v>0</v>
      </c>
      <c r="AN45" s="60">
        <f t="shared" si="3"/>
        <v>0</v>
      </c>
      <c r="AO45" s="4"/>
      <c r="AP45" s="4"/>
    </row>
    <row r="46" spans="1:42" x14ac:dyDescent="0.2">
      <c r="A46" s="20"/>
      <c r="B46" s="20"/>
      <c r="C46" s="20"/>
      <c r="D46" s="127"/>
      <c r="E46" s="127"/>
      <c r="F46" s="127"/>
      <c r="G46" s="127"/>
      <c r="H46" s="127"/>
      <c r="I46" s="127"/>
      <c r="J46" s="127"/>
      <c r="K46" s="127"/>
      <c r="L46" s="127"/>
      <c r="M46" s="127"/>
      <c r="N46" s="127"/>
      <c r="O46" s="127"/>
      <c r="P46" s="53">
        <f t="shared" si="8"/>
        <v>0</v>
      </c>
      <c r="Q46" s="53">
        <f t="shared" si="8"/>
        <v>0</v>
      </c>
      <c r="R46" s="127"/>
      <c r="S46" s="127"/>
      <c r="T46" s="127"/>
      <c r="U46" s="127"/>
      <c r="V46" s="127"/>
      <c r="W46" s="127"/>
      <c r="X46" s="127"/>
      <c r="Y46" s="127"/>
      <c r="Z46" s="54">
        <f t="shared" si="5"/>
        <v>0</v>
      </c>
      <c r="AA46" s="54">
        <f t="shared" si="6"/>
        <v>0</v>
      </c>
      <c r="AB46" s="55">
        <f t="shared" si="7"/>
        <v>0</v>
      </c>
      <c r="AC46" s="55">
        <f t="shared" si="7"/>
        <v>0</v>
      </c>
      <c r="AD46" s="56"/>
      <c r="AE46" s="57"/>
      <c r="AF46" s="57"/>
      <c r="AG46" s="57"/>
      <c r="AH46" s="57"/>
      <c r="AI46" s="57"/>
      <c r="AJ46" s="58">
        <f t="shared" si="1"/>
        <v>0</v>
      </c>
      <c r="AK46" s="59"/>
      <c r="AL46" s="59"/>
      <c r="AM46" s="60">
        <f t="shared" si="2"/>
        <v>0</v>
      </c>
      <c r="AN46" s="60">
        <f t="shared" si="3"/>
        <v>0</v>
      </c>
      <c r="AO46" s="4"/>
      <c r="AP46" s="4"/>
    </row>
    <row r="47" spans="1:42" x14ac:dyDescent="0.2">
      <c r="A47" s="20"/>
      <c r="B47" s="20"/>
      <c r="C47" s="20"/>
      <c r="D47" s="127"/>
      <c r="E47" s="127"/>
      <c r="F47" s="127"/>
      <c r="G47" s="127"/>
      <c r="H47" s="127"/>
      <c r="I47" s="127"/>
      <c r="J47" s="127"/>
      <c r="K47" s="127"/>
      <c r="L47" s="127"/>
      <c r="M47" s="127"/>
      <c r="N47" s="127"/>
      <c r="O47" s="127"/>
      <c r="P47" s="53">
        <f t="shared" si="8"/>
        <v>0</v>
      </c>
      <c r="Q47" s="53">
        <f t="shared" si="8"/>
        <v>0</v>
      </c>
      <c r="R47" s="127"/>
      <c r="S47" s="127"/>
      <c r="T47" s="127"/>
      <c r="U47" s="127"/>
      <c r="V47" s="127"/>
      <c r="W47" s="127"/>
      <c r="X47" s="127"/>
      <c r="Y47" s="127"/>
      <c r="Z47" s="54">
        <f t="shared" si="5"/>
        <v>0</v>
      </c>
      <c r="AA47" s="54">
        <f t="shared" si="6"/>
        <v>0</v>
      </c>
      <c r="AB47" s="55">
        <f t="shared" si="7"/>
        <v>0</v>
      </c>
      <c r="AC47" s="55">
        <f t="shared" si="7"/>
        <v>0</v>
      </c>
      <c r="AD47" s="56"/>
      <c r="AE47" s="57"/>
      <c r="AF47" s="57"/>
      <c r="AG47" s="57"/>
      <c r="AH47" s="57"/>
      <c r="AI47" s="57"/>
      <c r="AJ47" s="58">
        <f t="shared" si="1"/>
        <v>0</v>
      </c>
      <c r="AK47" s="59"/>
      <c r="AL47" s="59"/>
      <c r="AM47" s="60">
        <f t="shared" si="2"/>
        <v>0</v>
      </c>
      <c r="AN47" s="60">
        <f t="shared" si="3"/>
        <v>0</v>
      </c>
      <c r="AO47" s="4"/>
      <c r="AP47" s="4"/>
    </row>
    <row r="48" spans="1:42" x14ac:dyDescent="0.2">
      <c r="A48" s="20"/>
      <c r="B48" s="20"/>
      <c r="C48" s="20"/>
      <c r="D48" s="127"/>
      <c r="E48" s="127"/>
      <c r="F48" s="127"/>
      <c r="G48" s="127"/>
      <c r="H48" s="127"/>
      <c r="I48" s="127"/>
      <c r="J48" s="127"/>
      <c r="K48" s="127"/>
      <c r="L48" s="127"/>
      <c r="M48" s="127"/>
      <c r="N48" s="127"/>
      <c r="O48" s="127"/>
      <c r="P48" s="53">
        <f t="shared" si="8"/>
        <v>0</v>
      </c>
      <c r="Q48" s="53">
        <f t="shared" si="8"/>
        <v>0</v>
      </c>
      <c r="R48" s="127"/>
      <c r="S48" s="127"/>
      <c r="T48" s="127"/>
      <c r="U48" s="127"/>
      <c r="V48" s="127"/>
      <c r="W48" s="127"/>
      <c r="X48" s="127"/>
      <c r="Y48" s="127"/>
      <c r="Z48" s="54">
        <f t="shared" si="5"/>
        <v>0</v>
      </c>
      <c r="AA48" s="54">
        <f t="shared" si="6"/>
        <v>0</v>
      </c>
      <c r="AB48" s="55">
        <f t="shared" si="7"/>
        <v>0</v>
      </c>
      <c r="AC48" s="55">
        <f t="shared" si="7"/>
        <v>0</v>
      </c>
      <c r="AD48" s="56"/>
      <c r="AE48" s="57"/>
      <c r="AF48" s="57"/>
      <c r="AG48" s="57"/>
      <c r="AH48" s="57"/>
      <c r="AI48" s="57"/>
      <c r="AJ48" s="58">
        <f t="shared" si="1"/>
        <v>0</v>
      </c>
      <c r="AK48" s="59"/>
      <c r="AL48" s="59"/>
      <c r="AM48" s="60">
        <f t="shared" si="2"/>
        <v>0</v>
      </c>
      <c r="AN48" s="60">
        <f t="shared" si="3"/>
        <v>0</v>
      </c>
      <c r="AO48" s="4"/>
      <c r="AP48" s="4"/>
    </row>
    <row r="49" spans="1:42" x14ac:dyDescent="0.2">
      <c r="A49" s="20"/>
      <c r="B49" s="20"/>
      <c r="C49" s="20"/>
      <c r="D49" s="127"/>
      <c r="E49" s="127"/>
      <c r="F49" s="127"/>
      <c r="G49" s="127"/>
      <c r="H49" s="127"/>
      <c r="I49" s="127"/>
      <c r="J49" s="127"/>
      <c r="K49" s="127"/>
      <c r="L49" s="127"/>
      <c r="M49" s="127"/>
      <c r="N49" s="127"/>
      <c r="O49" s="127"/>
      <c r="P49" s="53">
        <f t="shared" si="8"/>
        <v>0</v>
      </c>
      <c r="Q49" s="53">
        <f t="shared" si="8"/>
        <v>0</v>
      </c>
      <c r="R49" s="127"/>
      <c r="S49" s="127"/>
      <c r="T49" s="127"/>
      <c r="U49" s="127"/>
      <c r="V49" s="127"/>
      <c r="W49" s="127"/>
      <c r="X49" s="127"/>
      <c r="Y49" s="127"/>
      <c r="Z49" s="54">
        <f t="shared" si="5"/>
        <v>0</v>
      </c>
      <c r="AA49" s="54">
        <f t="shared" si="6"/>
        <v>0</v>
      </c>
      <c r="AB49" s="55">
        <f t="shared" si="7"/>
        <v>0</v>
      </c>
      <c r="AC49" s="55">
        <f t="shared" si="7"/>
        <v>0</v>
      </c>
      <c r="AD49" s="56"/>
      <c r="AE49" s="57"/>
      <c r="AF49" s="57"/>
      <c r="AG49" s="57"/>
      <c r="AH49" s="57"/>
      <c r="AI49" s="57"/>
      <c r="AJ49" s="58">
        <f t="shared" si="1"/>
        <v>0</v>
      </c>
      <c r="AK49" s="59"/>
      <c r="AL49" s="59"/>
      <c r="AM49" s="60">
        <f t="shared" si="2"/>
        <v>0</v>
      </c>
      <c r="AN49" s="60">
        <f t="shared" si="3"/>
        <v>0</v>
      </c>
      <c r="AO49" s="4"/>
      <c r="AP49" s="4"/>
    </row>
    <row r="50" spans="1:42" x14ac:dyDescent="0.2">
      <c r="A50" s="20"/>
      <c r="B50" s="20"/>
      <c r="C50" s="20"/>
      <c r="D50" s="127"/>
      <c r="E50" s="127"/>
      <c r="F50" s="127"/>
      <c r="G50" s="127"/>
      <c r="H50" s="127"/>
      <c r="I50" s="127"/>
      <c r="J50" s="127"/>
      <c r="K50" s="127"/>
      <c r="L50" s="127"/>
      <c r="M50" s="127"/>
      <c r="N50" s="127"/>
      <c r="O50" s="127"/>
      <c r="P50" s="53">
        <f t="shared" si="8"/>
        <v>0</v>
      </c>
      <c r="Q50" s="53">
        <f t="shared" si="8"/>
        <v>0</v>
      </c>
      <c r="R50" s="127"/>
      <c r="S50" s="127"/>
      <c r="T50" s="127"/>
      <c r="U50" s="127"/>
      <c r="V50" s="127"/>
      <c r="W50" s="127"/>
      <c r="X50" s="127"/>
      <c r="Y50" s="127"/>
      <c r="Z50" s="54">
        <f t="shared" si="5"/>
        <v>0</v>
      </c>
      <c r="AA50" s="54">
        <f t="shared" si="6"/>
        <v>0</v>
      </c>
      <c r="AB50" s="55">
        <f t="shared" si="7"/>
        <v>0</v>
      </c>
      <c r="AC50" s="55">
        <f t="shared" si="7"/>
        <v>0</v>
      </c>
      <c r="AD50" s="56"/>
      <c r="AE50" s="57"/>
      <c r="AF50" s="57"/>
      <c r="AG50" s="57"/>
      <c r="AH50" s="57"/>
      <c r="AI50" s="57"/>
      <c r="AJ50" s="58">
        <f t="shared" si="1"/>
        <v>0</v>
      </c>
      <c r="AK50" s="59"/>
      <c r="AL50" s="59"/>
      <c r="AM50" s="60">
        <f t="shared" si="2"/>
        <v>0</v>
      </c>
      <c r="AN50" s="60">
        <f t="shared" si="3"/>
        <v>0</v>
      </c>
      <c r="AO50" s="4"/>
      <c r="AP50" s="4"/>
    </row>
    <row r="51" spans="1:42" x14ac:dyDescent="0.2">
      <c r="A51" s="20"/>
      <c r="B51" s="20"/>
      <c r="C51" s="20"/>
      <c r="D51" s="127"/>
      <c r="E51" s="127"/>
      <c r="F51" s="127"/>
      <c r="G51" s="127"/>
      <c r="H51" s="127"/>
      <c r="I51" s="127"/>
      <c r="J51" s="127"/>
      <c r="K51" s="127"/>
      <c r="L51" s="127"/>
      <c r="M51" s="127"/>
      <c r="N51" s="127"/>
      <c r="O51" s="127"/>
      <c r="P51" s="53">
        <f t="shared" si="8"/>
        <v>0</v>
      </c>
      <c r="Q51" s="53">
        <f t="shared" si="8"/>
        <v>0</v>
      </c>
      <c r="R51" s="127"/>
      <c r="S51" s="127"/>
      <c r="T51" s="127"/>
      <c r="U51" s="127"/>
      <c r="V51" s="127"/>
      <c r="W51" s="127"/>
      <c r="X51" s="127"/>
      <c r="Y51" s="127"/>
      <c r="Z51" s="54">
        <f t="shared" si="5"/>
        <v>0</v>
      </c>
      <c r="AA51" s="54">
        <f t="shared" si="6"/>
        <v>0</v>
      </c>
      <c r="AB51" s="55">
        <f t="shared" si="7"/>
        <v>0</v>
      </c>
      <c r="AC51" s="55">
        <f t="shared" si="7"/>
        <v>0</v>
      </c>
      <c r="AD51" s="56"/>
      <c r="AE51" s="57"/>
      <c r="AF51" s="57"/>
      <c r="AG51" s="57"/>
      <c r="AH51" s="57"/>
      <c r="AI51" s="57"/>
      <c r="AJ51" s="58">
        <f t="shared" si="1"/>
        <v>0</v>
      </c>
      <c r="AK51" s="59"/>
      <c r="AL51" s="59"/>
      <c r="AM51" s="60">
        <f t="shared" si="2"/>
        <v>0</v>
      </c>
      <c r="AN51" s="60">
        <f t="shared" si="3"/>
        <v>0</v>
      </c>
      <c r="AO51" s="4"/>
      <c r="AP51" s="4"/>
    </row>
    <row r="52" spans="1:42" x14ac:dyDescent="0.2">
      <c r="A52" s="2"/>
      <c r="B52" s="2"/>
      <c r="C52" s="2"/>
      <c r="D52" s="2"/>
      <c r="E52" s="2"/>
      <c r="F52" s="2"/>
      <c r="G52" s="2"/>
      <c r="H52" s="2"/>
      <c r="I52" s="2"/>
      <c r="J52" s="2"/>
      <c r="K52" s="2"/>
      <c r="L52" s="2"/>
      <c r="M52" s="2"/>
      <c r="N52" s="2"/>
      <c r="O52" s="2"/>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sheetData>
  <mergeCells count="34">
    <mergeCell ref="A2:H2"/>
    <mergeCell ref="A4:A6"/>
    <mergeCell ref="B4:B6"/>
    <mergeCell ref="C4:C6"/>
    <mergeCell ref="D4:Q4"/>
    <mergeCell ref="D5:E5"/>
    <mergeCell ref="F5:G5"/>
    <mergeCell ref="H5:I5"/>
    <mergeCell ref="J5:K5"/>
    <mergeCell ref="L5:M5"/>
    <mergeCell ref="N5:O5"/>
    <mergeCell ref="P5:Q5"/>
    <mergeCell ref="AO4:AO6"/>
    <mergeCell ref="AP4:AP6"/>
    <mergeCell ref="AH5:AH6"/>
    <mergeCell ref="AI5:AI6"/>
    <mergeCell ref="AJ5:AJ6"/>
    <mergeCell ref="AK5:AK6"/>
    <mergeCell ref="V5:W5"/>
    <mergeCell ref="AB4:AC5"/>
    <mergeCell ref="AD4:AJ4"/>
    <mergeCell ref="AK4:AM4"/>
    <mergeCell ref="AN4:AN6"/>
    <mergeCell ref="R4:AA4"/>
    <mergeCell ref="R5:S5"/>
    <mergeCell ref="T5:U5"/>
    <mergeCell ref="AL5:AL6"/>
    <mergeCell ref="AM5:AM6"/>
    <mergeCell ref="X5:Y5"/>
    <mergeCell ref="Z5:AA5"/>
    <mergeCell ref="AD5:AD6"/>
    <mergeCell ref="AE5:AE6"/>
    <mergeCell ref="AF5:AF6"/>
    <mergeCell ref="AG5:AG6"/>
  </mergeCells>
  <conditionalFormatting sqref="V8:W8 V7 D7:O8 D9:D11 F9:F11 H9:H11 J9:J11 L9:L11 N9:N11 X7:X9 T7:T9 V9 R7:R9 N13:N51 L13:L51 J13:J51 H13:H51 F13:F51 D13:D51 R14:R51 V14:V51 T14:T51 X14:X51 R11 V11 T11 X11">
    <cfRule type="expression" dxfId="33" priority="31" stopIfTrue="1">
      <formula>AND(NOT(ISBLANK(E7)),ISBLANK(D7))</formula>
    </cfRule>
  </conditionalFormatting>
  <conditionalFormatting sqref="W7 E9:E11 G9:G11 K9:K11 M9:M11 O9:O11 Y7:Y9 U7:U9 W9 S7:S9 I9:I11 I13:I51 O13:O51 M13:M51 K13:K51 G13:G51 E13:E51 S14:S51 W14:W51 U14:U51 Y14:Y51 S11 W11 U11 Y11">
    <cfRule type="expression" dxfId="32" priority="32" stopIfTrue="1">
      <formula>AND(NOT(ISBLANK(D7)),ISBLANK(E7))</formula>
    </cfRule>
  </conditionalFormatting>
  <conditionalFormatting sqref="B7:B51">
    <cfRule type="expression" dxfId="31" priority="33" stopIfTrue="1">
      <formula>AND(NOT(ISBLANK($A7)),ISBLANK(B7))</formula>
    </cfRule>
  </conditionalFormatting>
  <conditionalFormatting sqref="C7:C51">
    <cfRule type="expression" dxfId="30" priority="34" stopIfTrue="1">
      <formula>AND(NOT(ISBLANK(A7)),ISBLANK(C7))</formula>
    </cfRule>
  </conditionalFormatting>
  <conditionalFormatting sqref="D12">
    <cfRule type="expression" dxfId="29" priority="30">
      <formula>AND(NOT(ISBLANK(E12)),ISBLANK(D12))</formula>
    </cfRule>
  </conditionalFormatting>
  <conditionalFormatting sqref="E12">
    <cfRule type="expression" dxfId="28" priority="29">
      <formula>AND(NOT(ISBLANK(D12)),ISBLANK(E12))</formula>
    </cfRule>
  </conditionalFormatting>
  <conditionalFormatting sqref="F12">
    <cfRule type="expression" dxfId="27" priority="28">
      <formula>AND(NOT(ISBLANK(G12)),ISBLANK(F12))</formula>
    </cfRule>
  </conditionalFormatting>
  <conditionalFormatting sqref="G12">
    <cfRule type="expression" dxfId="26" priority="27">
      <formula>AND(NOT(ISBLANK(F12)),ISBLANK(G12))</formula>
    </cfRule>
  </conditionalFormatting>
  <conditionalFormatting sqref="H12">
    <cfRule type="expression" dxfId="25" priority="26">
      <formula>AND(NOT(ISBLANK(I12)),ISBLANK(H12))</formula>
    </cfRule>
  </conditionalFormatting>
  <conditionalFormatting sqref="I12">
    <cfRule type="expression" dxfId="24" priority="25">
      <formula>AND(NOT(ISBLANK(H12)),ISBLANK(I12))</formula>
    </cfRule>
  </conditionalFormatting>
  <conditionalFormatting sqref="J12">
    <cfRule type="expression" dxfId="23" priority="24">
      <formula>AND(NOT(ISBLANK(K12)),ISBLANK(J12))</formula>
    </cfRule>
  </conditionalFormatting>
  <conditionalFormatting sqref="K12">
    <cfRule type="expression" dxfId="22" priority="23">
      <formula>AND(NOT(ISBLANK(J12)),ISBLANK(K12))</formula>
    </cfRule>
  </conditionalFormatting>
  <conditionalFormatting sqref="L12">
    <cfRule type="expression" dxfId="21" priority="22">
      <formula>AND(NOT(ISBLANK(M12)),ISBLANK(L12))</formula>
    </cfRule>
  </conditionalFormatting>
  <conditionalFormatting sqref="M12">
    <cfRule type="expression" dxfId="20" priority="21">
      <formula>AND(NOT(ISBLANK(L12)),ISBLANK(M12))</formula>
    </cfRule>
  </conditionalFormatting>
  <conditionalFormatting sqref="N12">
    <cfRule type="expression" dxfId="19" priority="20">
      <formula>AND(NOT(ISBLANK(O12)),ISBLANK(N12))</formula>
    </cfRule>
  </conditionalFormatting>
  <conditionalFormatting sqref="O12">
    <cfRule type="expression" dxfId="18" priority="19">
      <formula>AND(NOT(ISBLANK(N12)),ISBLANK(O12))</formula>
    </cfRule>
  </conditionalFormatting>
  <conditionalFormatting sqref="R12">
    <cfRule type="expression" dxfId="17" priority="18">
      <formula>AND(NOT(ISBLANK(S12)),ISBLANK(R12))</formula>
    </cfRule>
  </conditionalFormatting>
  <conditionalFormatting sqref="S12">
    <cfRule type="expression" dxfId="16" priority="17">
      <formula>AND(NOT(ISBLANK(R12)),ISBLANK(S12))</formula>
    </cfRule>
  </conditionalFormatting>
  <conditionalFormatting sqref="T12">
    <cfRule type="expression" dxfId="15" priority="16">
      <formula>AND(NOT(ISBLANK(U12)),ISBLANK(T12))</formula>
    </cfRule>
  </conditionalFormatting>
  <conditionalFormatting sqref="U12">
    <cfRule type="expression" dxfId="14" priority="15">
      <formula>AND(NOT(ISBLANK(T12)),ISBLANK(U12))</formula>
    </cfRule>
  </conditionalFormatting>
  <conditionalFormatting sqref="V12">
    <cfRule type="expression" dxfId="13" priority="14">
      <formula>AND(NOT(ISBLANK(W12)),ISBLANK(V12))</formula>
    </cfRule>
  </conditionalFormatting>
  <conditionalFormatting sqref="W12">
    <cfRule type="expression" dxfId="12" priority="13">
      <formula>AND(NOT(ISBLANK(V12)),ISBLANK(W12))</formula>
    </cfRule>
  </conditionalFormatting>
  <conditionalFormatting sqref="X12">
    <cfRule type="expression" dxfId="11" priority="12">
      <formula>AND(NOT(ISBLANK(Y12)),ISBLANK(X12))</formula>
    </cfRule>
  </conditionalFormatting>
  <conditionalFormatting sqref="Y12">
    <cfRule type="expression" dxfId="10" priority="11">
      <formula>AND(NOT(ISBLANK(X12)),ISBLANK(Y12))</formula>
    </cfRule>
  </conditionalFormatting>
  <conditionalFormatting sqref="R13 T13 V13 X13">
    <cfRule type="expression" dxfId="9" priority="10">
      <formula>AND(NOT(ISBLANK(S13)),ISBLANK(R13))</formula>
    </cfRule>
  </conditionalFormatting>
  <conditionalFormatting sqref="S13 U13 W13 Y13">
    <cfRule type="expression" dxfId="8" priority="9">
      <formula>AND(NOT(ISBLANK(R13)),ISBLANK(S13))</formula>
    </cfRule>
  </conditionalFormatting>
  <conditionalFormatting sqref="R10">
    <cfRule type="expression" dxfId="7" priority="8">
      <formula>AND(NOT(ISBLANK(S10)),ISBLANK(R10))</formula>
    </cfRule>
  </conditionalFormatting>
  <conditionalFormatting sqref="S10">
    <cfRule type="expression" dxfId="6" priority="7">
      <formula>AND(NOT(ISBLANK(R10)),ISBLANK(S10))</formula>
    </cfRule>
  </conditionalFormatting>
  <conditionalFormatting sqref="T10">
    <cfRule type="expression" dxfId="5" priority="6">
      <formula>AND(NOT(ISBLANK(U10)),ISBLANK(T10))</formula>
    </cfRule>
  </conditionalFormatting>
  <conditionalFormatting sqref="U10">
    <cfRule type="expression" dxfId="4" priority="5">
      <formula>AND(NOT(ISBLANK(T10)),ISBLANK(U10))</formula>
    </cfRule>
  </conditionalFormatting>
  <conditionalFormatting sqref="V10">
    <cfRule type="expression" dxfId="3" priority="4">
      <formula>AND(NOT(ISBLANK(W10)),ISBLANK(V10))</formula>
    </cfRule>
  </conditionalFormatting>
  <conditionalFormatting sqref="W10">
    <cfRule type="expression" dxfId="2" priority="3">
      <formula>AND(NOT(ISBLANK(V10)),ISBLANK(W10))</formula>
    </cfRule>
  </conditionalFormatting>
  <conditionalFormatting sqref="X10">
    <cfRule type="expression" dxfId="1" priority="2">
      <formula>AND(NOT(ISBLANK(Y10)),ISBLANK(X10))</formula>
    </cfRule>
  </conditionalFormatting>
  <conditionalFormatting sqref="Y10">
    <cfRule type="expression" dxfId="0" priority="1">
      <formula>AND(NOT(ISBLANK(X10)),ISBLANK(Y10))</formula>
    </cfRule>
  </conditionalFormatting>
  <dataValidations count="8">
    <dataValidation type="decimal" operator="greaterThan" allowBlank="1" showInputMessage="1" showErrorMessage="1" sqref="AK9">
      <formula1>0</formula1>
    </dataValidation>
    <dataValidation operator="lessThanOrEqual" allowBlank="1" showInputMessage="1" showErrorMessage="1" error="FTE cannot be greater than Headcount_x000a_" sqref="R52:AN65536 A52:O65536 AQ1:IV1048576 R4 A4:C4 P5 AB4 AO4:AP4 AO7:AP65536 AB6:AC51 P7:Q65536"/>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1">
      <formula1>INDIRECT("List_of_organisations")</formula1>
    </dataValidation>
    <dataValidation type="decimal" operator="greaterThanOrEqual" allowBlank="1" showInputMessage="1" showErrorMessage="1" sqref="AK7:AL8 AD7:AI51 AL9 AK10:AL51">
      <formula1>0</formula1>
    </dataValidation>
    <dataValidation type="custom" allowBlank="1" showInputMessage="1" showErrorMessage="1" errorTitle="FTE" error="The value entered in the FTE field must be less than or equal to the value entered in the headcount field." sqref="G7:G51 I7:I51 M7:M51 E7:E51 O7:O51 K7:K51 S7:S51 W7:W51 Y7:Y51 U7:U51">
      <formula1>E7&lt;=D7</formula1>
    </dataValidation>
    <dataValidation type="custom" allowBlank="1" showInputMessage="1" showErrorMessage="1" errorTitle="Headcount" error="The value entered in the headcount field must be greater than or equal to the value entered in the FTE field." sqref="H7:H51 F7:F51 D7:D51 N7:N51 L7:L51 J7:J51 R7:R51 V7:V51 X7:X51 T7:T51">
      <formula1>D7&gt;=E7</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1">
      <formula1>INDIRECT("Organisation_Type")</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1">
      <formula1>INDIRECT("Main_Department")</formula1>
    </dataValidation>
  </dataValidations>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3"/>
  <sheetViews>
    <sheetView workbookViewId="0"/>
  </sheetViews>
  <sheetFormatPr defaultColWidth="8.88671875" defaultRowHeight="12.75" x14ac:dyDescent="0.2"/>
  <cols>
    <col min="1" max="1" width="4.33203125" style="70" customWidth="1"/>
    <col min="2" max="2" width="45.44140625" style="69" customWidth="1"/>
    <col min="3" max="3" width="48" style="69" customWidth="1"/>
    <col min="4" max="4" width="33.109375" style="69" customWidth="1"/>
    <col min="5" max="16384" width="8.88671875" style="69"/>
  </cols>
  <sheetData>
    <row r="1" spans="1:4" s="78" customFormat="1" ht="15" x14ac:dyDescent="0.2">
      <c r="A1" s="79"/>
      <c r="B1" s="61" t="s">
        <v>65</v>
      </c>
      <c r="C1" s="62" t="s">
        <v>72</v>
      </c>
      <c r="D1" s="61" t="s">
        <v>66</v>
      </c>
    </row>
    <row r="2" spans="1:4" x14ac:dyDescent="0.2">
      <c r="B2" s="76" t="s">
        <v>235</v>
      </c>
      <c r="C2" s="77" t="s">
        <v>220</v>
      </c>
      <c r="D2" s="76" t="s">
        <v>139</v>
      </c>
    </row>
    <row r="3" spans="1:4" x14ac:dyDescent="0.2">
      <c r="B3" s="71" t="s">
        <v>235</v>
      </c>
      <c r="C3" s="72" t="s">
        <v>221</v>
      </c>
      <c r="D3" s="71" t="s">
        <v>67</v>
      </c>
    </row>
    <row r="4" spans="1:4" x14ac:dyDescent="0.2">
      <c r="B4" s="71" t="s">
        <v>235</v>
      </c>
      <c r="C4" s="72" t="s">
        <v>222</v>
      </c>
      <c r="D4" s="71" t="s">
        <v>139</v>
      </c>
    </row>
    <row r="5" spans="1:4" x14ac:dyDescent="0.2">
      <c r="B5" s="71" t="s">
        <v>235</v>
      </c>
      <c r="C5" s="72" t="s">
        <v>223</v>
      </c>
      <c r="D5" s="71" t="s">
        <v>67</v>
      </c>
    </row>
    <row r="6" spans="1:4" x14ac:dyDescent="0.2">
      <c r="B6" s="71" t="s">
        <v>235</v>
      </c>
      <c r="C6" s="72" t="s">
        <v>224</v>
      </c>
      <c r="D6" s="71" t="s">
        <v>139</v>
      </c>
    </row>
    <row r="7" spans="1:4" x14ac:dyDescent="0.2">
      <c r="B7" s="71" t="s">
        <v>225</v>
      </c>
      <c r="C7" s="72" t="s">
        <v>225</v>
      </c>
      <c r="D7" s="71" t="s">
        <v>139</v>
      </c>
    </row>
    <row r="8" spans="1:4" x14ac:dyDescent="0.2">
      <c r="B8" s="71" t="s">
        <v>225</v>
      </c>
      <c r="C8" s="72" t="s">
        <v>251</v>
      </c>
      <c r="D8" s="71" t="s">
        <v>68</v>
      </c>
    </row>
    <row r="9" spans="1:4" x14ac:dyDescent="0.2">
      <c r="B9" s="71" t="s">
        <v>225</v>
      </c>
      <c r="C9" s="72" t="s">
        <v>226</v>
      </c>
      <c r="D9" s="71" t="s">
        <v>134</v>
      </c>
    </row>
    <row r="10" spans="1:4" x14ac:dyDescent="0.2">
      <c r="B10" s="71" t="s">
        <v>225</v>
      </c>
      <c r="C10" s="71" t="s">
        <v>142</v>
      </c>
      <c r="D10" s="71" t="s">
        <v>134</v>
      </c>
    </row>
    <row r="11" spans="1:4" x14ac:dyDescent="0.2">
      <c r="B11" s="71" t="s">
        <v>227</v>
      </c>
      <c r="C11" s="71" t="s">
        <v>227</v>
      </c>
      <c r="D11" s="71" t="s">
        <v>67</v>
      </c>
    </row>
    <row r="12" spans="1:4" x14ac:dyDescent="0.2">
      <c r="A12" s="69"/>
      <c r="B12" s="71" t="s">
        <v>320</v>
      </c>
      <c r="C12" s="71" t="s">
        <v>320</v>
      </c>
      <c r="D12" s="71" t="s">
        <v>67</v>
      </c>
    </row>
    <row r="13" spans="1:4" x14ac:dyDescent="0.2">
      <c r="B13" s="71" t="s">
        <v>259</v>
      </c>
      <c r="C13" s="72" t="s">
        <v>260</v>
      </c>
      <c r="D13" s="71" t="s">
        <v>139</v>
      </c>
    </row>
    <row r="14" spans="1:4" x14ac:dyDescent="0.2">
      <c r="B14" s="71" t="s">
        <v>259</v>
      </c>
      <c r="C14" s="72" t="s">
        <v>261</v>
      </c>
      <c r="D14" s="71" t="s">
        <v>178</v>
      </c>
    </row>
    <row r="15" spans="1:4" x14ac:dyDescent="0.2">
      <c r="B15" s="71" t="s">
        <v>259</v>
      </c>
      <c r="C15" s="72" t="s">
        <v>228</v>
      </c>
      <c r="D15" s="71" t="s">
        <v>68</v>
      </c>
    </row>
    <row r="16" spans="1:4" x14ac:dyDescent="0.2">
      <c r="B16" s="71" t="s">
        <v>259</v>
      </c>
      <c r="C16" s="72" t="s">
        <v>229</v>
      </c>
      <c r="D16" s="71" t="s">
        <v>68</v>
      </c>
    </row>
    <row r="17" spans="1:4" x14ac:dyDescent="0.2">
      <c r="B17" s="71" t="s">
        <v>259</v>
      </c>
      <c r="C17" s="72" t="s">
        <v>196</v>
      </c>
      <c r="D17" s="71" t="s">
        <v>67</v>
      </c>
    </row>
    <row r="18" spans="1:4" x14ac:dyDescent="0.2">
      <c r="B18" s="71" t="s">
        <v>259</v>
      </c>
      <c r="C18" s="72" t="s">
        <v>262</v>
      </c>
      <c r="D18" s="71" t="s">
        <v>68</v>
      </c>
    </row>
    <row r="19" spans="1:4" x14ac:dyDescent="0.2">
      <c r="B19" s="71" t="s">
        <v>259</v>
      </c>
      <c r="C19" s="72" t="s">
        <v>230</v>
      </c>
      <c r="D19" s="71" t="s">
        <v>68</v>
      </c>
    </row>
    <row r="20" spans="1:4" x14ac:dyDescent="0.2">
      <c r="B20" s="71" t="s">
        <v>259</v>
      </c>
      <c r="C20" s="72" t="s">
        <v>140</v>
      </c>
      <c r="D20" s="71" t="s">
        <v>67</v>
      </c>
    </row>
    <row r="21" spans="1:4" x14ac:dyDescent="0.2">
      <c r="B21" s="71" t="s">
        <v>259</v>
      </c>
      <c r="C21" s="72" t="s">
        <v>232</v>
      </c>
      <c r="D21" s="71" t="s">
        <v>68</v>
      </c>
    </row>
    <row r="22" spans="1:4" x14ac:dyDescent="0.2">
      <c r="B22" s="71" t="s">
        <v>259</v>
      </c>
      <c r="C22" s="72" t="s">
        <v>233</v>
      </c>
      <c r="D22" s="71" t="s">
        <v>68</v>
      </c>
    </row>
    <row r="23" spans="1:4" x14ac:dyDescent="0.2">
      <c r="B23" s="71" t="s">
        <v>259</v>
      </c>
      <c r="C23" s="73" t="s">
        <v>249</v>
      </c>
      <c r="D23" s="71" t="s">
        <v>68</v>
      </c>
    </row>
    <row r="24" spans="1:4" x14ac:dyDescent="0.2">
      <c r="B24" s="71" t="s">
        <v>259</v>
      </c>
      <c r="C24" s="73" t="s">
        <v>263</v>
      </c>
      <c r="D24" s="71" t="s">
        <v>134</v>
      </c>
    </row>
    <row r="25" spans="1:4" x14ac:dyDescent="0.2">
      <c r="B25" s="71" t="s">
        <v>259</v>
      </c>
      <c r="C25" s="73" t="s">
        <v>264</v>
      </c>
      <c r="D25" s="71" t="s">
        <v>134</v>
      </c>
    </row>
    <row r="26" spans="1:4" x14ac:dyDescent="0.2">
      <c r="B26" s="71" t="s">
        <v>259</v>
      </c>
      <c r="C26" s="73" t="s">
        <v>321</v>
      </c>
      <c r="D26" s="71" t="s">
        <v>134</v>
      </c>
    </row>
    <row r="27" spans="1:4" x14ac:dyDescent="0.2">
      <c r="B27" s="71" t="s">
        <v>259</v>
      </c>
      <c r="C27" s="73" t="s">
        <v>234</v>
      </c>
      <c r="D27" s="71" t="s">
        <v>134</v>
      </c>
    </row>
    <row r="28" spans="1:4" x14ac:dyDescent="0.2">
      <c r="A28" s="69"/>
      <c r="B28" s="71" t="s">
        <v>259</v>
      </c>
      <c r="C28" s="73" t="s">
        <v>15</v>
      </c>
      <c r="D28" s="71" t="s">
        <v>134</v>
      </c>
    </row>
    <row r="29" spans="1:4" x14ac:dyDescent="0.2">
      <c r="A29" s="69"/>
      <c r="B29" s="71" t="s">
        <v>259</v>
      </c>
      <c r="C29" s="73" t="s">
        <v>135</v>
      </c>
      <c r="D29" s="71" t="s">
        <v>134</v>
      </c>
    </row>
    <row r="30" spans="1:4" x14ac:dyDescent="0.2">
      <c r="A30" s="69"/>
      <c r="B30" s="71" t="s">
        <v>259</v>
      </c>
      <c r="C30" s="73" t="s">
        <v>16</v>
      </c>
      <c r="D30" s="71" t="s">
        <v>134</v>
      </c>
    </row>
    <row r="31" spans="1:4" x14ac:dyDescent="0.2">
      <c r="A31" s="69"/>
      <c r="B31" s="71" t="s">
        <v>259</v>
      </c>
      <c r="C31" s="73" t="s">
        <v>265</v>
      </c>
      <c r="D31" s="71" t="s">
        <v>134</v>
      </c>
    </row>
    <row r="32" spans="1:4" x14ac:dyDescent="0.2">
      <c r="A32" s="69"/>
      <c r="B32" s="71" t="s">
        <v>259</v>
      </c>
      <c r="C32" s="73" t="s">
        <v>266</v>
      </c>
      <c r="D32" s="71" t="s">
        <v>134</v>
      </c>
    </row>
    <row r="33" spans="1:4" x14ac:dyDescent="0.2">
      <c r="A33" s="69"/>
      <c r="B33" s="71" t="s">
        <v>259</v>
      </c>
      <c r="C33" s="73" t="s">
        <v>136</v>
      </c>
      <c r="D33" s="71" t="s">
        <v>134</v>
      </c>
    </row>
    <row r="34" spans="1:4" x14ac:dyDescent="0.2">
      <c r="A34" s="69"/>
      <c r="B34" s="71" t="s">
        <v>259</v>
      </c>
      <c r="C34" s="73" t="s">
        <v>137</v>
      </c>
      <c r="D34" s="71" t="s">
        <v>134</v>
      </c>
    </row>
    <row r="35" spans="1:4" x14ac:dyDescent="0.2">
      <c r="A35" s="69"/>
      <c r="B35" s="71" t="s">
        <v>259</v>
      </c>
      <c r="C35" s="73" t="s">
        <v>17</v>
      </c>
      <c r="D35" s="71" t="s">
        <v>134</v>
      </c>
    </row>
    <row r="36" spans="1:4" x14ac:dyDescent="0.2">
      <c r="A36" s="69"/>
      <c r="B36" s="71" t="s">
        <v>259</v>
      </c>
      <c r="C36" s="73" t="s">
        <v>18</v>
      </c>
      <c r="D36" s="71" t="s">
        <v>134</v>
      </c>
    </row>
    <row r="37" spans="1:4" x14ac:dyDescent="0.2">
      <c r="A37" s="69"/>
      <c r="B37" s="71" t="s">
        <v>259</v>
      </c>
      <c r="C37" s="73" t="s">
        <v>19</v>
      </c>
      <c r="D37" s="71" t="s">
        <v>134</v>
      </c>
    </row>
    <row r="38" spans="1:4" x14ac:dyDescent="0.2">
      <c r="A38" s="69"/>
      <c r="B38" s="71" t="s">
        <v>259</v>
      </c>
      <c r="C38" s="73" t="s">
        <v>138</v>
      </c>
      <c r="D38" s="71" t="s">
        <v>134</v>
      </c>
    </row>
    <row r="39" spans="1:4" x14ac:dyDescent="0.2">
      <c r="A39" s="69"/>
      <c r="B39" s="71" t="s">
        <v>259</v>
      </c>
      <c r="C39" s="73" t="s">
        <v>267</v>
      </c>
      <c r="D39" s="71" t="s">
        <v>134</v>
      </c>
    </row>
    <row r="40" spans="1:4" x14ac:dyDescent="0.2">
      <c r="B40" s="71" t="s">
        <v>259</v>
      </c>
      <c r="C40" s="73" t="s">
        <v>20</v>
      </c>
      <c r="D40" s="71" t="s">
        <v>134</v>
      </c>
    </row>
    <row r="41" spans="1:4" s="75" customFormat="1" x14ac:dyDescent="0.2">
      <c r="A41" s="70"/>
      <c r="B41" s="71" t="s">
        <v>259</v>
      </c>
      <c r="C41" s="73" t="s">
        <v>21</v>
      </c>
      <c r="D41" s="71" t="s">
        <v>134</v>
      </c>
    </row>
    <row r="42" spans="1:4" x14ac:dyDescent="0.2">
      <c r="B42" s="71" t="s">
        <v>259</v>
      </c>
      <c r="C42" s="73" t="s">
        <v>268</v>
      </c>
      <c r="D42" s="71" t="s">
        <v>134</v>
      </c>
    </row>
    <row r="43" spans="1:4" x14ac:dyDescent="0.2">
      <c r="B43" s="71" t="s">
        <v>259</v>
      </c>
      <c r="C43" s="73" t="s">
        <v>22</v>
      </c>
      <c r="D43" s="71" t="s">
        <v>134</v>
      </c>
    </row>
    <row r="44" spans="1:4" x14ac:dyDescent="0.2">
      <c r="B44" s="71" t="s">
        <v>269</v>
      </c>
      <c r="C44" s="73" t="s">
        <v>269</v>
      </c>
      <c r="D44" s="71" t="s">
        <v>139</v>
      </c>
    </row>
    <row r="45" spans="1:4" x14ac:dyDescent="0.2">
      <c r="B45" s="71" t="s">
        <v>269</v>
      </c>
      <c r="C45" s="72" t="s">
        <v>24</v>
      </c>
      <c r="D45" s="71" t="s">
        <v>68</v>
      </c>
    </row>
    <row r="46" spans="1:4" x14ac:dyDescent="0.2">
      <c r="B46" s="71" t="s">
        <v>269</v>
      </c>
      <c r="C46" s="72" t="s">
        <v>25</v>
      </c>
      <c r="D46" s="71" t="s">
        <v>68</v>
      </c>
    </row>
    <row r="47" spans="1:4" x14ac:dyDescent="0.2">
      <c r="B47" s="71" t="s">
        <v>269</v>
      </c>
      <c r="C47" s="72" t="s">
        <v>270</v>
      </c>
      <c r="D47" s="71" t="s">
        <v>134</v>
      </c>
    </row>
    <row r="48" spans="1:4" x14ac:dyDescent="0.2">
      <c r="B48" s="71" t="s">
        <v>269</v>
      </c>
      <c r="C48" s="72" t="s">
        <v>314</v>
      </c>
      <c r="D48" s="71" t="s">
        <v>134</v>
      </c>
    </row>
    <row r="49" spans="1:4" x14ac:dyDescent="0.2">
      <c r="B49" s="71" t="s">
        <v>269</v>
      </c>
      <c r="C49" s="71" t="s">
        <v>23</v>
      </c>
      <c r="D49" s="71" t="s">
        <v>134</v>
      </c>
    </row>
    <row r="50" spans="1:4" x14ac:dyDescent="0.2">
      <c r="A50" s="69"/>
      <c r="B50" s="71" t="s">
        <v>269</v>
      </c>
      <c r="C50" s="71" t="s">
        <v>26</v>
      </c>
      <c r="D50" s="71" t="s">
        <v>134</v>
      </c>
    </row>
    <row r="51" spans="1:4" x14ac:dyDescent="0.2">
      <c r="A51" s="69"/>
      <c r="B51" s="71" t="s">
        <v>269</v>
      </c>
      <c r="C51" s="71" t="s">
        <v>27</v>
      </c>
      <c r="D51" s="71" t="s">
        <v>134</v>
      </c>
    </row>
    <row r="52" spans="1:4" x14ac:dyDescent="0.2">
      <c r="A52" s="69"/>
      <c r="B52" s="71" t="s">
        <v>271</v>
      </c>
      <c r="C52" s="71" t="s">
        <v>271</v>
      </c>
      <c r="D52" s="71" t="s">
        <v>139</v>
      </c>
    </row>
    <row r="53" spans="1:4" x14ac:dyDescent="0.2">
      <c r="A53" s="69"/>
      <c r="B53" s="71" t="s">
        <v>271</v>
      </c>
      <c r="C53" s="71" t="s">
        <v>31</v>
      </c>
      <c r="D53" s="71" t="s">
        <v>68</v>
      </c>
    </row>
    <row r="54" spans="1:4" x14ac:dyDescent="0.2">
      <c r="A54" s="69"/>
      <c r="B54" s="71" t="s">
        <v>271</v>
      </c>
      <c r="C54" s="71" t="s">
        <v>141</v>
      </c>
      <c r="D54" s="71" t="s">
        <v>134</v>
      </c>
    </row>
    <row r="55" spans="1:4" x14ac:dyDescent="0.2">
      <c r="A55" s="69"/>
      <c r="B55" s="71" t="s">
        <v>271</v>
      </c>
      <c r="C55" s="71" t="s">
        <v>143</v>
      </c>
      <c r="D55" s="71" t="s">
        <v>134</v>
      </c>
    </row>
    <row r="56" spans="1:4" x14ac:dyDescent="0.2">
      <c r="A56" s="69"/>
      <c r="B56" s="71" t="s">
        <v>271</v>
      </c>
      <c r="C56" s="71" t="s">
        <v>144</v>
      </c>
      <c r="D56" s="71" t="s">
        <v>134</v>
      </c>
    </row>
    <row r="57" spans="1:4" x14ac:dyDescent="0.2">
      <c r="A57" s="69"/>
      <c r="B57" s="71" t="s">
        <v>271</v>
      </c>
      <c r="C57" s="72" t="s">
        <v>145</v>
      </c>
      <c r="D57" s="71" t="s">
        <v>134</v>
      </c>
    </row>
    <row r="58" spans="1:4" x14ac:dyDescent="0.2">
      <c r="A58" s="69"/>
      <c r="B58" s="71" t="s">
        <v>271</v>
      </c>
      <c r="C58" s="71" t="s">
        <v>293</v>
      </c>
      <c r="D58" s="71" t="s">
        <v>134</v>
      </c>
    </row>
    <row r="59" spans="1:4" x14ac:dyDescent="0.2">
      <c r="A59" s="69"/>
      <c r="B59" s="71" t="s">
        <v>271</v>
      </c>
      <c r="C59" s="71" t="s">
        <v>146</v>
      </c>
      <c r="D59" s="71" t="s">
        <v>134</v>
      </c>
    </row>
    <row r="60" spans="1:4" x14ac:dyDescent="0.2">
      <c r="A60" s="69"/>
      <c r="B60" s="71" t="s">
        <v>271</v>
      </c>
      <c r="C60" s="71" t="s">
        <v>147</v>
      </c>
      <c r="D60" s="71" t="s">
        <v>134</v>
      </c>
    </row>
    <row r="61" spans="1:4" x14ac:dyDescent="0.2">
      <c r="A61" s="69"/>
      <c r="B61" s="71" t="s">
        <v>271</v>
      </c>
      <c r="C61" s="71" t="s">
        <v>272</v>
      </c>
      <c r="D61" s="71" t="s">
        <v>134</v>
      </c>
    </row>
    <row r="62" spans="1:4" x14ac:dyDescent="0.2">
      <c r="A62" s="69"/>
      <c r="B62" s="71" t="s">
        <v>271</v>
      </c>
      <c r="C62" s="71" t="s">
        <v>148</v>
      </c>
      <c r="D62" s="71" t="s">
        <v>134</v>
      </c>
    </row>
    <row r="63" spans="1:4" x14ac:dyDescent="0.2">
      <c r="A63" s="69"/>
      <c r="B63" s="71" t="s">
        <v>271</v>
      </c>
      <c r="C63" s="71" t="s">
        <v>149</v>
      </c>
      <c r="D63" s="71" t="s">
        <v>134</v>
      </c>
    </row>
    <row r="64" spans="1:4" x14ac:dyDescent="0.2">
      <c r="A64" s="69"/>
      <c r="B64" s="71" t="s">
        <v>271</v>
      </c>
      <c r="C64" s="71" t="s">
        <v>150</v>
      </c>
      <c r="D64" s="71" t="s">
        <v>134</v>
      </c>
    </row>
    <row r="65" spans="1:4" x14ac:dyDescent="0.2">
      <c r="A65" s="69"/>
      <c r="B65" s="71" t="s">
        <v>271</v>
      </c>
      <c r="C65" s="71" t="s">
        <v>28</v>
      </c>
      <c r="D65" s="71" t="s">
        <v>134</v>
      </c>
    </row>
    <row r="66" spans="1:4" x14ac:dyDescent="0.2">
      <c r="A66" s="69"/>
      <c r="B66" s="71" t="s">
        <v>271</v>
      </c>
      <c r="C66" s="71" t="s">
        <v>151</v>
      </c>
      <c r="D66" s="71" t="s">
        <v>134</v>
      </c>
    </row>
    <row r="67" spans="1:4" x14ac:dyDescent="0.2">
      <c r="A67" s="69"/>
      <c r="B67" s="71" t="s">
        <v>271</v>
      </c>
      <c r="C67" s="71" t="s">
        <v>29</v>
      </c>
      <c r="D67" s="71" t="s">
        <v>134</v>
      </c>
    </row>
    <row r="68" spans="1:4" x14ac:dyDescent="0.2">
      <c r="A68" s="69"/>
      <c r="B68" s="71" t="s">
        <v>271</v>
      </c>
      <c r="C68" s="71" t="s">
        <v>273</v>
      </c>
      <c r="D68" s="71" t="s">
        <v>134</v>
      </c>
    </row>
    <row r="69" spans="1:4" x14ac:dyDescent="0.2">
      <c r="A69" s="69"/>
      <c r="B69" s="71" t="s">
        <v>271</v>
      </c>
      <c r="C69" s="71" t="s">
        <v>152</v>
      </c>
      <c r="D69" s="71" t="s">
        <v>134</v>
      </c>
    </row>
    <row r="70" spans="1:4" x14ac:dyDescent="0.2">
      <c r="A70" s="69"/>
      <c r="B70" s="71" t="s">
        <v>271</v>
      </c>
      <c r="C70" s="71" t="s">
        <v>153</v>
      </c>
      <c r="D70" s="71" t="s">
        <v>134</v>
      </c>
    </row>
    <row r="71" spans="1:4" x14ac:dyDescent="0.2">
      <c r="A71" s="69"/>
      <c r="B71" s="71" t="s">
        <v>271</v>
      </c>
      <c r="C71" s="71" t="s">
        <v>154</v>
      </c>
      <c r="D71" s="71" t="s">
        <v>134</v>
      </c>
    </row>
    <row r="72" spans="1:4" x14ac:dyDescent="0.2">
      <c r="A72" s="69"/>
      <c r="B72" s="71" t="s">
        <v>271</v>
      </c>
      <c r="C72" s="71" t="s">
        <v>155</v>
      </c>
      <c r="D72" s="71" t="s">
        <v>134</v>
      </c>
    </row>
    <row r="73" spans="1:4" x14ac:dyDescent="0.2">
      <c r="A73" s="69"/>
      <c r="B73" s="71" t="s">
        <v>271</v>
      </c>
      <c r="C73" s="71" t="s">
        <v>156</v>
      </c>
      <c r="D73" s="71" t="s">
        <v>134</v>
      </c>
    </row>
    <row r="74" spans="1:4" x14ac:dyDescent="0.2">
      <c r="A74" s="69"/>
      <c r="B74" s="71" t="s">
        <v>271</v>
      </c>
      <c r="C74" s="71" t="s">
        <v>30</v>
      </c>
      <c r="D74" s="71" t="s">
        <v>134</v>
      </c>
    </row>
    <row r="75" spans="1:4" x14ac:dyDescent="0.2">
      <c r="A75" s="69"/>
      <c r="B75" s="71" t="s">
        <v>271</v>
      </c>
      <c r="C75" s="71" t="s">
        <v>157</v>
      </c>
      <c r="D75" s="71" t="s">
        <v>134</v>
      </c>
    </row>
    <row r="76" spans="1:4" x14ac:dyDescent="0.2">
      <c r="A76" s="69"/>
      <c r="B76" s="71" t="s">
        <v>271</v>
      </c>
      <c r="C76" s="71" t="s">
        <v>158</v>
      </c>
      <c r="D76" s="71" t="s">
        <v>134</v>
      </c>
    </row>
    <row r="77" spans="1:4" x14ac:dyDescent="0.2">
      <c r="A77" s="69"/>
      <c r="B77" s="71" t="s">
        <v>271</v>
      </c>
      <c r="C77" s="71" t="s">
        <v>159</v>
      </c>
      <c r="D77" s="71" t="s">
        <v>134</v>
      </c>
    </row>
    <row r="78" spans="1:4" x14ac:dyDescent="0.2">
      <c r="A78" s="69"/>
      <c r="B78" s="71" t="s">
        <v>271</v>
      </c>
      <c r="C78" s="71" t="s">
        <v>160</v>
      </c>
      <c r="D78" s="71" t="s">
        <v>134</v>
      </c>
    </row>
    <row r="79" spans="1:4" x14ac:dyDescent="0.2">
      <c r="A79" s="69"/>
      <c r="B79" s="71" t="s">
        <v>271</v>
      </c>
      <c r="C79" s="71" t="s">
        <v>32</v>
      </c>
      <c r="D79" s="71" t="s">
        <v>134</v>
      </c>
    </row>
    <row r="80" spans="1:4" x14ac:dyDescent="0.2">
      <c r="A80" s="69"/>
      <c r="B80" s="71" t="s">
        <v>271</v>
      </c>
      <c r="C80" s="71" t="s">
        <v>274</v>
      </c>
      <c r="D80" s="71" t="s">
        <v>134</v>
      </c>
    </row>
    <row r="81" spans="1:4" x14ac:dyDescent="0.2">
      <c r="A81" s="69"/>
      <c r="B81" s="71" t="s">
        <v>271</v>
      </c>
      <c r="C81" s="71" t="s">
        <v>161</v>
      </c>
      <c r="D81" s="71" t="s">
        <v>134</v>
      </c>
    </row>
    <row r="82" spans="1:4" x14ac:dyDescent="0.2">
      <c r="A82" s="69"/>
      <c r="B82" s="71" t="s">
        <v>271</v>
      </c>
      <c r="C82" s="71" t="s">
        <v>162</v>
      </c>
      <c r="D82" s="71" t="s">
        <v>134</v>
      </c>
    </row>
    <row r="83" spans="1:4" x14ac:dyDescent="0.2">
      <c r="A83" s="69"/>
      <c r="B83" s="71" t="s">
        <v>163</v>
      </c>
      <c r="C83" s="71" t="s">
        <v>163</v>
      </c>
      <c r="D83" s="71" t="s">
        <v>139</v>
      </c>
    </row>
    <row r="84" spans="1:4" x14ac:dyDescent="0.2">
      <c r="A84" s="69"/>
      <c r="B84" s="71" t="s">
        <v>163</v>
      </c>
      <c r="C84" s="71" t="s">
        <v>275</v>
      </c>
      <c r="D84" s="71" t="s">
        <v>68</v>
      </c>
    </row>
    <row r="85" spans="1:4" x14ac:dyDescent="0.2">
      <c r="A85" s="69"/>
      <c r="B85" s="71" t="s">
        <v>163</v>
      </c>
      <c r="C85" s="71" t="s">
        <v>312</v>
      </c>
      <c r="D85" s="71" t="s">
        <v>68</v>
      </c>
    </row>
    <row r="86" spans="1:4" x14ac:dyDescent="0.2">
      <c r="A86" s="69"/>
      <c r="B86" s="71" t="s">
        <v>163</v>
      </c>
      <c r="C86" s="71" t="s">
        <v>254</v>
      </c>
      <c r="D86" s="71" t="s">
        <v>68</v>
      </c>
    </row>
    <row r="87" spans="1:4" x14ac:dyDescent="0.2">
      <c r="A87" s="69"/>
      <c r="B87" s="71" t="s">
        <v>163</v>
      </c>
      <c r="C87" s="71" t="s">
        <v>164</v>
      </c>
      <c r="D87" s="71" t="s">
        <v>134</v>
      </c>
    </row>
    <row r="88" spans="1:4" x14ac:dyDescent="0.2">
      <c r="A88" s="69"/>
      <c r="B88" s="71" t="s">
        <v>279</v>
      </c>
      <c r="C88" s="71" t="s">
        <v>279</v>
      </c>
      <c r="D88" s="71" t="s">
        <v>139</v>
      </c>
    </row>
    <row r="89" spans="1:4" x14ac:dyDescent="0.2">
      <c r="A89" s="69"/>
      <c r="B89" s="71" t="s">
        <v>279</v>
      </c>
      <c r="C89" s="71" t="s">
        <v>326</v>
      </c>
      <c r="D89" s="71" t="s">
        <v>68</v>
      </c>
    </row>
    <row r="90" spans="1:4" x14ac:dyDescent="0.2">
      <c r="A90" s="69"/>
      <c r="B90" s="71" t="s">
        <v>279</v>
      </c>
      <c r="C90" s="71" t="s">
        <v>298</v>
      </c>
      <c r="D90" s="71" t="s">
        <v>68</v>
      </c>
    </row>
    <row r="91" spans="1:4" x14ac:dyDescent="0.2">
      <c r="A91" s="69"/>
      <c r="B91" s="71" t="s">
        <v>279</v>
      </c>
      <c r="C91" s="71" t="s">
        <v>43</v>
      </c>
      <c r="D91" s="71" t="s">
        <v>68</v>
      </c>
    </row>
    <row r="92" spans="1:4" x14ac:dyDescent="0.2">
      <c r="A92" s="69"/>
      <c r="B92" s="71" t="s">
        <v>279</v>
      </c>
      <c r="C92" s="71" t="s">
        <v>165</v>
      </c>
      <c r="D92" s="71" t="s">
        <v>68</v>
      </c>
    </row>
    <row r="93" spans="1:4" x14ac:dyDescent="0.2">
      <c r="A93" s="69"/>
      <c r="B93" s="71" t="s">
        <v>279</v>
      </c>
      <c r="C93" s="71" t="s">
        <v>166</v>
      </c>
      <c r="D93" s="71" t="s">
        <v>67</v>
      </c>
    </row>
    <row r="94" spans="1:4" x14ac:dyDescent="0.2">
      <c r="A94" s="69"/>
      <c r="B94" s="71" t="s">
        <v>279</v>
      </c>
      <c r="C94" s="71" t="s">
        <v>255</v>
      </c>
      <c r="D94" s="71" t="s">
        <v>134</v>
      </c>
    </row>
    <row r="95" spans="1:4" x14ac:dyDescent="0.2">
      <c r="A95" s="69"/>
      <c r="B95" s="71" t="s">
        <v>279</v>
      </c>
      <c r="C95" s="71" t="s">
        <v>167</v>
      </c>
      <c r="D95" s="71" t="s">
        <v>134</v>
      </c>
    </row>
    <row r="96" spans="1:4" x14ac:dyDescent="0.2">
      <c r="A96" s="69"/>
      <c r="B96" s="71" t="s">
        <v>279</v>
      </c>
      <c r="C96" s="72" t="s">
        <v>280</v>
      </c>
      <c r="D96" s="71" t="s">
        <v>134</v>
      </c>
    </row>
    <row r="97" spans="1:4" x14ac:dyDescent="0.2">
      <c r="A97" s="69"/>
      <c r="B97" s="71" t="s">
        <v>279</v>
      </c>
      <c r="C97" s="72" t="s">
        <v>36</v>
      </c>
      <c r="D97" s="71" t="s">
        <v>134</v>
      </c>
    </row>
    <row r="98" spans="1:4" x14ac:dyDescent="0.2">
      <c r="A98" s="69"/>
      <c r="B98" s="71" t="s">
        <v>279</v>
      </c>
      <c r="C98" s="72" t="s">
        <v>37</v>
      </c>
      <c r="D98" s="71" t="s">
        <v>134</v>
      </c>
    </row>
    <row r="99" spans="1:4" x14ac:dyDescent="0.2">
      <c r="A99" s="69"/>
      <c r="B99" s="71" t="s">
        <v>279</v>
      </c>
      <c r="C99" s="72" t="s">
        <v>39</v>
      </c>
      <c r="D99" s="71" t="s">
        <v>134</v>
      </c>
    </row>
    <row r="100" spans="1:4" x14ac:dyDescent="0.2">
      <c r="A100" s="69"/>
      <c r="B100" s="71" t="s">
        <v>279</v>
      </c>
      <c r="C100" s="72" t="s">
        <v>40</v>
      </c>
      <c r="D100" s="71" t="s">
        <v>134</v>
      </c>
    </row>
    <row r="101" spans="1:4" x14ac:dyDescent="0.2">
      <c r="A101" s="69"/>
      <c r="B101" s="71" t="s">
        <v>279</v>
      </c>
      <c r="C101" s="71" t="s">
        <v>41</v>
      </c>
      <c r="D101" s="71" t="s">
        <v>134</v>
      </c>
    </row>
    <row r="102" spans="1:4" x14ac:dyDescent="0.2">
      <c r="B102" s="71" t="s">
        <v>279</v>
      </c>
      <c r="C102" s="71" t="s">
        <v>42</v>
      </c>
      <c r="D102" s="71" t="s">
        <v>134</v>
      </c>
    </row>
    <row r="103" spans="1:4" x14ac:dyDescent="0.2">
      <c r="B103" s="71" t="s">
        <v>279</v>
      </c>
      <c r="C103" s="71" t="s">
        <v>168</v>
      </c>
      <c r="D103" s="71" t="s">
        <v>134</v>
      </c>
    </row>
    <row r="104" spans="1:4" x14ac:dyDescent="0.2">
      <c r="B104" s="71" t="s">
        <v>279</v>
      </c>
      <c r="C104" s="71" t="s">
        <v>44</v>
      </c>
      <c r="D104" s="71" t="s">
        <v>134</v>
      </c>
    </row>
    <row r="105" spans="1:4" x14ac:dyDescent="0.2">
      <c r="B105" s="71" t="s">
        <v>54</v>
      </c>
      <c r="C105" s="71" t="s">
        <v>54</v>
      </c>
      <c r="D105" s="71" t="s">
        <v>139</v>
      </c>
    </row>
    <row r="106" spans="1:4" x14ac:dyDescent="0.2">
      <c r="B106" s="71" t="s">
        <v>54</v>
      </c>
      <c r="C106" s="71" t="s">
        <v>252</v>
      </c>
      <c r="D106" s="71" t="s">
        <v>134</v>
      </c>
    </row>
    <row r="107" spans="1:4" x14ac:dyDescent="0.2">
      <c r="B107" s="71" t="s">
        <v>54</v>
      </c>
      <c r="C107" s="71" t="s">
        <v>169</v>
      </c>
      <c r="D107" s="71" t="s">
        <v>134</v>
      </c>
    </row>
    <row r="108" spans="1:4" x14ac:dyDescent="0.2">
      <c r="B108" s="71" t="s">
        <v>170</v>
      </c>
      <c r="C108" s="71" t="s">
        <v>171</v>
      </c>
      <c r="D108" s="71" t="s">
        <v>139</v>
      </c>
    </row>
    <row r="109" spans="1:4" x14ac:dyDescent="0.2">
      <c r="B109" s="71" t="s">
        <v>170</v>
      </c>
      <c r="C109" s="71" t="s">
        <v>281</v>
      </c>
      <c r="D109" s="71" t="s">
        <v>68</v>
      </c>
    </row>
    <row r="110" spans="1:4" x14ac:dyDescent="0.2">
      <c r="B110" s="71" t="s">
        <v>170</v>
      </c>
      <c r="C110" s="71" t="s">
        <v>329</v>
      </c>
      <c r="D110" s="71" t="s">
        <v>68</v>
      </c>
    </row>
    <row r="111" spans="1:4" x14ac:dyDescent="0.2">
      <c r="B111" s="71" t="s">
        <v>170</v>
      </c>
      <c r="C111" s="71" t="s">
        <v>60</v>
      </c>
      <c r="D111" s="71" t="s">
        <v>68</v>
      </c>
    </row>
    <row r="112" spans="1:4" x14ac:dyDescent="0.2">
      <c r="B112" s="71" t="s">
        <v>170</v>
      </c>
      <c r="C112" s="71" t="s">
        <v>282</v>
      </c>
      <c r="D112" s="71" t="s">
        <v>68</v>
      </c>
    </row>
    <row r="113" spans="1:4" x14ac:dyDescent="0.2">
      <c r="B113" s="71" t="s">
        <v>170</v>
      </c>
      <c r="C113" s="71" t="s">
        <v>172</v>
      </c>
      <c r="D113" s="71" t="s">
        <v>67</v>
      </c>
    </row>
    <row r="114" spans="1:4" x14ac:dyDescent="0.2">
      <c r="B114" s="71" t="s">
        <v>170</v>
      </c>
      <c r="C114" s="71" t="s">
        <v>173</v>
      </c>
      <c r="D114" s="71" t="s">
        <v>68</v>
      </c>
    </row>
    <row r="115" spans="1:4" x14ac:dyDescent="0.2">
      <c r="B115" s="71" t="s">
        <v>170</v>
      </c>
      <c r="C115" s="72" t="s">
        <v>174</v>
      </c>
      <c r="D115" s="71" t="s">
        <v>134</v>
      </c>
    </row>
    <row r="116" spans="1:4" x14ac:dyDescent="0.2">
      <c r="A116" s="69"/>
      <c r="B116" s="71" t="s">
        <v>170</v>
      </c>
      <c r="C116" s="72" t="s">
        <v>175</v>
      </c>
      <c r="D116" s="71" t="s">
        <v>134</v>
      </c>
    </row>
    <row r="117" spans="1:4" x14ac:dyDescent="0.2">
      <c r="A117" s="69"/>
      <c r="B117" s="71" t="s">
        <v>170</v>
      </c>
      <c r="C117" s="72" t="s">
        <v>176</v>
      </c>
      <c r="D117" s="71" t="s">
        <v>134</v>
      </c>
    </row>
    <row r="118" spans="1:4" x14ac:dyDescent="0.2">
      <c r="A118" s="69"/>
      <c r="B118" s="71" t="s">
        <v>170</v>
      </c>
      <c r="C118" s="72" t="s">
        <v>61</v>
      </c>
      <c r="D118" s="71" t="s">
        <v>134</v>
      </c>
    </row>
    <row r="119" spans="1:4" x14ac:dyDescent="0.2">
      <c r="A119" s="69"/>
      <c r="B119" s="71" t="s">
        <v>170</v>
      </c>
      <c r="C119" s="72" t="s">
        <v>248</v>
      </c>
      <c r="D119" s="71" t="s">
        <v>134</v>
      </c>
    </row>
    <row r="120" spans="1:4" x14ac:dyDescent="0.2">
      <c r="A120" s="69"/>
      <c r="B120" s="71" t="s">
        <v>170</v>
      </c>
      <c r="C120" s="72" t="s">
        <v>177</v>
      </c>
      <c r="D120" s="71" t="s">
        <v>134</v>
      </c>
    </row>
    <row r="121" spans="1:4" x14ac:dyDescent="0.2">
      <c r="A121" s="69"/>
      <c r="B121" s="71" t="s">
        <v>283</v>
      </c>
      <c r="C121" s="72" t="s">
        <v>283</v>
      </c>
      <c r="D121" s="71" t="s">
        <v>139</v>
      </c>
    </row>
    <row r="122" spans="1:4" x14ac:dyDescent="0.2">
      <c r="A122" s="69"/>
      <c r="B122" s="71" t="s">
        <v>283</v>
      </c>
      <c r="C122" s="72" t="s">
        <v>284</v>
      </c>
      <c r="D122" s="71" t="s">
        <v>178</v>
      </c>
    </row>
    <row r="123" spans="1:4" x14ac:dyDescent="0.2">
      <c r="A123" s="69"/>
      <c r="B123" s="71" t="s">
        <v>283</v>
      </c>
      <c r="C123" s="71" t="s">
        <v>63</v>
      </c>
      <c r="D123" s="71" t="s">
        <v>134</v>
      </c>
    </row>
    <row r="124" spans="1:4" x14ac:dyDescent="0.2">
      <c r="A124" s="69"/>
      <c r="B124" s="71" t="s">
        <v>283</v>
      </c>
      <c r="C124" s="71" t="s">
        <v>179</v>
      </c>
      <c r="D124" s="71" t="s">
        <v>134</v>
      </c>
    </row>
    <row r="125" spans="1:4" x14ac:dyDescent="0.2">
      <c r="A125" s="69"/>
      <c r="B125" s="71" t="s">
        <v>283</v>
      </c>
      <c r="C125" s="71" t="s">
        <v>328</v>
      </c>
      <c r="D125" s="71" t="s">
        <v>134</v>
      </c>
    </row>
    <row r="126" spans="1:4" x14ac:dyDescent="0.2">
      <c r="A126" s="69"/>
      <c r="B126" s="71" t="s">
        <v>283</v>
      </c>
      <c r="C126" s="71" t="s">
        <v>64</v>
      </c>
      <c r="D126" s="71" t="s">
        <v>134</v>
      </c>
    </row>
    <row r="127" spans="1:4" x14ac:dyDescent="0.2">
      <c r="A127" s="69"/>
      <c r="B127" s="71" t="s">
        <v>283</v>
      </c>
      <c r="C127" s="71" t="s">
        <v>35</v>
      </c>
      <c r="D127" s="71" t="s">
        <v>134</v>
      </c>
    </row>
    <row r="128" spans="1:4" x14ac:dyDescent="0.2">
      <c r="A128" s="69"/>
      <c r="B128" s="71" t="s">
        <v>285</v>
      </c>
      <c r="C128" s="71" t="s">
        <v>285</v>
      </c>
      <c r="D128" s="71" t="s">
        <v>139</v>
      </c>
    </row>
    <row r="129" spans="1:4" x14ac:dyDescent="0.2">
      <c r="A129" s="69"/>
      <c r="B129" s="71" t="s">
        <v>285</v>
      </c>
      <c r="C129" s="71" t="s">
        <v>33</v>
      </c>
      <c r="D129" s="71" t="s">
        <v>134</v>
      </c>
    </row>
    <row r="130" spans="1:4" x14ac:dyDescent="0.2">
      <c r="A130" s="69"/>
      <c r="B130" s="71" t="s">
        <v>285</v>
      </c>
      <c r="C130" s="72" t="s">
        <v>34</v>
      </c>
      <c r="D130" s="71" t="s">
        <v>134</v>
      </c>
    </row>
    <row r="131" spans="1:4" x14ac:dyDescent="0.2">
      <c r="A131" s="69"/>
      <c r="B131" s="71" t="s">
        <v>285</v>
      </c>
      <c r="C131" s="71" t="s">
        <v>180</v>
      </c>
      <c r="D131" s="71" t="s">
        <v>134</v>
      </c>
    </row>
    <row r="132" spans="1:4" x14ac:dyDescent="0.2">
      <c r="A132" s="69"/>
      <c r="B132" s="71" t="s">
        <v>285</v>
      </c>
      <c r="C132" s="71" t="s">
        <v>46</v>
      </c>
      <c r="D132" s="71" t="s">
        <v>134</v>
      </c>
    </row>
    <row r="133" spans="1:4" x14ac:dyDescent="0.2">
      <c r="A133" s="69"/>
      <c r="B133" s="71" t="s">
        <v>181</v>
      </c>
      <c r="C133" s="71" t="s">
        <v>256</v>
      </c>
      <c r="D133" s="71" t="s">
        <v>139</v>
      </c>
    </row>
    <row r="134" spans="1:4" x14ac:dyDescent="0.2">
      <c r="A134" s="69"/>
      <c r="B134" s="71" t="s">
        <v>181</v>
      </c>
      <c r="C134" s="71" t="s">
        <v>286</v>
      </c>
      <c r="D134" s="71" t="s">
        <v>68</v>
      </c>
    </row>
    <row r="135" spans="1:4" x14ac:dyDescent="0.2">
      <c r="A135" s="69"/>
      <c r="B135" s="71" t="s">
        <v>181</v>
      </c>
      <c r="C135" s="71" t="s">
        <v>308</v>
      </c>
      <c r="D135" s="71" t="s">
        <v>68</v>
      </c>
    </row>
    <row r="136" spans="1:4" x14ac:dyDescent="0.2">
      <c r="A136" s="69"/>
      <c r="B136" s="71" t="s">
        <v>181</v>
      </c>
      <c r="C136" s="71" t="s">
        <v>183</v>
      </c>
      <c r="D136" s="71" t="s">
        <v>134</v>
      </c>
    </row>
    <row r="137" spans="1:4" x14ac:dyDescent="0.2">
      <c r="A137" s="69"/>
      <c r="B137" s="71" t="s">
        <v>181</v>
      </c>
      <c r="C137" s="71" t="s">
        <v>287</v>
      </c>
      <c r="D137" s="71" t="s">
        <v>134</v>
      </c>
    </row>
    <row r="138" spans="1:4" x14ac:dyDescent="0.2">
      <c r="A138" s="69"/>
      <c r="B138" s="71" t="s">
        <v>181</v>
      </c>
      <c r="C138" s="71" t="s">
        <v>48</v>
      </c>
      <c r="D138" s="71" t="s">
        <v>134</v>
      </c>
    </row>
    <row r="139" spans="1:4" x14ac:dyDescent="0.2">
      <c r="A139" s="69"/>
      <c r="B139" s="71" t="s">
        <v>181</v>
      </c>
      <c r="C139" s="72" t="s">
        <v>315</v>
      </c>
      <c r="D139" s="71" t="s">
        <v>134</v>
      </c>
    </row>
    <row r="140" spans="1:4" x14ac:dyDescent="0.2">
      <c r="A140" s="69"/>
      <c r="B140" s="71" t="s">
        <v>181</v>
      </c>
      <c r="C140" s="72" t="s">
        <v>311</v>
      </c>
      <c r="D140" s="71" t="s">
        <v>134</v>
      </c>
    </row>
    <row r="141" spans="1:4" x14ac:dyDescent="0.2">
      <c r="A141" s="69"/>
      <c r="B141" s="71" t="s">
        <v>181</v>
      </c>
      <c r="C141" s="72" t="s">
        <v>316</v>
      </c>
      <c r="D141" s="71" t="s">
        <v>134</v>
      </c>
    </row>
    <row r="142" spans="1:4" x14ac:dyDescent="0.2">
      <c r="A142" s="69"/>
      <c r="B142" s="71" t="s">
        <v>181</v>
      </c>
      <c r="C142" s="72" t="s">
        <v>317</v>
      </c>
      <c r="D142" s="71" t="s">
        <v>134</v>
      </c>
    </row>
    <row r="143" spans="1:4" x14ac:dyDescent="0.2">
      <c r="A143" s="69"/>
      <c r="B143" s="71" t="s">
        <v>318</v>
      </c>
      <c r="C143" s="71" t="s">
        <v>318</v>
      </c>
      <c r="D143" s="71" t="s">
        <v>139</v>
      </c>
    </row>
    <row r="144" spans="1:4" x14ac:dyDescent="0.2">
      <c r="A144" s="69"/>
      <c r="B144" s="71" t="s">
        <v>182</v>
      </c>
      <c r="C144" s="71" t="s">
        <v>182</v>
      </c>
      <c r="D144" s="71" t="s">
        <v>67</v>
      </c>
    </row>
    <row r="145" spans="1:4" x14ac:dyDescent="0.2">
      <c r="A145" s="69"/>
      <c r="B145" s="71" t="s">
        <v>288</v>
      </c>
      <c r="C145" s="72" t="s">
        <v>288</v>
      </c>
      <c r="D145" s="71" t="s">
        <v>139</v>
      </c>
    </row>
    <row r="146" spans="1:4" x14ac:dyDescent="0.2">
      <c r="A146" s="69"/>
      <c r="B146" s="71" t="s">
        <v>288</v>
      </c>
      <c r="C146" s="71" t="s">
        <v>253</v>
      </c>
      <c r="D146" s="71" t="s">
        <v>68</v>
      </c>
    </row>
    <row r="147" spans="1:4" x14ac:dyDescent="0.2">
      <c r="A147" s="69"/>
      <c r="B147" s="71" t="s">
        <v>288</v>
      </c>
      <c r="C147" s="71" t="s">
        <v>185</v>
      </c>
      <c r="D147" s="71" t="s">
        <v>68</v>
      </c>
    </row>
    <row r="148" spans="1:4" x14ac:dyDescent="0.2">
      <c r="A148" s="69"/>
      <c r="B148" s="71" t="s">
        <v>288</v>
      </c>
      <c r="C148" s="71" t="s">
        <v>186</v>
      </c>
      <c r="D148" s="71" t="s">
        <v>134</v>
      </c>
    </row>
    <row r="149" spans="1:4" x14ac:dyDescent="0.2">
      <c r="A149" s="69"/>
      <c r="B149" s="71" t="s">
        <v>288</v>
      </c>
      <c r="C149" s="71" t="s">
        <v>187</v>
      </c>
      <c r="D149" s="71" t="s">
        <v>134</v>
      </c>
    </row>
    <row r="150" spans="1:4" x14ac:dyDescent="0.2">
      <c r="A150" s="69"/>
      <c r="B150" s="71" t="s">
        <v>288</v>
      </c>
      <c r="C150" s="71" t="s">
        <v>45</v>
      </c>
      <c r="D150" s="71" t="s">
        <v>134</v>
      </c>
    </row>
    <row r="151" spans="1:4" x14ac:dyDescent="0.2">
      <c r="A151" s="69"/>
      <c r="B151" s="71" t="s">
        <v>288</v>
      </c>
      <c r="C151" s="71" t="s">
        <v>47</v>
      </c>
      <c r="D151" s="71" t="s">
        <v>134</v>
      </c>
    </row>
    <row r="152" spans="1:4" x14ac:dyDescent="0.2">
      <c r="A152" s="69"/>
      <c r="B152" s="71" t="s">
        <v>289</v>
      </c>
      <c r="C152" s="71" t="s">
        <v>290</v>
      </c>
      <c r="D152" s="71" t="s">
        <v>67</v>
      </c>
    </row>
    <row r="153" spans="1:4" x14ac:dyDescent="0.2">
      <c r="A153" s="69"/>
      <c r="B153" s="71" t="s">
        <v>289</v>
      </c>
      <c r="C153" s="71" t="s">
        <v>188</v>
      </c>
      <c r="D153" s="71" t="s">
        <v>68</v>
      </c>
    </row>
    <row r="154" spans="1:4" x14ac:dyDescent="0.2">
      <c r="A154" s="69"/>
      <c r="B154" s="71" t="s">
        <v>49</v>
      </c>
      <c r="C154" s="71" t="s">
        <v>49</v>
      </c>
      <c r="D154" s="71" t="s">
        <v>139</v>
      </c>
    </row>
    <row r="155" spans="1:4" x14ac:dyDescent="0.2">
      <c r="A155" s="69"/>
      <c r="B155" s="71" t="s">
        <v>49</v>
      </c>
      <c r="C155" s="71" t="s">
        <v>50</v>
      </c>
      <c r="D155" s="71" t="s">
        <v>68</v>
      </c>
    </row>
    <row r="156" spans="1:4" x14ac:dyDescent="0.2">
      <c r="A156" s="69"/>
      <c r="B156" s="71" t="s">
        <v>49</v>
      </c>
      <c r="C156" s="71" t="s">
        <v>189</v>
      </c>
      <c r="D156" s="71" t="s">
        <v>67</v>
      </c>
    </row>
    <row r="157" spans="1:4" x14ac:dyDescent="0.2">
      <c r="A157" s="69"/>
      <c r="B157" s="71" t="s">
        <v>49</v>
      </c>
      <c r="C157" s="71" t="s">
        <v>291</v>
      </c>
      <c r="D157" s="71" t="s">
        <v>67</v>
      </c>
    </row>
    <row r="158" spans="1:4" x14ac:dyDescent="0.2">
      <c r="A158" s="69"/>
      <c r="B158" s="71" t="s">
        <v>49</v>
      </c>
      <c r="C158" s="71" t="s">
        <v>292</v>
      </c>
      <c r="D158" s="71" t="s">
        <v>134</v>
      </c>
    </row>
    <row r="159" spans="1:4" x14ac:dyDescent="0.2">
      <c r="A159" s="69"/>
      <c r="B159" s="71" t="s">
        <v>51</v>
      </c>
      <c r="C159" s="71" t="s">
        <v>257</v>
      </c>
      <c r="D159" s="71" t="s">
        <v>139</v>
      </c>
    </row>
    <row r="160" spans="1:4" x14ac:dyDescent="0.2">
      <c r="A160" s="69"/>
      <c r="B160" s="71" t="s">
        <v>51</v>
      </c>
      <c r="C160" s="71" t="s">
        <v>299</v>
      </c>
      <c r="D160" s="71" t="s">
        <v>134</v>
      </c>
    </row>
    <row r="161" spans="1:4" x14ac:dyDescent="0.2">
      <c r="A161" s="69"/>
      <c r="B161" s="71" t="s">
        <v>51</v>
      </c>
      <c r="C161" s="71" t="s">
        <v>310</v>
      </c>
      <c r="D161" s="71" t="s">
        <v>68</v>
      </c>
    </row>
    <row r="162" spans="1:4" x14ac:dyDescent="0.2">
      <c r="A162" s="69"/>
      <c r="B162" s="71" t="s">
        <v>51</v>
      </c>
      <c r="C162" s="71" t="s">
        <v>52</v>
      </c>
      <c r="D162" s="71" t="s">
        <v>134</v>
      </c>
    </row>
    <row r="163" spans="1:4" x14ac:dyDescent="0.2">
      <c r="A163" s="69"/>
      <c r="B163" s="71" t="s">
        <v>51</v>
      </c>
      <c r="C163" s="72" t="s">
        <v>190</v>
      </c>
      <c r="D163" s="71" t="s">
        <v>134</v>
      </c>
    </row>
    <row r="164" spans="1:4" x14ac:dyDescent="0.2">
      <c r="A164" s="69"/>
      <c r="B164" s="71" t="s">
        <v>51</v>
      </c>
      <c r="C164" s="72" t="s">
        <v>53</v>
      </c>
      <c r="D164" s="71" t="s">
        <v>134</v>
      </c>
    </row>
    <row r="165" spans="1:4" x14ac:dyDescent="0.2">
      <c r="A165" s="69"/>
      <c r="B165" s="71" t="s">
        <v>51</v>
      </c>
      <c r="C165" s="72" t="s">
        <v>38</v>
      </c>
      <c r="D165" s="71" t="s">
        <v>134</v>
      </c>
    </row>
    <row r="166" spans="1:4" x14ac:dyDescent="0.2">
      <c r="A166" s="69"/>
      <c r="B166" s="71" t="s">
        <v>55</v>
      </c>
      <c r="C166" s="72" t="s">
        <v>191</v>
      </c>
      <c r="D166" s="71" t="s">
        <v>139</v>
      </c>
    </row>
    <row r="167" spans="1:4" x14ac:dyDescent="0.2">
      <c r="A167" s="69"/>
      <c r="B167" s="71" t="s">
        <v>55</v>
      </c>
      <c r="C167" s="72" t="s">
        <v>294</v>
      </c>
      <c r="D167" s="71" t="s">
        <v>68</v>
      </c>
    </row>
    <row r="168" spans="1:4" x14ac:dyDescent="0.2">
      <c r="A168" s="69"/>
      <c r="B168" s="71" t="s">
        <v>55</v>
      </c>
      <c r="C168" s="74" t="s">
        <v>327</v>
      </c>
      <c r="D168" s="71" t="s">
        <v>68</v>
      </c>
    </row>
    <row r="169" spans="1:4" x14ac:dyDescent="0.2">
      <c r="A169" s="69"/>
      <c r="B169" s="71" t="s">
        <v>55</v>
      </c>
      <c r="C169" s="72" t="s">
        <v>192</v>
      </c>
      <c r="D169" s="71" t="s">
        <v>68</v>
      </c>
    </row>
    <row r="170" spans="1:4" x14ac:dyDescent="0.2">
      <c r="A170" s="69"/>
      <c r="B170" s="71" t="s">
        <v>55</v>
      </c>
      <c r="C170" s="73" t="s">
        <v>193</v>
      </c>
      <c r="D170" s="71" t="s">
        <v>134</v>
      </c>
    </row>
    <row r="171" spans="1:4" x14ac:dyDescent="0.2">
      <c r="A171" s="69"/>
      <c r="B171" s="71" t="s">
        <v>55</v>
      </c>
      <c r="C171" s="71" t="s">
        <v>194</v>
      </c>
      <c r="D171" s="71" t="s">
        <v>134</v>
      </c>
    </row>
    <row r="172" spans="1:4" x14ac:dyDescent="0.2">
      <c r="A172" s="69"/>
      <c r="B172" s="71" t="s">
        <v>55</v>
      </c>
      <c r="C172" s="71" t="s">
        <v>195</v>
      </c>
      <c r="D172" s="71" t="s">
        <v>134</v>
      </c>
    </row>
    <row r="173" spans="1:4" x14ac:dyDescent="0.2">
      <c r="A173" s="69"/>
      <c r="B173" s="71" t="s">
        <v>56</v>
      </c>
      <c r="C173" s="71" t="s">
        <v>56</v>
      </c>
      <c r="D173" s="71" t="s">
        <v>139</v>
      </c>
    </row>
    <row r="174" spans="1:4" x14ac:dyDescent="0.2">
      <c r="A174" s="69"/>
      <c r="B174" s="71" t="s">
        <v>56</v>
      </c>
      <c r="C174" s="71" t="s">
        <v>258</v>
      </c>
      <c r="D174" s="71" t="s">
        <v>68</v>
      </c>
    </row>
    <row r="175" spans="1:4" x14ac:dyDescent="0.2">
      <c r="A175" s="69"/>
      <c r="B175" s="71" t="s">
        <v>56</v>
      </c>
      <c r="C175" s="71" t="s">
        <v>197</v>
      </c>
      <c r="D175" s="71" t="s">
        <v>68</v>
      </c>
    </row>
    <row r="176" spans="1:4" x14ac:dyDescent="0.2">
      <c r="A176" s="69"/>
      <c r="B176" s="71" t="s">
        <v>56</v>
      </c>
      <c r="C176" s="71" t="s">
        <v>198</v>
      </c>
      <c r="D176" s="71" t="s">
        <v>68</v>
      </c>
    </row>
    <row r="177" spans="1:4" x14ac:dyDescent="0.2">
      <c r="A177" s="69"/>
      <c r="B177" s="71" t="s">
        <v>56</v>
      </c>
      <c r="C177" s="72" t="s">
        <v>200</v>
      </c>
      <c r="D177" s="71" t="s">
        <v>68</v>
      </c>
    </row>
    <row r="178" spans="1:4" x14ac:dyDescent="0.2">
      <c r="A178" s="69"/>
      <c r="B178" s="71" t="s">
        <v>56</v>
      </c>
      <c r="C178" s="71" t="s">
        <v>309</v>
      </c>
      <c r="D178" s="71" t="s">
        <v>68</v>
      </c>
    </row>
    <row r="179" spans="1:4" x14ac:dyDescent="0.2">
      <c r="A179" s="69"/>
      <c r="B179" s="71" t="s">
        <v>56</v>
      </c>
      <c r="C179" s="71" t="s">
        <v>319</v>
      </c>
      <c r="D179" s="71" t="s">
        <v>68</v>
      </c>
    </row>
    <row r="180" spans="1:4" x14ac:dyDescent="0.2">
      <c r="A180" s="69"/>
      <c r="B180" s="71" t="s">
        <v>56</v>
      </c>
      <c r="C180" s="72" t="s">
        <v>202</v>
      </c>
      <c r="D180" s="71" t="s">
        <v>134</v>
      </c>
    </row>
    <row r="181" spans="1:4" x14ac:dyDescent="0.2">
      <c r="A181" s="69"/>
      <c r="B181" s="71" t="s">
        <v>56</v>
      </c>
      <c r="C181" s="72" t="s">
        <v>203</v>
      </c>
      <c r="D181" s="71" t="s">
        <v>134</v>
      </c>
    </row>
    <row r="182" spans="1:4" x14ac:dyDescent="0.2">
      <c r="A182" s="69"/>
      <c r="B182" s="71" t="s">
        <v>56</v>
      </c>
      <c r="C182" s="71" t="s">
        <v>57</v>
      </c>
      <c r="D182" s="71" t="s">
        <v>134</v>
      </c>
    </row>
    <row r="183" spans="1:4" x14ac:dyDescent="0.2">
      <c r="A183" s="69"/>
      <c r="B183" s="71" t="s">
        <v>56</v>
      </c>
      <c r="C183" s="71" t="s">
        <v>58</v>
      </c>
      <c r="D183" s="71" t="s">
        <v>134</v>
      </c>
    </row>
    <row r="184" spans="1:4" x14ac:dyDescent="0.2">
      <c r="A184" s="69"/>
      <c r="B184" s="71" t="s">
        <v>56</v>
      </c>
      <c r="C184" s="72" t="s">
        <v>204</v>
      </c>
      <c r="D184" s="71" t="s">
        <v>134</v>
      </c>
    </row>
    <row r="185" spans="1:4" x14ac:dyDescent="0.2">
      <c r="A185" s="69"/>
      <c r="B185" s="71" t="s">
        <v>56</v>
      </c>
      <c r="C185" s="83" t="s">
        <v>324</v>
      </c>
      <c r="D185" s="71" t="s">
        <v>325</v>
      </c>
    </row>
    <row r="186" spans="1:4" x14ac:dyDescent="0.2">
      <c r="A186" s="69"/>
      <c r="B186" s="71" t="s">
        <v>56</v>
      </c>
      <c r="C186" s="72" t="s">
        <v>295</v>
      </c>
      <c r="D186" s="71" t="s">
        <v>134</v>
      </c>
    </row>
    <row r="187" spans="1:4" x14ac:dyDescent="0.2">
      <c r="A187" s="69"/>
      <c r="B187" s="71" t="s">
        <v>56</v>
      </c>
      <c r="C187" s="71" t="s">
        <v>276</v>
      </c>
      <c r="D187" s="71" t="s">
        <v>134</v>
      </c>
    </row>
    <row r="188" spans="1:4" x14ac:dyDescent="0.2">
      <c r="A188" s="69"/>
      <c r="B188" s="71" t="s">
        <v>313</v>
      </c>
      <c r="C188" s="72" t="s">
        <v>313</v>
      </c>
      <c r="D188" s="71" t="s">
        <v>67</v>
      </c>
    </row>
    <row r="189" spans="1:4" x14ac:dyDescent="0.2">
      <c r="A189" s="69"/>
      <c r="B189" s="71" t="s">
        <v>205</v>
      </c>
      <c r="C189" s="72" t="s">
        <v>205</v>
      </c>
      <c r="D189" s="71" t="s">
        <v>139</v>
      </c>
    </row>
    <row r="190" spans="1:4" x14ac:dyDescent="0.2">
      <c r="A190" s="69"/>
      <c r="B190" s="71" t="s">
        <v>205</v>
      </c>
      <c r="C190" s="72" t="s">
        <v>206</v>
      </c>
      <c r="D190" s="71" t="s">
        <v>134</v>
      </c>
    </row>
    <row r="191" spans="1:4" x14ac:dyDescent="0.2">
      <c r="A191" s="69"/>
      <c r="B191" s="71" t="s">
        <v>277</v>
      </c>
      <c r="C191" s="72" t="s">
        <v>277</v>
      </c>
      <c r="D191" s="71" t="s">
        <v>67</v>
      </c>
    </row>
    <row r="192" spans="1:4" x14ac:dyDescent="0.2">
      <c r="A192" s="69"/>
      <c r="B192" s="71" t="s">
        <v>296</v>
      </c>
      <c r="C192" s="71" t="s">
        <v>296</v>
      </c>
      <c r="D192" s="71" t="s">
        <v>67</v>
      </c>
    </row>
    <row r="193" spans="1:4" x14ac:dyDescent="0.2">
      <c r="A193" s="69"/>
      <c r="B193" s="71" t="s">
        <v>278</v>
      </c>
      <c r="C193" s="71" t="s">
        <v>278</v>
      </c>
      <c r="D193" s="71" t="s">
        <v>67</v>
      </c>
    </row>
    <row r="194" spans="1:4" x14ac:dyDescent="0.2">
      <c r="A194" s="69"/>
      <c r="B194" s="71" t="s">
        <v>199</v>
      </c>
      <c r="C194" s="71" t="s">
        <v>199</v>
      </c>
      <c r="D194" s="71" t="s">
        <v>139</v>
      </c>
    </row>
    <row r="195" spans="1:4" x14ac:dyDescent="0.2">
      <c r="A195" s="69"/>
      <c r="B195" s="71" t="s">
        <v>297</v>
      </c>
      <c r="C195" s="71" t="s">
        <v>297</v>
      </c>
      <c r="D195" s="71" t="s">
        <v>67</v>
      </c>
    </row>
    <row r="196" spans="1:4" x14ac:dyDescent="0.2">
      <c r="A196" s="69"/>
      <c r="B196" s="71" t="s">
        <v>62</v>
      </c>
      <c r="C196" s="71" t="s">
        <v>62</v>
      </c>
      <c r="D196" s="71" t="s">
        <v>67</v>
      </c>
    </row>
    <row r="197" spans="1:4" x14ac:dyDescent="0.2">
      <c r="A197" s="69"/>
      <c r="B197" s="71" t="s">
        <v>201</v>
      </c>
      <c r="C197" s="72" t="s">
        <v>201</v>
      </c>
      <c r="D197" s="71" t="s">
        <v>67</v>
      </c>
    </row>
    <row r="198" spans="1:4" x14ac:dyDescent="0.2">
      <c r="A198" s="69"/>
      <c r="B198" s="69" t="s">
        <v>55</v>
      </c>
      <c r="C198" s="71" t="s">
        <v>331</v>
      </c>
      <c r="D198" s="71" t="s">
        <v>330</v>
      </c>
    </row>
    <row r="199" spans="1:4" x14ac:dyDescent="0.2">
      <c r="A199" s="69"/>
      <c r="B199" s="71" t="s">
        <v>59</v>
      </c>
      <c r="C199" s="71" t="s">
        <v>59</v>
      </c>
      <c r="D199" s="71" t="s">
        <v>139</v>
      </c>
    </row>
    <row r="200" spans="1:4" x14ac:dyDescent="0.2">
      <c r="A200" s="69"/>
      <c r="B200" s="69" t="s">
        <v>330</v>
      </c>
    </row>
    <row r="201" spans="1:4" x14ac:dyDescent="0.2">
      <c r="A201" s="69"/>
    </row>
    <row r="202" spans="1:4" x14ac:dyDescent="0.2">
      <c r="A202" s="69"/>
    </row>
    <row r="203" spans="1:4" x14ac:dyDescent="0.2">
      <c r="A203" s="69"/>
    </row>
  </sheetData>
  <phoneticPr fontId="51" type="noConversion"/>
  <dataValidations disablePrompts="1" count="1">
    <dataValidation type="list" allowBlank="1" showInputMessage="1" showErrorMessage="1" sqref="D1">
      <formula1>$D$2:$D$199</formula1>
    </dataValidation>
  </dataValidations>
  <pageMargins left="0.70866141732283472" right="0.70866141732283472" top="0.74803149606299213" bottom="0.74803149606299213" header="0.31496062992125984" footer="0.31496062992125984"/>
  <pageSetup paperSize="9" scale="80" orientation="landscape" verticalDpi="4"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2"/>
  <sheetViews>
    <sheetView workbookViewId="0"/>
  </sheetViews>
  <sheetFormatPr defaultColWidth="8.88671875" defaultRowHeight="15" x14ac:dyDescent="0.2"/>
  <cols>
    <col min="1" max="1" width="49.44140625" style="36" bestFit="1" customWidth="1"/>
    <col min="2" max="2" width="55" style="37" bestFit="1" customWidth="1"/>
    <col min="3" max="3" width="8.88671875" style="36"/>
    <col min="4" max="4" width="25.109375" style="36" bestFit="1" customWidth="1"/>
    <col min="5" max="5" width="30.109375" style="36" customWidth="1"/>
    <col min="6" max="16384" width="8.88671875" style="36"/>
  </cols>
  <sheetData>
    <row r="1" spans="1:5" x14ac:dyDescent="0.2">
      <c r="A1" s="38" t="s">
        <v>65</v>
      </c>
      <c r="B1" s="34" t="s">
        <v>72</v>
      </c>
      <c r="C1" s="38" t="s">
        <v>66</v>
      </c>
      <c r="D1" s="38"/>
      <c r="E1" s="38" t="s">
        <v>84</v>
      </c>
    </row>
    <row r="2" spans="1:5" x14ac:dyDescent="0.2">
      <c r="A2" s="82" t="s">
        <v>235</v>
      </c>
      <c r="B2" s="36" t="s">
        <v>261</v>
      </c>
      <c r="C2" s="36" t="s">
        <v>178</v>
      </c>
      <c r="D2" s="41"/>
      <c r="E2" s="36" t="s">
        <v>85</v>
      </c>
    </row>
    <row r="3" spans="1:5" x14ac:dyDescent="0.2">
      <c r="A3" s="40" t="s">
        <v>225</v>
      </c>
      <c r="B3" s="36" t="s">
        <v>255</v>
      </c>
      <c r="C3" s="36" t="s">
        <v>68</v>
      </c>
      <c r="D3" s="41"/>
      <c r="E3" s="36" t="s">
        <v>241</v>
      </c>
    </row>
    <row r="4" spans="1:5" x14ac:dyDescent="0.2">
      <c r="A4" s="40" t="s">
        <v>227</v>
      </c>
      <c r="B4" s="36" t="s">
        <v>167</v>
      </c>
      <c r="C4" s="36" t="s">
        <v>134</v>
      </c>
      <c r="D4" s="41"/>
    </row>
    <row r="5" spans="1:5" x14ac:dyDescent="0.2">
      <c r="A5" s="82" t="s">
        <v>259</v>
      </c>
      <c r="B5" s="36" t="s">
        <v>280</v>
      </c>
      <c r="C5" s="36" t="s">
        <v>139</v>
      </c>
      <c r="D5" s="41"/>
    </row>
    <row r="6" spans="1:5" x14ac:dyDescent="0.2">
      <c r="A6" s="82" t="s">
        <v>269</v>
      </c>
      <c r="B6" t="s">
        <v>326</v>
      </c>
      <c r="C6" s="36" t="s">
        <v>67</v>
      </c>
      <c r="D6" s="41"/>
    </row>
    <row r="7" spans="1:5" x14ac:dyDescent="0.2">
      <c r="A7" s="82" t="s">
        <v>271</v>
      </c>
      <c r="B7" s="36" t="s">
        <v>263</v>
      </c>
      <c r="C7" s="85" t="s">
        <v>325</v>
      </c>
      <c r="D7" s="41"/>
    </row>
    <row r="8" spans="1:5" x14ac:dyDescent="0.2">
      <c r="A8" s="40" t="s">
        <v>163</v>
      </c>
      <c r="B8" s="36" t="s">
        <v>141</v>
      </c>
      <c r="C8" s="85" t="s">
        <v>71</v>
      </c>
      <c r="D8" s="41"/>
    </row>
    <row r="9" spans="1:5" x14ac:dyDescent="0.2">
      <c r="A9" s="82" t="s">
        <v>279</v>
      </c>
      <c r="B9" s="36" t="s">
        <v>220</v>
      </c>
      <c r="D9" s="41"/>
    </row>
    <row r="10" spans="1:5" x14ac:dyDescent="0.2">
      <c r="A10" s="40" t="s">
        <v>54</v>
      </c>
      <c r="B10" s="36" t="s">
        <v>142</v>
      </c>
      <c r="D10" s="41"/>
    </row>
    <row r="11" spans="1:5" x14ac:dyDescent="0.2">
      <c r="A11" s="40" t="s">
        <v>170</v>
      </c>
      <c r="B11" s="36" t="s">
        <v>264</v>
      </c>
      <c r="D11" s="41"/>
    </row>
    <row r="12" spans="1:5" x14ac:dyDescent="0.2">
      <c r="A12" s="82" t="s">
        <v>283</v>
      </c>
      <c r="B12" s="37" t="s">
        <v>321</v>
      </c>
      <c r="D12" s="41"/>
    </row>
    <row r="13" spans="1:5" x14ac:dyDescent="0.2">
      <c r="A13" s="82" t="s">
        <v>285</v>
      </c>
      <c r="B13" s="36" t="s">
        <v>186</v>
      </c>
      <c r="D13" s="41"/>
    </row>
    <row r="14" spans="1:5" x14ac:dyDescent="0.2">
      <c r="A14" s="40" t="s">
        <v>181</v>
      </c>
      <c r="B14" s="36" t="s">
        <v>234</v>
      </c>
      <c r="D14" s="41"/>
    </row>
    <row r="15" spans="1:5" x14ac:dyDescent="0.2">
      <c r="A15" s="40" t="s">
        <v>184</v>
      </c>
      <c r="B15" s="36" t="s">
        <v>143</v>
      </c>
    </row>
    <row r="16" spans="1:5" x14ac:dyDescent="0.2">
      <c r="A16" s="36" t="s">
        <v>182</v>
      </c>
      <c r="B16" s="36" t="s">
        <v>144</v>
      </c>
    </row>
    <row r="17" spans="1:2" x14ac:dyDescent="0.2">
      <c r="A17" s="82" t="s">
        <v>288</v>
      </c>
      <c r="B17" s="36" t="s">
        <v>174</v>
      </c>
    </row>
    <row r="18" spans="1:2" x14ac:dyDescent="0.2">
      <c r="A18" s="82" t="s">
        <v>289</v>
      </c>
      <c r="B18" s="36" t="s">
        <v>301</v>
      </c>
    </row>
    <row r="19" spans="1:2" x14ac:dyDescent="0.2">
      <c r="A19" s="40" t="s">
        <v>49</v>
      </c>
      <c r="B19" s="36" t="s">
        <v>225</v>
      </c>
    </row>
    <row r="20" spans="1:2" x14ac:dyDescent="0.2">
      <c r="A20" s="82" t="s">
        <v>51</v>
      </c>
      <c r="B20" s="36" t="s">
        <v>302</v>
      </c>
    </row>
    <row r="21" spans="1:2" x14ac:dyDescent="0.2">
      <c r="A21" s="82" t="s">
        <v>55</v>
      </c>
      <c r="B21" s="36" t="s">
        <v>298</v>
      </c>
    </row>
    <row r="22" spans="1:2" x14ac:dyDescent="0.2">
      <c r="A22" s="40" t="s">
        <v>56</v>
      </c>
      <c r="B22" s="36" t="s">
        <v>227</v>
      </c>
    </row>
    <row r="23" spans="1:2" x14ac:dyDescent="0.2">
      <c r="A23" s="40" t="s">
        <v>205</v>
      </c>
      <c r="B23" s="36" t="s">
        <v>276</v>
      </c>
    </row>
    <row r="24" spans="1:2" x14ac:dyDescent="0.2">
      <c r="A24" s="82" t="s">
        <v>277</v>
      </c>
      <c r="B24" s="36" t="s">
        <v>33</v>
      </c>
    </row>
    <row r="25" spans="1:2" x14ac:dyDescent="0.2">
      <c r="A25" s="40" t="s">
        <v>231</v>
      </c>
      <c r="B25" s="36" t="s">
        <v>226</v>
      </c>
    </row>
    <row r="26" spans="1:2" x14ac:dyDescent="0.2">
      <c r="A26" s="82" t="s">
        <v>296</v>
      </c>
      <c r="B26" s="36" t="s">
        <v>34</v>
      </c>
    </row>
    <row r="27" spans="1:2" x14ac:dyDescent="0.2">
      <c r="A27" s="40" t="s">
        <v>71</v>
      </c>
      <c r="B27" s="36" t="s">
        <v>180</v>
      </c>
    </row>
    <row r="28" spans="1:2" x14ac:dyDescent="0.2">
      <c r="A28" s="40" t="s">
        <v>199</v>
      </c>
      <c r="B28" s="36" t="s">
        <v>252</v>
      </c>
    </row>
    <row r="29" spans="1:2" x14ac:dyDescent="0.2">
      <c r="A29" s="82" t="s">
        <v>297</v>
      </c>
      <c r="B29" s="84" t="s">
        <v>324</v>
      </c>
    </row>
    <row r="30" spans="1:2" x14ac:dyDescent="0.2">
      <c r="A30" s="40" t="s">
        <v>62</v>
      </c>
      <c r="B30" s="36" t="s">
        <v>303</v>
      </c>
    </row>
    <row r="31" spans="1:2" x14ac:dyDescent="0.2">
      <c r="A31" s="36" t="s">
        <v>201</v>
      </c>
      <c r="B31" s="36" t="s">
        <v>320</v>
      </c>
    </row>
    <row r="32" spans="1:2" x14ac:dyDescent="0.2">
      <c r="A32" s="36" t="s">
        <v>59</v>
      </c>
      <c r="B32" s="36" t="s">
        <v>15</v>
      </c>
    </row>
    <row r="33" spans="1:2" x14ac:dyDescent="0.2">
      <c r="A33" s="40"/>
      <c r="B33" s="36" t="s">
        <v>135</v>
      </c>
    </row>
    <row r="34" spans="1:2" x14ac:dyDescent="0.2">
      <c r="A34" s="40"/>
      <c r="B34" s="36" t="s">
        <v>36</v>
      </c>
    </row>
    <row r="35" spans="1:2" x14ac:dyDescent="0.2">
      <c r="A35" s="40"/>
      <c r="B35" s="36" t="s">
        <v>16</v>
      </c>
    </row>
    <row r="36" spans="1:2" x14ac:dyDescent="0.2">
      <c r="A36" s="40"/>
      <c r="B36" s="36" t="s">
        <v>202</v>
      </c>
    </row>
    <row r="37" spans="1:2" x14ac:dyDescent="0.2">
      <c r="A37" s="40"/>
      <c r="B37" s="37" t="s">
        <v>319</v>
      </c>
    </row>
    <row r="38" spans="1:2" x14ac:dyDescent="0.2">
      <c r="A38" s="40"/>
      <c r="B38" s="36" t="s">
        <v>221</v>
      </c>
    </row>
    <row r="39" spans="1:2" x14ac:dyDescent="0.2">
      <c r="A39" s="40"/>
      <c r="B39" s="36" t="s">
        <v>222</v>
      </c>
    </row>
    <row r="40" spans="1:2" x14ac:dyDescent="0.2">
      <c r="A40" s="40"/>
      <c r="B40" s="36" t="s">
        <v>50</v>
      </c>
    </row>
    <row r="41" spans="1:2" x14ac:dyDescent="0.2">
      <c r="A41" s="40"/>
      <c r="B41" s="85" t="s">
        <v>327</v>
      </c>
    </row>
    <row r="42" spans="1:2" x14ac:dyDescent="0.2">
      <c r="A42" s="40"/>
      <c r="B42" s="36" t="s">
        <v>294</v>
      </c>
    </row>
    <row r="43" spans="1:2" x14ac:dyDescent="0.2">
      <c r="A43" s="40"/>
      <c r="B43" s="36" t="s">
        <v>269</v>
      </c>
    </row>
    <row r="44" spans="1:2" x14ac:dyDescent="0.2">
      <c r="A44" s="40"/>
      <c r="B44" s="36" t="s">
        <v>271</v>
      </c>
    </row>
    <row r="45" spans="1:2" x14ac:dyDescent="0.2">
      <c r="A45" s="40"/>
      <c r="B45" s="36" t="s">
        <v>163</v>
      </c>
    </row>
    <row r="46" spans="1:2" x14ac:dyDescent="0.2">
      <c r="A46" s="40"/>
      <c r="B46" s="36" t="s">
        <v>279</v>
      </c>
    </row>
    <row r="47" spans="1:2" x14ac:dyDescent="0.2">
      <c r="A47" s="40"/>
      <c r="B47" s="36" t="s">
        <v>54</v>
      </c>
    </row>
    <row r="48" spans="1:2" x14ac:dyDescent="0.2">
      <c r="A48" s="40"/>
      <c r="B48" s="36" t="s">
        <v>170</v>
      </c>
    </row>
    <row r="49" spans="1:2" x14ac:dyDescent="0.2">
      <c r="A49" s="40"/>
      <c r="B49" s="36" t="s">
        <v>283</v>
      </c>
    </row>
    <row r="50" spans="1:2" x14ac:dyDescent="0.2">
      <c r="A50" s="40"/>
      <c r="B50" s="36" t="s">
        <v>285</v>
      </c>
    </row>
    <row r="51" spans="1:2" x14ac:dyDescent="0.2">
      <c r="A51" s="40"/>
      <c r="B51" s="36" t="s">
        <v>256</v>
      </c>
    </row>
    <row r="52" spans="1:2" x14ac:dyDescent="0.2">
      <c r="A52" s="40"/>
      <c r="B52" s="36" t="s">
        <v>175</v>
      </c>
    </row>
    <row r="53" spans="1:2" x14ac:dyDescent="0.2">
      <c r="A53" s="40"/>
      <c r="B53" s="36" t="s">
        <v>328</v>
      </c>
    </row>
    <row r="54" spans="1:2" x14ac:dyDescent="0.2">
      <c r="A54" s="40"/>
      <c r="B54" s="37" t="s">
        <v>299</v>
      </c>
    </row>
    <row r="55" spans="1:2" x14ac:dyDescent="0.2">
      <c r="A55" s="40"/>
      <c r="B55" s="36" t="s">
        <v>281</v>
      </c>
    </row>
    <row r="56" spans="1:2" x14ac:dyDescent="0.2">
      <c r="A56" s="40"/>
      <c r="B56" s="86" t="s">
        <v>329</v>
      </c>
    </row>
    <row r="57" spans="1:2" x14ac:dyDescent="0.2">
      <c r="A57" s="40"/>
      <c r="B57" s="36" t="s">
        <v>265</v>
      </c>
    </row>
    <row r="58" spans="1:2" x14ac:dyDescent="0.2">
      <c r="A58" s="40"/>
      <c r="B58" s="36" t="s">
        <v>275</v>
      </c>
    </row>
    <row r="59" spans="1:2" x14ac:dyDescent="0.2">
      <c r="A59" s="40"/>
      <c r="B59" s="36" t="s">
        <v>266</v>
      </c>
    </row>
    <row r="60" spans="1:2" x14ac:dyDescent="0.2">
      <c r="A60" s="40"/>
      <c r="B60" s="36" t="s">
        <v>136</v>
      </c>
    </row>
    <row r="61" spans="1:2" x14ac:dyDescent="0.2">
      <c r="A61" s="40"/>
      <c r="B61" s="36" t="s">
        <v>145</v>
      </c>
    </row>
    <row r="62" spans="1:2" x14ac:dyDescent="0.2">
      <c r="A62" s="40"/>
      <c r="B62" s="36" t="s">
        <v>37</v>
      </c>
    </row>
    <row r="63" spans="1:2" x14ac:dyDescent="0.2">
      <c r="A63" s="40"/>
      <c r="B63" s="36" t="s">
        <v>293</v>
      </c>
    </row>
    <row r="64" spans="1:2" x14ac:dyDescent="0.2">
      <c r="A64" s="40"/>
      <c r="B64" s="36" t="s">
        <v>253</v>
      </c>
    </row>
    <row r="65" spans="1:2" x14ac:dyDescent="0.2">
      <c r="A65" s="40"/>
      <c r="B65" s="36" t="s">
        <v>137</v>
      </c>
    </row>
    <row r="66" spans="1:2" x14ac:dyDescent="0.2">
      <c r="A66" s="40"/>
      <c r="B66" s="36" t="s">
        <v>182</v>
      </c>
    </row>
    <row r="67" spans="1:2" x14ac:dyDescent="0.2">
      <c r="A67" s="40"/>
      <c r="B67" s="36" t="s">
        <v>288</v>
      </c>
    </row>
    <row r="68" spans="1:2" x14ac:dyDescent="0.2">
      <c r="A68" s="40"/>
      <c r="B68" s="36" t="s">
        <v>146</v>
      </c>
    </row>
    <row r="69" spans="1:2" x14ac:dyDescent="0.2">
      <c r="A69" s="40"/>
      <c r="B69" s="36" t="s">
        <v>38</v>
      </c>
    </row>
    <row r="70" spans="1:2" x14ac:dyDescent="0.2">
      <c r="A70" s="40"/>
      <c r="B70" s="36" t="s">
        <v>147</v>
      </c>
    </row>
    <row r="71" spans="1:2" x14ac:dyDescent="0.2">
      <c r="A71" s="40"/>
      <c r="B71" s="36" t="s">
        <v>189</v>
      </c>
    </row>
    <row r="72" spans="1:2" x14ac:dyDescent="0.2">
      <c r="A72" s="40"/>
      <c r="B72" s="36" t="s">
        <v>251</v>
      </c>
    </row>
    <row r="73" spans="1:2" x14ac:dyDescent="0.2">
      <c r="A73" s="40"/>
      <c r="B73" s="36" t="s">
        <v>187</v>
      </c>
    </row>
    <row r="74" spans="1:2" x14ac:dyDescent="0.2">
      <c r="A74" s="40"/>
      <c r="B74" s="36" t="s">
        <v>284</v>
      </c>
    </row>
    <row r="75" spans="1:2" x14ac:dyDescent="0.2">
      <c r="A75" s="40"/>
      <c r="B75" s="36" t="s">
        <v>316</v>
      </c>
    </row>
    <row r="76" spans="1:2" x14ac:dyDescent="0.2">
      <c r="A76" s="40"/>
      <c r="B76" s="36" t="s">
        <v>176</v>
      </c>
    </row>
    <row r="77" spans="1:2" x14ac:dyDescent="0.2">
      <c r="A77" s="40"/>
      <c r="B77" s="36" t="s">
        <v>17</v>
      </c>
    </row>
    <row r="78" spans="1:2" x14ac:dyDescent="0.2">
      <c r="A78" s="40"/>
      <c r="B78" s="36" t="s">
        <v>60</v>
      </c>
    </row>
    <row r="79" spans="1:2" x14ac:dyDescent="0.2">
      <c r="A79" s="40"/>
      <c r="B79" s="36" t="s">
        <v>258</v>
      </c>
    </row>
    <row r="80" spans="1:2" x14ac:dyDescent="0.2">
      <c r="A80" s="40"/>
      <c r="B80" s="36" t="s">
        <v>310</v>
      </c>
    </row>
    <row r="81" spans="1:2" x14ac:dyDescent="0.2">
      <c r="A81" s="40"/>
      <c r="B81" s="36" t="s">
        <v>289</v>
      </c>
    </row>
    <row r="82" spans="1:2" x14ac:dyDescent="0.2">
      <c r="A82" s="40"/>
      <c r="B82" s="36" t="s">
        <v>49</v>
      </c>
    </row>
    <row r="83" spans="1:2" x14ac:dyDescent="0.2">
      <c r="A83" s="40"/>
      <c r="B83" s="36" t="s">
        <v>304</v>
      </c>
    </row>
    <row r="84" spans="1:2" x14ac:dyDescent="0.2">
      <c r="A84" s="40"/>
      <c r="B84" s="36" t="s">
        <v>270</v>
      </c>
    </row>
    <row r="85" spans="1:2" x14ac:dyDescent="0.2">
      <c r="A85" s="40"/>
      <c r="B85" s="36" t="s">
        <v>272</v>
      </c>
    </row>
    <row r="86" spans="1:2" x14ac:dyDescent="0.2">
      <c r="A86" s="40"/>
      <c r="B86" s="36" t="s">
        <v>148</v>
      </c>
    </row>
    <row r="87" spans="1:2" x14ac:dyDescent="0.2">
      <c r="A87" s="40"/>
      <c r="B87" s="36" t="s">
        <v>314</v>
      </c>
    </row>
    <row r="88" spans="1:2" x14ac:dyDescent="0.2">
      <c r="A88" s="40"/>
      <c r="B88" s="36" t="s">
        <v>287</v>
      </c>
    </row>
    <row r="89" spans="1:2" x14ac:dyDescent="0.2">
      <c r="A89" s="40"/>
      <c r="B89" s="36" t="s">
        <v>48</v>
      </c>
    </row>
    <row r="90" spans="1:2" x14ac:dyDescent="0.2">
      <c r="A90" s="40"/>
      <c r="B90" s="36" t="s">
        <v>149</v>
      </c>
    </row>
    <row r="91" spans="1:2" x14ac:dyDescent="0.2">
      <c r="A91" s="40"/>
      <c r="B91" s="36" t="s">
        <v>169</v>
      </c>
    </row>
    <row r="92" spans="1:2" x14ac:dyDescent="0.2">
      <c r="A92" s="40"/>
      <c r="B92" s="36" t="s">
        <v>63</v>
      </c>
    </row>
    <row r="93" spans="1:2" x14ac:dyDescent="0.2">
      <c r="A93" s="40"/>
      <c r="B93" s="36" t="s">
        <v>52</v>
      </c>
    </row>
    <row r="94" spans="1:2" x14ac:dyDescent="0.2">
      <c r="A94" s="40"/>
      <c r="B94" s="36" t="s">
        <v>203</v>
      </c>
    </row>
    <row r="95" spans="1:2" x14ac:dyDescent="0.2">
      <c r="A95" s="40"/>
      <c r="B95" s="36" t="s">
        <v>229</v>
      </c>
    </row>
    <row r="96" spans="1:2" x14ac:dyDescent="0.2">
      <c r="A96" s="40"/>
      <c r="B96" s="36" t="s">
        <v>39</v>
      </c>
    </row>
    <row r="97" spans="1:2" x14ac:dyDescent="0.2">
      <c r="A97" s="40"/>
      <c r="B97" s="36" t="s">
        <v>57</v>
      </c>
    </row>
    <row r="98" spans="1:2" x14ac:dyDescent="0.2">
      <c r="A98" s="40"/>
      <c r="B98" s="36" t="s">
        <v>196</v>
      </c>
    </row>
    <row r="99" spans="1:2" x14ac:dyDescent="0.2">
      <c r="A99" s="40"/>
      <c r="B99" s="36" t="s">
        <v>23</v>
      </c>
    </row>
    <row r="100" spans="1:2" x14ac:dyDescent="0.2">
      <c r="A100" s="40"/>
      <c r="B100" s="36" t="s">
        <v>309</v>
      </c>
    </row>
    <row r="101" spans="1:2" x14ac:dyDescent="0.2">
      <c r="A101" s="40"/>
      <c r="B101" s="36" t="s">
        <v>58</v>
      </c>
    </row>
    <row r="102" spans="1:2" x14ac:dyDescent="0.2">
      <c r="A102" s="40"/>
      <c r="B102" s="36" t="s">
        <v>40</v>
      </c>
    </row>
    <row r="103" spans="1:2" x14ac:dyDescent="0.2">
      <c r="A103" s="40"/>
      <c r="B103" s="36" t="s">
        <v>282</v>
      </c>
    </row>
    <row r="104" spans="1:2" x14ac:dyDescent="0.2">
      <c r="A104" s="40"/>
      <c r="B104" s="36" t="s">
        <v>45</v>
      </c>
    </row>
    <row r="105" spans="1:2" x14ac:dyDescent="0.2">
      <c r="A105" s="40"/>
      <c r="B105" s="36" t="s">
        <v>18</v>
      </c>
    </row>
    <row r="106" spans="1:2" x14ac:dyDescent="0.2">
      <c r="A106" s="40"/>
      <c r="B106" s="36" t="s">
        <v>286</v>
      </c>
    </row>
    <row r="107" spans="1:2" x14ac:dyDescent="0.2">
      <c r="A107" s="40"/>
      <c r="B107" s="36" t="s">
        <v>262</v>
      </c>
    </row>
    <row r="108" spans="1:2" x14ac:dyDescent="0.2">
      <c r="A108" s="40"/>
      <c r="B108" s="36" t="s">
        <v>55</v>
      </c>
    </row>
    <row r="109" spans="1:2" x14ac:dyDescent="0.2">
      <c r="A109" s="40"/>
      <c r="B109" s="36" t="s">
        <v>56</v>
      </c>
    </row>
    <row r="110" spans="1:2" x14ac:dyDescent="0.2">
      <c r="A110" s="40"/>
      <c r="B110" s="36" t="s">
        <v>315</v>
      </c>
    </row>
    <row r="111" spans="1:2" x14ac:dyDescent="0.2">
      <c r="A111" s="40"/>
      <c r="B111" s="36" t="s">
        <v>197</v>
      </c>
    </row>
    <row r="112" spans="1:2" x14ac:dyDescent="0.2">
      <c r="A112" s="40"/>
      <c r="B112" s="36" t="s">
        <v>193</v>
      </c>
    </row>
    <row r="113" spans="1:2" x14ac:dyDescent="0.2">
      <c r="A113" s="40"/>
      <c r="B113" s="36" t="s">
        <v>312</v>
      </c>
    </row>
    <row r="114" spans="1:2" x14ac:dyDescent="0.2">
      <c r="A114" s="40"/>
      <c r="B114" s="36" t="s">
        <v>313</v>
      </c>
    </row>
    <row r="115" spans="1:2" x14ac:dyDescent="0.2">
      <c r="A115" s="40"/>
      <c r="B115" s="36" t="s">
        <v>179</v>
      </c>
    </row>
    <row r="116" spans="1:2" x14ac:dyDescent="0.2">
      <c r="A116" s="40"/>
      <c r="B116" s="36" t="s">
        <v>41</v>
      </c>
    </row>
    <row r="117" spans="1:2" x14ac:dyDescent="0.2">
      <c r="A117" s="40"/>
      <c r="B117" s="36" t="s">
        <v>150</v>
      </c>
    </row>
    <row r="118" spans="1:2" x14ac:dyDescent="0.2">
      <c r="A118" s="40"/>
      <c r="B118" s="36" t="s">
        <v>28</v>
      </c>
    </row>
    <row r="119" spans="1:2" x14ac:dyDescent="0.2">
      <c r="A119" s="40"/>
      <c r="B119" s="36" t="s">
        <v>317</v>
      </c>
    </row>
    <row r="120" spans="1:2" x14ac:dyDescent="0.2">
      <c r="A120" s="40"/>
      <c r="B120" s="36" t="s">
        <v>305</v>
      </c>
    </row>
    <row r="121" spans="1:2" x14ac:dyDescent="0.2">
      <c r="A121" s="40"/>
      <c r="B121" s="36" t="s">
        <v>29</v>
      </c>
    </row>
    <row r="122" spans="1:2" x14ac:dyDescent="0.2">
      <c r="A122" s="40"/>
      <c r="B122" s="36" t="s">
        <v>230</v>
      </c>
    </row>
    <row r="123" spans="1:2" x14ac:dyDescent="0.2">
      <c r="A123" s="40"/>
      <c r="B123" s="36" t="s">
        <v>273</v>
      </c>
    </row>
    <row r="124" spans="1:2" x14ac:dyDescent="0.2">
      <c r="A124" s="40"/>
      <c r="B124" s="36" t="s">
        <v>194</v>
      </c>
    </row>
    <row r="125" spans="1:2" x14ac:dyDescent="0.2">
      <c r="A125" s="40"/>
      <c r="B125" s="36" t="s">
        <v>152</v>
      </c>
    </row>
    <row r="126" spans="1:2" x14ac:dyDescent="0.2">
      <c r="A126" s="40"/>
      <c r="B126" s="36" t="s">
        <v>198</v>
      </c>
    </row>
    <row r="127" spans="1:2" x14ac:dyDescent="0.2">
      <c r="A127" s="40"/>
      <c r="B127" s="36" t="s">
        <v>153</v>
      </c>
    </row>
    <row r="128" spans="1:2" x14ac:dyDescent="0.2">
      <c r="A128" s="40"/>
      <c r="B128" s="36" t="s">
        <v>291</v>
      </c>
    </row>
    <row r="129" spans="1:2" x14ac:dyDescent="0.2">
      <c r="A129" s="40"/>
      <c r="B129" s="36" t="s">
        <v>42</v>
      </c>
    </row>
    <row r="130" spans="1:2" x14ac:dyDescent="0.2">
      <c r="A130" s="40"/>
      <c r="B130" s="36" t="s">
        <v>19</v>
      </c>
    </row>
    <row r="131" spans="1:2" x14ac:dyDescent="0.2">
      <c r="A131" s="40"/>
      <c r="B131" s="36" t="s">
        <v>154</v>
      </c>
    </row>
    <row r="132" spans="1:2" x14ac:dyDescent="0.2">
      <c r="A132" s="40"/>
      <c r="B132" s="36" t="s">
        <v>311</v>
      </c>
    </row>
    <row r="133" spans="1:2" x14ac:dyDescent="0.2">
      <c r="A133" s="40"/>
      <c r="B133" s="36" t="s">
        <v>206</v>
      </c>
    </row>
    <row r="134" spans="1:2" x14ac:dyDescent="0.2">
      <c r="A134" s="40"/>
      <c r="B134" s="36" t="s">
        <v>205</v>
      </c>
    </row>
    <row r="135" spans="1:2" x14ac:dyDescent="0.2">
      <c r="A135" s="40"/>
      <c r="B135" s="36" t="s">
        <v>61</v>
      </c>
    </row>
    <row r="136" spans="1:2" x14ac:dyDescent="0.2">
      <c r="A136" s="40"/>
      <c r="B136" s="36" t="s">
        <v>46</v>
      </c>
    </row>
    <row r="137" spans="1:2" x14ac:dyDescent="0.2">
      <c r="A137" s="40"/>
      <c r="B137" s="36" t="s">
        <v>292</v>
      </c>
    </row>
    <row r="138" spans="1:2" x14ac:dyDescent="0.2">
      <c r="A138" s="40"/>
      <c r="B138" s="36" t="s">
        <v>138</v>
      </c>
    </row>
    <row r="139" spans="1:2" x14ac:dyDescent="0.2">
      <c r="A139" s="40"/>
      <c r="B139" s="36" t="s">
        <v>277</v>
      </c>
    </row>
    <row r="140" spans="1:2" x14ac:dyDescent="0.2">
      <c r="A140" s="40"/>
      <c r="B140" s="36" t="s">
        <v>296</v>
      </c>
    </row>
    <row r="141" spans="1:2" x14ac:dyDescent="0.2">
      <c r="A141" s="40"/>
      <c r="B141" s="36" t="s">
        <v>278</v>
      </c>
    </row>
    <row r="142" spans="1:2" x14ac:dyDescent="0.2">
      <c r="A142" s="40"/>
      <c r="B142" s="36" t="s">
        <v>172</v>
      </c>
    </row>
    <row r="143" spans="1:2" x14ac:dyDescent="0.2">
      <c r="A143" s="40"/>
      <c r="B143" s="36" t="s">
        <v>190</v>
      </c>
    </row>
    <row r="144" spans="1:2" x14ac:dyDescent="0.2">
      <c r="A144" s="40"/>
      <c r="B144" s="36" t="s">
        <v>155</v>
      </c>
    </row>
    <row r="145" spans="1:2" x14ac:dyDescent="0.2">
      <c r="A145" s="40"/>
      <c r="B145" s="36" t="s">
        <v>156</v>
      </c>
    </row>
    <row r="146" spans="1:2" x14ac:dyDescent="0.2">
      <c r="A146" s="40"/>
      <c r="B146" s="36" t="s">
        <v>306</v>
      </c>
    </row>
    <row r="147" spans="1:2" x14ac:dyDescent="0.2">
      <c r="A147" s="40"/>
      <c r="B147" s="36" t="s">
        <v>204</v>
      </c>
    </row>
    <row r="148" spans="1:2" x14ac:dyDescent="0.2">
      <c r="A148" s="40"/>
      <c r="B148" s="36" t="s">
        <v>248</v>
      </c>
    </row>
    <row r="149" spans="1:2" x14ac:dyDescent="0.2">
      <c r="A149" s="40"/>
      <c r="B149" s="36" t="s">
        <v>24</v>
      </c>
    </row>
    <row r="150" spans="1:2" x14ac:dyDescent="0.2">
      <c r="A150" s="40"/>
      <c r="B150" s="36" t="s">
        <v>308</v>
      </c>
    </row>
    <row r="151" spans="1:2" x14ac:dyDescent="0.2">
      <c r="A151" s="40"/>
      <c r="B151" s="36" t="s">
        <v>25</v>
      </c>
    </row>
    <row r="152" spans="1:2" x14ac:dyDescent="0.2">
      <c r="A152" s="40"/>
      <c r="B152" s="36" t="s">
        <v>195</v>
      </c>
    </row>
    <row r="153" spans="1:2" x14ac:dyDescent="0.2">
      <c r="A153" s="40"/>
      <c r="B153" s="36" t="s">
        <v>30</v>
      </c>
    </row>
    <row r="154" spans="1:2" x14ac:dyDescent="0.2">
      <c r="A154" s="40"/>
      <c r="B154" s="36" t="s">
        <v>168</v>
      </c>
    </row>
    <row r="155" spans="1:2" x14ac:dyDescent="0.2">
      <c r="A155" s="40"/>
      <c r="B155" s="36" t="s">
        <v>31</v>
      </c>
    </row>
    <row r="156" spans="1:2" x14ac:dyDescent="0.2">
      <c r="A156" s="40"/>
      <c r="B156" s="36" t="s">
        <v>43</v>
      </c>
    </row>
    <row r="157" spans="1:2" x14ac:dyDescent="0.2">
      <c r="A157" s="40"/>
      <c r="B157" s="36" t="s">
        <v>267</v>
      </c>
    </row>
    <row r="158" spans="1:2" x14ac:dyDescent="0.2">
      <c r="A158" s="40"/>
      <c r="B158" s="36" t="s">
        <v>199</v>
      </c>
    </row>
    <row r="159" spans="1:2" x14ac:dyDescent="0.2">
      <c r="A159" s="40"/>
      <c r="B159" s="36" t="s">
        <v>44</v>
      </c>
    </row>
    <row r="160" spans="1:2" x14ac:dyDescent="0.2">
      <c r="A160" s="40"/>
      <c r="B160" s="36" t="s">
        <v>297</v>
      </c>
    </row>
    <row r="161" spans="1:2" x14ac:dyDescent="0.2">
      <c r="A161" s="40"/>
      <c r="B161" s="36" t="s">
        <v>53</v>
      </c>
    </row>
    <row r="162" spans="1:2" x14ac:dyDescent="0.2">
      <c r="A162" s="40"/>
      <c r="B162" s="36" t="s">
        <v>223</v>
      </c>
    </row>
    <row r="163" spans="1:2" x14ac:dyDescent="0.2">
      <c r="A163" s="40"/>
      <c r="B163" s="36" t="s">
        <v>157</v>
      </c>
    </row>
    <row r="164" spans="1:2" x14ac:dyDescent="0.2">
      <c r="A164" s="40"/>
      <c r="B164" s="36" t="s">
        <v>300</v>
      </c>
    </row>
    <row r="165" spans="1:2" x14ac:dyDescent="0.2">
      <c r="A165" s="40"/>
      <c r="B165" s="36" t="s">
        <v>158</v>
      </c>
    </row>
    <row r="166" spans="1:2" x14ac:dyDescent="0.2">
      <c r="A166" s="40"/>
      <c r="B166" s="36" t="s">
        <v>254</v>
      </c>
    </row>
    <row r="167" spans="1:2" x14ac:dyDescent="0.2">
      <c r="A167" s="40"/>
      <c r="B167" s="36" t="s">
        <v>20</v>
      </c>
    </row>
    <row r="168" spans="1:2" x14ac:dyDescent="0.2">
      <c r="A168" s="40"/>
      <c r="B168" s="36" t="s">
        <v>159</v>
      </c>
    </row>
    <row r="169" spans="1:2" x14ac:dyDescent="0.2">
      <c r="A169" s="40"/>
      <c r="B169" s="36" t="s">
        <v>21</v>
      </c>
    </row>
    <row r="170" spans="1:2" x14ac:dyDescent="0.2">
      <c r="A170" s="40"/>
      <c r="B170" s="36" t="s">
        <v>164</v>
      </c>
    </row>
    <row r="171" spans="1:2" x14ac:dyDescent="0.2">
      <c r="A171" s="40"/>
      <c r="B171" s="36" t="s">
        <v>200</v>
      </c>
    </row>
    <row r="172" spans="1:2" x14ac:dyDescent="0.2">
      <c r="A172" s="40"/>
      <c r="B172" s="36" t="s">
        <v>64</v>
      </c>
    </row>
    <row r="173" spans="1:2" x14ac:dyDescent="0.2">
      <c r="A173" s="40"/>
      <c r="B173" s="36" t="s">
        <v>35</v>
      </c>
    </row>
    <row r="174" spans="1:2" x14ac:dyDescent="0.2">
      <c r="A174" s="40"/>
      <c r="B174" s="36" t="s">
        <v>224</v>
      </c>
    </row>
    <row r="175" spans="1:2" x14ac:dyDescent="0.2">
      <c r="A175" s="40"/>
      <c r="B175" s="36" t="s">
        <v>177</v>
      </c>
    </row>
    <row r="176" spans="1:2" x14ac:dyDescent="0.2">
      <c r="A176" s="40"/>
      <c r="B176" s="36" t="s">
        <v>160</v>
      </c>
    </row>
    <row r="177" spans="1:2" x14ac:dyDescent="0.2">
      <c r="A177" s="40"/>
      <c r="B177" s="36" t="s">
        <v>268</v>
      </c>
    </row>
    <row r="178" spans="1:2" x14ac:dyDescent="0.2">
      <c r="A178" s="40"/>
      <c r="B178" s="36" t="s">
        <v>318</v>
      </c>
    </row>
    <row r="179" spans="1:2" x14ac:dyDescent="0.2">
      <c r="A179" s="40"/>
      <c r="B179" s="36" t="s">
        <v>192</v>
      </c>
    </row>
    <row r="180" spans="1:2" x14ac:dyDescent="0.2">
      <c r="A180" s="40"/>
      <c r="B180" s="36" t="s">
        <v>233</v>
      </c>
    </row>
    <row r="181" spans="1:2" x14ac:dyDescent="0.2">
      <c r="A181" s="40"/>
      <c r="B181" s="36" t="s">
        <v>249</v>
      </c>
    </row>
    <row r="182" spans="1:2" x14ac:dyDescent="0.2">
      <c r="A182" s="40"/>
      <c r="B182" s="36" t="s">
        <v>32</v>
      </c>
    </row>
    <row r="183" spans="1:2" x14ac:dyDescent="0.2">
      <c r="A183" s="40"/>
      <c r="B183" s="36" t="s">
        <v>201</v>
      </c>
    </row>
    <row r="184" spans="1:2" x14ac:dyDescent="0.2">
      <c r="A184" s="40"/>
      <c r="B184" s="36" t="s">
        <v>22</v>
      </c>
    </row>
    <row r="185" spans="1:2" x14ac:dyDescent="0.2">
      <c r="A185" s="40"/>
      <c r="B185" s="36" t="s">
        <v>62</v>
      </c>
    </row>
    <row r="186" spans="1:2" x14ac:dyDescent="0.2">
      <c r="A186" s="40"/>
      <c r="B186" s="36" t="s">
        <v>188</v>
      </c>
    </row>
    <row r="187" spans="1:2" x14ac:dyDescent="0.2">
      <c r="A187" s="40"/>
      <c r="B187" s="36" t="s">
        <v>26</v>
      </c>
    </row>
    <row r="188" spans="1:2" x14ac:dyDescent="0.2">
      <c r="A188" s="40"/>
      <c r="B188" s="36" t="s">
        <v>173</v>
      </c>
    </row>
    <row r="189" spans="1:2" x14ac:dyDescent="0.2">
      <c r="A189" s="40"/>
      <c r="B189" s="36" t="s">
        <v>307</v>
      </c>
    </row>
    <row r="190" spans="1:2" x14ac:dyDescent="0.2">
      <c r="A190" s="40"/>
      <c r="B190" s="36" t="s">
        <v>274</v>
      </c>
    </row>
    <row r="191" spans="1:2" x14ac:dyDescent="0.2">
      <c r="A191" s="40"/>
      <c r="B191" s="36" t="s">
        <v>161</v>
      </c>
    </row>
    <row r="192" spans="1:2" x14ac:dyDescent="0.2">
      <c r="A192" s="40"/>
      <c r="B192" s="36" t="s">
        <v>59</v>
      </c>
    </row>
    <row r="193" spans="1:2" x14ac:dyDescent="0.2">
      <c r="A193" s="40"/>
      <c r="B193" s="36" t="s">
        <v>162</v>
      </c>
    </row>
    <row r="194" spans="1:2" x14ac:dyDescent="0.2">
      <c r="A194" s="40"/>
      <c r="B194" s="36" t="s">
        <v>166</v>
      </c>
    </row>
    <row r="195" spans="1:2" x14ac:dyDescent="0.2">
      <c r="A195" s="40"/>
      <c r="B195" s="36" t="s">
        <v>27</v>
      </c>
    </row>
    <row r="196" spans="1:2" x14ac:dyDescent="0.2">
      <c r="A196" s="40"/>
      <c r="B196" s="36" t="s">
        <v>47</v>
      </c>
    </row>
    <row r="197" spans="1:2" x14ac:dyDescent="0.2">
      <c r="A197" s="40"/>
      <c r="B197" s="36" t="s">
        <v>185</v>
      </c>
    </row>
    <row r="198" spans="1:2" x14ac:dyDescent="0.2">
      <c r="A198" s="40"/>
      <c r="B198" s="37" t="s">
        <v>295</v>
      </c>
    </row>
    <row r="199" spans="1:2" x14ac:dyDescent="0.2">
      <c r="A199" s="40"/>
    </row>
    <row r="200" spans="1:2" x14ac:dyDescent="0.2">
      <c r="A200" s="40"/>
      <c r="B200" s="36"/>
    </row>
    <row r="201" spans="1:2" x14ac:dyDescent="0.2">
      <c r="A201" s="40"/>
      <c r="B201" s="36"/>
    </row>
    <row r="202" spans="1:2" x14ac:dyDescent="0.2">
      <c r="A202" s="40"/>
      <c r="B202" s="36"/>
    </row>
    <row r="203" spans="1:2" x14ac:dyDescent="0.2">
      <c r="A203" s="40"/>
      <c r="B203" s="36"/>
    </row>
    <row r="204" spans="1:2" x14ac:dyDescent="0.2">
      <c r="A204" s="40"/>
      <c r="B204" s="36"/>
    </row>
    <row r="205" spans="1:2" x14ac:dyDescent="0.2">
      <c r="A205" s="40"/>
      <c r="B205" s="36"/>
    </row>
    <row r="206" spans="1:2" x14ac:dyDescent="0.2">
      <c r="A206" s="40"/>
      <c r="B206" s="36"/>
    </row>
    <row r="207" spans="1:2" x14ac:dyDescent="0.2">
      <c r="A207" s="40"/>
      <c r="B207" s="36"/>
    </row>
    <row r="208" spans="1:2" x14ac:dyDescent="0.2">
      <c r="A208" s="40"/>
      <c r="B208" s="36"/>
    </row>
    <row r="209" spans="1:2" x14ac:dyDescent="0.2">
      <c r="A209" s="40"/>
      <c r="B209" s="42"/>
    </row>
    <row r="210" spans="1:2" x14ac:dyDescent="0.2">
      <c r="A210" s="40"/>
      <c r="B210" s="42"/>
    </row>
    <row r="211" spans="1:2" x14ac:dyDescent="0.2">
      <c r="A211" s="40"/>
      <c r="B211" s="42"/>
    </row>
    <row r="212" spans="1:2" x14ac:dyDescent="0.2">
      <c r="A212" s="40"/>
      <c r="B212" s="42"/>
    </row>
    <row r="213" spans="1:2" x14ac:dyDescent="0.2">
      <c r="A213" s="40"/>
      <c r="B213" s="40"/>
    </row>
    <row r="214" spans="1:2" x14ac:dyDescent="0.2">
      <c r="A214" s="40"/>
      <c r="B214" s="40"/>
    </row>
    <row r="215" spans="1:2" x14ac:dyDescent="0.2">
      <c r="A215" s="39"/>
      <c r="B215" s="42"/>
    </row>
    <row r="216" spans="1:2" x14ac:dyDescent="0.2">
      <c r="A216" s="39"/>
      <c r="B216" s="40"/>
    </row>
    <row r="217" spans="1:2" x14ac:dyDescent="0.2">
      <c r="A217" s="39"/>
      <c r="B217" s="42"/>
    </row>
    <row r="218" spans="1:2" x14ac:dyDescent="0.2">
      <c r="A218" s="39"/>
      <c r="B218" s="40"/>
    </row>
    <row r="219" spans="1:2" x14ac:dyDescent="0.2">
      <c r="A219" s="39"/>
      <c r="B219" s="40"/>
    </row>
    <row r="220" spans="1:2" x14ac:dyDescent="0.2">
      <c r="A220" s="39"/>
      <c r="B220" s="40"/>
    </row>
    <row r="221" spans="1:2" x14ac:dyDescent="0.2">
      <c r="A221" s="39"/>
      <c r="B221" s="40"/>
    </row>
    <row r="222" spans="1:2" x14ac:dyDescent="0.2">
      <c r="A222" s="39"/>
      <c r="B222" s="40"/>
    </row>
    <row r="223" spans="1:2" x14ac:dyDescent="0.2">
      <c r="A223" s="39"/>
      <c r="B223" s="40"/>
    </row>
    <row r="224" spans="1:2" x14ac:dyDescent="0.2">
      <c r="A224" s="39"/>
      <c r="B224" s="35"/>
    </row>
    <row r="225" spans="1:2" x14ac:dyDescent="0.2">
      <c r="A225" s="39"/>
      <c r="B225" s="35"/>
    </row>
    <row r="226" spans="1:2" x14ac:dyDescent="0.2">
      <c r="A226" s="39"/>
      <c r="B226" s="35"/>
    </row>
    <row r="227" spans="1:2" x14ac:dyDescent="0.2">
      <c r="A227" s="39"/>
      <c r="B227" s="35"/>
    </row>
    <row r="228" spans="1:2" x14ac:dyDescent="0.2">
      <c r="A228" s="39"/>
      <c r="B228" s="35"/>
    </row>
    <row r="229" spans="1:2" x14ac:dyDescent="0.2">
      <c r="A229" s="39"/>
      <c r="B229" s="35"/>
    </row>
    <row r="230" spans="1:2" x14ac:dyDescent="0.2">
      <c r="A230" s="39"/>
      <c r="B230" s="35"/>
    </row>
    <row r="231" spans="1:2" x14ac:dyDescent="0.2">
      <c r="A231" s="39"/>
      <c r="B231" s="35"/>
    </row>
    <row r="232" spans="1:2" x14ac:dyDescent="0.2">
      <c r="A232" s="39"/>
      <c r="B232" s="35"/>
    </row>
    <row r="233" spans="1:2" x14ac:dyDescent="0.2">
      <c r="A233" s="39"/>
      <c r="B233" s="35"/>
    </row>
    <row r="234" spans="1:2" x14ac:dyDescent="0.2">
      <c r="A234" s="39"/>
      <c r="B234" s="35"/>
    </row>
    <row r="235" spans="1:2" x14ac:dyDescent="0.2">
      <c r="A235" s="39"/>
      <c r="B235" s="35"/>
    </row>
    <row r="236" spans="1:2" x14ac:dyDescent="0.2">
      <c r="A236" s="39"/>
      <c r="B236" s="35"/>
    </row>
    <row r="237" spans="1:2" x14ac:dyDescent="0.2">
      <c r="A237" s="39"/>
      <c r="B237" s="35"/>
    </row>
    <row r="238" spans="1:2" x14ac:dyDescent="0.2">
      <c r="B238" s="35"/>
    </row>
    <row r="239" spans="1:2" x14ac:dyDescent="0.2">
      <c r="B239" s="35"/>
    </row>
    <row r="240" spans="1:2" x14ac:dyDescent="0.2">
      <c r="A240" s="39"/>
      <c r="B240" s="35"/>
    </row>
    <row r="241" spans="1:2" x14ac:dyDescent="0.2">
      <c r="A241" s="39"/>
      <c r="B241" s="35"/>
    </row>
    <row r="242" spans="1:2" x14ac:dyDescent="0.2">
      <c r="A242" s="39"/>
      <c r="B242" s="35"/>
    </row>
    <row r="243" spans="1:2" x14ac:dyDescent="0.2">
      <c r="A243" s="39"/>
      <c r="B243" s="35"/>
    </row>
    <row r="244" spans="1:2" x14ac:dyDescent="0.2">
      <c r="A244" s="39"/>
      <c r="B244" s="35"/>
    </row>
    <row r="245" spans="1:2" x14ac:dyDescent="0.2">
      <c r="A245" s="39"/>
      <c r="B245" s="35"/>
    </row>
    <row r="246" spans="1:2" x14ac:dyDescent="0.2">
      <c r="A246" s="39"/>
      <c r="B246" s="35"/>
    </row>
    <row r="247" spans="1:2" x14ac:dyDescent="0.2">
      <c r="A247" s="39"/>
      <c r="B247" s="35"/>
    </row>
    <row r="248" spans="1:2" x14ac:dyDescent="0.2">
      <c r="A248" s="39"/>
      <c r="B248" s="35"/>
    </row>
    <row r="249" spans="1:2" x14ac:dyDescent="0.2">
      <c r="A249" s="39"/>
      <c r="B249" s="35"/>
    </row>
    <row r="250" spans="1:2" x14ac:dyDescent="0.2">
      <c r="A250" s="39"/>
      <c r="B250" s="35"/>
    </row>
    <row r="251" spans="1:2" x14ac:dyDescent="0.2">
      <c r="A251" s="39"/>
      <c r="B251" s="35"/>
    </row>
    <row r="252" spans="1:2" x14ac:dyDescent="0.2">
      <c r="A252" s="39"/>
      <c r="B252" s="35"/>
    </row>
    <row r="253" spans="1:2" x14ac:dyDescent="0.2">
      <c r="A253" s="39"/>
      <c r="B253" s="35"/>
    </row>
    <row r="254" spans="1:2" x14ac:dyDescent="0.2">
      <c r="A254" s="39"/>
      <c r="B254" s="35"/>
    </row>
    <row r="255" spans="1:2" x14ac:dyDescent="0.2">
      <c r="A255" s="39"/>
      <c r="B255" s="35"/>
    </row>
    <row r="256" spans="1:2" x14ac:dyDescent="0.2">
      <c r="A256" s="39"/>
      <c r="B256" s="35"/>
    </row>
    <row r="257" spans="1:2" x14ac:dyDescent="0.2">
      <c r="A257" s="39"/>
      <c r="B257" s="35"/>
    </row>
    <row r="258" spans="1:2" x14ac:dyDescent="0.2">
      <c r="A258" s="39"/>
      <c r="B258" s="35"/>
    </row>
    <row r="259" spans="1:2" x14ac:dyDescent="0.2">
      <c r="A259" s="39"/>
      <c r="B259" s="35"/>
    </row>
    <row r="260" spans="1:2" x14ac:dyDescent="0.2">
      <c r="A260" s="39"/>
      <c r="B260" s="35"/>
    </row>
    <row r="261" spans="1:2" x14ac:dyDescent="0.2">
      <c r="A261" s="39"/>
      <c r="B261" s="35"/>
    </row>
    <row r="262" spans="1:2" x14ac:dyDescent="0.2">
      <c r="A262" s="39"/>
      <c r="B262" s="35"/>
    </row>
    <row r="263" spans="1:2" x14ac:dyDescent="0.2">
      <c r="A263" s="39"/>
      <c r="B263" s="35"/>
    </row>
    <row r="264" spans="1:2" x14ac:dyDescent="0.2">
      <c r="A264" s="39"/>
      <c r="B264" s="35"/>
    </row>
    <row r="265" spans="1:2" x14ac:dyDescent="0.2">
      <c r="A265" s="39"/>
      <c r="B265" s="35"/>
    </row>
    <row r="266" spans="1:2" x14ac:dyDescent="0.2">
      <c r="A266" s="39"/>
      <c r="B266" s="35"/>
    </row>
    <row r="267" spans="1:2" x14ac:dyDescent="0.2">
      <c r="A267" s="39"/>
      <c r="B267" s="35"/>
    </row>
    <row r="268" spans="1:2" x14ac:dyDescent="0.2">
      <c r="A268" s="39"/>
      <c r="B268" s="35"/>
    </row>
    <row r="269" spans="1:2" x14ac:dyDescent="0.2">
      <c r="A269" s="39"/>
      <c r="B269" s="35"/>
    </row>
    <row r="270" spans="1:2" x14ac:dyDescent="0.2">
      <c r="A270" s="39"/>
      <c r="B270" s="35"/>
    </row>
    <row r="271" spans="1:2" x14ac:dyDescent="0.2">
      <c r="A271" s="39"/>
      <c r="B271" s="35"/>
    </row>
    <row r="272" spans="1:2" x14ac:dyDescent="0.2">
      <c r="A272" s="39"/>
      <c r="B272" s="35"/>
    </row>
    <row r="273" spans="1:2" x14ac:dyDescent="0.2">
      <c r="A273" s="39"/>
      <c r="B273" s="35"/>
    </row>
    <row r="274" spans="1:2" x14ac:dyDescent="0.2">
      <c r="A274" s="39"/>
      <c r="B274" s="35"/>
    </row>
    <row r="275" spans="1:2" x14ac:dyDescent="0.2">
      <c r="A275" s="39"/>
      <c r="B275" s="35"/>
    </row>
    <row r="276" spans="1:2" x14ac:dyDescent="0.2">
      <c r="A276" s="39"/>
      <c r="B276" s="35"/>
    </row>
    <row r="277" spans="1:2" x14ac:dyDescent="0.2">
      <c r="A277" s="39"/>
      <c r="B277" s="35"/>
    </row>
    <row r="278" spans="1:2" x14ac:dyDescent="0.2">
      <c r="A278" s="39"/>
      <c r="B278" s="35"/>
    </row>
    <row r="279" spans="1:2" x14ac:dyDescent="0.2">
      <c r="A279" s="39"/>
      <c r="B279" s="35"/>
    </row>
    <row r="280" spans="1:2" x14ac:dyDescent="0.2">
      <c r="A280" s="39"/>
      <c r="B280" s="35"/>
    </row>
    <row r="281" spans="1:2" x14ac:dyDescent="0.2">
      <c r="A281" s="39"/>
      <c r="B281" s="35"/>
    </row>
    <row r="282" spans="1:2" x14ac:dyDescent="0.2">
      <c r="A282" s="39"/>
      <c r="B282" s="35"/>
    </row>
    <row r="283" spans="1:2" x14ac:dyDescent="0.2">
      <c r="A283" s="39"/>
      <c r="B283" s="35"/>
    </row>
    <row r="284" spans="1:2" x14ac:dyDescent="0.2">
      <c r="A284" s="39"/>
      <c r="B284" s="35"/>
    </row>
    <row r="285" spans="1:2" x14ac:dyDescent="0.2">
      <c r="A285" s="39"/>
      <c r="B285" s="35"/>
    </row>
    <row r="286" spans="1:2" x14ac:dyDescent="0.2">
      <c r="A286" s="39"/>
      <c r="B286" s="35"/>
    </row>
    <row r="287" spans="1:2" x14ac:dyDescent="0.2">
      <c r="A287" s="39"/>
      <c r="B287" s="35"/>
    </row>
    <row r="288" spans="1:2" x14ac:dyDescent="0.2">
      <c r="A288" s="39"/>
      <c r="B288" s="35"/>
    </row>
    <row r="289" spans="1:2" x14ac:dyDescent="0.2">
      <c r="A289" s="39"/>
      <c r="B289" s="35"/>
    </row>
    <row r="290" spans="1:2" x14ac:dyDescent="0.2">
      <c r="A290" s="39"/>
      <c r="B290" s="35"/>
    </row>
    <row r="291" spans="1:2" x14ac:dyDescent="0.2">
      <c r="A291" s="39"/>
      <c r="B291" s="35"/>
    </row>
    <row r="292" spans="1:2" x14ac:dyDescent="0.2">
      <c r="A292" s="39"/>
      <c r="B292" s="35"/>
    </row>
    <row r="293" spans="1:2" x14ac:dyDescent="0.2">
      <c r="A293" s="39"/>
      <c r="B293" s="35"/>
    </row>
    <row r="294" spans="1:2" x14ac:dyDescent="0.2">
      <c r="A294" s="39"/>
      <c r="B294" s="35"/>
    </row>
    <row r="295" spans="1:2" x14ac:dyDescent="0.2">
      <c r="A295" s="39"/>
      <c r="B295" s="35"/>
    </row>
    <row r="296" spans="1:2" x14ac:dyDescent="0.2">
      <c r="A296" s="39"/>
      <c r="B296" s="35"/>
    </row>
    <row r="297" spans="1:2" x14ac:dyDescent="0.2">
      <c r="A297" s="39"/>
      <c r="B297" s="35"/>
    </row>
    <row r="298" spans="1:2" x14ac:dyDescent="0.2">
      <c r="A298" s="39"/>
      <c r="B298" s="35"/>
    </row>
    <row r="299" spans="1:2" x14ac:dyDescent="0.2">
      <c r="A299" s="39"/>
      <c r="B299" s="35"/>
    </row>
    <row r="300" spans="1:2" x14ac:dyDescent="0.2">
      <c r="A300" s="39"/>
      <c r="B300" s="35"/>
    </row>
    <row r="301" spans="1:2" x14ac:dyDescent="0.2">
      <c r="A301" s="39"/>
      <c r="B301" s="35"/>
    </row>
    <row r="302" spans="1:2" x14ac:dyDescent="0.2">
      <c r="A302" s="35"/>
      <c r="B302" s="35"/>
    </row>
    <row r="303" spans="1:2" x14ac:dyDescent="0.2">
      <c r="A303" s="35"/>
      <c r="B303" s="35"/>
    </row>
    <row r="304" spans="1:2" x14ac:dyDescent="0.2">
      <c r="A304" s="39"/>
      <c r="B304" s="35"/>
    </row>
    <row r="305" spans="1:2" x14ac:dyDescent="0.2">
      <c r="A305" s="39"/>
      <c r="B305" s="35"/>
    </row>
    <row r="306" spans="1:2" x14ac:dyDescent="0.2">
      <c r="A306" s="39"/>
      <c r="B306" s="35"/>
    </row>
    <row r="307" spans="1:2" x14ac:dyDescent="0.2">
      <c r="A307" s="39"/>
      <c r="B307" s="35"/>
    </row>
    <row r="308" spans="1:2" x14ac:dyDescent="0.2">
      <c r="A308" s="39"/>
      <c r="B308" s="35"/>
    </row>
    <row r="309" spans="1:2" x14ac:dyDescent="0.2">
      <c r="A309" s="39"/>
      <c r="B309" s="35"/>
    </row>
    <row r="310" spans="1:2" x14ac:dyDescent="0.2">
      <c r="A310" s="39"/>
      <c r="B310" s="35"/>
    </row>
    <row r="311" spans="1:2" x14ac:dyDescent="0.2">
      <c r="A311" s="39"/>
    </row>
    <row r="312" spans="1:2" x14ac:dyDescent="0.2">
      <c r="A312" s="39"/>
    </row>
    <row r="313" spans="1:2" x14ac:dyDescent="0.2">
      <c r="A313" s="39"/>
    </row>
    <row r="314" spans="1:2" x14ac:dyDescent="0.2">
      <c r="A314" s="39"/>
    </row>
    <row r="315" spans="1:2" x14ac:dyDescent="0.2">
      <c r="A315" s="39"/>
    </row>
    <row r="316" spans="1:2" x14ac:dyDescent="0.2">
      <c r="A316" s="39"/>
    </row>
    <row r="317" spans="1:2" x14ac:dyDescent="0.2">
      <c r="A317" s="39"/>
    </row>
    <row r="318" spans="1:2" x14ac:dyDescent="0.2">
      <c r="A318" s="39"/>
    </row>
    <row r="319" spans="1:2" x14ac:dyDescent="0.2">
      <c r="A319" s="39"/>
    </row>
    <row r="320" spans="1:2" x14ac:dyDescent="0.2">
      <c r="A320" s="39"/>
    </row>
    <row r="321" spans="1:1" x14ac:dyDescent="0.2">
      <c r="A321" s="39"/>
    </row>
    <row r="322" spans="1:1" x14ac:dyDescent="0.2">
      <c r="A322" s="39"/>
    </row>
    <row r="323" spans="1:1" x14ac:dyDescent="0.2">
      <c r="A323" s="39"/>
    </row>
    <row r="324" spans="1:1" x14ac:dyDescent="0.2">
      <c r="A324" s="39"/>
    </row>
    <row r="325" spans="1:1" x14ac:dyDescent="0.2">
      <c r="A325" s="39"/>
    </row>
    <row r="326" spans="1:1" x14ac:dyDescent="0.2">
      <c r="A326" s="39"/>
    </row>
    <row r="327" spans="1:1" x14ac:dyDescent="0.2">
      <c r="A327" s="39"/>
    </row>
    <row r="328" spans="1:1" x14ac:dyDescent="0.2">
      <c r="A328" s="39"/>
    </row>
    <row r="329" spans="1:1" x14ac:dyDescent="0.2">
      <c r="A329" s="39"/>
    </row>
    <row r="330" spans="1:1" x14ac:dyDescent="0.2">
      <c r="A330" s="39"/>
    </row>
    <row r="331" spans="1:1" x14ac:dyDescent="0.2">
      <c r="A331" s="39"/>
    </row>
    <row r="332" spans="1:1" x14ac:dyDescent="0.2">
      <c r="A332" s="39"/>
    </row>
  </sheetData>
  <phoneticPr fontId="51" type="noConversion"/>
  <pageMargins left="0.7" right="0.7" top="0.75" bottom="0.75" header="0.3" footer="0.3"/>
  <pageSetup paperSize="9" orientation="portrait" verticalDpi="4"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L38"/>
  <sheetViews>
    <sheetView workbookViewId="0">
      <selection activeCell="B23" sqref="B23:B38"/>
    </sheetView>
  </sheetViews>
  <sheetFormatPr defaultColWidth="8.88671875" defaultRowHeight="15" x14ac:dyDescent="0.2"/>
  <cols>
    <col min="1" max="1" width="0.88671875" style="11" customWidth="1"/>
    <col min="2" max="2" width="47.44140625" style="11" customWidth="1"/>
    <col min="3" max="3" width="8.88671875" style="11"/>
    <col min="4" max="4" width="18.88671875" style="11" customWidth="1"/>
    <col min="5" max="5" width="6.109375" style="11" customWidth="1"/>
    <col min="6" max="6" width="1.88671875" style="11" customWidth="1"/>
    <col min="7" max="7" width="9.88671875" style="11" customWidth="1"/>
    <col min="8" max="16384" width="8.88671875" style="11"/>
  </cols>
  <sheetData>
    <row r="1" spans="2:12" ht="23.25" x14ac:dyDescent="0.35">
      <c r="B1" s="21" t="s">
        <v>237</v>
      </c>
      <c r="L1" s="23"/>
    </row>
    <row r="2" spans="2:12" ht="5.25" customHeight="1" x14ac:dyDescent="0.2">
      <c r="H2" s="22"/>
      <c r="I2" s="22"/>
      <c r="J2" s="22"/>
      <c r="K2" s="22"/>
    </row>
    <row r="3" spans="2:12" ht="27" customHeight="1" x14ac:dyDescent="0.3">
      <c r="B3" s="25" t="s">
        <v>83</v>
      </c>
      <c r="C3" s="167"/>
      <c r="D3" s="168"/>
      <c r="E3" s="31"/>
      <c r="I3" s="22"/>
      <c r="J3" s="22"/>
      <c r="K3" s="22"/>
    </row>
    <row r="4" spans="2:12" ht="5.25" customHeight="1" x14ac:dyDescent="0.3">
      <c r="B4" s="26"/>
      <c r="C4" s="12"/>
      <c r="D4" s="12"/>
      <c r="H4" s="22"/>
      <c r="I4" s="22"/>
      <c r="J4" s="22"/>
      <c r="K4" s="22"/>
    </row>
    <row r="5" spans="2:12" ht="27" customHeight="1" x14ac:dyDescent="0.3">
      <c r="B5" s="25" t="s">
        <v>96</v>
      </c>
      <c r="C5" s="172"/>
      <c r="D5" s="174"/>
      <c r="E5" s="30"/>
      <c r="H5" s="22"/>
      <c r="I5" s="22"/>
      <c r="J5" s="22"/>
      <c r="K5" s="22"/>
    </row>
    <row r="6" spans="2:12" ht="5.25" customHeight="1" x14ac:dyDescent="0.25">
      <c r="B6" s="12"/>
      <c r="H6" s="22"/>
      <c r="I6" s="22"/>
      <c r="J6" s="22"/>
      <c r="K6" s="22"/>
    </row>
    <row r="7" spans="2:12" ht="21" x14ac:dyDescent="0.35">
      <c r="B7" s="13"/>
      <c r="C7" s="175" t="s">
        <v>100</v>
      </c>
      <c r="D7" s="175"/>
      <c r="E7" s="175"/>
      <c r="F7" s="18"/>
      <c r="G7" s="18"/>
      <c r="H7" s="13"/>
      <c r="I7" s="13"/>
      <c r="J7" s="13"/>
      <c r="K7" s="13"/>
    </row>
    <row r="8" spans="2:12" ht="6.75" customHeight="1" x14ac:dyDescent="0.25">
      <c r="B8" s="13"/>
      <c r="C8" s="13"/>
      <c r="D8" s="13"/>
      <c r="E8" s="13"/>
      <c r="F8" s="13"/>
      <c r="G8" s="13"/>
      <c r="H8" s="13"/>
      <c r="I8" s="13"/>
      <c r="J8" s="13"/>
      <c r="K8" s="13"/>
    </row>
    <row r="9" spans="2:12" ht="27" customHeight="1" x14ac:dyDescent="0.2">
      <c r="B9" s="24" t="s">
        <v>98</v>
      </c>
      <c r="C9" s="172"/>
      <c r="D9" s="173"/>
      <c r="E9" s="173"/>
      <c r="F9" s="173"/>
      <c r="G9" s="173"/>
      <c r="H9" s="173"/>
      <c r="I9" s="173"/>
      <c r="J9" s="173"/>
      <c r="K9" s="174"/>
    </row>
    <row r="10" spans="2:12" ht="5.25" customHeight="1" x14ac:dyDescent="0.2">
      <c r="B10" s="24"/>
      <c r="C10" s="14"/>
      <c r="D10" s="14"/>
      <c r="E10" s="14"/>
      <c r="F10" s="14"/>
      <c r="G10" s="14"/>
      <c r="H10" s="14"/>
      <c r="I10" s="14"/>
      <c r="J10" s="14"/>
      <c r="K10" s="14"/>
    </row>
    <row r="11" spans="2:12" ht="27" customHeight="1" x14ac:dyDescent="0.2">
      <c r="B11" s="24" t="s">
        <v>80</v>
      </c>
      <c r="C11" s="169"/>
      <c r="D11" s="170"/>
      <c r="E11" s="170"/>
      <c r="F11" s="170"/>
      <c r="G11" s="170"/>
      <c r="H11" s="170"/>
      <c r="I11" s="170"/>
      <c r="J11" s="170"/>
      <c r="K11" s="171"/>
    </row>
    <row r="12" spans="2:12" ht="5.25" customHeight="1" x14ac:dyDescent="0.2">
      <c r="B12" s="24"/>
      <c r="C12" s="14"/>
      <c r="D12" s="14"/>
      <c r="E12" s="14"/>
      <c r="F12" s="14"/>
      <c r="G12" s="14"/>
      <c r="H12" s="14"/>
      <c r="I12" s="14"/>
      <c r="J12" s="14"/>
      <c r="K12" s="14"/>
    </row>
    <row r="13" spans="2:12" ht="27" customHeight="1" x14ac:dyDescent="0.2">
      <c r="B13" s="24" t="s">
        <v>81</v>
      </c>
      <c r="C13" s="169"/>
      <c r="D13" s="170"/>
      <c r="E13" s="170"/>
      <c r="F13" s="170"/>
      <c r="G13" s="170"/>
      <c r="H13" s="170"/>
      <c r="I13" s="170"/>
      <c r="J13" s="170"/>
      <c r="K13" s="171"/>
    </row>
    <row r="14" spans="2:12" ht="5.25" customHeight="1" x14ac:dyDescent="0.2">
      <c r="B14" s="24"/>
      <c r="C14" s="14"/>
      <c r="D14" s="14"/>
      <c r="E14" s="14"/>
      <c r="F14" s="14"/>
      <c r="G14" s="14"/>
      <c r="H14" s="14"/>
      <c r="I14" s="14"/>
      <c r="J14" s="14"/>
      <c r="K14" s="14"/>
    </row>
    <row r="15" spans="2:12" ht="27" customHeight="1" x14ac:dyDescent="0.2">
      <c r="B15" s="24" t="s">
        <v>82</v>
      </c>
      <c r="C15" s="169"/>
      <c r="D15" s="170"/>
      <c r="E15" s="170"/>
      <c r="F15" s="170"/>
      <c r="G15" s="170"/>
      <c r="H15" s="170"/>
      <c r="I15" s="170"/>
      <c r="J15" s="170"/>
      <c r="K15" s="171"/>
    </row>
    <row r="16" spans="2:12" ht="5.25" customHeight="1" x14ac:dyDescent="0.3">
      <c r="B16" s="17"/>
      <c r="C16" s="15"/>
      <c r="D16" s="15"/>
      <c r="E16" s="15"/>
      <c r="F16" s="15"/>
      <c r="G16" s="16"/>
      <c r="H16" s="16"/>
      <c r="I16" s="16"/>
      <c r="J16" s="16"/>
      <c r="K16" s="16"/>
    </row>
    <row r="17" spans="2:11" ht="21" x14ac:dyDescent="0.35">
      <c r="C17" s="28" t="s">
        <v>240</v>
      </c>
      <c r="D17" s="28"/>
      <c r="E17" s="28"/>
    </row>
    <row r="18" spans="2:11" ht="4.5" customHeight="1" x14ac:dyDescent="0.35">
      <c r="C18" s="28"/>
      <c r="D18" s="28"/>
      <c r="E18" s="28"/>
    </row>
    <row r="19" spans="2:11" ht="27" customHeight="1" x14ac:dyDescent="0.2">
      <c r="B19" s="24" t="s">
        <v>239</v>
      </c>
      <c r="C19" s="172"/>
      <c r="D19" s="174"/>
      <c r="E19" s="29"/>
      <c r="F19" s="27"/>
      <c r="G19" s="27"/>
      <c r="H19" s="27"/>
      <c r="I19" s="27"/>
      <c r="J19" s="27"/>
      <c r="K19" s="27"/>
    </row>
    <row r="20" spans="2:11" ht="5.25" customHeight="1" x14ac:dyDescent="0.3">
      <c r="B20" s="17"/>
      <c r="C20" s="15"/>
      <c r="D20" s="15"/>
      <c r="E20" s="15"/>
      <c r="F20" s="15"/>
      <c r="G20" s="16"/>
      <c r="H20" s="16"/>
      <c r="I20" s="16"/>
      <c r="J20" s="16"/>
      <c r="K20" s="16"/>
    </row>
    <row r="21" spans="2:11" ht="24.75" customHeight="1" x14ac:dyDescent="0.25">
      <c r="B21" s="24" t="s">
        <v>243</v>
      </c>
      <c r="C21" s="172"/>
      <c r="D21" s="173"/>
      <c r="E21" s="173"/>
      <c r="F21" s="174"/>
      <c r="G21" s="63" t="s">
        <v>244</v>
      </c>
      <c r="H21" s="172"/>
      <c r="I21" s="173"/>
      <c r="J21" s="173"/>
      <c r="K21" s="174"/>
    </row>
    <row r="22" spans="2:11" ht="5.25" customHeight="1" x14ac:dyDescent="0.3">
      <c r="B22" s="17"/>
      <c r="C22" s="15"/>
      <c r="D22" s="15"/>
      <c r="E22" s="15"/>
      <c r="F22" s="15"/>
      <c r="G22" s="16"/>
      <c r="H22" s="16"/>
      <c r="I22" s="16"/>
      <c r="J22" s="16"/>
      <c r="K22" s="16"/>
    </row>
    <row r="23" spans="2:11" ht="15.75" customHeight="1" x14ac:dyDescent="0.2">
      <c r="B23" s="157" t="s">
        <v>99</v>
      </c>
      <c r="C23" s="158"/>
      <c r="D23" s="159"/>
      <c r="E23" s="159"/>
      <c r="F23" s="159"/>
      <c r="G23" s="159"/>
      <c r="H23" s="159"/>
      <c r="I23" s="159"/>
      <c r="J23" s="159"/>
      <c r="K23" s="160"/>
    </row>
    <row r="24" spans="2:11" ht="15" customHeight="1" x14ac:dyDescent="0.2">
      <c r="B24" s="157"/>
      <c r="C24" s="161"/>
      <c r="D24" s="162"/>
      <c r="E24" s="162"/>
      <c r="F24" s="162"/>
      <c r="G24" s="162"/>
      <c r="H24" s="162"/>
      <c r="I24" s="162"/>
      <c r="J24" s="162"/>
      <c r="K24" s="163"/>
    </row>
    <row r="25" spans="2:11" ht="15" customHeight="1" x14ac:dyDescent="0.2">
      <c r="B25" s="157"/>
      <c r="C25" s="161"/>
      <c r="D25" s="162"/>
      <c r="E25" s="162"/>
      <c r="F25" s="162"/>
      <c r="G25" s="162"/>
      <c r="H25" s="162"/>
      <c r="I25" s="162"/>
      <c r="J25" s="162"/>
      <c r="K25" s="163"/>
    </row>
    <row r="26" spans="2:11" ht="15" customHeight="1" x14ac:dyDescent="0.2">
      <c r="B26" s="157"/>
      <c r="C26" s="161"/>
      <c r="D26" s="162"/>
      <c r="E26" s="162"/>
      <c r="F26" s="162"/>
      <c r="G26" s="162"/>
      <c r="H26" s="162"/>
      <c r="I26" s="162"/>
      <c r="J26" s="162"/>
      <c r="K26" s="163"/>
    </row>
    <row r="27" spans="2:11" ht="15" customHeight="1" x14ac:dyDescent="0.2">
      <c r="B27" s="157"/>
      <c r="C27" s="161"/>
      <c r="D27" s="162"/>
      <c r="E27" s="162"/>
      <c r="F27" s="162"/>
      <c r="G27" s="162"/>
      <c r="H27" s="162"/>
      <c r="I27" s="162"/>
      <c r="J27" s="162"/>
      <c r="K27" s="163"/>
    </row>
    <row r="28" spans="2:11" ht="15" customHeight="1" x14ac:dyDescent="0.2">
      <c r="B28" s="157"/>
      <c r="C28" s="161"/>
      <c r="D28" s="162"/>
      <c r="E28" s="162"/>
      <c r="F28" s="162"/>
      <c r="G28" s="162"/>
      <c r="H28" s="162"/>
      <c r="I28" s="162"/>
      <c r="J28" s="162"/>
      <c r="K28" s="163"/>
    </row>
    <row r="29" spans="2:11" ht="15" customHeight="1" x14ac:dyDescent="0.2">
      <c r="B29" s="157"/>
      <c r="C29" s="161"/>
      <c r="D29" s="162"/>
      <c r="E29" s="162"/>
      <c r="F29" s="162"/>
      <c r="G29" s="162"/>
      <c r="H29" s="162"/>
      <c r="I29" s="162"/>
      <c r="J29" s="162"/>
      <c r="K29" s="163"/>
    </row>
    <row r="30" spans="2:11" ht="15" customHeight="1" x14ac:dyDescent="0.2">
      <c r="B30" s="157"/>
      <c r="C30" s="161"/>
      <c r="D30" s="162"/>
      <c r="E30" s="162"/>
      <c r="F30" s="162"/>
      <c r="G30" s="162"/>
      <c r="H30" s="162"/>
      <c r="I30" s="162"/>
      <c r="J30" s="162"/>
      <c r="K30" s="163"/>
    </row>
    <row r="31" spans="2:11" ht="15" customHeight="1" x14ac:dyDescent="0.2">
      <c r="B31" s="157"/>
      <c r="C31" s="161"/>
      <c r="D31" s="162"/>
      <c r="E31" s="162"/>
      <c r="F31" s="162"/>
      <c r="G31" s="162"/>
      <c r="H31" s="162"/>
      <c r="I31" s="162"/>
      <c r="J31" s="162"/>
      <c r="K31" s="163"/>
    </row>
    <row r="32" spans="2:11" ht="15" customHeight="1" x14ac:dyDescent="0.2">
      <c r="B32" s="157"/>
      <c r="C32" s="161"/>
      <c r="D32" s="162"/>
      <c r="E32" s="162"/>
      <c r="F32" s="162"/>
      <c r="G32" s="162"/>
      <c r="H32" s="162"/>
      <c r="I32" s="162"/>
      <c r="J32" s="162"/>
      <c r="K32" s="163"/>
    </row>
    <row r="33" spans="2:11" ht="15" customHeight="1" x14ac:dyDescent="0.2">
      <c r="B33" s="157"/>
      <c r="C33" s="161"/>
      <c r="D33" s="162"/>
      <c r="E33" s="162"/>
      <c r="F33" s="162"/>
      <c r="G33" s="162"/>
      <c r="H33" s="162"/>
      <c r="I33" s="162"/>
      <c r="J33" s="162"/>
      <c r="K33" s="163"/>
    </row>
    <row r="34" spans="2:11" ht="15" customHeight="1" x14ac:dyDescent="0.2">
      <c r="B34" s="157"/>
      <c r="C34" s="161"/>
      <c r="D34" s="162"/>
      <c r="E34" s="162"/>
      <c r="F34" s="162"/>
      <c r="G34" s="162"/>
      <c r="H34" s="162"/>
      <c r="I34" s="162"/>
      <c r="J34" s="162"/>
      <c r="K34" s="163"/>
    </row>
    <row r="35" spans="2:11" ht="15" customHeight="1" x14ac:dyDescent="0.2">
      <c r="B35" s="157"/>
      <c r="C35" s="161"/>
      <c r="D35" s="162"/>
      <c r="E35" s="162"/>
      <c r="F35" s="162"/>
      <c r="G35" s="162"/>
      <c r="H35" s="162"/>
      <c r="I35" s="162"/>
      <c r="J35" s="162"/>
      <c r="K35" s="163"/>
    </row>
    <row r="36" spans="2:11" ht="15" customHeight="1" x14ac:dyDescent="0.2">
      <c r="B36" s="157"/>
      <c r="C36" s="161"/>
      <c r="D36" s="162"/>
      <c r="E36" s="162"/>
      <c r="F36" s="162"/>
      <c r="G36" s="162"/>
      <c r="H36" s="162"/>
      <c r="I36" s="162"/>
      <c r="J36" s="162"/>
      <c r="K36" s="163"/>
    </row>
    <row r="37" spans="2:11" ht="15" customHeight="1" x14ac:dyDescent="0.2">
      <c r="B37" s="157"/>
      <c r="C37" s="161"/>
      <c r="D37" s="162"/>
      <c r="E37" s="162"/>
      <c r="F37" s="162"/>
      <c r="G37" s="162"/>
      <c r="H37" s="162"/>
      <c r="I37" s="162"/>
      <c r="J37" s="162"/>
      <c r="K37" s="163"/>
    </row>
    <row r="38" spans="2:11" ht="15" customHeight="1" x14ac:dyDescent="0.2">
      <c r="B38" s="157"/>
      <c r="C38" s="164"/>
      <c r="D38" s="165"/>
      <c r="E38" s="165"/>
      <c r="F38" s="165"/>
      <c r="G38" s="165"/>
      <c r="H38" s="165"/>
      <c r="I38" s="165"/>
      <c r="J38" s="165"/>
      <c r="K38" s="166"/>
    </row>
  </sheetData>
  <mergeCells count="12">
    <mergeCell ref="B23:B38"/>
    <mergeCell ref="C23:K38"/>
    <mergeCell ref="C3:D3"/>
    <mergeCell ref="C11:K11"/>
    <mergeCell ref="C13:K13"/>
    <mergeCell ref="C15:K15"/>
    <mergeCell ref="C9:K9"/>
    <mergeCell ref="C7:E7"/>
    <mergeCell ref="C5:D5"/>
    <mergeCell ref="C19:D19"/>
    <mergeCell ref="C21:F21"/>
    <mergeCell ref="H21:K21"/>
  </mergeCells>
  <phoneticPr fontId="51" type="noConversion"/>
  <dataValidations count="2">
    <dataValidation type="list" allowBlank="1" showInputMessage="1" showErrorMessage="1" sqref="M3">
      <formula1>INDIRECT("Month")</formula1>
    </dataValidation>
    <dataValidation type="list" allowBlank="1" showInputMessage="1" showErrorMessage="1" sqref="C19 C5 E5">
      <formula1>INDIRECT("Yes_No")</formula1>
    </dataValidation>
  </dataValidations>
  <pageMargins left="0.70866141732283472" right="0.70866141732283472" top="0.74803149606299213" bottom="0.74803149606299213" header="0.31496062992125984" footer="0.31496062992125984"/>
  <pageSetup paperSize="9" scale="80" orientation="landscape" verticalDpi="4"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44"/>
  <sheetViews>
    <sheetView workbookViewId="0">
      <selection sqref="A1:D1"/>
    </sheetView>
  </sheetViews>
  <sheetFormatPr defaultColWidth="8.88671875" defaultRowHeight="12.75" x14ac:dyDescent="0.2"/>
  <cols>
    <col min="1" max="1" width="10.109375" style="5" customWidth="1"/>
    <col min="2" max="2" width="12.44140625" style="6" customWidth="1"/>
    <col min="3" max="3" width="13.109375" style="5" bestFit="1" customWidth="1"/>
    <col min="4" max="4" width="63" style="8" customWidth="1"/>
    <col min="5" max="16384" width="8.88671875" style="5"/>
  </cols>
  <sheetData>
    <row r="1" spans="1:4" ht="25.5" customHeight="1" x14ac:dyDescent="0.2">
      <c r="A1" s="195" t="s">
        <v>242</v>
      </c>
      <c r="B1" s="195"/>
      <c r="C1" s="195"/>
      <c r="D1" s="195"/>
    </row>
    <row r="2" spans="1:4" ht="33.75" customHeight="1" x14ac:dyDescent="0.2">
      <c r="A2" s="196" t="s">
        <v>86</v>
      </c>
      <c r="B2" s="196"/>
      <c r="C2" s="197"/>
      <c r="D2" s="19" t="s">
        <v>87</v>
      </c>
    </row>
    <row r="3" spans="1:4" ht="105.75" customHeight="1" x14ac:dyDescent="0.2">
      <c r="A3" s="177" t="s">
        <v>72</v>
      </c>
      <c r="B3" s="178"/>
      <c r="C3" s="178"/>
      <c r="D3" s="32" t="s">
        <v>323</v>
      </c>
    </row>
    <row r="4" spans="1:4" ht="55.5" customHeight="1" x14ac:dyDescent="0.2">
      <c r="A4" s="177" t="s">
        <v>1</v>
      </c>
      <c r="B4" s="178"/>
      <c r="C4" s="178"/>
      <c r="D4" s="32" t="s">
        <v>236</v>
      </c>
    </row>
    <row r="5" spans="1:4" ht="42" customHeight="1" x14ac:dyDescent="0.2">
      <c r="A5" s="177" t="s">
        <v>0</v>
      </c>
      <c r="B5" s="178"/>
      <c r="C5" s="178"/>
      <c r="D5" s="32" t="s">
        <v>238</v>
      </c>
    </row>
    <row r="6" spans="1:4" ht="38.25" x14ac:dyDescent="0.2">
      <c r="A6" s="179" t="s">
        <v>12</v>
      </c>
      <c r="B6" s="182" t="s">
        <v>119</v>
      </c>
      <c r="C6" s="80" t="s">
        <v>2</v>
      </c>
      <c r="D6" s="33" t="s">
        <v>112</v>
      </c>
    </row>
    <row r="7" spans="1:4" ht="51" x14ac:dyDescent="0.2">
      <c r="A7" s="180"/>
      <c r="B7" s="182"/>
      <c r="C7" s="80" t="s">
        <v>11</v>
      </c>
      <c r="D7" s="33" t="s">
        <v>113</v>
      </c>
    </row>
    <row r="8" spans="1:4" ht="38.25" x14ac:dyDescent="0.2">
      <c r="A8" s="180"/>
      <c r="B8" s="182" t="s">
        <v>7</v>
      </c>
      <c r="C8" s="80" t="s">
        <v>2</v>
      </c>
      <c r="D8" s="33" t="s">
        <v>111</v>
      </c>
    </row>
    <row r="9" spans="1:4" ht="51" x14ac:dyDescent="0.2">
      <c r="A9" s="180"/>
      <c r="B9" s="182"/>
      <c r="C9" s="80" t="s">
        <v>11</v>
      </c>
      <c r="D9" s="33" t="s">
        <v>116</v>
      </c>
    </row>
    <row r="10" spans="1:4" ht="42" customHeight="1" x14ac:dyDescent="0.2">
      <c r="A10" s="180"/>
      <c r="B10" s="182" t="s">
        <v>6</v>
      </c>
      <c r="C10" s="80" t="s">
        <v>2</v>
      </c>
      <c r="D10" s="33" t="s">
        <v>110</v>
      </c>
    </row>
    <row r="11" spans="1:4" ht="51" x14ac:dyDescent="0.2">
      <c r="A11" s="180"/>
      <c r="B11" s="182"/>
      <c r="C11" s="80" t="s">
        <v>11</v>
      </c>
      <c r="D11" s="33" t="s">
        <v>115</v>
      </c>
    </row>
    <row r="12" spans="1:4" ht="42.75" customHeight="1" x14ac:dyDescent="0.2">
      <c r="A12" s="180"/>
      <c r="B12" s="182" t="s">
        <v>10</v>
      </c>
      <c r="C12" s="80" t="s">
        <v>2</v>
      </c>
      <c r="D12" s="33" t="s">
        <v>109</v>
      </c>
    </row>
    <row r="13" spans="1:4" ht="51" x14ac:dyDescent="0.2">
      <c r="A13" s="180"/>
      <c r="B13" s="182"/>
      <c r="C13" s="80" t="s">
        <v>11</v>
      </c>
      <c r="D13" s="33" t="s">
        <v>114</v>
      </c>
    </row>
    <row r="14" spans="1:4" ht="51" x14ac:dyDescent="0.2">
      <c r="A14" s="180"/>
      <c r="B14" s="182" t="s">
        <v>120</v>
      </c>
      <c r="C14" s="80" t="s">
        <v>2</v>
      </c>
      <c r="D14" s="33" t="s">
        <v>107</v>
      </c>
    </row>
    <row r="15" spans="1:4" ht="51" x14ac:dyDescent="0.2">
      <c r="A15" s="180"/>
      <c r="B15" s="182"/>
      <c r="C15" s="80" t="s">
        <v>11</v>
      </c>
      <c r="D15" s="33" t="s">
        <v>108</v>
      </c>
    </row>
    <row r="16" spans="1:4" ht="51" x14ac:dyDescent="0.2">
      <c r="A16" s="180"/>
      <c r="B16" s="182" t="s">
        <v>9</v>
      </c>
      <c r="C16" s="80" t="s">
        <v>2</v>
      </c>
      <c r="D16" s="33" t="s">
        <v>118</v>
      </c>
    </row>
    <row r="17" spans="1:4" ht="51" x14ac:dyDescent="0.2">
      <c r="A17" s="180"/>
      <c r="B17" s="182"/>
      <c r="C17" s="80" t="s">
        <v>11</v>
      </c>
      <c r="D17" s="33" t="s">
        <v>117</v>
      </c>
    </row>
    <row r="18" spans="1:4" ht="12.75" customHeight="1" x14ac:dyDescent="0.2">
      <c r="A18" s="180"/>
      <c r="B18" s="182" t="s">
        <v>13</v>
      </c>
      <c r="C18" s="80" t="s">
        <v>2</v>
      </c>
      <c r="D18" s="10" t="s">
        <v>73</v>
      </c>
    </row>
    <row r="19" spans="1:4" ht="25.5" x14ac:dyDescent="0.2">
      <c r="A19" s="181"/>
      <c r="B19" s="182"/>
      <c r="C19" s="80" t="s">
        <v>11</v>
      </c>
      <c r="D19" s="10" t="s">
        <v>73</v>
      </c>
    </row>
    <row r="20" spans="1:4" ht="58.5" customHeight="1" x14ac:dyDescent="0.2">
      <c r="A20" s="189" t="s">
        <v>133</v>
      </c>
      <c r="B20" s="182" t="s">
        <v>74</v>
      </c>
      <c r="C20" s="80" t="s">
        <v>2</v>
      </c>
      <c r="D20" s="7" t="s">
        <v>88</v>
      </c>
    </row>
    <row r="21" spans="1:4" ht="63.75" x14ac:dyDescent="0.2">
      <c r="A21" s="190"/>
      <c r="B21" s="182"/>
      <c r="C21" s="80" t="s">
        <v>11</v>
      </c>
      <c r="D21" s="7" t="s">
        <v>89</v>
      </c>
    </row>
    <row r="22" spans="1:4" ht="58.5" customHeight="1" x14ac:dyDescent="0.2">
      <c r="A22" s="190"/>
      <c r="B22" s="182" t="s">
        <v>3</v>
      </c>
      <c r="C22" s="80" t="s">
        <v>2</v>
      </c>
      <c r="D22" s="7" t="s">
        <v>90</v>
      </c>
    </row>
    <row r="23" spans="1:4" ht="68.25" customHeight="1" x14ac:dyDescent="0.2">
      <c r="A23" s="190"/>
      <c r="B23" s="182"/>
      <c r="C23" s="80" t="s">
        <v>11</v>
      </c>
      <c r="D23" s="7" t="s">
        <v>91</v>
      </c>
    </row>
    <row r="24" spans="1:4" ht="58.5" customHeight="1" x14ac:dyDescent="0.2">
      <c r="A24" s="190"/>
      <c r="B24" s="182" t="s">
        <v>4</v>
      </c>
      <c r="C24" s="80" t="s">
        <v>2</v>
      </c>
      <c r="D24" s="7" t="s">
        <v>92</v>
      </c>
    </row>
    <row r="25" spans="1:4" ht="68.25" customHeight="1" x14ac:dyDescent="0.2">
      <c r="A25" s="190"/>
      <c r="B25" s="182"/>
      <c r="C25" s="80" t="s">
        <v>11</v>
      </c>
      <c r="D25" s="7" t="s">
        <v>93</v>
      </c>
    </row>
    <row r="26" spans="1:4" ht="58.5" customHeight="1" x14ac:dyDescent="0.2">
      <c r="A26" s="190"/>
      <c r="B26" s="182" t="s">
        <v>76</v>
      </c>
      <c r="C26" s="80" t="s">
        <v>2</v>
      </c>
      <c r="D26" s="7" t="s">
        <v>94</v>
      </c>
    </row>
    <row r="27" spans="1:4" ht="58.5" customHeight="1" x14ac:dyDescent="0.2">
      <c r="A27" s="190"/>
      <c r="B27" s="182"/>
      <c r="C27" s="80" t="s">
        <v>11</v>
      </c>
      <c r="D27" s="7" t="s">
        <v>95</v>
      </c>
    </row>
    <row r="28" spans="1:4" x14ac:dyDescent="0.2">
      <c r="A28" s="190"/>
      <c r="B28" s="182" t="s">
        <v>14</v>
      </c>
      <c r="C28" s="80" t="s">
        <v>2</v>
      </c>
      <c r="D28" s="10" t="s">
        <v>73</v>
      </c>
    </row>
    <row r="29" spans="1:4" ht="25.5" x14ac:dyDescent="0.2">
      <c r="A29" s="191"/>
      <c r="B29" s="182"/>
      <c r="C29" s="80" t="s">
        <v>11</v>
      </c>
      <c r="D29" s="10" t="s">
        <v>73</v>
      </c>
    </row>
    <row r="30" spans="1:4" ht="35.25" customHeight="1" x14ac:dyDescent="0.2">
      <c r="A30" s="201" t="s">
        <v>132</v>
      </c>
      <c r="B30" s="202"/>
      <c r="C30" s="80" t="s">
        <v>2</v>
      </c>
      <c r="D30" s="10" t="s">
        <v>73</v>
      </c>
    </row>
    <row r="31" spans="1:4" ht="35.25" customHeight="1" x14ac:dyDescent="0.2">
      <c r="A31" s="203"/>
      <c r="B31" s="204"/>
      <c r="C31" s="80" t="s">
        <v>11</v>
      </c>
      <c r="D31" s="10" t="s">
        <v>73</v>
      </c>
    </row>
    <row r="32" spans="1:4" ht="45" customHeight="1" x14ac:dyDescent="0.2">
      <c r="A32" s="183" t="s">
        <v>70</v>
      </c>
      <c r="B32" s="192" t="s">
        <v>102</v>
      </c>
      <c r="C32" s="193"/>
      <c r="D32" s="198" t="s">
        <v>121</v>
      </c>
    </row>
    <row r="33" spans="1:4" ht="45" customHeight="1" x14ac:dyDescent="0.2">
      <c r="A33" s="184"/>
      <c r="B33" s="192" t="s">
        <v>101</v>
      </c>
      <c r="C33" s="193"/>
      <c r="D33" s="199"/>
    </row>
    <row r="34" spans="1:4" ht="45" customHeight="1" x14ac:dyDescent="0.2">
      <c r="A34" s="184"/>
      <c r="B34" s="192" t="s">
        <v>103</v>
      </c>
      <c r="C34" s="193"/>
      <c r="D34" s="199"/>
    </row>
    <row r="35" spans="1:4" ht="45" customHeight="1" x14ac:dyDescent="0.2">
      <c r="A35" s="184"/>
      <c r="B35" s="192" t="s">
        <v>104</v>
      </c>
      <c r="C35" s="193"/>
      <c r="D35" s="199"/>
    </row>
    <row r="36" spans="1:4" ht="45" customHeight="1" x14ac:dyDescent="0.2">
      <c r="A36" s="184"/>
      <c r="B36" s="192" t="s">
        <v>105</v>
      </c>
      <c r="C36" s="193"/>
      <c r="D36" s="199"/>
    </row>
    <row r="37" spans="1:4" ht="35.25" customHeight="1" x14ac:dyDescent="0.2">
      <c r="A37" s="184"/>
      <c r="B37" s="192" t="s">
        <v>106</v>
      </c>
      <c r="C37" s="193"/>
      <c r="D37" s="200"/>
    </row>
    <row r="38" spans="1:4" ht="35.25" customHeight="1" x14ac:dyDescent="0.2">
      <c r="A38" s="185"/>
      <c r="B38" s="192" t="s">
        <v>69</v>
      </c>
      <c r="C38" s="193"/>
      <c r="D38" s="10" t="s">
        <v>73</v>
      </c>
    </row>
    <row r="39" spans="1:4" ht="54.75" customHeight="1" x14ac:dyDescent="0.2">
      <c r="A39" s="194" t="s">
        <v>78</v>
      </c>
      <c r="B39" s="176" t="s">
        <v>122</v>
      </c>
      <c r="C39" s="176"/>
      <c r="D39" s="9" t="s">
        <v>130</v>
      </c>
    </row>
    <row r="40" spans="1:4" ht="42" customHeight="1" x14ac:dyDescent="0.2">
      <c r="A40" s="194"/>
      <c r="B40" s="176" t="s">
        <v>123</v>
      </c>
      <c r="C40" s="176"/>
      <c r="D40" s="9" t="s">
        <v>131</v>
      </c>
    </row>
    <row r="41" spans="1:4" ht="42" customHeight="1" x14ac:dyDescent="0.2">
      <c r="A41" s="194"/>
      <c r="B41" s="176" t="s">
        <v>124</v>
      </c>
      <c r="C41" s="176"/>
      <c r="D41" s="10" t="s">
        <v>73</v>
      </c>
    </row>
    <row r="42" spans="1:4" ht="29.25" customHeight="1" x14ac:dyDescent="0.2">
      <c r="A42" s="177" t="s">
        <v>126</v>
      </c>
      <c r="B42" s="177"/>
      <c r="C42" s="177"/>
      <c r="D42" s="10" t="s">
        <v>73</v>
      </c>
    </row>
    <row r="43" spans="1:4" ht="42" customHeight="1" x14ac:dyDescent="0.2">
      <c r="A43" s="186" t="s">
        <v>128</v>
      </c>
      <c r="B43" s="187"/>
      <c r="C43" s="188"/>
      <c r="D43" s="9" t="s">
        <v>245</v>
      </c>
    </row>
    <row r="44" spans="1:4" ht="27" customHeight="1" x14ac:dyDescent="0.2">
      <c r="A44" s="176" t="s">
        <v>127</v>
      </c>
      <c r="B44" s="176"/>
      <c r="C44" s="176"/>
      <c r="D44" s="9" t="s">
        <v>77</v>
      </c>
    </row>
  </sheetData>
  <mergeCells count="36">
    <mergeCell ref="D32:D37"/>
    <mergeCell ref="B20:B21"/>
    <mergeCell ref="B34:C34"/>
    <mergeCell ref="B35:C35"/>
    <mergeCell ref="B24:B25"/>
    <mergeCell ref="B33:C33"/>
    <mergeCell ref="B32:C32"/>
    <mergeCell ref="A30:B31"/>
    <mergeCell ref="B36:C36"/>
    <mergeCell ref="B37:C37"/>
    <mergeCell ref="A1:D1"/>
    <mergeCell ref="A2:C2"/>
    <mergeCell ref="B26:B27"/>
    <mergeCell ref="B28:B29"/>
    <mergeCell ref="B12:B13"/>
    <mergeCell ref="B14:B15"/>
    <mergeCell ref="B22:B23"/>
    <mergeCell ref="B10:B11"/>
    <mergeCell ref="B16:B17"/>
    <mergeCell ref="B18:B19"/>
    <mergeCell ref="A44:C44"/>
    <mergeCell ref="A3:C3"/>
    <mergeCell ref="A5:C5"/>
    <mergeCell ref="A4:C4"/>
    <mergeCell ref="A6:A19"/>
    <mergeCell ref="B6:B7"/>
    <mergeCell ref="B8:B9"/>
    <mergeCell ref="A32:A38"/>
    <mergeCell ref="A43:C43"/>
    <mergeCell ref="A20:A29"/>
    <mergeCell ref="B38:C38"/>
    <mergeCell ref="A42:C42"/>
    <mergeCell ref="A39:A41"/>
    <mergeCell ref="B39:C39"/>
    <mergeCell ref="B41:C41"/>
    <mergeCell ref="B40:C40"/>
  </mergeCells>
  <phoneticPr fontId="51" type="noConversion"/>
  <dataValidations count="1">
    <dataValidation operator="lessThanOrEqual" allowBlank="1" showInputMessage="1" showErrorMessage="1" error="FTE cannot be greater than Headcount_x000a_" sqref="A30 A43:A44 C30:C31 C33:C36 A3:A5 A20 B18"/>
  </dataValidations>
  <hyperlinks>
    <hyperlink ref="A5" location="Contents!A1" display="Contents sheet"/>
    <hyperlink ref="A4" location="'Cover sheet'!A1" display="Cover sheet"/>
    <hyperlink ref="A7" location="'Demographic information'!A1" display="Demographic information"/>
    <hyperlink ref="A8" location="'Local area information'!A1" display="Local area information"/>
    <hyperlink ref="A9" location="'Summary aggregate plans'!A1" display="Summary aggregate plans"/>
    <hyperlink ref="A10" location="'Summary demographic info'!A1" display="Summary demographic information"/>
  </hyperlinks>
  <pageMargins left="0.70866141732283472" right="0.70866141732283472" top="0.74803149606299213" bottom="0.74803149606299213" header="0.31496062992125984" footer="0.31496062992125984"/>
  <pageSetup paperSize="9" scale="74" fitToHeight="3" orientation="portrait" verticalDpi="4"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4"/>
  <sheetViews>
    <sheetView topLeftCell="B4" workbookViewId="0">
      <selection activeCell="B4" sqref="B4:B6"/>
    </sheetView>
  </sheetViews>
  <sheetFormatPr defaultColWidth="8.88671875" defaultRowHeight="15" x14ac:dyDescent="0.2"/>
  <cols>
    <col min="1" max="1" width="23.5546875" style="3" customWidth="1"/>
    <col min="2" max="2" width="15.109375" style="3" customWidth="1"/>
    <col min="3" max="3" width="13.109375" style="3" customWidth="1"/>
    <col min="4" max="15" width="9.6640625" style="3" customWidth="1"/>
    <col min="16" max="17" width="9.1093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88671875" style="2" customWidth="1"/>
    <col min="41" max="41" width="18" style="2" customWidth="1"/>
    <col min="42" max="42" width="17.33203125" style="2" customWidth="1"/>
    <col min="43" max="16384" width="8.88671875" style="2"/>
  </cols>
  <sheetData>
    <row r="1" spans="1:42" ht="7.5" customHeight="1" x14ac:dyDescent="0.2">
      <c r="A1" s="50"/>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row>
    <row r="2" spans="1:42" ht="113.25" customHeight="1" x14ac:dyDescent="0.2">
      <c r="A2" s="205" t="s">
        <v>250</v>
      </c>
      <c r="B2" s="206"/>
      <c r="C2" s="206"/>
      <c r="D2" s="206"/>
      <c r="E2" s="206"/>
      <c r="F2" s="206"/>
      <c r="G2" s="206"/>
      <c r="H2" s="207"/>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row>
    <row r="3" spans="1:42" ht="7.5" customHeight="1" x14ac:dyDescent="0.2">
      <c r="A3" s="50"/>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row>
    <row r="4" spans="1:42" s="1" customFormat="1" ht="15" customHeight="1" x14ac:dyDescent="0.2">
      <c r="A4" s="211" t="s">
        <v>72</v>
      </c>
      <c r="B4" s="215" t="s">
        <v>1</v>
      </c>
      <c r="C4" s="215" t="s">
        <v>0</v>
      </c>
      <c r="D4" s="209" t="s">
        <v>12</v>
      </c>
      <c r="E4" s="219"/>
      <c r="F4" s="219"/>
      <c r="G4" s="219"/>
      <c r="H4" s="219"/>
      <c r="I4" s="219"/>
      <c r="J4" s="219"/>
      <c r="K4" s="219"/>
      <c r="L4" s="219"/>
      <c r="M4" s="219"/>
      <c r="N4" s="219"/>
      <c r="O4" s="219"/>
      <c r="P4" s="219"/>
      <c r="Q4" s="220"/>
      <c r="R4" s="218" t="s">
        <v>79</v>
      </c>
      <c r="S4" s="229"/>
      <c r="T4" s="229"/>
      <c r="U4" s="229"/>
      <c r="V4" s="229"/>
      <c r="W4" s="229"/>
      <c r="X4" s="229"/>
      <c r="Y4" s="229"/>
      <c r="Z4" s="229"/>
      <c r="AA4" s="210"/>
      <c r="AB4" s="225" t="s">
        <v>132</v>
      </c>
      <c r="AC4" s="226"/>
      <c r="AD4" s="221" t="s">
        <v>70</v>
      </c>
      <c r="AE4" s="222"/>
      <c r="AF4" s="222"/>
      <c r="AG4" s="222"/>
      <c r="AH4" s="222"/>
      <c r="AI4" s="222"/>
      <c r="AJ4" s="223"/>
      <c r="AK4" s="230" t="s">
        <v>78</v>
      </c>
      <c r="AL4" s="231"/>
      <c r="AM4" s="231"/>
      <c r="AN4" s="232" t="s">
        <v>126</v>
      </c>
      <c r="AO4" s="211" t="s">
        <v>129</v>
      </c>
      <c r="AP4" s="211" t="s">
        <v>97</v>
      </c>
    </row>
    <row r="5" spans="1:42" s="1" customFormat="1" ht="53.25" customHeight="1" x14ac:dyDescent="0.2">
      <c r="A5" s="213"/>
      <c r="B5" s="213"/>
      <c r="C5" s="213"/>
      <c r="D5" s="216" t="s">
        <v>8</v>
      </c>
      <c r="E5" s="217"/>
      <c r="F5" s="216" t="s">
        <v>7</v>
      </c>
      <c r="G5" s="217"/>
      <c r="H5" s="216" t="s">
        <v>6</v>
      </c>
      <c r="I5" s="217"/>
      <c r="J5" s="216" t="s">
        <v>10</v>
      </c>
      <c r="K5" s="217"/>
      <c r="L5" s="216" t="s">
        <v>5</v>
      </c>
      <c r="M5" s="217"/>
      <c r="N5" s="216" t="s">
        <v>9</v>
      </c>
      <c r="O5" s="217"/>
      <c r="P5" s="209" t="s">
        <v>13</v>
      </c>
      <c r="Q5" s="220"/>
      <c r="R5" s="209" t="s">
        <v>74</v>
      </c>
      <c r="S5" s="210"/>
      <c r="T5" s="218" t="s">
        <v>3</v>
      </c>
      <c r="U5" s="210"/>
      <c r="V5" s="218" t="s">
        <v>4</v>
      </c>
      <c r="W5" s="210"/>
      <c r="X5" s="218" t="s">
        <v>75</v>
      </c>
      <c r="Y5" s="210"/>
      <c r="Z5" s="209" t="s">
        <v>14</v>
      </c>
      <c r="AA5" s="220"/>
      <c r="AB5" s="227"/>
      <c r="AC5" s="228"/>
      <c r="AD5" s="211" t="s">
        <v>102</v>
      </c>
      <c r="AE5" s="211" t="s">
        <v>101</v>
      </c>
      <c r="AF5" s="211" t="s">
        <v>103</v>
      </c>
      <c r="AG5" s="211" t="s">
        <v>104</v>
      </c>
      <c r="AH5" s="211" t="s">
        <v>105</v>
      </c>
      <c r="AI5" s="211" t="s">
        <v>106</v>
      </c>
      <c r="AJ5" s="208" t="s">
        <v>125</v>
      </c>
      <c r="AK5" s="211" t="s">
        <v>122</v>
      </c>
      <c r="AL5" s="211" t="s">
        <v>123</v>
      </c>
      <c r="AM5" s="211" t="s">
        <v>124</v>
      </c>
      <c r="AN5" s="233"/>
      <c r="AO5" s="224"/>
      <c r="AP5" s="224"/>
    </row>
    <row r="6" spans="1:42" ht="57.75" customHeight="1" x14ac:dyDescent="0.2">
      <c r="A6" s="214"/>
      <c r="B6" s="214"/>
      <c r="C6" s="214"/>
      <c r="D6" s="65" t="s">
        <v>2</v>
      </c>
      <c r="E6" s="65" t="s">
        <v>11</v>
      </c>
      <c r="F6" s="65" t="s">
        <v>2</v>
      </c>
      <c r="G6" s="65" t="s">
        <v>11</v>
      </c>
      <c r="H6" s="65" t="s">
        <v>2</v>
      </c>
      <c r="I6" s="65" t="s">
        <v>11</v>
      </c>
      <c r="J6" s="65" t="s">
        <v>2</v>
      </c>
      <c r="K6" s="65" t="s">
        <v>11</v>
      </c>
      <c r="L6" s="65" t="s">
        <v>2</v>
      </c>
      <c r="M6" s="65" t="s">
        <v>11</v>
      </c>
      <c r="N6" s="65" t="s">
        <v>2</v>
      </c>
      <c r="O6" s="65" t="s">
        <v>11</v>
      </c>
      <c r="P6" s="65" t="s">
        <v>2</v>
      </c>
      <c r="Q6" s="65" t="s">
        <v>11</v>
      </c>
      <c r="R6" s="66" t="s">
        <v>2</v>
      </c>
      <c r="S6" s="66" t="s">
        <v>11</v>
      </c>
      <c r="T6" s="66" t="s">
        <v>2</v>
      </c>
      <c r="U6" s="66" t="s">
        <v>11</v>
      </c>
      <c r="V6" s="66" t="s">
        <v>2</v>
      </c>
      <c r="W6" s="66" t="s">
        <v>11</v>
      </c>
      <c r="X6" s="66" t="s">
        <v>2</v>
      </c>
      <c r="Y6" s="66" t="s">
        <v>11</v>
      </c>
      <c r="Z6" s="66" t="s">
        <v>2</v>
      </c>
      <c r="AA6" s="66" t="s">
        <v>11</v>
      </c>
      <c r="AB6" s="67" t="s">
        <v>2</v>
      </c>
      <c r="AC6" s="68" t="s">
        <v>11</v>
      </c>
      <c r="AD6" s="212"/>
      <c r="AE6" s="212"/>
      <c r="AF6" s="212"/>
      <c r="AG6" s="212"/>
      <c r="AH6" s="212"/>
      <c r="AI6" s="212"/>
      <c r="AJ6" s="208"/>
      <c r="AK6" s="212"/>
      <c r="AL6" s="212"/>
      <c r="AM6" s="212"/>
      <c r="AN6" s="234"/>
      <c r="AO6" s="212"/>
      <c r="AP6" s="212"/>
    </row>
    <row r="7" spans="1:42" ht="30" x14ac:dyDescent="0.2">
      <c r="A7" s="64" t="s">
        <v>55</v>
      </c>
      <c r="B7" s="20" t="s">
        <v>139</v>
      </c>
      <c r="C7" s="20" t="s">
        <v>55</v>
      </c>
      <c r="D7" s="91">
        <v>10279</v>
      </c>
      <c r="E7" s="87">
        <v>9825.9343243243202</v>
      </c>
      <c r="F7" s="87">
        <v>5541</v>
      </c>
      <c r="G7" s="87">
        <v>5417.0475675675707</v>
      </c>
      <c r="H7" s="87">
        <v>7974</v>
      </c>
      <c r="I7" s="87">
        <v>7818.8683783783799</v>
      </c>
      <c r="J7" s="87">
        <v>1383</v>
      </c>
      <c r="K7" s="87">
        <v>1360.5129729729701</v>
      </c>
      <c r="L7" s="87">
        <v>176</v>
      </c>
      <c r="M7" s="87">
        <v>173.49459459459501</v>
      </c>
      <c r="N7" s="87">
        <f>10262+1862</f>
        <v>12124</v>
      </c>
      <c r="O7" s="87">
        <f>9888.34702702703+1862</f>
        <v>11750.34702702703</v>
      </c>
      <c r="P7" s="53">
        <f>SUM(D7,F7,H7,J7,L7,N7)</f>
        <v>37477</v>
      </c>
      <c r="Q7" s="53">
        <f>SUM(E7,G7,I7,K7,M7,O7)</f>
        <v>36346.204864864863</v>
      </c>
      <c r="R7" s="87">
        <v>82.985074626865668</v>
      </c>
      <c r="S7" s="87">
        <v>82.232324308107707</v>
      </c>
      <c r="T7" s="87">
        <v>195.0149253731343</v>
      </c>
      <c r="U7" s="87">
        <v>194.42767569189229</v>
      </c>
      <c r="V7" s="87">
        <v>9</v>
      </c>
      <c r="W7" s="87">
        <v>9</v>
      </c>
      <c r="X7" s="87">
        <v>1</v>
      </c>
      <c r="Y7" s="87">
        <v>1</v>
      </c>
      <c r="Z7" s="54">
        <f>SUM(R7,T7,V7,X7,)</f>
        <v>288</v>
      </c>
      <c r="AA7" s="54">
        <f>SUM(S7,U7,W7,Y7)</f>
        <v>286.65999999999997</v>
      </c>
      <c r="AB7" s="55">
        <f>P7+Z7</f>
        <v>37765</v>
      </c>
      <c r="AC7" s="55">
        <f>Q7+AA7</f>
        <v>36632.864864864867</v>
      </c>
      <c r="AD7" s="56">
        <v>88365000</v>
      </c>
      <c r="AE7" s="57">
        <v>0</v>
      </c>
      <c r="AF7" s="57">
        <v>0</v>
      </c>
      <c r="AG7" s="57">
        <v>5287000</v>
      </c>
      <c r="AH7" s="57">
        <v>17432000</v>
      </c>
      <c r="AI7" s="57">
        <v>7204000</v>
      </c>
      <c r="AJ7" s="58">
        <f>SUM(AD7:AI7)</f>
        <v>118288000</v>
      </c>
      <c r="AK7" s="59">
        <v>4781000</v>
      </c>
      <c r="AL7" s="59">
        <v>7015000</v>
      </c>
      <c r="AM7" s="60">
        <f>SUM(AK7:AL7)</f>
        <v>11796000</v>
      </c>
      <c r="AN7" s="60">
        <f>SUM(AM7,AJ7)</f>
        <v>130084000</v>
      </c>
      <c r="AO7" s="51"/>
      <c r="AP7" s="51"/>
    </row>
    <row r="8" spans="1:42" ht="30" x14ac:dyDescent="0.2">
      <c r="A8" s="64" t="s">
        <v>331</v>
      </c>
      <c r="B8" s="20" t="s">
        <v>139</v>
      </c>
      <c r="C8" s="20" t="s">
        <v>55</v>
      </c>
      <c r="D8" s="52">
        <v>883</v>
      </c>
      <c r="E8" s="87">
        <v>829</v>
      </c>
      <c r="F8" s="87">
        <v>1533</v>
      </c>
      <c r="G8" s="87">
        <v>1486</v>
      </c>
      <c r="H8" s="87">
        <v>5226</v>
      </c>
      <c r="I8" s="87">
        <v>5120</v>
      </c>
      <c r="J8" s="87">
        <v>1109</v>
      </c>
      <c r="K8" s="87">
        <v>1101</v>
      </c>
      <c r="L8" s="87">
        <v>76</v>
      </c>
      <c r="M8" s="87">
        <v>75</v>
      </c>
      <c r="N8" s="114">
        <f>1788+29</f>
        <v>1817</v>
      </c>
      <c r="O8" s="114">
        <f>1770.00945945946+29</f>
        <v>1799.00945945946</v>
      </c>
      <c r="P8" s="53">
        <f t="shared" ref="P8:P52" si="0">SUM(D8,F8,H8,J8,L8,N8)</f>
        <v>10644</v>
      </c>
      <c r="Q8" s="53">
        <f>SUM(E8,G8,I8,K8,M8,O8)</f>
        <v>10410.009459459459</v>
      </c>
      <c r="R8" s="87">
        <v>238.14492753623188</v>
      </c>
      <c r="S8" s="87">
        <v>238.14789431622791</v>
      </c>
      <c r="T8" s="87">
        <v>177.85507246376812</v>
      </c>
      <c r="U8" s="87">
        <v>176.7821056837721</v>
      </c>
      <c r="V8" s="87">
        <v>174</v>
      </c>
      <c r="W8" s="87">
        <v>173.540540540541</v>
      </c>
      <c r="X8" s="87">
        <v>40</v>
      </c>
      <c r="Y8" s="87">
        <v>39.027027027026996</v>
      </c>
      <c r="Z8" s="54">
        <f t="shared" ref="Z8:Z52" si="1">SUM(R8,T8,V8,X8,)</f>
        <v>630</v>
      </c>
      <c r="AA8" s="54">
        <f t="shared" ref="AA8:AA52" si="2">SUM(S8,U8,W8,Y8)</f>
        <v>627.49756756756801</v>
      </c>
      <c r="AB8" s="55">
        <f t="shared" ref="AB8:AB52" si="3">P8+Z8</f>
        <v>11274</v>
      </c>
      <c r="AC8" s="55">
        <f t="shared" ref="AC8:AC52" si="4">Q8+AA8</f>
        <v>11037.507027027028</v>
      </c>
      <c r="AD8" s="56">
        <v>28959000</v>
      </c>
      <c r="AE8" s="57">
        <v>0</v>
      </c>
      <c r="AF8" s="57">
        <v>0</v>
      </c>
      <c r="AG8" s="57">
        <v>853000</v>
      </c>
      <c r="AH8" s="57">
        <v>5944000</v>
      </c>
      <c r="AI8" s="57">
        <v>2322000</v>
      </c>
      <c r="AJ8" s="58">
        <f t="shared" ref="AJ8:AJ52" si="5">SUM(AD8:AI8)</f>
        <v>38078000</v>
      </c>
      <c r="AK8" s="59">
        <v>2564000</v>
      </c>
      <c r="AL8" s="59">
        <v>1506000</v>
      </c>
      <c r="AM8" s="60">
        <f t="shared" ref="AM8:AM52" si="6">SUM(AK8:AL8)</f>
        <v>4070000</v>
      </c>
      <c r="AN8" s="60">
        <f t="shared" ref="AN8:AN45" si="7">SUM(AM8,AJ8)</f>
        <v>42148000</v>
      </c>
      <c r="AO8" s="4"/>
      <c r="AP8" s="4"/>
    </row>
    <row r="9" spans="1:42" ht="30" x14ac:dyDescent="0.2">
      <c r="A9" s="64" t="s">
        <v>334</v>
      </c>
      <c r="B9" s="20" t="s">
        <v>68</v>
      </c>
      <c r="C9" s="20" t="s">
        <v>55</v>
      </c>
      <c r="D9" s="52">
        <v>74</v>
      </c>
      <c r="E9" s="52">
        <v>71.38</v>
      </c>
      <c r="F9" s="52">
        <v>316</v>
      </c>
      <c r="G9" s="52">
        <v>308.79000000000002</v>
      </c>
      <c r="H9" s="52">
        <v>30</v>
      </c>
      <c r="I9" s="52">
        <v>30</v>
      </c>
      <c r="J9" s="52">
        <v>12</v>
      </c>
      <c r="K9" s="52">
        <v>12</v>
      </c>
      <c r="L9" s="52">
        <v>2</v>
      </c>
      <c r="M9" s="52">
        <v>2</v>
      </c>
      <c r="N9" s="52">
        <v>0</v>
      </c>
      <c r="O9" s="52">
        <v>0</v>
      </c>
      <c r="P9" s="53">
        <f t="shared" si="0"/>
        <v>434</v>
      </c>
      <c r="Q9" s="53">
        <f t="shared" ref="Q9:Q52" si="8">SUM(E9,G9,I9,K9,M9,O9)</f>
        <v>424.17</v>
      </c>
      <c r="R9" s="52">
        <v>4</v>
      </c>
      <c r="S9" s="52">
        <v>4</v>
      </c>
      <c r="T9" s="52">
        <v>0</v>
      </c>
      <c r="U9" s="52">
        <v>0</v>
      </c>
      <c r="V9" s="52">
        <v>0</v>
      </c>
      <c r="W9" s="52">
        <v>0</v>
      </c>
      <c r="X9" s="52">
        <v>0</v>
      </c>
      <c r="Y9" s="52">
        <v>0</v>
      </c>
      <c r="Z9" s="54">
        <f t="shared" si="1"/>
        <v>4</v>
      </c>
      <c r="AA9" s="54">
        <f t="shared" si="2"/>
        <v>4</v>
      </c>
      <c r="AB9" s="55">
        <f t="shared" si="3"/>
        <v>438</v>
      </c>
      <c r="AC9" s="55">
        <f t="shared" si="4"/>
        <v>428.17</v>
      </c>
      <c r="AD9" s="56">
        <v>961255.14</v>
      </c>
      <c r="AE9" s="57">
        <v>26344.78</v>
      </c>
      <c r="AF9" s="57">
        <v>0</v>
      </c>
      <c r="AG9" s="57">
        <v>29196.61</v>
      </c>
      <c r="AH9" s="57">
        <v>205457.5</v>
      </c>
      <c r="AI9" s="57">
        <v>75416.990000000005</v>
      </c>
      <c r="AJ9" s="58">
        <f t="shared" si="5"/>
        <v>1297671.02</v>
      </c>
      <c r="AK9" s="59">
        <v>10959.28</v>
      </c>
      <c r="AL9" s="59">
        <v>0</v>
      </c>
      <c r="AM9" s="60">
        <f t="shared" si="6"/>
        <v>10959.28</v>
      </c>
      <c r="AN9" s="60">
        <f t="shared" si="7"/>
        <v>1308630.3</v>
      </c>
      <c r="AO9" s="4"/>
      <c r="AP9" s="4"/>
    </row>
    <row r="10" spans="1:42" ht="30" x14ac:dyDescent="0.2">
      <c r="A10" s="20" t="s">
        <v>294</v>
      </c>
      <c r="B10" s="20" t="s">
        <v>68</v>
      </c>
      <c r="C10" s="20" t="s">
        <v>55</v>
      </c>
      <c r="D10" s="52">
        <v>171</v>
      </c>
      <c r="E10" s="87">
        <v>166.09</v>
      </c>
      <c r="F10" s="52">
        <v>231</v>
      </c>
      <c r="G10" s="87">
        <v>219.93</v>
      </c>
      <c r="H10" s="52">
        <v>1811</v>
      </c>
      <c r="I10" s="87">
        <v>1738.34</v>
      </c>
      <c r="J10" s="52">
        <v>1504</v>
      </c>
      <c r="K10" s="87">
        <v>1433.6</v>
      </c>
      <c r="L10" s="52">
        <v>38</v>
      </c>
      <c r="M10" s="87">
        <v>35.24</v>
      </c>
      <c r="N10" s="52">
        <v>0</v>
      </c>
      <c r="O10" s="52">
        <v>0</v>
      </c>
      <c r="P10" s="53">
        <f t="shared" si="0"/>
        <v>3755</v>
      </c>
      <c r="Q10" s="53">
        <f t="shared" si="8"/>
        <v>3593.1999999999994</v>
      </c>
      <c r="R10" s="52">
        <v>1</v>
      </c>
      <c r="S10" s="52">
        <v>1</v>
      </c>
      <c r="T10" s="52">
        <v>0</v>
      </c>
      <c r="U10" s="52">
        <v>0</v>
      </c>
      <c r="V10" s="52">
        <v>164</v>
      </c>
      <c r="W10" s="52">
        <v>157</v>
      </c>
      <c r="X10" s="52">
        <v>0</v>
      </c>
      <c r="Y10" s="52">
        <v>0</v>
      </c>
      <c r="Z10" s="54">
        <f t="shared" si="1"/>
        <v>165</v>
      </c>
      <c r="AA10" s="54">
        <f t="shared" si="2"/>
        <v>158</v>
      </c>
      <c r="AB10" s="55">
        <f t="shared" si="3"/>
        <v>3920</v>
      </c>
      <c r="AC10" s="55">
        <f t="shared" si="4"/>
        <v>3751.1999999999994</v>
      </c>
      <c r="AD10" s="56">
        <v>11069455.24</v>
      </c>
      <c r="AE10" s="57">
        <v>100182.93</v>
      </c>
      <c r="AF10" s="57">
        <v>0</v>
      </c>
      <c r="AG10" s="57">
        <v>541910.91</v>
      </c>
      <c r="AH10" s="57">
        <v>2372535.4</v>
      </c>
      <c r="AI10" s="57">
        <v>1003358.72</v>
      </c>
      <c r="AJ10" s="58">
        <f t="shared" si="5"/>
        <v>15087443.200000001</v>
      </c>
      <c r="AK10" s="59">
        <v>905180.75</v>
      </c>
      <c r="AL10" s="59">
        <v>0</v>
      </c>
      <c r="AM10" s="60">
        <f t="shared" si="6"/>
        <v>905180.75</v>
      </c>
      <c r="AN10" s="60">
        <f t="shared" si="7"/>
        <v>15992623.950000001</v>
      </c>
      <c r="AO10" s="90">
        <v>42124</v>
      </c>
      <c r="AP10" s="4" t="s">
        <v>333</v>
      </c>
    </row>
    <row r="11" spans="1:42" ht="45" x14ac:dyDescent="0.2">
      <c r="A11" s="20" t="s">
        <v>192</v>
      </c>
      <c r="B11" s="20" t="s">
        <v>134</v>
      </c>
      <c r="C11" s="20" t="s">
        <v>55</v>
      </c>
      <c r="D11" s="52">
        <v>157</v>
      </c>
      <c r="E11" s="87">
        <v>154.21</v>
      </c>
      <c r="F11" s="52">
        <v>315</v>
      </c>
      <c r="G11" s="87">
        <v>297.74</v>
      </c>
      <c r="H11" s="52">
        <v>409</v>
      </c>
      <c r="I11" s="87">
        <v>395.79</v>
      </c>
      <c r="J11" s="52">
        <v>64</v>
      </c>
      <c r="K11" s="87">
        <v>63.76</v>
      </c>
      <c r="L11" s="52">
        <v>3</v>
      </c>
      <c r="M11" s="52">
        <v>3</v>
      </c>
      <c r="N11" s="52">
        <v>0</v>
      </c>
      <c r="O11" s="52">
        <v>0</v>
      </c>
      <c r="P11" s="53">
        <f t="shared" si="0"/>
        <v>948</v>
      </c>
      <c r="Q11" s="53">
        <f t="shared" si="8"/>
        <v>914.5</v>
      </c>
      <c r="R11" s="52">
        <v>30</v>
      </c>
      <c r="S11" s="52">
        <v>30</v>
      </c>
      <c r="T11" s="52">
        <v>0</v>
      </c>
      <c r="U11" s="52">
        <v>0</v>
      </c>
      <c r="V11" s="52">
        <v>48</v>
      </c>
      <c r="W11" s="87">
        <v>47.2</v>
      </c>
      <c r="X11" s="52">
        <v>0</v>
      </c>
      <c r="Y11" s="52">
        <v>0</v>
      </c>
      <c r="Z11" s="54">
        <f t="shared" si="1"/>
        <v>78</v>
      </c>
      <c r="AA11" s="54">
        <f t="shared" si="2"/>
        <v>77.2</v>
      </c>
      <c r="AB11" s="55">
        <f t="shared" si="3"/>
        <v>1026</v>
      </c>
      <c r="AC11" s="55">
        <f t="shared" si="4"/>
        <v>991.7</v>
      </c>
      <c r="AD11" s="88">
        <v>2354887.2599999998</v>
      </c>
      <c r="AE11" s="89">
        <v>62320.91</v>
      </c>
      <c r="AF11" s="89">
        <v>4034</v>
      </c>
      <c r="AG11" s="89">
        <v>74279.55</v>
      </c>
      <c r="AH11" s="89">
        <v>507912</v>
      </c>
      <c r="AI11" s="89">
        <v>190439.38</v>
      </c>
      <c r="AJ11" s="58">
        <f t="shared" si="5"/>
        <v>3193873.0999999996</v>
      </c>
      <c r="AK11" s="59">
        <v>395341</v>
      </c>
      <c r="AL11" s="59">
        <v>0</v>
      </c>
      <c r="AM11" s="60">
        <f t="shared" si="6"/>
        <v>395341</v>
      </c>
      <c r="AN11" s="60">
        <f t="shared" si="7"/>
        <v>3589214.0999999996</v>
      </c>
      <c r="AO11" s="51"/>
      <c r="AP11" s="4"/>
    </row>
    <row r="12" spans="1:42" ht="45" x14ac:dyDescent="0.2">
      <c r="A12" s="20" t="s">
        <v>195</v>
      </c>
      <c r="B12" s="20" t="s">
        <v>134</v>
      </c>
      <c r="C12" s="20" t="s">
        <v>55</v>
      </c>
      <c r="D12" s="52">
        <v>179</v>
      </c>
      <c r="E12" s="52">
        <v>169</v>
      </c>
      <c r="F12" s="52">
        <v>0</v>
      </c>
      <c r="G12" s="52">
        <v>0</v>
      </c>
      <c r="H12" s="52">
        <v>0</v>
      </c>
      <c r="I12" s="52">
        <v>0</v>
      </c>
      <c r="J12" s="52">
        <v>0</v>
      </c>
      <c r="K12" s="52">
        <v>0</v>
      </c>
      <c r="L12" s="52">
        <v>0</v>
      </c>
      <c r="M12" s="52">
        <v>0</v>
      </c>
      <c r="N12" s="52">
        <v>0</v>
      </c>
      <c r="O12" s="52">
        <v>0</v>
      </c>
      <c r="P12" s="53">
        <f t="shared" si="0"/>
        <v>179</v>
      </c>
      <c r="Q12" s="53">
        <f t="shared" si="8"/>
        <v>169</v>
      </c>
      <c r="R12" s="52">
        <v>0</v>
      </c>
      <c r="S12" s="52">
        <v>0</v>
      </c>
      <c r="T12" s="52">
        <v>0</v>
      </c>
      <c r="U12" s="52">
        <v>0</v>
      </c>
      <c r="V12" s="52">
        <v>0</v>
      </c>
      <c r="W12" s="52">
        <v>0</v>
      </c>
      <c r="X12" s="52">
        <v>1</v>
      </c>
      <c r="Y12" s="87">
        <v>0.2</v>
      </c>
      <c r="Z12" s="54">
        <f t="shared" si="1"/>
        <v>1</v>
      </c>
      <c r="AA12" s="54">
        <f t="shared" si="2"/>
        <v>0.2</v>
      </c>
      <c r="AB12" s="55">
        <f t="shared" si="3"/>
        <v>180</v>
      </c>
      <c r="AC12" s="55">
        <f t="shared" si="4"/>
        <v>169.2</v>
      </c>
      <c r="AD12" s="56">
        <v>361345</v>
      </c>
      <c r="AE12" s="57">
        <v>6240</v>
      </c>
      <c r="AF12" s="57">
        <v>0</v>
      </c>
      <c r="AG12" s="57">
        <v>6940</v>
      </c>
      <c r="AH12" s="57">
        <v>19629</v>
      </c>
      <c r="AI12" s="57">
        <v>32897</v>
      </c>
      <c r="AJ12" s="58">
        <f t="shared" si="5"/>
        <v>427051</v>
      </c>
      <c r="AK12" s="59">
        <v>0</v>
      </c>
      <c r="AL12" s="59">
        <v>852</v>
      </c>
      <c r="AM12" s="60">
        <f t="shared" si="6"/>
        <v>852</v>
      </c>
      <c r="AN12" s="60">
        <f t="shared" si="7"/>
        <v>427903</v>
      </c>
      <c r="AO12" s="51"/>
      <c r="AP12" s="51" t="s">
        <v>332</v>
      </c>
    </row>
    <row r="13" spans="1:42" ht="45" x14ac:dyDescent="0.2">
      <c r="A13" s="20" t="s">
        <v>193</v>
      </c>
      <c r="B13" s="20" t="s">
        <v>134</v>
      </c>
      <c r="C13" s="20" t="s">
        <v>55</v>
      </c>
      <c r="D13" s="52">
        <v>0</v>
      </c>
      <c r="E13" s="52">
        <v>0</v>
      </c>
      <c r="F13" s="52">
        <v>0</v>
      </c>
      <c r="G13" s="52">
        <v>0</v>
      </c>
      <c r="H13" s="52">
        <v>3</v>
      </c>
      <c r="I13" s="52">
        <v>3</v>
      </c>
      <c r="J13" s="52">
        <v>4</v>
      </c>
      <c r="K13" s="52">
        <v>4</v>
      </c>
      <c r="L13" s="52">
        <v>1</v>
      </c>
      <c r="M13" s="52">
        <v>1</v>
      </c>
      <c r="N13" s="52">
        <v>33</v>
      </c>
      <c r="O13" s="87">
        <v>31.28</v>
      </c>
      <c r="P13" s="53">
        <f t="shared" si="0"/>
        <v>41</v>
      </c>
      <c r="Q13" s="53">
        <f t="shared" si="8"/>
        <v>39.28</v>
      </c>
      <c r="R13" s="52">
        <v>0</v>
      </c>
      <c r="S13" s="52">
        <v>0</v>
      </c>
      <c r="T13" s="52">
        <v>0</v>
      </c>
      <c r="U13" s="52">
        <v>0</v>
      </c>
      <c r="V13" s="52">
        <v>0</v>
      </c>
      <c r="W13" s="52">
        <v>0</v>
      </c>
      <c r="X13" s="52">
        <v>0</v>
      </c>
      <c r="Y13" s="52">
        <v>0</v>
      </c>
      <c r="Z13" s="54">
        <f t="shared" si="1"/>
        <v>0</v>
      </c>
      <c r="AA13" s="54">
        <f t="shared" si="2"/>
        <v>0</v>
      </c>
      <c r="AB13" s="55">
        <f t="shared" si="3"/>
        <v>41</v>
      </c>
      <c r="AC13" s="55">
        <f t="shared" si="4"/>
        <v>39.28</v>
      </c>
      <c r="AD13" s="56">
        <v>120826.68</v>
      </c>
      <c r="AE13" s="57">
        <v>9174.8799999999992</v>
      </c>
      <c r="AF13" s="57">
        <v>0</v>
      </c>
      <c r="AG13" s="57">
        <v>0</v>
      </c>
      <c r="AH13" s="57">
        <v>27691.9</v>
      </c>
      <c r="AI13" s="57">
        <v>10851.34</v>
      </c>
      <c r="AJ13" s="58">
        <f t="shared" si="5"/>
        <v>168544.8</v>
      </c>
      <c r="AK13" s="59">
        <v>0</v>
      </c>
      <c r="AL13" s="59">
        <v>0</v>
      </c>
      <c r="AM13" s="60">
        <f t="shared" si="6"/>
        <v>0</v>
      </c>
      <c r="AN13" s="60">
        <f t="shared" si="7"/>
        <v>168544.8</v>
      </c>
      <c r="AO13" s="4"/>
      <c r="AP13" s="4"/>
    </row>
    <row r="14" spans="1:42" ht="30" x14ac:dyDescent="0.2">
      <c r="A14" s="20" t="s">
        <v>194</v>
      </c>
      <c r="B14" s="20" t="s">
        <v>71</v>
      </c>
      <c r="C14" s="20" t="s">
        <v>55</v>
      </c>
      <c r="D14" s="81">
        <v>30</v>
      </c>
      <c r="E14" s="52">
        <v>25</v>
      </c>
      <c r="F14" s="52">
        <v>26</v>
      </c>
      <c r="G14" s="52">
        <v>25</v>
      </c>
      <c r="H14" s="52">
        <v>15</v>
      </c>
      <c r="I14" s="52">
        <v>15</v>
      </c>
      <c r="J14" s="52">
        <v>3</v>
      </c>
      <c r="K14" s="52">
        <v>3</v>
      </c>
      <c r="L14" s="52">
        <v>1</v>
      </c>
      <c r="M14" s="52">
        <v>1</v>
      </c>
      <c r="N14" s="52">
        <v>0</v>
      </c>
      <c r="O14" s="52">
        <v>0</v>
      </c>
      <c r="P14" s="53">
        <f t="shared" si="0"/>
        <v>75</v>
      </c>
      <c r="Q14" s="53">
        <f t="shared" si="8"/>
        <v>69</v>
      </c>
      <c r="R14" s="52">
        <v>0</v>
      </c>
      <c r="S14" s="52">
        <v>0</v>
      </c>
      <c r="T14" s="52">
        <v>0</v>
      </c>
      <c r="U14" s="52">
        <v>0</v>
      </c>
      <c r="V14" s="52">
        <v>0</v>
      </c>
      <c r="W14" s="52">
        <v>0</v>
      </c>
      <c r="X14" s="52">
        <v>0</v>
      </c>
      <c r="Y14" s="52">
        <v>0</v>
      </c>
      <c r="Z14" s="54">
        <f t="shared" si="1"/>
        <v>0</v>
      </c>
      <c r="AA14" s="54">
        <f t="shared" si="2"/>
        <v>0</v>
      </c>
      <c r="AB14" s="55">
        <f t="shared" si="3"/>
        <v>75</v>
      </c>
      <c r="AC14" s="55">
        <f t="shared" si="4"/>
        <v>69</v>
      </c>
      <c r="AD14" s="56">
        <v>178140.38</v>
      </c>
      <c r="AE14" s="57">
        <v>120</v>
      </c>
      <c r="AF14" s="57">
        <v>0</v>
      </c>
      <c r="AG14" s="57">
        <v>228.45</v>
      </c>
      <c r="AH14" s="57">
        <v>10534.49</v>
      </c>
      <c r="AI14" s="57">
        <v>16456.95</v>
      </c>
      <c r="AJ14" s="58">
        <f t="shared" si="5"/>
        <v>205480.27000000002</v>
      </c>
      <c r="AK14" s="59">
        <v>0</v>
      </c>
      <c r="AL14" s="59">
        <v>0</v>
      </c>
      <c r="AM14" s="60">
        <f t="shared" si="6"/>
        <v>0</v>
      </c>
      <c r="AN14" s="60">
        <f t="shared" si="7"/>
        <v>205480.27000000002</v>
      </c>
      <c r="AO14" s="4"/>
      <c r="AP14" s="4"/>
    </row>
    <row r="15" spans="1:42" ht="30" x14ac:dyDescent="0.2">
      <c r="A15" s="64" t="s">
        <v>327</v>
      </c>
      <c r="B15" s="20" t="s">
        <v>68</v>
      </c>
      <c r="C15" s="20" t="s">
        <v>55</v>
      </c>
      <c r="D15" s="52">
        <v>74</v>
      </c>
      <c r="E15" s="52">
        <v>71</v>
      </c>
      <c r="F15" s="52">
        <v>316</v>
      </c>
      <c r="G15" s="52">
        <v>309</v>
      </c>
      <c r="H15" s="52">
        <v>30</v>
      </c>
      <c r="I15" s="52">
        <v>30</v>
      </c>
      <c r="J15" s="52">
        <v>12</v>
      </c>
      <c r="K15" s="52">
        <v>12</v>
      </c>
      <c r="L15" s="52">
        <v>2</v>
      </c>
      <c r="M15" s="52">
        <v>2</v>
      </c>
      <c r="N15" s="52">
        <v>0</v>
      </c>
      <c r="O15" s="52">
        <v>0</v>
      </c>
      <c r="P15" s="53">
        <f t="shared" si="0"/>
        <v>434</v>
      </c>
      <c r="Q15" s="53">
        <f t="shared" si="8"/>
        <v>424</v>
      </c>
      <c r="R15" s="52">
        <v>4</v>
      </c>
      <c r="S15" s="52">
        <v>4</v>
      </c>
      <c r="T15" s="52">
        <v>0</v>
      </c>
      <c r="U15" s="52">
        <v>0</v>
      </c>
      <c r="V15" s="52">
        <v>0</v>
      </c>
      <c r="W15" s="52">
        <v>0</v>
      </c>
      <c r="X15" s="52">
        <v>0</v>
      </c>
      <c r="Y15" s="52">
        <v>0</v>
      </c>
      <c r="Z15" s="54">
        <f t="shared" si="1"/>
        <v>4</v>
      </c>
      <c r="AA15" s="54">
        <f t="shared" si="2"/>
        <v>4</v>
      </c>
      <c r="AB15" s="55">
        <f t="shared" si="3"/>
        <v>438</v>
      </c>
      <c r="AC15" s="55">
        <f t="shared" si="4"/>
        <v>428</v>
      </c>
      <c r="AD15" s="56">
        <v>961255.14</v>
      </c>
      <c r="AE15" s="57">
        <v>26344.78</v>
      </c>
      <c r="AF15" s="57">
        <v>0</v>
      </c>
      <c r="AG15" s="57">
        <v>29196.61</v>
      </c>
      <c r="AH15" s="57">
        <v>205457.5</v>
      </c>
      <c r="AI15" s="57">
        <v>75416.990000000005</v>
      </c>
      <c r="AJ15" s="58">
        <f t="shared" si="5"/>
        <v>1297671.02</v>
      </c>
      <c r="AK15" s="59">
        <v>10959.28</v>
      </c>
      <c r="AL15" s="59">
        <v>0</v>
      </c>
      <c r="AM15" s="60">
        <f t="shared" si="6"/>
        <v>10959.28</v>
      </c>
      <c r="AN15" s="60">
        <f t="shared" si="7"/>
        <v>1308630.3</v>
      </c>
      <c r="AO15" s="4"/>
      <c r="AP15" s="4"/>
    </row>
    <row r="16" spans="1:42" x14ac:dyDescent="0.2">
      <c r="A16" s="20"/>
      <c r="B16" s="20"/>
      <c r="C16" s="20"/>
      <c r="D16" s="52"/>
      <c r="E16" s="52"/>
      <c r="F16" s="52"/>
      <c r="G16" s="52"/>
      <c r="H16" s="52"/>
      <c r="I16" s="52"/>
      <c r="J16" s="52"/>
      <c r="K16" s="52"/>
      <c r="L16" s="52"/>
      <c r="M16" s="52"/>
      <c r="N16" s="52"/>
      <c r="O16" s="52"/>
      <c r="P16" s="53">
        <f t="shared" si="0"/>
        <v>0</v>
      </c>
      <c r="Q16" s="53">
        <f t="shared" si="8"/>
        <v>0</v>
      </c>
      <c r="R16" s="52"/>
      <c r="S16" s="52"/>
      <c r="T16" s="52"/>
      <c r="U16" s="52"/>
      <c r="V16" s="52"/>
      <c r="W16" s="52"/>
      <c r="X16" s="52"/>
      <c r="Y16" s="52"/>
      <c r="Z16" s="54">
        <f t="shared" si="1"/>
        <v>0</v>
      </c>
      <c r="AA16" s="54">
        <f t="shared" si="2"/>
        <v>0</v>
      </c>
      <c r="AB16" s="55">
        <f t="shared" si="3"/>
        <v>0</v>
      </c>
      <c r="AC16" s="55">
        <f t="shared" si="4"/>
        <v>0</v>
      </c>
      <c r="AD16" s="56"/>
      <c r="AE16" s="57"/>
      <c r="AF16" s="57"/>
      <c r="AG16" s="57"/>
      <c r="AH16" s="57"/>
      <c r="AI16" s="57"/>
      <c r="AJ16" s="58">
        <f t="shared" si="5"/>
        <v>0</v>
      </c>
      <c r="AK16" s="59"/>
      <c r="AL16" s="59"/>
      <c r="AM16" s="60">
        <f t="shared" si="6"/>
        <v>0</v>
      </c>
      <c r="AN16" s="60">
        <f t="shared" si="7"/>
        <v>0</v>
      </c>
      <c r="AO16" s="4"/>
      <c r="AP16" s="4"/>
    </row>
    <row r="17" spans="1:42" x14ac:dyDescent="0.2">
      <c r="A17" s="20"/>
      <c r="B17" s="20"/>
      <c r="C17" s="20"/>
      <c r="D17" s="52"/>
      <c r="E17" s="52"/>
      <c r="F17" s="52"/>
      <c r="G17" s="52"/>
      <c r="H17" s="52"/>
      <c r="I17" s="52"/>
      <c r="J17" s="52"/>
      <c r="K17" s="52"/>
      <c r="L17" s="52"/>
      <c r="M17" s="52"/>
      <c r="N17" s="52"/>
      <c r="O17" s="52"/>
      <c r="P17" s="53">
        <f t="shared" si="0"/>
        <v>0</v>
      </c>
      <c r="Q17" s="53">
        <f t="shared" si="8"/>
        <v>0</v>
      </c>
      <c r="R17" s="52"/>
      <c r="S17" s="52"/>
      <c r="T17" s="52"/>
      <c r="U17" s="52"/>
      <c r="V17" s="52"/>
      <c r="W17" s="52"/>
      <c r="X17" s="52"/>
      <c r="Y17" s="52"/>
      <c r="Z17" s="54">
        <f t="shared" si="1"/>
        <v>0</v>
      </c>
      <c r="AA17" s="54">
        <f t="shared" si="2"/>
        <v>0</v>
      </c>
      <c r="AB17" s="55">
        <f t="shared" si="3"/>
        <v>0</v>
      </c>
      <c r="AC17" s="55">
        <f t="shared" si="4"/>
        <v>0</v>
      </c>
      <c r="AD17" s="56"/>
      <c r="AE17" s="57"/>
      <c r="AF17" s="57"/>
      <c r="AG17" s="57"/>
      <c r="AH17" s="57"/>
      <c r="AI17" s="57"/>
      <c r="AJ17" s="58">
        <f t="shared" si="5"/>
        <v>0</v>
      </c>
      <c r="AK17" s="59"/>
      <c r="AL17" s="59"/>
      <c r="AM17" s="60">
        <f t="shared" si="6"/>
        <v>0</v>
      </c>
      <c r="AN17" s="60">
        <f t="shared" si="7"/>
        <v>0</v>
      </c>
      <c r="AO17" s="4"/>
      <c r="AP17" s="4"/>
    </row>
    <row r="18" spans="1:42" x14ac:dyDescent="0.2">
      <c r="A18" s="20"/>
      <c r="B18" s="20"/>
      <c r="C18" s="20"/>
      <c r="D18" s="52"/>
      <c r="E18" s="52"/>
      <c r="F18" s="52"/>
      <c r="G18" s="52"/>
      <c r="H18" s="52"/>
      <c r="I18" s="52"/>
      <c r="J18" s="52"/>
      <c r="K18" s="52"/>
      <c r="L18" s="52"/>
      <c r="M18" s="52"/>
      <c r="N18" s="52"/>
      <c r="O18" s="52"/>
      <c r="P18" s="53">
        <f t="shared" si="0"/>
        <v>0</v>
      </c>
      <c r="Q18" s="53">
        <f t="shared" si="8"/>
        <v>0</v>
      </c>
      <c r="R18" s="52"/>
      <c r="S18" s="52"/>
      <c r="T18" s="52"/>
      <c r="U18" s="52"/>
      <c r="V18" s="52"/>
      <c r="W18" s="52"/>
      <c r="X18" s="52"/>
      <c r="Y18" s="52"/>
      <c r="Z18" s="54">
        <f t="shared" si="1"/>
        <v>0</v>
      </c>
      <c r="AA18" s="54">
        <f t="shared" si="2"/>
        <v>0</v>
      </c>
      <c r="AB18" s="55">
        <f t="shared" si="3"/>
        <v>0</v>
      </c>
      <c r="AC18" s="55">
        <f t="shared" si="4"/>
        <v>0</v>
      </c>
      <c r="AD18" s="56"/>
      <c r="AE18" s="57"/>
      <c r="AF18" s="57"/>
      <c r="AG18" s="57"/>
      <c r="AH18" s="57"/>
      <c r="AI18" s="57"/>
      <c r="AJ18" s="58">
        <f t="shared" si="5"/>
        <v>0</v>
      </c>
      <c r="AK18" s="59"/>
      <c r="AL18" s="59"/>
      <c r="AM18" s="60">
        <f t="shared" si="6"/>
        <v>0</v>
      </c>
      <c r="AN18" s="60">
        <f t="shared" si="7"/>
        <v>0</v>
      </c>
      <c r="AO18" s="4"/>
      <c r="AP18" s="4"/>
    </row>
    <row r="19" spans="1:42" x14ac:dyDescent="0.2">
      <c r="A19" s="20"/>
      <c r="B19" s="20"/>
      <c r="C19" s="20"/>
      <c r="D19" s="52"/>
      <c r="E19" s="52"/>
      <c r="F19" s="52"/>
      <c r="G19" s="52"/>
      <c r="H19" s="52"/>
      <c r="I19" s="52"/>
      <c r="J19" s="52"/>
      <c r="K19" s="52"/>
      <c r="L19" s="52"/>
      <c r="M19" s="52"/>
      <c r="N19" s="52"/>
      <c r="O19" s="52"/>
      <c r="P19" s="53">
        <f t="shared" si="0"/>
        <v>0</v>
      </c>
      <c r="Q19" s="53">
        <f t="shared" si="8"/>
        <v>0</v>
      </c>
      <c r="R19" s="52"/>
      <c r="S19" s="52"/>
      <c r="T19" s="52"/>
      <c r="U19" s="52"/>
      <c r="V19" s="52"/>
      <c r="W19" s="52"/>
      <c r="X19" s="52"/>
      <c r="Y19" s="52"/>
      <c r="Z19" s="54">
        <f t="shared" si="1"/>
        <v>0</v>
      </c>
      <c r="AA19" s="54">
        <f t="shared" si="2"/>
        <v>0</v>
      </c>
      <c r="AB19" s="55">
        <f t="shared" si="3"/>
        <v>0</v>
      </c>
      <c r="AC19" s="55">
        <f t="shared" si="4"/>
        <v>0</v>
      </c>
      <c r="AD19" s="56"/>
      <c r="AE19" s="57"/>
      <c r="AF19" s="57"/>
      <c r="AG19" s="57"/>
      <c r="AH19" s="57"/>
      <c r="AI19" s="57"/>
      <c r="AJ19" s="58">
        <f t="shared" si="5"/>
        <v>0</v>
      </c>
      <c r="AK19" s="59"/>
      <c r="AL19" s="59"/>
      <c r="AM19" s="60">
        <f t="shared" si="6"/>
        <v>0</v>
      </c>
      <c r="AN19" s="60">
        <f t="shared" si="7"/>
        <v>0</v>
      </c>
      <c r="AO19" s="4"/>
      <c r="AP19" s="4"/>
    </row>
    <row r="20" spans="1:42" x14ac:dyDescent="0.2">
      <c r="A20" s="20"/>
      <c r="B20" s="20"/>
      <c r="C20" s="20"/>
      <c r="D20" s="52"/>
      <c r="E20" s="52"/>
      <c r="F20" s="52"/>
      <c r="G20" s="52"/>
      <c r="H20" s="52"/>
      <c r="I20" s="52"/>
      <c r="J20" s="52"/>
      <c r="K20" s="52"/>
      <c r="L20" s="52"/>
      <c r="M20" s="52"/>
      <c r="N20" s="52"/>
      <c r="O20" s="52"/>
      <c r="P20" s="53">
        <f t="shared" si="0"/>
        <v>0</v>
      </c>
      <c r="Q20" s="53">
        <f t="shared" si="8"/>
        <v>0</v>
      </c>
      <c r="R20" s="52"/>
      <c r="S20" s="52"/>
      <c r="T20" s="52"/>
      <c r="U20" s="52"/>
      <c r="V20" s="52"/>
      <c r="W20" s="52"/>
      <c r="X20" s="52"/>
      <c r="Y20" s="52"/>
      <c r="Z20" s="54">
        <f t="shared" si="1"/>
        <v>0</v>
      </c>
      <c r="AA20" s="54">
        <f t="shared" si="2"/>
        <v>0</v>
      </c>
      <c r="AB20" s="55">
        <f t="shared" si="3"/>
        <v>0</v>
      </c>
      <c r="AC20" s="55">
        <f t="shared" si="4"/>
        <v>0</v>
      </c>
      <c r="AD20" s="56"/>
      <c r="AE20" s="57"/>
      <c r="AF20" s="57"/>
      <c r="AG20" s="57"/>
      <c r="AH20" s="57"/>
      <c r="AI20" s="57"/>
      <c r="AJ20" s="58">
        <f t="shared" si="5"/>
        <v>0</v>
      </c>
      <c r="AK20" s="59"/>
      <c r="AL20" s="59"/>
      <c r="AM20" s="60">
        <f t="shared" si="6"/>
        <v>0</v>
      </c>
      <c r="AN20" s="60">
        <f t="shared" si="7"/>
        <v>0</v>
      </c>
      <c r="AO20" s="4"/>
      <c r="AP20" s="4"/>
    </row>
    <row r="21" spans="1:42" x14ac:dyDescent="0.2">
      <c r="A21" s="20"/>
      <c r="B21" s="20"/>
      <c r="C21" s="20"/>
      <c r="D21" s="52"/>
      <c r="E21" s="52"/>
      <c r="F21" s="52"/>
      <c r="G21" s="52"/>
      <c r="H21" s="52"/>
      <c r="I21" s="52"/>
      <c r="J21" s="52"/>
      <c r="K21" s="52"/>
      <c r="L21" s="52"/>
      <c r="M21" s="52"/>
      <c r="N21" s="52"/>
      <c r="O21" s="52"/>
      <c r="P21" s="53">
        <f t="shared" si="0"/>
        <v>0</v>
      </c>
      <c r="Q21" s="53">
        <f t="shared" si="8"/>
        <v>0</v>
      </c>
      <c r="R21" s="52"/>
      <c r="S21" s="52"/>
      <c r="T21" s="52"/>
      <c r="U21" s="52"/>
      <c r="V21" s="52"/>
      <c r="W21" s="52"/>
      <c r="X21" s="52"/>
      <c r="Y21" s="52"/>
      <c r="Z21" s="54">
        <f t="shared" si="1"/>
        <v>0</v>
      </c>
      <c r="AA21" s="54">
        <f t="shared" si="2"/>
        <v>0</v>
      </c>
      <c r="AB21" s="55">
        <f t="shared" si="3"/>
        <v>0</v>
      </c>
      <c r="AC21" s="55">
        <f t="shared" si="4"/>
        <v>0</v>
      </c>
      <c r="AD21" s="56"/>
      <c r="AE21" s="57"/>
      <c r="AF21" s="57"/>
      <c r="AG21" s="57"/>
      <c r="AH21" s="57"/>
      <c r="AI21" s="57"/>
      <c r="AJ21" s="58">
        <f t="shared" si="5"/>
        <v>0</v>
      </c>
      <c r="AK21" s="59"/>
      <c r="AL21" s="59"/>
      <c r="AM21" s="60">
        <f t="shared" si="6"/>
        <v>0</v>
      </c>
      <c r="AN21" s="60">
        <f t="shared" si="7"/>
        <v>0</v>
      </c>
      <c r="AO21" s="4"/>
      <c r="AP21" s="4"/>
    </row>
    <row r="22" spans="1:42" x14ac:dyDescent="0.2">
      <c r="A22" s="20"/>
      <c r="B22" s="20"/>
      <c r="C22" s="20"/>
      <c r="D22" s="52"/>
      <c r="E22" s="52"/>
      <c r="F22" s="52"/>
      <c r="G22" s="52"/>
      <c r="H22" s="52"/>
      <c r="I22" s="52"/>
      <c r="J22" s="52"/>
      <c r="K22" s="52"/>
      <c r="L22" s="52"/>
      <c r="M22" s="52"/>
      <c r="N22" s="52"/>
      <c r="O22" s="52"/>
      <c r="P22" s="53">
        <f t="shared" si="0"/>
        <v>0</v>
      </c>
      <c r="Q22" s="53">
        <f t="shared" si="8"/>
        <v>0</v>
      </c>
      <c r="R22" s="52"/>
      <c r="S22" s="52"/>
      <c r="T22" s="52"/>
      <c r="U22" s="52"/>
      <c r="V22" s="52"/>
      <c r="W22" s="52"/>
      <c r="X22" s="52"/>
      <c r="Y22" s="52"/>
      <c r="Z22" s="54">
        <f t="shared" si="1"/>
        <v>0</v>
      </c>
      <c r="AA22" s="54">
        <f t="shared" si="2"/>
        <v>0</v>
      </c>
      <c r="AB22" s="55">
        <f t="shared" si="3"/>
        <v>0</v>
      </c>
      <c r="AC22" s="55">
        <f t="shared" si="4"/>
        <v>0</v>
      </c>
      <c r="AD22" s="56"/>
      <c r="AE22" s="57"/>
      <c r="AF22" s="57"/>
      <c r="AG22" s="57"/>
      <c r="AH22" s="57"/>
      <c r="AI22" s="57"/>
      <c r="AJ22" s="58">
        <f t="shared" si="5"/>
        <v>0</v>
      </c>
      <c r="AK22" s="59"/>
      <c r="AL22" s="59"/>
      <c r="AM22" s="60">
        <f t="shared" si="6"/>
        <v>0</v>
      </c>
      <c r="AN22" s="60">
        <f t="shared" si="7"/>
        <v>0</v>
      </c>
      <c r="AO22" s="4"/>
      <c r="AP22" s="4"/>
    </row>
    <row r="23" spans="1:42" x14ac:dyDescent="0.2">
      <c r="A23" s="20"/>
      <c r="B23" s="20"/>
      <c r="C23" s="20"/>
      <c r="D23" s="52"/>
      <c r="E23" s="52"/>
      <c r="F23" s="52"/>
      <c r="G23" s="52"/>
      <c r="H23" s="52"/>
      <c r="I23" s="52"/>
      <c r="J23" s="52"/>
      <c r="K23" s="52"/>
      <c r="L23" s="52"/>
      <c r="M23" s="52"/>
      <c r="N23" s="52"/>
      <c r="O23" s="52"/>
      <c r="P23" s="53">
        <f t="shared" si="0"/>
        <v>0</v>
      </c>
      <c r="Q23" s="53">
        <f t="shared" si="8"/>
        <v>0</v>
      </c>
      <c r="R23" s="52"/>
      <c r="S23" s="52"/>
      <c r="T23" s="52"/>
      <c r="U23" s="52"/>
      <c r="V23" s="52"/>
      <c r="W23" s="52"/>
      <c r="X23" s="52"/>
      <c r="Y23" s="52"/>
      <c r="Z23" s="54">
        <f t="shared" si="1"/>
        <v>0</v>
      </c>
      <c r="AA23" s="54">
        <f t="shared" si="2"/>
        <v>0</v>
      </c>
      <c r="AB23" s="55">
        <f t="shared" si="3"/>
        <v>0</v>
      </c>
      <c r="AC23" s="55">
        <f t="shared" si="4"/>
        <v>0</v>
      </c>
      <c r="AD23" s="56"/>
      <c r="AE23" s="57"/>
      <c r="AF23" s="57"/>
      <c r="AG23" s="57"/>
      <c r="AH23" s="57"/>
      <c r="AI23" s="57"/>
      <c r="AJ23" s="58">
        <f t="shared" si="5"/>
        <v>0</v>
      </c>
      <c r="AK23" s="59"/>
      <c r="AL23" s="59"/>
      <c r="AM23" s="60">
        <f t="shared" si="6"/>
        <v>0</v>
      </c>
      <c r="AN23" s="60">
        <f t="shared" si="7"/>
        <v>0</v>
      </c>
      <c r="AO23" s="4"/>
      <c r="AP23" s="4"/>
    </row>
    <row r="24" spans="1:42" x14ac:dyDescent="0.2">
      <c r="A24" s="20"/>
      <c r="B24" s="20"/>
      <c r="C24" s="20"/>
      <c r="D24" s="52"/>
      <c r="E24" s="52"/>
      <c r="F24" s="52"/>
      <c r="G24" s="52"/>
      <c r="H24" s="52"/>
      <c r="I24" s="52"/>
      <c r="J24" s="52"/>
      <c r="K24" s="52"/>
      <c r="L24" s="52"/>
      <c r="M24" s="52"/>
      <c r="N24" s="52"/>
      <c r="O24" s="52"/>
      <c r="P24" s="53">
        <f t="shared" si="0"/>
        <v>0</v>
      </c>
      <c r="Q24" s="53">
        <f t="shared" si="8"/>
        <v>0</v>
      </c>
      <c r="R24" s="52"/>
      <c r="S24" s="52"/>
      <c r="T24" s="52"/>
      <c r="U24" s="52"/>
      <c r="V24" s="52"/>
      <c r="W24" s="52"/>
      <c r="X24" s="52"/>
      <c r="Y24" s="52"/>
      <c r="Z24" s="54">
        <f t="shared" si="1"/>
        <v>0</v>
      </c>
      <c r="AA24" s="54">
        <f t="shared" si="2"/>
        <v>0</v>
      </c>
      <c r="AB24" s="55">
        <f t="shared" si="3"/>
        <v>0</v>
      </c>
      <c r="AC24" s="55">
        <f t="shared" si="4"/>
        <v>0</v>
      </c>
      <c r="AD24" s="56"/>
      <c r="AE24" s="57"/>
      <c r="AF24" s="57"/>
      <c r="AG24" s="57"/>
      <c r="AH24" s="57"/>
      <c r="AI24" s="57"/>
      <c r="AJ24" s="58">
        <f t="shared" si="5"/>
        <v>0</v>
      </c>
      <c r="AK24" s="59"/>
      <c r="AL24" s="59"/>
      <c r="AM24" s="60">
        <f t="shared" si="6"/>
        <v>0</v>
      </c>
      <c r="AN24" s="60">
        <f t="shared" si="7"/>
        <v>0</v>
      </c>
      <c r="AO24" s="4"/>
      <c r="AP24" s="4"/>
    </row>
    <row r="25" spans="1:42" x14ac:dyDescent="0.2">
      <c r="A25" s="20"/>
      <c r="B25" s="20"/>
      <c r="C25" s="20"/>
      <c r="D25" s="52"/>
      <c r="E25" s="52"/>
      <c r="F25" s="52"/>
      <c r="G25" s="52"/>
      <c r="H25" s="52"/>
      <c r="I25" s="52"/>
      <c r="J25" s="52"/>
      <c r="K25" s="52"/>
      <c r="L25" s="52"/>
      <c r="M25" s="52"/>
      <c r="N25" s="52"/>
      <c r="O25" s="52"/>
      <c r="P25" s="53">
        <f t="shared" si="0"/>
        <v>0</v>
      </c>
      <c r="Q25" s="53">
        <f t="shared" si="8"/>
        <v>0</v>
      </c>
      <c r="R25" s="52"/>
      <c r="S25" s="52"/>
      <c r="T25" s="52"/>
      <c r="U25" s="52"/>
      <c r="V25" s="52"/>
      <c r="W25" s="52"/>
      <c r="X25" s="52"/>
      <c r="Y25" s="52"/>
      <c r="Z25" s="54">
        <f t="shared" si="1"/>
        <v>0</v>
      </c>
      <c r="AA25" s="54">
        <f t="shared" si="2"/>
        <v>0</v>
      </c>
      <c r="AB25" s="55">
        <f t="shared" si="3"/>
        <v>0</v>
      </c>
      <c r="AC25" s="55">
        <f t="shared" si="4"/>
        <v>0</v>
      </c>
      <c r="AD25" s="56"/>
      <c r="AE25" s="57"/>
      <c r="AF25" s="57"/>
      <c r="AG25" s="57"/>
      <c r="AH25" s="57"/>
      <c r="AI25" s="57"/>
      <c r="AJ25" s="58">
        <f t="shared" si="5"/>
        <v>0</v>
      </c>
      <c r="AK25" s="59"/>
      <c r="AL25" s="59"/>
      <c r="AM25" s="60">
        <f t="shared" si="6"/>
        <v>0</v>
      </c>
      <c r="AN25" s="60">
        <f t="shared" si="7"/>
        <v>0</v>
      </c>
      <c r="AO25" s="4"/>
      <c r="AP25" s="4"/>
    </row>
    <row r="26" spans="1:42" x14ac:dyDescent="0.2">
      <c r="A26" s="20"/>
      <c r="B26" s="20"/>
      <c r="C26" s="20"/>
      <c r="D26" s="52"/>
      <c r="E26" s="52"/>
      <c r="F26" s="52"/>
      <c r="G26" s="52"/>
      <c r="H26" s="52"/>
      <c r="I26" s="52"/>
      <c r="J26" s="52"/>
      <c r="K26" s="52"/>
      <c r="L26" s="52"/>
      <c r="M26" s="52"/>
      <c r="N26" s="52"/>
      <c r="O26" s="52"/>
      <c r="P26" s="53">
        <f t="shared" si="0"/>
        <v>0</v>
      </c>
      <c r="Q26" s="53">
        <f t="shared" si="8"/>
        <v>0</v>
      </c>
      <c r="R26" s="52"/>
      <c r="S26" s="52"/>
      <c r="T26" s="52"/>
      <c r="U26" s="52"/>
      <c r="V26" s="52"/>
      <c r="W26" s="52"/>
      <c r="X26" s="52"/>
      <c r="Y26" s="52"/>
      <c r="Z26" s="54">
        <f t="shared" si="1"/>
        <v>0</v>
      </c>
      <c r="AA26" s="54">
        <f t="shared" si="2"/>
        <v>0</v>
      </c>
      <c r="AB26" s="55">
        <f t="shared" si="3"/>
        <v>0</v>
      </c>
      <c r="AC26" s="55">
        <f t="shared" si="4"/>
        <v>0</v>
      </c>
      <c r="AD26" s="56"/>
      <c r="AE26" s="57"/>
      <c r="AF26" s="57"/>
      <c r="AG26" s="57"/>
      <c r="AH26" s="57"/>
      <c r="AI26" s="57"/>
      <c r="AJ26" s="58">
        <f t="shared" si="5"/>
        <v>0</v>
      </c>
      <c r="AK26" s="59"/>
      <c r="AL26" s="59"/>
      <c r="AM26" s="60">
        <f t="shared" si="6"/>
        <v>0</v>
      </c>
      <c r="AN26" s="60">
        <f t="shared" si="7"/>
        <v>0</v>
      </c>
      <c r="AO26" s="4"/>
      <c r="AP26" s="4"/>
    </row>
    <row r="27" spans="1:42" x14ac:dyDescent="0.2">
      <c r="A27" s="20"/>
      <c r="B27" s="20"/>
      <c r="C27" s="20"/>
      <c r="D27" s="52"/>
      <c r="E27" s="52"/>
      <c r="F27" s="52"/>
      <c r="G27" s="52"/>
      <c r="H27" s="52"/>
      <c r="I27" s="52"/>
      <c r="J27" s="52"/>
      <c r="K27" s="52"/>
      <c r="L27" s="52"/>
      <c r="M27" s="52"/>
      <c r="N27" s="52"/>
      <c r="O27" s="52"/>
      <c r="P27" s="53">
        <f t="shared" si="0"/>
        <v>0</v>
      </c>
      <c r="Q27" s="53">
        <f t="shared" si="8"/>
        <v>0</v>
      </c>
      <c r="R27" s="52"/>
      <c r="S27" s="52"/>
      <c r="T27" s="52"/>
      <c r="U27" s="52"/>
      <c r="V27" s="52"/>
      <c r="W27" s="52"/>
      <c r="X27" s="52"/>
      <c r="Y27" s="52"/>
      <c r="Z27" s="54">
        <f t="shared" si="1"/>
        <v>0</v>
      </c>
      <c r="AA27" s="54">
        <f t="shared" si="2"/>
        <v>0</v>
      </c>
      <c r="AB27" s="55">
        <f t="shared" si="3"/>
        <v>0</v>
      </c>
      <c r="AC27" s="55">
        <f t="shared" si="4"/>
        <v>0</v>
      </c>
      <c r="AD27" s="56"/>
      <c r="AE27" s="57"/>
      <c r="AF27" s="57"/>
      <c r="AG27" s="57"/>
      <c r="AH27" s="57"/>
      <c r="AI27" s="57"/>
      <c r="AJ27" s="58">
        <f t="shared" si="5"/>
        <v>0</v>
      </c>
      <c r="AK27" s="59"/>
      <c r="AL27" s="59"/>
      <c r="AM27" s="60">
        <f t="shared" si="6"/>
        <v>0</v>
      </c>
      <c r="AN27" s="60">
        <f t="shared" si="7"/>
        <v>0</v>
      </c>
      <c r="AO27" s="4"/>
      <c r="AP27" s="4"/>
    </row>
    <row r="28" spans="1:42" x14ac:dyDescent="0.2">
      <c r="A28" s="20"/>
      <c r="B28" s="20"/>
      <c r="C28" s="20"/>
      <c r="D28" s="52"/>
      <c r="E28" s="52"/>
      <c r="F28" s="52"/>
      <c r="G28" s="52"/>
      <c r="H28" s="52"/>
      <c r="I28" s="52"/>
      <c r="J28" s="52"/>
      <c r="K28" s="52"/>
      <c r="L28" s="52"/>
      <c r="M28" s="52"/>
      <c r="N28" s="52"/>
      <c r="O28" s="52"/>
      <c r="P28" s="53">
        <f t="shared" si="0"/>
        <v>0</v>
      </c>
      <c r="Q28" s="53">
        <f t="shared" si="8"/>
        <v>0</v>
      </c>
      <c r="R28" s="52"/>
      <c r="S28" s="52"/>
      <c r="T28" s="52"/>
      <c r="U28" s="52"/>
      <c r="V28" s="52"/>
      <c r="W28" s="52"/>
      <c r="X28" s="52"/>
      <c r="Y28" s="52"/>
      <c r="Z28" s="54">
        <f t="shared" si="1"/>
        <v>0</v>
      </c>
      <c r="AA28" s="54">
        <f t="shared" si="2"/>
        <v>0</v>
      </c>
      <c r="AB28" s="55">
        <f t="shared" si="3"/>
        <v>0</v>
      </c>
      <c r="AC28" s="55">
        <f t="shared" si="4"/>
        <v>0</v>
      </c>
      <c r="AD28" s="56"/>
      <c r="AE28" s="57"/>
      <c r="AF28" s="57"/>
      <c r="AG28" s="57"/>
      <c r="AH28" s="57"/>
      <c r="AI28" s="57"/>
      <c r="AJ28" s="58">
        <f t="shared" si="5"/>
        <v>0</v>
      </c>
      <c r="AK28" s="59"/>
      <c r="AL28" s="59"/>
      <c r="AM28" s="60">
        <f t="shared" si="6"/>
        <v>0</v>
      </c>
      <c r="AN28" s="60">
        <f t="shared" si="7"/>
        <v>0</v>
      </c>
      <c r="AO28" s="4"/>
      <c r="AP28" s="4"/>
    </row>
    <row r="29" spans="1:42" x14ac:dyDescent="0.2">
      <c r="A29" s="20"/>
      <c r="B29" s="20"/>
      <c r="C29" s="20"/>
      <c r="D29" s="52"/>
      <c r="E29" s="52"/>
      <c r="F29" s="52"/>
      <c r="G29" s="52"/>
      <c r="H29" s="52"/>
      <c r="I29" s="52"/>
      <c r="J29" s="52"/>
      <c r="K29" s="52"/>
      <c r="L29" s="52"/>
      <c r="M29" s="52"/>
      <c r="N29" s="52"/>
      <c r="O29" s="52"/>
      <c r="P29" s="53">
        <f t="shared" si="0"/>
        <v>0</v>
      </c>
      <c r="Q29" s="53">
        <f t="shared" si="8"/>
        <v>0</v>
      </c>
      <c r="R29" s="52"/>
      <c r="S29" s="52"/>
      <c r="T29" s="52"/>
      <c r="U29" s="52"/>
      <c r="V29" s="52"/>
      <c r="W29" s="52"/>
      <c r="X29" s="52"/>
      <c r="Y29" s="52"/>
      <c r="Z29" s="54">
        <f t="shared" si="1"/>
        <v>0</v>
      </c>
      <c r="AA29" s="54">
        <f t="shared" si="2"/>
        <v>0</v>
      </c>
      <c r="AB29" s="55">
        <f t="shared" si="3"/>
        <v>0</v>
      </c>
      <c r="AC29" s="55">
        <f t="shared" si="4"/>
        <v>0</v>
      </c>
      <c r="AD29" s="56"/>
      <c r="AE29" s="57"/>
      <c r="AF29" s="57"/>
      <c r="AG29" s="57"/>
      <c r="AH29" s="57"/>
      <c r="AI29" s="57"/>
      <c r="AJ29" s="58">
        <f t="shared" si="5"/>
        <v>0</v>
      </c>
      <c r="AK29" s="59"/>
      <c r="AL29" s="59"/>
      <c r="AM29" s="60">
        <f t="shared" si="6"/>
        <v>0</v>
      </c>
      <c r="AN29" s="60">
        <f t="shared" si="7"/>
        <v>0</v>
      </c>
      <c r="AO29" s="4"/>
      <c r="AP29" s="4"/>
    </row>
    <row r="30" spans="1:42" x14ac:dyDescent="0.2">
      <c r="A30" s="20"/>
      <c r="B30" s="20"/>
      <c r="C30" s="20"/>
      <c r="D30" s="52"/>
      <c r="E30" s="52"/>
      <c r="F30" s="52"/>
      <c r="G30" s="52"/>
      <c r="H30" s="52"/>
      <c r="I30" s="52"/>
      <c r="J30" s="52"/>
      <c r="K30" s="52"/>
      <c r="L30" s="52"/>
      <c r="M30" s="52"/>
      <c r="N30" s="52"/>
      <c r="O30" s="52"/>
      <c r="P30" s="53">
        <f t="shared" si="0"/>
        <v>0</v>
      </c>
      <c r="Q30" s="53">
        <f t="shared" si="8"/>
        <v>0</v>
      </c>
      <c r="R30" s="52"/>
      <c r="S30" s="52"/>
      <c r="T30" s="52"/>
      <c r="U30" s="52"/>
      <c r="V30" s="52"/>
      <c r="W30" s="52"/>
      <c r="X30" s="52"/>
      <c r="Y30" s="52"/>
      <c r="Z30" s="54">
        <f t="shared" si="1"/>
        <v>0</v>
      </c>
      <c r="AA30" s="54">
        <f t="shared" si="2"/>
        <v>0</v>
      </c>
      <c r="AB30" s="55">
        <f t="shared" si="3"/>
        <v>0</v>
      </c>
      <c r="AC30" s="55">
        <f t="shared" si="4"/>
        <v>0</v>
      </c>
      <c r="AD30" s="56"/>
      <c r="AE30" s="57"/>
      <c r="AF30" s="57"/>
      <c r="AG30" s="57"/>
      <c r="AH30" s="57"/>
      <c r="AI30" s="57"/>
      <c r="AJ30" s="58">
        <f t="shared" si="5"/>
        <v>0</v>
      </c>
      <c r="AK30" s="59"/>
      <c r="AL30" s="59"/>
      <c r="AM30" s="60">
        <f t="shared" si="6"/>
        <v>0</v>
      </c>
      <c r="AN30" s="60">
        <f t="shared" si="7"/>
        <v>0</v>
      </c>
      <c r="AO30" s="4"/>
      <c r="AP30" s="4"/>
    </row>
    <row r="31" spans="1:42" x14ac:dyDescent="0.2">
      <c r="A31" s="20"/>
      <c r="B31" s="20"/>
      <c r="C31" s="20"/>
      <c r="D31" s="52"/>
      <c r="E31" s="52"/>
      <c r="F31" s="52"/>
      <c r="G31" s="52"/>
      <c r="H31" s="52"/>
      <c r="I31" s="52"/>
      <c r="J31" s="52"/>
      <c r="K31" s="52"/>
      <c r="L31" s="52"/>
      <c r="M31" s="52"/>
      <c r="N31" s="52"/>
      <c r="O31" s="52"/>
      <c r="P31" s="53">
        <f t="shared" si="0"/>
        <v>0</v>
      </c>
      <c r="Q31" s="53">
        <f t="shared" si="8"/>
        <v>0</v>
      </c>
      <c r="R31" s="52"/>
      <c r="S31" s="52"/>
      <c r="T31" s="52"/>
      <c r="U31" s="52"/>
      <c r="V31" s="52"/>
      <c r="W31" s="52"/>
      <c r="X31" s="52"/>
      <c r="Y31" s="52"/>
      <c r="Z31" s="54">
        <f t="shared" si="1"/>
        <v>0</v>
      </c>
      <c r="AA31" s="54">
        <f t="shared" si="2"/>
        <v>0</v>
      </c>
      <c r="AB31" s="55">
        <f t="shared" si="3"/>
        <v>0</v>
      </c>
      <c r="AC31" s="55">
        <f t="shared" si="4"/>
        <v>0</v>
      </c>
      <c r="AD31" s="56"/>
      <c r="AE31" s="57"/>
      <c r="AF31" s="57"/>
      <c r="AG31" s="57"/>
      <c r="AH31" s="57"/>
      <c r="AI31" s="57"/>
      <c r="AJ31" s="58">
        <f t="shared" si="5"/>
        <v>0</v>
      </c>
      <c r="AK31" s="59"/>
      <c r="AL31" s="59"/>
      <c r="AM31" s="60">
        <f t="shared" si="6"/>
        <v>0</v>
      </c>
      <c r="AN31" s="60">
        <f t="shared" si="7"/>
        <v>0</v>
      </c>
      <c r="AO31" s="4"/>
      <c r="AP31" s="4"/>
    </row>
    <row r="32" spans="1:42" x14ac:dyDescent="0.2">
      <c r="A32" s="20"/>
      <c r="B32" s="20"/>
      <c r="C32" s="20"/>
      <c r="D32" s="52"/>
      <c r="E32" s="52"/>
      <c r="F32" s="52"/>
      <c r="G32" s="52"/>
      <c r="H32" s="52"/>
      <c r="I32" s="52"/>
      <c r="J32" s="52"/>
      <c r="K32" s="52"/>
      <c r="L32" s="52"/>
      <c r="M32" s="52"/>
      <c r="N32" s="52"/>
      <c r="O32" s="52"/>
      <c r="P32" s="53">
        <f t="shared" si="0"/>
        <v>0</v>
      </c>
      <c r="Q32" s="53">
        <f t="shared" si="8"/>
        <v>0</v>
      </c>
      <c r="R32" s="52"/>
      <c r="S32" s="52"/>
      <c r="T32" s="52"/>
      <c r="U32" s="52"/>
      <c r="V32" s="52"/>
      <c r="W32" s="52"/>
      <c r="X32" s="52"/>
      <c r="Y32" s="52"/>
      <c r="Z32" s="54">
        <f t="shared" si="1"/>
        <v>0</v>
      </c>
      <c r="AA32" s="54">
        <f t="shared" si="2"/>
        <v>0</v>
      </c>
      <c r="AB32" s="55">
        <f t="shared" si="3"/>
        <v>0</v>
      </c>
      <c r="AC32" s="55">
        <f t="shared" si="4"/>
        <v>0</v>
      </c>
      <c r="AD32" s="56"/>
      <c r="AE32" s="57"/>
      <c r="AF32" s="57"/>
      <c r="AG32" s="57"/>
      <c r="AH32" s="57"/>
      <c r="AI32" s="57"/>
      <c r="AJ32" s="58">
        <f t="shared" si="5"/>
        <v>0</v>
      </c>
      <c r="AK32" s="59"/>
      <c r="AL32" s="59"/>
      <c r="AM32" s="60">
        <f t="shared" si="6"/>
        <v>0</v>
      </c>
      <c r="AN32" s="60">
        <f t="shared" si="7"/>
        <v>0</v>
      </c>
      <c r="AO32" s="4"/>
      <c r="AP32" s="4"/>
    </row>
    <row r="33" spans="1:42" x14ac:dyDescent="0.2">
      <c r="A33" s="20"/>
      <c r="B33" s="20"/>
      <c r="C33" s="20"/>
      <c r="D33" s="52"/>
      <c r="E33" s="52"/>
      <c r="F33" s="52"/>
      <c r="G33" s="52"/>
      <c r="H33" s="52"/>
      <c r="I33" s="52"/>
      <c r="J33" s="52"/>
      <c r="K33" s="52"/>
      <c r="L33" s="52"/>
      <c r="M33" s="52"/>
      <c r="N33" s="52"/>
      <c r="O33" s="52"/>
      <c r="P33" s="53">
        <f t="shared" si="0"/>
        <v>0</v>
      </c>
      <c r="Q33" s="53">
        <f t="shared" si="8"/>
        <v>0</v>
      </c>
      <c r="R33" s="52"/>
      <c r="S33" s="52"/>
      <c r="T33" s="52"/>
      <c r="U33" s="52"/>
      <c r="V33" s="52"/>
      <c r="W33" s="52"/>
      <c r="X33" s="52"/>
      <c r="Y33" s="52"/>
      <c r="Z33" s="54">
        <f t="shared" si="1"/>
        <v>0</v>
      </c>
      <c r="AA33" s="54">
        <f t="shared" si="2"/>
        <v>0</v>
      </c>
      <c r="AB33" s="55">
        <f t="shared" si="3"/>
        <v>0</v>
      </c>
      <c r="AC33" s="55">
        <f t="shared" si="4"/>
        <v>0</v>
      </c>
      <c r="AD33" s="56"/>
      <c r="AE33" s="57"/>
      <c r="AF33" s="57"/>
      <c r="AG33" s="57"/>
      <c r="AH33" s="57"/>
      <c r="AI33" s="57"/>
      <c r="AJ33" s="58">
        <f t="shared" si="5"/>
        <v>0</v>
      </c>
      <c r="AK33" s="59"/>
      <c r="AL33" s="59"/>
      <c r="AM33" s="60">
        <f t="shared" si="6"/>
        <v>0</v>
      </c>
      <c r="AN33" s="60">
        <f t="shared" si="7"/>
        <v>0</v>
      </c>
      <c r="AO33" s="4"/>
      <c r="AP33" s="4"/>
    </row>
    <row r="34" spans="1:42" x14ac:dyDescent="0.2">
      <c r="A34" s="20"/>
      <c r="B34" s="20"/>
      <c r="C34" s="20"/>
      <c r="D34" s="52"/>
      <c r="E34" s="52"/>
      <c r="F34" s="52"/>
      <c r="G34" s="52"/>
      <c r="H34" s="52"/>
      <c r="I34" s="52"/>
      <c r="J34" s="52"/>
      <c r="K34" s="52"/>
      <c r="L34" s="52"/>
      <c r="M34" s="52"/>
      <c r="N34" s="52"/>
      <c r="O34" s="52"/>
      <c r="P34" s="53">
        <f t="shared" si="0"/>
        <v>0</v>
      </c>
      <c r="Q34" s="53">
        <f t="shared" si="8"/>
        <v>0</v>
      </c>
      <c r="R34" s="52"/>
      <c r="S34" s="52"/>
      <c r="T34" s="52"/>
      <c r="U34" s="52"/>
      <c r="V34" s="52"/>
      <c r="W34" s="52"/>
      <c r="X34" s="52"/>
      <c r="Y34" s="52"/>
      <c r="Z34" s="54">
        <f t="shared" si="1"/>
        <v>0</v>
      </c>
      <c r="AA34" s="54">
        <f t="shared" si="2"/>
        <v>0</v>
      </c>
      <c r="AB34" s="55">
        <f t="shared" si="3"/>
        <v>0</v>
      </c>
      <c r="AC34" s="55">
        <f t="shared" si="4"/>
        <v>0</v>
      </c>
      <c r="AD34" s="56"/>
      <c r="AE34" s="57"/>
      <c r="AF34" s="57"/>
      <c r="AG34" s="57"/>
      <c r="AH34" s="57"/>
      <c r="AI34" s="57"/>
      <c r="AJ34" s="58">
        <f t="shared" si="5"/>
        <v>0</v>
      </c>
      <c r="AK34" s="59"/>
      <c r="AL34" s="59"/>
      <c r="AM34" s="60">
        <f t="shared" si="6"/>
        <v>0</v>
      </c>
      <c r="AN34" s="60">
        <f t="shared" si="7"/>
        <v>0</v>
      </c>
      <c r="AO34" s="4"/>
      <c r="AP34" s="4"/>
    </row>
    <row r="35" spans="1:42" x14ac:dyDescent="0.2">
      <c r="A35" s="20"/>
      <c r="B35" s="20"/>
      <c r="C35" s="20"/>
      <c r="D35" s="52"/>
      <c r="E35" s="52"/>
      <c r="F35" s="52"/>
      <c r="G35" s="52"/>
      <c r="H35" s="52"/>
      <c r="I35" s="52"/>
      <c r="J35" s="52"/>
      <c r="K35" s="52"/>
      <c r="L35" s="52"/>
      <c r="M35" s="52"/>
      <c r="N35" s="52"/>
      <c r="O35" s="52"/>
      <c r="P35" s="53">
        <f t="shared" si="0"/>
        <v>0</v>
      </c>
      <c r="Q35" s="53">
        <f t="shared" si="8"/>
        <v>0</v>
      </c>
      <c r="R35" s="52"/>
      <c r="S35" s="52"/>
      <c r="T35" s="52"/>
      <c r="U35" s="52"/>
      <c r="V35" s="52"/>
      <c r="W35" s="52"/>
      <c r="X35" s="52"/>
      <c r="Y35" s="52"/>
      <c r="Z35" s="54">
        <f t="shared" si="1"/>
        <v>0</v>
      </c>
      <c r="AA35" s="54">
        <f t="shared" si="2"/>
        <v>0</v>
      </c>
      <c r="AB35" s="55">
        <f t="shared" si="3"/>
        <v>0</v>
      </c>
      <c r="AC35" s="55">
        <f t="shared" si="4"/>
        <v>0</v>
      </c>
      <c r="AD35" s="56"/>
      <c r="AE35" s="57"/>
      <c r="AF35" s="57"/>
      <c r="AG35" s="57"/>
      <c r="AH35" s="57"/>
      <c r="AI35" s="57"/>
      <c r="AJ35" s="58">
        <f t="shared" si="5"/>
        <v>0</v>
      </c>
      <c r="AK35" s="59"/>
      <c r="AL35" s="59"/>
      <c r="AM35" s="60">
        <f t="shared" si="6"/>
        <v>0</v>
      </c>
      <c r="AN35" s="60">
        <f t="shared" si="7"/>
        <v>0</v>
      </c>
      <c r="AO35" s="4"/>
      <c r="AP35" s="4"/>
    </row>
    <row r="36" spans="1:42" x14ac:dyDescent="0.2">
      <c r="A36" s="20"/>
      <c r="B36" s="20"/>
      <c r="C36" s="20"/>
      <c r="D36" s="52"/>
      <c r="E36" s="52"/>
      <c r="F36" s="52"/>
      <c r="G36" s="52"/>
      <c r="H36" s="52"/>
      <c r="I36" s="52"/>
      <c r="J36" s="52"/>
      <c r="K36" s="52"/>
      <c r="L36" s="52"/>
      <c r="M36" s="52"/>
      <c r="N36" s="52"/>
      <c r="O36" s="52"/>
      <c r="P36" s="53">
        <f t="shared" si="0"/>
        <v>0</v>
      </c>
      <c r="Q36" s="53">
        <f t="shared" si="8"/>
        <v>0</v>
      </c>
      <c r="R36" s="52"/>
      <c r="S36" s="52"/>
      <c r="T36" s="52"/>
      <c r="U36" s="52"/>
      <c r="V36" s="52"/>
      <c r="W36" s="52"/>
      <c r="X36" s="52"/>
      <c r="Y36" s="52"/>
      <c r="Z36" s="54">
        <f t="shared" si="1"/>
        <v>0</v>
      </c>
      <c r="AA36" s="54">
        <f t="shared" si="2"/>
        <v>0</v>
      </c>
      <c r="AB36" s="55">
        <f t="shared" si="3"/>
        <v>0</v>
      </c>
      <c r="AC36" s="55">
        <f t="shared" si="4"/>
        <v>0</v>
      </c>
      <c r="AD36" s="56"/>
      <c r="AE36" s="57"/>
      <c r="AF36" s="57"/>
      <c r="AG36" s="57"/>
      <c r="AH36" s="57"/>
      <c r="AI36" s="57"/>
      <c r="AJ36" s="58">
        <f t="shared" si="5"/>
        <v>0</v>
      </c>
      <c r="AK36" s="59"/>
      <c r="AL36" s="59"/>
      <c r="AM36" s="60">
        <f t="shared" si="6"/>
        <v>0</v>
      </c>
      <c r="AN36" s="60">
        <f t="shared" si="7"/>
        <v>0</v>
      </c>
      <c r="AO36" s="4"/>
      <c r="AP36" s="4"/>
    </row>
    <row r="37" spans="1:42" x14ac:dyDescent="0.2">
      <c r="A37" s="20"/>
      <c r="B37" s="20"/>
      <c r="C37" s="20"/>
      <c r="D37" s="52"/>
      <c r="E37" s="52"/>
      <c r="F37" s="52"/>
      <c r="G37" s="52"/>
      <c r="H37" s="52"/>
      <c r="I37" s="52"/>
      <c r="J37" s="52"/>
      <c r="K37" s="52"/>
      <c r="L37" s="52"/>
      <c r="M37" s="52"/>
      <c r="N37" s="52"/>
      <c r="O37" s="52"/>
      <c r="P37" s="53">
        <f t="shared" si="0"/>
        <v>0</v>
      </c>
      <c r="Q37" s="53">
        <f t="shared" si="8"/>
        <v>0</v>
      </c>
      <c r="R37" s="52"/>
      <c r="S37" s="52"/>
      <c r="T37" s="52"/>
      <c r="U37" s="52"/>
      <c r="V37" s="52"/>
      <c r="W37" s="52"/>
      <c r="X37" s="52"/>
      <c r="Y37" s="52"/>
      <c r="Z37" s="54">
        <f t="shared" si="1"/>
        <v>0</v>
      </c>
      <c r="AA37" s="54">
        <f t="shared" si="2"/>
        <v>0</v>
      </c>
      <c r="AB37" s="55">
        <f t="shared" si="3"/>
        <v>0</v>
      </c>
      <c r="AC37" s="55">
        <f t="shared" si="4"/>
        <v>0</v>
      </c>
      <c r="AD37" s="56"/>
      <c r="AE37" s="57"/>
      <c r="AF37" s="57"/>
      <c r="AG37" s="57"/>
      <c r="AH37" s="57"/>
      <c r="AI37" s="57"/>
      <c r="AJ37" s="58">
        <f t="shared" si="5"/>
        <v>0</v>
      </c>
      <c r="AK37" s="59"/>
      <c r="AL37" s="59"/>
      <c r="AM37" s="60">
        <f t="shared" si="6"/>
        <v>0</v>
      </c>
      <c r="AN37" s="60">
        <f t="shared" si="7"/>
        <v>0</v>
      </c>
      <c r="AO37" s="4"/>
      <c r="AP37" s="4"/>
    </row>
    <row r="38" spans="1:42" x14ac:dyDescent="0.2">
      <c r="A38" s="20"/>
      <c r="B38" s="20"/>
      <c r="C38" s="20"/>
      <c r="D38" s="52"/>
      <c r="E38" s="52"/>
      <c r="F38" s="52"/>
      <c r="G38" s="52"/>
      <c r="H38" s="52"/>
      <c r="I38" s="52"/>
      <c r="J38" s="52"/>
      <c r="K38" s="52"/>
      <c r="L38" s="52"/>
      <c r="M38" s="52"/>
      <c r="N38" s="52"/>
      <c r="O38" s="52"/>
      <c r="P38" s="53">
        <f t="shared" si="0"/>
        <v>0</v>
      </c>
      <c r="Q38" s="53">
        <f t="shared" si="8"/>
        <v>0</v>
      </c>
      <c r="R38" s="52"/>
      <c r="S38" s="52"/>
      <c r="T38" s="52"/>
      <c r="U38" s="52"/>
      <c r="V38" s="52"/>
      <c r="W38" s="52"/>
      <c r="X38" s="52"/>
      <c r="Y38" s="52"/>
      <c r="Z38" s="54">
        <f t="shared" si="1"/>
        <v>0</v>
      </c>
      <c r="AA38" s="54">
        <f t="shared" si="2"/>
        <v>0</v>
      </c>
      <c r="AB38" s="55">
        <f t="shared" si="3"/>
        <v>0</v>
      </c>
      <c r="AC38" s="55">
        <f t="shared" si="4"/>
        <v>0</v>
      </c>
      <c r="AD38" s="56"/>
      <c r="AE38" s="57"/>
      <c r="AF38" s="57"/>
      <c r="AG38" s="57"/>
      <c r="AH38" s="57"/>
      <c r="AI38" s="57"/>
      <c r="AJ38" s="58">
        <f t="shared" si="5"/>
        <v>0</v>
      </c>
      <c r="AK38" s="59"/>
      <c r="AL38" s="59"/>
      <c r="AM38" s="60">
        <f t="shared" si="6"/>
        <v>0</v>
      </c>
      <c r="AN38" s="60">
        <f t="shared" si="7"/>
        <v>0</v>
      </c>
      <c r="AO38" s="4"/>
      <c r="AP38" s="4"/>
    </row>
    <row r="39" spans="1:42" x14ac:dyDescent="0.2">
      <c r="A39" s="20"/>
      <c r="B39" s="20"/>
      <c r="C39" s="20"/>
      <c r="D39" s="52"/>
      <c r="E39" s="52"/>
      <c r="F39" s="52"/>
      <c r="G39" s="52"/>
      <c r="H39" s="52"/>
      <c r="I39" s="52"/>
      <c r="J39" s="52"/>
      <c r="K39" s="52"/>
      <c r="L39" s="52"/>
      <c r="M39" s="52"/>
      <c r="N39" s="52"/>
      <c r="O39" s="52"/>
      <c r="P39" s="53">
        <f t="shared" si="0"/>
        <v>0</v>
      </c>
      <c r="Q39" s="53">
        <f t="shared" si="8"/>
        <v>0</v>
      </c>
      <c r="R39" s="52"/>
      <c r="S39" s="52"/>
      <c r="T39" s="52"/>
      <c r="U39" s="52"/>
      <c r="V39" s="52"/>
      <c r="W39" s="52"/>
      <c r="X39" s="52"/>
      <c r="Y39" s="52"/>
      <c r="Z39" s="54">
        <f t="shared" si="1"/>
        <v>0</v>
      </c>
      <c r="AA39" s="54">
        <f t="shared" si="2"/>
        <v>0</v>
      </c>
      <c r="AB39" s="55">
        <f t="shared" si="3"/>
        <v>0</v>
      </c>
      <c r="AC39" s="55">
        <f t="shared" si="4"/>
        <v>0</v>
      </c>
      <c r="AD39" s="56"/>
      <c r="AE39" s="57"/>
      <c r="AF39" s="57"/>
      <c r="AG39" s="57"/>
      <c r="AH39" s="57"/>
      <c r="AI39" s="57"/>
      <c r="AJ39" s="58">
        <f t="shared" si="5"/>
        <v>0</v>
      </c>
      <c r="AK39" s="59"/>
      <c r="AL39" s="59"/>
      <c r="AM39" s="60">
        <f t="shared" si="6"/>
        <v>0</v>
      </c>
      <c r="AN39" s="60">
        <f t="shared" si="7"/>
        <v>0</v>
      </c>
      <c r="AO39" s="4"/>
      <c r="AP39" s="4"/>
    </row>
    <row r="40" spans="1:42" x14ac:dyDescent="0.2">
      <c r="A40" s="20"/>
      <c r="B40" s="20"/>
      <c r="C40" s="20"/>
      <c r="D40" s="52"/>
      <c r="E40" s="52"/>
      <c r="F40" s="52"/>
      <c r="G40" s="52"/>
      <c r="H40" s="52"/>
      <c r="I40" s="52"/>
      <c r="J40" s="52"/>
      <c r="K40" s="52"/>
      <c r="L40" s="52"/>
      <c r="M40" s="52"/>
      <c r="N40" s="52"/>
      <c r="O40" s="52"/>
      <c r="P40" s="53">
        <f t="shared" si="0"/>
        <v>0</v>
      </c>
      <c r="Q40" s="53">
        <f t="shared" si="8"/>
        <v>0</v>
      </c>
      <c r="R40" s="52"/>
      <c r="S40" s="52"/>
      <c r="T40" s="52"/>
      <c r="U40" s="52"/>
      <c r="V40" s="52"/>
      <c r="W40" s="52"/>
      <c r="X40" s="52"/>
      <c r="Y40" s="52"/>
      <c r="Z40" s="54">
        <f t="shared" si="1"/>
        <v>0</v>
      </c>
      <c r="AA40" s="54">
        <f t="shared" si="2"/>
        <v>0</v>
      </c>
      <c r="AB40" s="55">
        <f t="shared" si="3"/>
        <v>0</v>
      </c>
      <c r="AC40" s="55">
        <f t="shared" si="4"/>
        <v>0</v>
      </c>
      <c r="AD40" s="56"/>
      <c r="AE40" s="57"/>
      <c r="AF40" s="57"/>
      <c r="AG40" s="57"/>
      <c r="AH40" s="57"/>
      <c r="AI40" s="57"/>
      <c r="AJ40" s="58">
        <f t="shared" si="5"/>
        <v>0</v>
      </c>
      <c r="AK40" s="59"/>
      <c r="AL40" s="59"/>
      <c r="AM40" s="60">
        <f t="shared" si="6"/>
        <v>0</v>
      </c>
      <c r="AN40" s="60">
        <f t="shared" si="7"/>
        <v>0</v>
      </c>
      <c r="AO40" s="4"/>
      <c r="AP40" s="4"/>
    </row>
    <row r="41" spans="1:42" x14ac:dyDescent="0.2">
      <c r="A41" s="20"/>
      <c r="B41" s="20"/>
      <c r="C41" s="20"/>
      <c r="D41" s="52"/>
      <c r="E41" s="52"/>
      <c r="F41" s="52"/>
      <c r="G41" s="52"/>
      <c r="H41" s="52"/>
      <c r="I41" s="52"/>
      <c r="J41" s="52"/>
      <c r="K41" s="52"/>
      <c r="L41" s="52"/>
      <c r="M41" s="52"/>
      <c r="N41" s="52"/>
      <c r="O41" s="52"/>
      <c r="P41" s="53">
        <f t="shared" si="0"/>
        <v>0</v>
      </c>
      <c r="Q41" s="53">
        <f t="shared" si="8"/>
        <v>0</v>
      </c>
      <c r="R41" s="52"/>
      <c r="S41" s="52"/>
      <c r="T41" s="52"/>
      <c r="U41" s="52"/>
      <c r="V41" s="52"/>
      <c r="W41" s="52"/>
      <c r="X41" s="52"/>
      <c r="Y41" s="52"/>
      <c r="Z41" s="54">
        <f t="shared" si="1"/>
        <v>0</v>
      </c>
      <c r="AA41" s="54">
        <f t="shared" si="2"/>
        <v>0</v>
      </c>
      <c r="AB41" s="55">
        <f t="shared" si="3"/>
        <v>0</v>
      </c>
      <c r="AC41" s="55">
        <f t="shared" si="4"/>
        <v>0</v>
      </c>
      <c r="AD41" s="56"/>
      <c r="AE41" s="57"/>
      <c r="AF41" s="57"/>
      <c r="AG41" s="57"/>
      <c r="AH41" s="57"/>
      <c r="AI41" s="57"/>
      <c r="AJ41" s="58">
        <f t="shared" si="5"/>
        <v>0</v>
      </c>
      <c r="AK41" s="59"/>
      <c r="AL41" s="59"/>
      <c r="AM41" s="60">
        <f t="shared" si="6"/>
        <v>0</v>
      </c>
      <c r="AN41" s="60">
        <f t="shared" si="7"/>
        <v>0</v>
      </c>
      <c r="AO41" s="4"/>
      <c r="AP41" s="4"/>
    </row>
    <row r="42" spans="1:42" x14ac:dyDescent="0.2">
      <c r="A42" s="20"/>
      <c r="B42" s="20"/>
      <c r="C42" s="20"/>
      <c r="D42" s="52"/>
      <c r="E42" s="52"/>
      <c r="F42" s="52"/>
      <c r="G42" s="52"/>
      <c r="H42" s="52"/>
      <c r="I42" s="52"/>
      <c r="J42" s="52"/>
      <c r="K42" s="52"/>
      <c r="L42" s="52"/>
      <c r="M42" s="52"/>
      <c r="N42" s="52"/>
      <c r="O42" s="52"/>
      <c r="P42" s="53">
        <f t="shared" si="0"/>
        <v>0</v>
      </c>
      <c r="Q42" s="53">
        <f t="shared" si="8"/>
        <v>0</v>
      </c>
      <c r="R42" s="52"/>
      <c r="S42" s="52"/>
      <c r="T42" s="52"/>
      <c r="U42" s="52"/>
      <c r="V42" s="52"/>
      <c r="W42" s="52"/>
      <c r="X42" s="52"/>
      <c r="Y42" s="52"/>
      <c r="Z42" s="54">
        <f t="shared" si="1"/>
        <v>0</v>
      </c>
      <c r="AA42" s="54">
        <f t="shared" si="2"/>
        <v>0</v>
      </c>
      <c r="AB42" s="55">
        <f t="shared" si="3"/>
        <v>0</v>
      </c>
      <c r="AC42" s="55">
        <f t="shared" si="4"/>
        <v>0</v>
      </c>
      <c r="AD42" s="56"/>
      <c r="AE42" s="57"/>
      <c r="AF42" s="57"/>
      <c r="AG42" s="57"/>
      <c r="AH42" s="57"/>
      <c r="AI42" s="57"/>
      <c r="AJ42" s="58">
        <f t="shared" si="5"/>
        <v>0</v>
      </c>
      <c r="AK42" s="59"/>
      <c r="AL42" s="59"/>
      <c r="AM42" s="60">
        <f t="shared" si="6"/>
        <v>0</v>
      </c>
      <c r="AN42" s="60">
        <f t="shared" si="7"/>
        <v>0</v>
      </c>
      <c r="AO42" s="4"/>
      <c r="AP42" s="4"/>
    </row>
    <row r="43" spans="1:42" x14ac:dyDescent="0.2">
      <c r="A43" s="20"/>
      <c r="B43" s="20"/>
      <c r="C43" s="20"/>
      <c r="D43" s="52"/>
      <c r="E43" s="52"/>
      <c r="F43" s="52"/>
      <c r="G43" s="52"/>
      <c r="H43" s="52"/>
      <c r="I43" s="52"/>
      <c r="J43" s="52"/>
      <c r="K43" s="52"/>
      <c r="L43" s="52"/>
      <c r="M43" s="52"/>
      <c r="N43" s="52"/>
      <c r="O43" s="52"/>
      <c r="P43" s="53">
        <f t="shared" si="0"/>
        <v>0</v>
      </c>
      <c r="Q43" s="53">
        <f t="shared" si="8"/>
        <v>0</v>
      </c>
      <c r="R43" s="52"/>
      <c r="S43" s="52"/>
      <c r="T43" s="52"/>
      <c r="U43" s="52"/>
      <c r="V43" s="52"/>
      <c r="W43" s="52"/>
      <c r="X43" s="52"/>
      <c r="Y43" s="52"/>
      <c r="Z43" s="54">
        <f t="shared" si="1"/>
        <v>0</v>
      </c>
      <c r="AA43" s="54">
        <f t="shared" si="2"/>
        <v>0</v>
      </c>
      <c r="AB43" s="55">
        <f t="shared" si="3"/>
        <v>0</v>
      </c>
      <c r="AC43" s="55">
        <f t="shared" si="4"/>
        <v>0</v>
      </c>
      <c r="AD43" s="56"/>
      <c r="AE43" s="57"/>
      <c r="AF43" s="57"/>
      <c r="AG43" s="57"/>
      <c r="AH43" s="57"/>
      <c r="AI43" s="57"/>
      <c r="AJ43" s="58">
        <f t="shared" si="5"/>
        <v>0</v>
      </c>
      <c r="AK43" s="59"/>
      <c r="AL43" s="59"/>
      <c r="AM43" s="60">
        <f t="shared" si="6"/>
        <v>0</v>
      </c>
      <c r="AN43" s="60">
        <f t="shared" si="7"/>
        <v>0</v>
      </c>
      <c r="AO43" s="4"/>
      <c r="AP43" s="4"/>
    </row>
    <row r="44" spans="1:42" x14ac:dyDescent="0.2">
      <c r="A44" s="20"/>
      <c r="B44" s="20"/>
      <c r="C44" s="20"/>
      <c r="D44" s="52"/>
      <c r="E44" s="52"/>
      <c r="F44" s="52"/>
      <c r="G44" s="52"/>
      <c r="H44" s="52"/>
      <c r="I44" s="52"/>
      <c r="J44" s="52"/>
      <c r="K44" s="52"/>
      <c r="L44" s="52"/>
      <c r="M44" s="52"/>
      <c r="N44" s="52"/>
      <c r="O44" s="52"/>
      <c r="P44" s="53">
        <f t="shared" si="0"/>
        <v>0</v>
      </c>
      <c r="Q44" s="53">
        <f t="shared" si="8"/>
        <v>0</v>
      </c>
      <c r="R44" s="52"/>
      <c r="S44" s="52"/>
      <c r="T44" s="52"/>
      <c r="U44" s="52"/>
      <c r="V44" s="52"/>
      <c r="W44" s="52"/>
      <c r="X44" s="52"/>
      <c r="Y44" s="52"/>
      <c r="Z44" s="54">
        <f t="shared" si="1"/>
        <v>0</v>
      </c>
      <c r="AA44" s="54">
        <f t="shared" si="2"/>
        <v>0</v>
      </c>
      <c r="AB44" s="55">
        <f t="shared" si="3"/>
        <v>0</v>
      </c>
      <c r="AC44" s="55">
        <f t="shared" si="4"/>
        <v>0</v>
      </c>
      <c r="AD44" s="56"/>
      <c r="AE44" s="57"/>
      <c r="AF44" s="57"/>
      <c r="AG44" s="57"/>
      <c r="AH44" s="57"/>
      <c r="AI44" s="57"/>
      <c r="AJ44" s="58">
        <f t="shared" si="5"/>
        <v>0</v>
      </c>
      <c r="AK44" s="59"/>
      <c r="AL44" s="59"/>
      <c r="AM44" s="60">
        <f t="shared" si="6"/>
        <v>0</v>
      </c>
      <c r="AN44" s="60">
        <f t="shared" si="7"/>
        <v>0</v>
      </c>
      <c r="AO44" s="4"/>
      <c r="AP44" s="4"/>
    </row>
    <row r="45" spans="1:42" x14ac:dyDescent="0.2">
      <c r="A45" s="20"/>
      <c r="B45" s="20"/>
      <c r="C45" s="20"/>
      <c r="D45" s="52"/>
      <c r="E45" s="52"/>
      <c r="F45" s="52"/>
      <c r="G45" s="52"/>
      <c r="H45" s="52"/>
      <c r="I45" s="52"/>
      <c r="J45" s="52"/>
      <c r="K45" s="52"/>
      <c r="L45" s="52"/>
      <c r="M45" s="52"/>
      <c r="N45" s="52"/>
      <c r="O45" s="52"/>
      <c r="P45" s="53">
        <f t="shared" si="0"/>
        <v>0</v>
      </c>
      <c r="Q45" s="53">
        <f t="shared" si="8"/>
        <v>0</v>
      </c>
      <c r="R45" s="52"/>
      <c r="S45" s="52"/>
      <c r="T45" s="52"/>
      <c r="U45" s="52"/>
      <c r="V45" s="52"/>
      <c r="W45" s="52"/>
      <c r="X45" s="52"/>
      <c r="Y45" s="52"/>
      <c r="Z45" s="54">
        <f t="shared" si="1"/>
        <v>0</v>
      </c>
      <c r="AA45" s="54">
        <f t="shared" si="2"/>
        <v>0</v>
      </c>
      <c r="AB45" s="55">
        <f t="shared" si="3"/>
        <v>0</v>
      </c>
      <c r="AC45" s="55">
        <f t="shared" si="4"/>
        <v>0</v>
      </c>
      <c r="AD45" s="56"/>
      <c r="AE45" s="57"/>
      <c r="AF45" s="57"/>
      <c r="AG45" s="57"/>
      <c r="AH45" s="57"/>
      <c r="AI45" s="57"/>
      <c r="AJ45" s="58">
        <f t="shared" si="5"/>
        <v>0</v>
      </c>
      <c r="AK45" s="59"/>
      <c r="AL45" s="59"/>
      <c r="AM45" s="60">
        <f t="shared" si="6"/>
        <v>0</v>
      </c>
      <c r="AN45" s="60">
        <f t="shared" si="7"/>
        <v>0</v>
      </c>
      <c r="AO45" s="4"/>
      <c r="AP45" s="4"/>
    </row>
    <row r="46" spans="1:42" x14ac:dyDescent="0.2">
      <c r="A46" s="20"/>
      <c r="B46" s="20"/>
      <c r="C46" s="20"/>
      <c r="D46" s="52"/>
      <c r="E46" s="52"/>
      <c r="F46" s="52"/>
      <c r="G46" s="52"/>
      <c r="H46" s="52"/>
      <c r="I46" s="52"/>
      <c r="J46" s="52"/>
      <c r="K46" s="52"/>
      <c r="L46" s="52"/>
      <c r="M46" s="52"/>
      <c r="N46" s="52"/>
      <c r="O46" s="52"/>
      <c r="P46" s="53">
        <f t="shared" si="0"/>
        <v>0</v>
      </c>
      <c r="Q46" s="53">
        <f t="shared" si="8"/>
        <v>0</v>
      </c>
      <c r="R46" s="52"/>
      <c r="S46" s="52"/>
      <c r="T46" s="52"/>
      <c r="U46" s="52"/>
      <c r="V46" s="52"/>
      <c r="W46" s="52"/>
      <c r="X46" s="52"/>
      <c r="Y46" s="52"/>
      <c r="Z46" s="54">
        <f t="shared" si="1"/>
        <v>0</v>
      </c>
      <c r="AA46" s="54">
        <f t="shared" si="2"/>
        <v>0</v>
      </c>
      <c r="AB46" s="55">
        <f t="shared" si="3"/>
        <v>0</v>
      </c>
      <c r="AC46" s="55">
        <f t="shared" si="4"/>
        <v>0</v>
      </c>
      <c r="AD46" s="56"/>
      <c r="AE46" s="57"/>
      <c r="AF46" s="57"/>
      <c r="AG46" s="57"/>
      <c r="AH46" s="57"/>
      <c r="AI46" s="57"/>
      <c r="AJ46" s="58">
        <f t="shared" si="5"/>
        <v>0</v>
      </c>
      <c r="AK46" s="59"/>
      <c r="AL46" s="59"/>
      <c r="AM46" s="60">
        <f t="shared" si="6"/>
        <v>0</v>
      </c>
      <c r="AN46" s="60">
        <f>SUM(AM46,AJ46)</f>
        <v>0</v>
      </c>
      <c r="AO46" s="4"/>
      <c r="AP46" s="4"/>
    </row>
    <row r="47" spans="1:42" x14ac:dyDescent="0.2">
      <c r="A47" s="20"/>
      <c r="B47" s="20"/>
      <c r="C47" s="20"/>
      <c r="D47" s="52"/>
      <c r="E47" s="52"/>
      <c r="F47" s="52"/>
      <c r="G47" s="52"/>
      <c r="H47" s="52"/>
      <c r="I47" s="52"/>
      <c r="J47" s="52"/>
      <c r="K47" s="52"/>
      <c r="L47" s="52"/>
      <c r="M47" s="52"/>
      <c r="N47" s="52"/>
      <c r="O47" s="52"/>
      <c r="P47" s="53">
        <f t="shared" si="0"/>
        <v>0</v>
      </c>
      <c r="Q47" s="53">
        <f t="shared" si="8"/>
        <v>0</v>
      </c>
      <c r="R47" s="52"/>
      <c r="S47" s="52"/>
      <c r="T47" s="52"/>
      <c r="U47" s="52"/>
      <c r="V47" s="52"/>
      <c r="W47" s="52"/>
      <c r="X47" s="52"/>
      <c r="Y47" s="52"/>
      <c r="Z47" s="54">
        <f t="shared" si="1"/>
        <v>0</v>
      </c>
      <c r="AA47" s="54">
        <f t="shared" si="2"/>
        <v>0</v>
      </c>
      <c r="AB47" s="55">
        <f t="shared" si="3"/>
        <v>0</v>
      </c>
      <c r="AC47" s="55">
        <f t="shared" si="4"/>
        <v>0</v>
      </c>
      <c r="AD47" s="56"/>
      <c r="AE47" s="57"/>
      <c r="AF47" s="57"/>
      <c r="AG47" s="57"/>
      <c r="AH47" s="57"/>
      <c r="AI47" s="57"/>
      <c r="AJ47" s="58">
        <f t="shared" si="5"/>
        <v>0</v>
      </c>
      <c r="AK47" s="59"/>
      <c r="AL47" s="59"/>
      <c r="AM47" s="60">
        <f t="shared" si="6"/>
        <v>0</v>
      </c>
      <c r="AN47" s="60">
        <f t="shared" ref="AN47:AN52" si="9">SUM(AM47,AJ47)</f>
        <v>0</v>
      </c>
      <c r="AO47" s="4"/>
      <c r="AP47" s="4"/>
    </row>
    <row r="48" spans="1:42" x14ac:dyDescent="0.2">
      <c r="A48" s="20"/>
      <c r="B48" s="20"/>
      <c r="C48" s="20"/>
      <c r="D48" s="52"/>
      <c r="E48" s="52"/>
      <c r="F48" s="52"/>
      <c r="G48" s="52"/>
      <c r="H48" s="52"/>
      <c r="I48" s="52"/>
      <c r="J48" s="52"/>
      <c r="K48" s="52"/>
      <c r="L48" s="52"/>
      <c r="M48" s="52"/>
      <c r="N48" s="52"/>
      <c r="O48" s="52"/>
      <c r="P48" s="53">
        <f t="shared" si="0"/>
        <v>0</v>
      </c>
      <c r="Q48" s="53">
        <f t="shared" si="8"/>
        <v>0</v>
      </c>
      <c r="R48" s="52"/>
      <c r="S48" s="52"/>
      <c r="T48" s="52"/>
      <c r="U48" s="52"/>
      <c r="V48" s="52"/>
      <c r="W48" s="52"/>
      <c r="X48" s="52"/>
      <c r="Y48" s="52"/>
      <c r="Z48" s="54">
        <f t="shared" si="1"/>
        <v>0</v>
      </c>
      <c r="AA48" s="54">
        <f t="shared" si="2"/>
        <v>0</v>
      </c>
      <c r="AB48" s="55">
        <f t="shared" si="3"/>
        <v>0</v>
      </c>
      <c r="AC48" s="55">
        <f t="shared" si="4"/>
        <v>0</v>
      </c>
      <c r="AD48" s="56"/>
      <c r="AE48" s="57"/>
      <c r="AF48" s="57"/>
      <c r="AG48" s="57"/>
      <c r="AH48" s="57"/>
      <c r="AI48" s="57"/>
      <c r="AJ48" s="58">
        <f t="shared" si="5"/>
        <v>0</v>
      </c>
      <c r="AK48" s="59"/>
      <c r="AL48" s="59"/>
      <c r="AM48" s="60">
        <f t="shared" si="6"/>
        <v>0</v>
      </c>
      <c r="AN48" s="60">
        <f t="shared" si="9"/>
        <v>0</v>
      </c>
      <c r="AO48" s="4"/>
      <c r="AP48" s="4"/>
    </row>
    <row r="49" spans="1:42" x14ac:dyDescent="0.2">
      <c r="A49" s="20"/>
      <c r="B49" s="20"/>
      <c r="C49" s="20"/>
      <c r="D49" s="52"/>
      <c r="E49" s="52"/>
      <c r="F49" s="52"/>
      <c r="G49" s="52"/>
      <c r="H49" s="52"/>
      <c r="I49" s="52"/>
      <c r="J49" s="52"/>
      <c r="K49" s="52"/>
      <c r="L49" s="52"/>
      <c r="M49" s="52"/>
      <c r="N49" s="52"/>
      <c r="O49" s="52"/>
      <c r="P49" s="53">
        <f t="shared" si="0"/>
        <v>0</v>
      </c>
      <c r="Q49" s="53">
        <f t="shared" si="8"/>
        <v>0</v>
      </c>
      <c r="R49" s="52"/>
      <c r="S49" s="52"/>
      <c r="T49" s="52"/>
      <c r="U49" s="52"/>
      <c r="V49" s="52"/>
      <c r="W49" s="52"/>
      <c r="X49" s="52"/>
      <c r="Y49" s="52"/>
      <c r="Z49" s="54">
        <f t="shared" si="1"/>
        <v>0</v>
      </c>
      <c r="AA49" s="54">
        <f t="shared" si="2"/>
        <v>0</v>
      </c>
      <c r="AB49" s="55">
        <f t="shared" si="3"/>
        <v>0</v>
      </c>
      <c r="AC49" s="55">
        <f t="shared" si="4"/>
        <v>0</v>
      </c>
      <c r="AD49" s="56"/>
      <c r="AE49" s="57"/>
      <c r="AF49" s="57"/>
      <c r="AG49" s="57"/>
      <c r="AH49" s="57"/>
      <c r="AI49" s="57"/>
      <c r="AJ49" s="58">
        <f t="shared" si="5"/>
        <v>0</v>
      </c>
      <c r="AK49" s="59"/>
      <c r="AL49" s="59"/>
      <c r="AM49" s="60">
        <f t="shared" si="6"/>
        <v>0</v>
      </c>
      <c r="AN49" s="60">
        <f t="shared" si="9"/>
        <v>0</v>
      </c>
      <c r="AO49" s="4"/>
      <c r="AP49" s="4"/>
    </row>
    <row r="50" spans="1:42" x14ac:dyDescent="0.2">
      <c r="A50" s="20"/>
      <c r="B50" s="20"/>
      <c r="C50" s="20"/>
      <c r="D50" s="52"/>
      <c r="E50" s="52"/>
      <c r="F50" s="52"/>
      <c r="G50" s="52"/>
      <c r="H50" s="52"/>
      <c r="I50" s="52"/>
      <c r="J50" s="52"/>
      <c r="K50" s="52"/>
      <c r="L50" s="52"/>
      <c r="M50" s="52"/>
      <c r="N50" s="52"/>
      <c r="O50" s="52"/>
      <c r="P50" s="53">
        <f t="shared" si="0"/>
        <v>0</v>
      </c>
      <c r="Q50" s="53">
        <f t="shared" si="8"/>
        <v>0</v>
      </c>
      <c r="R50" s="52"/>
      <c r="S50" s="52"/>
      <c r="T50" s="52"/>
      <c r="U50" s="52"/>
      <c r="V50" s="52"/>
      <c r="W50" s="52"/>
      <c r="X50" s="52"/>
      <c r="Y50" s="52"/>
      <c r="Z50" s="54">
        <f t="shared" si="1"/>
        <v>0</v>
      </c>
      <c r="AA50" s="54">
        <f t="shared" si="2"/>
        <v>0</v>
      </c>
      <c r="AB50" s="55">
        <f t="shared" si="3"/>
        <v>0</v>
      </c>
      <c r="AC50" s="55">
        <f t="shared" si="4"/>
        <v>0</v>
      </c>
      <c r="AD50" s="56"/>
      <c r="AE50" s="57"/>
      <c r="AF50" s="57"/>
      <c r="AG50" s="57"/>
      <c r="AH50" s="57"/>
      <c r="AI50" s="57"/>
      <c r="AJ50" s="58">
        <f t="shared" si="5"/>
        <v>0</v>
      </c>
      <c r="AK50" s="59"/>
      <c r="AL50" s="59"/>
      <c r="AM50" s="60">
        <f t="shared" si="6"/>
        <v>0</v>
      </c>
      <c r="AN50" s="60">
        <f t="shared" si="9"/>
        <v>0</v>
      </c>
      <c r="AO50" s="4"/>
      <c r="AP50" s="4"/>
    </row>
    <row r="51" spans="1:42" x14ac:dyDescent="0.2">
      <c r="A51" s="20"/>
      <c r="B51" s="20"/>
      <c r="C51" s="20"/>
      <c r="D51" s="52"/>
      <c r="E51" s="52"/>
      <c r="F51" s="52"/>
      <c r="G51" s="52"/>
      <c r="H51" s="52"/>
      <c r="I51" s="52"/>
      <c r="J51" s="52"/>
      <c r="K51" s="52"/>
      <c r="L51" s="52"/>
      <c r="M51" s="52"/>
      <c r="N51" s="52"/>
      <c r="O51" s="52"/>
      <c r="P51" s="53">
        <f t="shared" si="0"/>
        <v>0</v>
      </c>
      <c r="Q51" s="53">
        <f t="shared" si="8"/>
        <v>0</v>
      </c>
      <c r="R51" s="52"/>
      <c r="S51" s="52"/>
      <c r="T51" s="52"/>
      <c r="U51" s="52"/>
      <c r="V51" s="52"/>
      <c r="W51" s="52"/>
      <c r="X51" s="52"/>
      <c r="Y51" s="52"/>
      <c r="Z51" s="54">
        <f t="shared" si="1"/>
        <v>0</v>
      </c>
      <c r="AA51" s="54">
        <f t="shared" si="2"/>
        <v>0</v>
      </c>
      <c r="AB51" s="55">
        <f t="shared" si="3"/>
        <v>0</v>
      </c>
      <c r="AC51" s="55">
        <f t="shared" si="4"/>
        <v>0</v>
      </c>
      <c r="AD51" s="56"/>
      <c r="AE51" s="57"/>
      <c r="AF51" s="57"/>
      <c r="AG51" s="57"/>
      <c r="AH51" s="57"/>
      <c r="AI51" s="57"/>
      <c r="AJ51" s="58">
        <f t="shared" si="5"/>
        <v>0</v>
      </c>
      <c r="AK51" s="59"/>
      <c r="AL51" s="59"/>
      <c r="AM51" s="60">
        <f t="shared" si="6"/>
        <v>0</v>
      </c>
      <c r="AN51" s="60">
        <f t="shared" si="9"/>
        <v>0</v>
      </c>
      <c r="AO51" s="4"/>
      <c r="AP51" s="4"/>
    </row>
    <row r="52" spans="1:42" x14ac:dyDescent="0.2">
      <c r="A52" s="20"/>
      <c r="B52" s="20"/>
      <c r="C52" s="20"/>
      <c r="D52" s="52"/>
      <c r="E52" s="52"/>
      <c r="F52" s="52"/>
      <c r="G52" s="52"/>
      <c r="H52" s="52"/>
      <c r="I52" s="52"/>
      <c r="J52" s="52"/>
      <c r="K52" s="52"/>
      <c r="L52" s="52"/>
      <c r="M52" s="52"/>
      <c r="N52" s="52"/>
      <c r="O52" s="52"/>
      <c r="P52" s="53">
        <f t="shared" si="0"/>
        <v>0</v>
      </c>
      <c r="Q52" s="53">
        <f t="shared" si="8"/>
        <v>0</v>
      </c>
      <c r="R52" s="52"/>
      <c r="S52" s="52"/>
      <c r="T52" s="52"/>
      <c r="U52" s="52"/>
      <c r="V52" s="52"/>
      <c r="W52" s="52"/>
      <c r="X52" s="52"/>
      <c r="Y52" s="52"/>
      <c r="Z52" s="54">
        <f t="shared" si="1"/>
        <v>0</v>
      </c>
      <c r="AA52" s="54">
        <f t="shared" si="2"/>
        <v>0</v>
      </c>
      <c r="AB52" s="55">
        <f t="shared" si="3"/>
        <v>0</v>
      </c>
      <c r="AC52" s="55">
        <f t="shared" si="4"/>
        <v>0</v>
      </c>
      <c r="AD52" s="56"/>
      <c r="AE52" s="57"/>
      <c r="AF52" s="57"/>
      <c r="AG52" s="57"/>
      <c r="AH52" s="57"/>
      <c r="AI52" s="57"/>
      <c r="AJ52" s="58">
        <f t="shared" si="5"/>
        <v>0</v>
      </c>
      <c r="AK52" s="59"/>
      <c r="AL52" s="59"/>
      <c r="AM52" s="60">
        <f t="shared" si="6"/>
        <v>0</v>
      </c>
      <c r="AN52" s="60">
        <f t="shared" si="9"/>
        <v>0</v>
      </c>
      <c r="AO52" s="4"/>
      <c r="AP52" s="4"/>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row r="474" spans="1:15" x14ac:dyDescent="0.2">
      <c r="A474" s="2"/>
      <c r="B474" s="2"/>
      <c r="C474" s="2"/>
      <c r="D474" s="2"/>
      <c r="E474" s="2"/>
      <c r="F474" s="2"/>
      <c r="G474" s="2"/>
      <c r="H474" s="2"/>
      <c r="I474" s="2"/>
      <c r="J474" s="2"/>
      <c r="K474" s="2"/>
      <c r="L474" s="2"/>
      <c r="M474" s="2"/>
      <c r="N474" s="2"/>
      <c r="O474" s="2"/>
    </row>
  </sheetData>
  <sheetProtection selectLockedCells="1"/>
  <mergeCells count="34">
    <mergeCell ref="AP4:AP6"/>
    <mergeCell ref="X5:Y5"/>
    <mergeCell ref="Z5:AA5"/>
    <mergeCell ref="AB4:AC5"/>
    <mergeCell ref="R4:AA4"/>
    <mergeCell ref="AK4:AM4"/>
    <mergeCell ref="AN4:AN6"/>
    <mergeCell ref="AM5:AM6"/>
    <mergeCell ref="AO4:AO6"/>
    <mergeCell ref="AH5:AH6"/>
    <mergeCell ref="AL5:AL6"/>
    <mergeCell ref="AK5:AK6"/>
    <mergeCell ref="F5:G5"/>
    <mergeCell ref="P5:Q5"/>
    <mergeCell ref="D5:E5"/>
    <mergeCell ref="AD4:AJ4"/>
    <mergeCell ref="T5:U5"/>
    <mergeCell ref="AE5:AE6"/>
    <mergeCell ref="A2:H2"/>
    <mergeCell ref="AJ5:AJ6"/>
    <mergeCell ref="R5:S5"/>
    <mergeCell ref="AD5:AD6"/>
    <mergeCell ref="AF5:AF6"/>
    <mergeCell ref="A4:A6"/>
    <mergeCell ref="C4:C6"/>
    <mergeCell ref="N5:O5"/>
    <mergeCell ref="H5:I5"/>
    <mergeCell ref="J5:K5"/>
    <mergeCell ref="AG5:AG6"/>
    <mergeCell ref="V5:W5"/>
    <mergeCell ref="D4:Q4"/>
    <mergeCell ref="L5:M5"/>
    <mergeCell ref="B4:B6"/>
    <mergeCell ref="AI5:AI6"/>
  </mergeCells>
  <phoneticPr fontId="51" type="noConversion"/>
  <conditionalFormatting sqref="B7:B52">
    <cfRule type="expression" dxfId="157" priority="26">
      <formula>AND(NOT(ISBLANK($A7)),ISBLANK(B7))</formula>
    </cfRule>
  </conditionalFormatting>
  <conditionalFormatting sqref="C7:C52">
    <cfRule type="expression" dxfId="156" priority="25">
      <formula>AND(NOT(ISBLANK(A7)),ISBLANK(C7))</formula>
    </cfRule>
  </conditionalFormatting>
  <conditionalFormatting sqref="D7:D52 F14 H14 J14 L14 N14 R13 T13 V13 X13">
    <cfRule type="expression" dxfId="155" priority="24">
      <formula>AND(NOT(ISBLANK(E7)),ISBLANK(D7))</formula>
    </cfRule>
  </conditionalFormatting>
  <conditionalFormatting sqref="E7:E52 G14 I14 K14 M14 O14 S13 U13 W13 Y13">
    <cfRule type="expression" dxfId="154" priority="23">
      <formula>AND(NOT(ISBLANK(D7)),ISBLANK(E7))</formula>
    </cfRule>
  </conditionalFormatting>
  <conditionalFormatting sqref="F7:F13 F15:F52">
    <cfRule type="expression" dxfId="153" priority="22">
      <formula>AND(NOT(ISBLANK(G7)),ISBLANK(F7))</formula>
    </cfRule>
  </conditionalFormatting>
  <conditionalFormatting sqref="G7:G13 G15:G52">
    <cfRule type="expression" dxfId="152" priority="21">
      <formula>AND(NOT(ISBLANK(F7)),ISBLANK(G7))</formula>
    </cfRule>
  </conditionalFormatting>
  <conditionalFormatting sqref="H7:H13 H15:H52">
    <cfRule type="expression" dxfId="151" priority="20">
      <formula>AND(NOT(ISBLANK(I7)),ISBLANK(H7))</formula>
    </cfRule>
  </conditionalFormatting>
  <conditionalFormatting sqref="I7:I13 I15:I52">
    <cfRule type="expression" dxfId="150" priority="19">
      <formula>AND(NOT(ISBLANK(H7)),ISBLANK(I7))</formula>
    </cfRule>
  </conditionalFormatting>
  <conditionalFormatting sqref="J7:J13 J15:J52">
    <cfRule type="expression" dxfId="149" priority="18">
      <formula>AND(NOT(ISBLANK(K7)),ISBLANK(J7))</formula>
    </cfRule>
  </conditionalFormatting>
  <conditionalFormatting sqref="K7:K13 K15:K52">
    <cfRule type="expression" dxfId="148" priority="17">
      <formula>AND(NOT(ISBLANK(J7)),ISBLANK(K7))</formula>
    </cfRule>
  </conditionalFormatting>
  <conditionalFormatting sqref="L7:L13 L15:L52">
    <cfRule type="expression" dxfId="147" priority="16">
      <formula>AND(NOT(ISBLANK(M7)),ISBLANK(L7))</formula>
    </cfRule>
  </conditionalFormatting>
  <conditionalFormatting sqref="M7:M13 M15:M52">
    <cfRule type="expression" dxfId="146" priority="15">
      <formula>AND(NOT(ISBLANK(L7)),ISBLANK(M7))</formula>
    </cfRule>
  </conditionalFormatting>
  <conditionalFormatting sqref="N7:N13 N15:N52">
    <cfRule type="expression" dxfId="145" priority="14">
      <formula>AND(NOT(ISBLANK(O7)),ISBLANK(N7))</formula>
    </cfRule>
  </conditionalFormatting>
  <conditionalFormatting sqref="O7:O13 O15:O52">
    <cfRule type="expression" dxfId="144" priority="13">
      <formula>AND(NOT(ISBLANK(N7)),ISBLANK(O7))</formula>
    </cfRule>
  </conditionalFormatting>
  <conditionalFormatting sqref="R7 V7:V10 R14:R52 R9:R11">
    <cfRule type="expression" dxfId="143" priority="12">
      <formula>AND(NOT(ISBLANK(S7)),ISBLANK(R7))</formula>
    </cfRule>
  </conditionalFormatting>
  <conditionalFormatting sqref="S7 W7:W10 S14:S52 S9:S11">
    <cfRule type="expression" dxfId="142" priority="11">
      <formula>AND(NOT(ISBLANK(R7)),ISBLANK(S7))</formula>
    </cfRule>
  </conditionalFormatting>
  <conditionalFormatting sqref="T7 X7:X10 T14:T52 T9:T11">
    <cfRule type="expression" dxfId="141" priority="10">
      <formula>AND(NOT(ISBLANK(U7)),ISBLANK(T7))</formula>
    </cfRule>
  </conditionalFormatting>
  <conditionalFormatting sqref="U7 Y7:Y10 U14:U52 U9:U11">
    <cfRule type="expression" dxfId="140" priority="9">
      <formula>AND(NOT(ISBLANK(T7)),ISBLANK(U7))</formula>
    </cfRule>
  </conditionalFormatting>
  <conditionalFormatting sqref="V11 V14:V52">
    <cfRule type="expression" dxfId="139" priority="8">
      <formula>AND(NOT(ISBLANK(W11)),ISBLANK(V11))</formula>
    </cfRule>
  </conditionalFormatting>
  <conditionalFormatting sqref="W11 W14:W52">
    <cfRule type="expression" dxfId="138" priority="7">
      <formula>AND(NOT(ISBLANK(V11)),ISBLANK(W11))</formula>
    </cfRule>
  </conditionalFormatting>
  <conditionalFormatting sqref="X11 X14:X52">
    <cfRule type="expression" dxfId="137" priority="6">
      <formula>AND(NOT(ISBLANK(Y11)),ISBLANK(X11))</formula>
    </cfRule>
  </conditionalFormatting>
  <conditionalFormatting sqref="Y11 Y14:Y52">
    <cfRule type="expression" dxfId="136" priority="5">
      <formula>AND(NOT(ISBLANK(X11)),ISBLANK(Y11))</formula>
    </cfRule>
  </conditionalFormatting>
  <conditionalFormatting sqref="R12 T12 V12 X12">
    <cfRule type="expression" dxfId="135" priority="49" stopIfTrue="1">
      <formula>AND(NOT(ISBLANK(S12)),ISBLANK(R12))</formula>
    </cfRule>
  </conditionalFormatting>
  <conditionalFormatting sqref="S12 U12 W12 Y12">
    <cfRule type="expression" dxfId="134" priority="50" stopIfTrue="1">
      <formula>AND(NOT(ISBLANK(R12)),ISBLANK(S12))</formula>
    </cfRule>
  </conditionalFormatting>
  <conditionalFormatting sqref="R8">
    <cfRule type="expression" dxfId="133" priority="4">
      <formula>AND(NOT(ISBLANK(S8)),ISBLANK(R8))</formula>
    </cfRule>
  </conditionalFormatting>
  <conditionalFormatting sqref="S8">
    <cfRule type="expression" dxfId="132" priority="3">
      <formula>AND(NOT(ISBLANK(R8)),ISBLANK(S8))</formula>
    </cfRule>
  </conditionalFormatting>
  <conditionalFormatting sqref="T8">
    <cfRule type="expression" dxfId="131" priority="2">
      <formula>AND(NOT(ISBLANK(U8)),ISBLANK(T8))</formula>
    </cfRule>
  </conditionalFormatting>
  <conditionalFormatting sqref="U8">
    <cfRule type="expression" dxfId="130" priority="1">
      <formula>AND(NOT(ISBLANK(T8)),ISBLANK(U8))</formula>
    </cfRule>
  </conditionalFormatting>
  <dataValidations xWindow="327" yWindow="848" count="8">
    <dataValidation type="custom" allowBlank="1" showInputMessage="1" showErrorMessage="1" errorTitle="FTE" error="The value entered in the FTE field must be less than or equal to the value entered in the headcount field." sqref="M7:M52 E7:E52 O7:O52 K7:K52 I7:I52 G7:G52 W7:W52 Y7:Y52 U7:U52 S7:S52">
      <formula1>E7&lt;=D7</formula1>
    </dataValidation>
    <dataValidation type="custom" allowBlank="1" showInputMessage="1" showErrorMessage="1" errorTitle="Headcount" error="The value entered in the headcount field must be greater than or equal to the value entered in the FTE field." sqref="F7:F52 D7:D52 N7:N52 L7:L52 J7:J52 H7:H52 V7:V52 X7:X52 T7:T52 R7:R52">
      <formula1>D7&gt;=E7</formula1>
    </dataValidation>
    <dataValidation operator="lessThanOrEqual" allowBlank="1" showInputMessage="1" showErrorMessage="1" error="FTE cannot be greater than Headcount_x000a_" sqref="AQ1:IV1048576 AO4:AP4 AB4 P5 A4:C4 R4 AO7:AP65536 R53:AN65536 A53:O65536 AB6:AC52 P7:Q65536"/>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8 A10:A52">
      <formula1>INDIRECT("List_of_organisations")</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2">
      <formula1>INDIRECT("Organisation_Type")</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2">
      <formula1>INDIRECT("Main_Department")</formula1>
    </dataValidation>
    <dataValidation type="decimal" operator="greaterThanOrEqual" allowBlank="1" showInputMessage="1" showErrorMessage="1" sqref="AD12:AI12 AD14:AI14 AK7:AL52">
      <formula1>0</formula1>
    </dataValidation>
    <dataValidation type="decimal" operator="greaterThanOrEqual" allowBlank="1" showInputMessage="1" showErrorMessage="1" sqref="AD7:AI11 AD13:AI13 AD15:AI52">
      <formula1>0</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3"/>
  <sheetViews>
    <sheetView topLeftCell="B4" workbookViewId="0">
      <selection activeCell="N7" sqref="N7"/>
    </sheetView>
  </sheetViews>
  <sheetFormatPr defaultColWidth="8.88671875" defaultRowHeight="15" x14ac:dyDescent="0.2"/>
  <cols>
    <col min="1" max="1" width="23.5546875" style="3" customWidth="1"/>
    <col min="2" max="2" width="15.109375" style="3" customWidth="1"/>
    <col min="3" max="3" width="13.109375" style="3" customWidth="1"/>
    <col min="4" max="15" width="9.6640625" style="3" customWidth="1"/>
    <col min="16" max="17" width="9.1093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88671875" style="2" customWidth="1"/>
    <col min="41" max="41" width="18" style="2" customWidth="1"/>
    <col min="42" max="42" width="17.33203125" style="2" customWidth="1"/>
    <col min="43" max="16384" width="8.88671875" style="2"/>
  </cols>
  <sheetData>
    <row r="1" spans="1:42" ht="7.5" customHeight="1" x14ac:dyDescent="0.2">
      <c r="A1" s="50"/>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row>
    <row r="2" spans="1:42" ht="113.25" customHeight="1" x14ac:dyDescent="0.2">
      <c r="A2" s="235" t="s">
        <v>335</v>
      </c>
      <c r="B2" s="236"/>
      <c r="C2" s="236"/>
      <c r="D2" s="236"/>
      <c r="E2" s="236"/>
      <c r="F2" s="236"/>
      <c r="G2" s="236"/>
      <c r="H2" s="237"/>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row>
    <row r="3" spans="1:42" ht="7.5" customHeight="1" x14ac:dyDescent="0.2">
      <c r="A3" s="50"/>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row>
    <row r="4" spans="1:42" s="1" customFormat="1" ht="15" customHeight="1" x14ac:dyDescent="0.2">
      <c r="A4" s="211" t="s">
        <v>72</v>
      </c>
      <c r="B4" s="215" t="s">
        <v>1</v>
      </c>
      <c r="C4" s="215" t="s">
        <v>0</v>
      </c>
      <c r="D4" s="209" t="s">
        <v>12</v>
      </c>
      <c r="E4" s="219"/>
      <c r="F4" s="219"/>
      <c r="G4" s="219"/>
      <c r="H4" s="219"/>
      <c r="I4" s="219"/>
      <c r="J4" s="219"/>
      <c r="K4" s="219"/>
      <c r="L4" s="219"/>
      <c r="M4" s="219"/>
      <c r="N4" s="219"/>
      <c r="O4" s="219"/>
      <c r="P4" s="219"/>
      <c r="Q4" s="220"/>
      <c r="R4" s="218" t="s">
        <v>79</v>
      </c>
      <c r="S4" s="229"/>
      <c r="T4" s="229"/>
      <c r="U4" s="229"/>
      <c r="V4" s="229"/>
      <c r="W4" s="229"/>
      <c r="X4" s="229"/>
      <c r="Y4" s="229"/>
      <c r="Z4" s="229"/>
      <c r="AA4" s="210"/>
      <c r="AB4" s="225" t="s">
        <v>132</v>
      </c>
      <c r="AC4" s="226"/>
      <c r="AD4" s="221" t="s">
        <v>70</v>
      </c>
      <c r="AE4" s="222"/>
      <c r="AF4" s="222"/>
      <c r="AG4" s="222"/>
      <c r="AH4" s="222"/>
      <c r="AI4" s="222"/>
      <c r="AJ4" s="223"/>
      <c r="AK4" s="230" t="s">
        <v>78</v>
      </c>
      <c r="AL4" s="231"/>
      <c r="AM4" s="231"/>
      <c r="AN4" s="232" t="s">
        <v>126</v>
      </c>
      <c r="AO4" s="211" t="s">
        <v>129</v>
      </c>
      <c r="AP4" s="211" t="s">
        <v>97</v>
      </c>
    </row>
    <row r="5" spans="1:42" s="1" customFormat="1" ht="53.25" customHeight="1" x14ac:dyDescent="0.2">
      <c r="A5" s="213"/>
      <c r="B5" s="213"/>
      <c r="C5" s="213"/>
      <c r="D5" s="216" t="s">
        <v>8</v>
      </c>
      <c r="E5" s="217"/>
      <c r="F5" s="216" t="s">
        <v>7</v>
      </c>
      <c r="G5" s="217"/>
      <c r="H5" s="216" t="s">
        <v>6</v>
      </c>
      <c r="I5" s="217"/>
      <c r="J5" s="216" t="s">
        <v>10</v>
      </c>
      <c r="K5" s="217"/>
      <c r="L5" s="216" t="s">
        <v>5</v>
      </c>
      <c r="M5" s="217"/>
      <c r="N5" s="216" t="s">
        <v>9</v>
      </c>
      <c r="O5" s="217"/>
      <c r="P5" s="209" t="s">
        <v>13</v>
      </c>
      <c r="Q5" s="220"/>
      <c r="R5" s="209" t="s">
        <v>74</v>
      </c>
      <c r="S5" s="210"/>
      <c r="T5" s="218" t="s">
        <v>3</v>
      </c>
      <c r="U5" s="210"/>
      <c r="V5" s="218" t="s">
        <v>4</v>
      </c>
      <c r="W5" s="210"/>
      <c r="X5" s="218" t="s">
        <v>75</v>
      </c>
      <c r="Y5" s="210"/>
      <c r="Z5" s="209" t="s">
        <v>14</v>
      </c>
      <c r="AA5" s="220"/>
      <c r="AB5" s="227"/>
      <c r="AC5" s="228"/>
      <c r="AD5" s="211" t="s">
        <v>102</v>
      </c>
      <c r="AE5" s="211" t="s">
        <v>101</v>
      </c>
      <c r="AF5" s="211" t="s">
        <v>103</v>
      </c>
      <c r="AG5" s="211" t="s">
        <v>104</v>
      </c>
      <c r="AH5" s="211" t="s">
        <v>105</v>
      </c>
      <c r="AI5" s="211" t="s">
        <v>106</v>
      </c>
      <c r="AJ5" s="208" t="s">
        <v>125</v>
      </c>
      <c r="AK5" s="211" t="s">
        <v>122</v>
      </c>
      <c r="AL5" s="211" t="s">
        <v>123</v>
      </c>
      <c r="AM5" s="211" t="s">
        <v>124</v>
      </c>
      <c r="AN5" s="233"/>
      <c r="AO5" s="224"/>
      <c r="AP5" s="224"/>
    </row>
    <row r="6" spans="1:42" ht="57.75" customHeight="1" x14ac:dyDescent="0.2">
      <c r="A6" s="214"/>
      <c r="B6" s="214"/>
      <c r="C6" s="214"/>
      <c r="D6" s="65" t="s">
        <v>2</v>
      </c>
      <c r="E6" s="65" t="s">
        <v>11</v>
      </c>
      <c r="F6" s="65" t="s">
        <v>2</v>
      </c>
      <c r="G6" s="65" t="s">
        <v>11</v>
      </c>
      <c r="H6" s="65" t="s">
        <v>2</v>
      </c>
      <c r="I6" s="65" t="s">
        <v>11</v>
      </c>
      <c r="J6" s="65" t="s">
        <v>2</v>
      </c>
      <c r="K6" s="65" t="s">
        <v>11</v>
      </c>
      <c r="L6" s="65" t="s">
        <v>2</v>
      </c>
      <c r="M6" s="65" t="s">
        <v>11</v>
      </c>
      <c r="N6" s="65" t="s">
        <v>2</v>
      </c>
      <c r="O6" s="65" t="s">
        <v>11</v>
      </c>
      <c r="P6" s="65" t="s">
        <v>2</v>
      </c>
      <c r="Q6" s="65" t="s">
        <v>11</v>
      </c>
      <c r="R6" s="66" t="s">
        <v>2</v>
      </c>
      <c r="S6" s="66" t="s">
        <v>11</v>
      </c>
      <c r="T6" s="66" t="s">
        <v>2</v>
      </c>
      <c r="U6" s="66" t="s">
        <v>11</v>
      </c>
      <c r="V6" s="66" t="s">
        <v>2</v>
      </c>
      <c r="W6" s="66" t="s">
        <v>11</v>
      </c>
      <c r="X6" s="66" t="s">
        <v>2</v>
      </c>
      <c r="Y6" s="66" t="s">
        <v>11</v>
      </c>
      <c r="Z6" s="66" t="s">
        <v>2</v>
      </c>
      <c r="AA6" s="66" t="s">
        <v>11</v>
      </c>
      <c r="AB6" s="67" t="s">
        <v>2</v>
      </c>
      <c r="AC6" s="68" t="s">
        <v>11</v>
      </c>
      <c r="AD6" s="212"/>
      <c r="AE6" s="212"/>
      <c r="AF6" s="212"/>
      <c r="AG6" s="212"/>
      <c r="AH6" s="212"/>
      <c r="AI6" s="212"/>
      <c r="AJ6" s="208"/>
      <c r="AK6" s="212"/>
      <c r="AL6" s="212"/>
      <c r="AM6" s="212"/>
      <c r="AN6" s="234"/>
      <c r="AO6" s="212"/>
      <c r="AP6" s="212"/>
    </row>
    <row r="7" spans="1:42" ht="30" x14ac:dyDescent="0.2">
      <c r="A7" s="92" t="s">
        <v>55</v>
      </c>
      <c r="B7" s="93" t="s">
        <v>139</v>
      </c>
      <c r="C7" s="93" t="s">
        <v>55</v>
      </c>
      <c r="D7" s="94">
        <v>10208</v>
      </c>
      <c r="E7" s="87">
        <v>9755.4302702702698</v>
      </c>
      <c r="F7" s="87">
        <v>5522</v>
      </c>
      <c r="G7" s="87">
        <v>5395.6448648648602</v>
      </c>
      <c r="H7" s="87">
        <v>7932</v>
      </c>
      <c r="I7" s="87">
        <v>7774.8767567567602</v>
      </c>
      <c r="J7" s="87">
        <v>1330</v>
      </c>
      <c r="K7" s="87">
        <v>1311.0535135135101</v>
      </c>
      <c r="L7" s="87">
        <v>171</v>
      </c>
      <c r="M7" s="87">
        <v>168.667567567568</v>
      </c>
      <c r="N7" s="87">
        <f>10221+1882</f>
        <v>12103</v>
      </c>
      <c r="O7" s="87">
        <f xml:space="preserve"> 9848.69297297297+1882</f>
        <v>11730.692972972971</v>
      </c>
      <c r="P7" s="95">
        <f>SUM(D7,F7,H7,J7,L7,N7)</f>
        <v>37266</v>
      </c>
      <c r="Q7" s="95">
        <f>SUM(E7,G7,I7,K7,M7,O7)</f>
        <v>36136.365945945945</v>
      </c>
      <c r="R7" s="87">
        <v>72.644787644787641</v>
      </c>
      <c r="S7" s="87">
        <v>71.428304821150846</v>
      </c>
      <c r="T7" s="87">
        <v>192.35521235521236</v>
      </c>
      <c r="U7" s="87">
        <v>191.77169517884914</v>
      </c>
      <c r="V7" s="87">
        <v>176</v>
      </c>
      <c r="W7" s="87">
        <v>175.540540540541</v>
      </c>
      <c r="X7" s="87">
        <v>40</v>
      </c>
      <c r="Y7" s="87">
        <v>39.027027027026996</v>
      </c>
      <c r="Z7" s="96">
        <f t="shared" ref="Z7:Z51" si="0">SUM(R7,T7,V7,X7,)</f>
        <v>481</v>
      </c>
      <c r="AA7" s="96">
        <f t="shared" ref="AA7:AA51" si="1">SUM(S7,U7,W7,Y7)</f>
        <v>477.76756756756799</v>
      </c>
      <c r="AB7" s="97">
        <f t="shared" ref="AB7:AB51" si="2">P7+Z7</f>
        <v>37747</v>
      </c>
      <c r="AC7" s="97">
        <f t="shared" ref="AC7:AC51" si="3">Q7+AA7</f>
        <v>36614.133513513516</v>
      </c>
      <c r="AD7" s="98">
        <v>89872000</v>
      </c>
      <c r="AE7" s="99">
        <v>0</v>
      </c>
      <c r="AF7" s="99">
        <v>0</v>
      </c>
      <c r="AG7" s="99">
        <v>4666000</v>
      </c>
      <c r="AH7" s="99">
        <v>17705000</v>
      </c>
      <c r="AI7" s="99">
        <v>7186000</v>
      </c>
      <c r="AJ7" s="97">
        <f t="shared" ref="AJ7:AJ51" si="4">SUM(AD7:AI7)</f>
        <v>119429000</v>
      </c>
      <c r="AK7" s="100">
        <v>5091000</v>
      </c>
      <c r="AL7" s="100">
        <v>-7356000</v>
      </c>
      <c r="AM7" s="101">
        <f t="shared" ref="AM7:AM51" si="5">SUM(AK7:AL7)</f>
        <v>-2265000</v>
      </c>
      <c r="AN7" s="101">
        <f t="shared" ref="AN7:AN51" si="6">SUM(AM7,AJ7)</f>
        <v>117164000</v>
      </c>
      <c r="AO7" s="102"/>
      <c r="AP7" s="51"/>
    </row>
    <row r="8" spans="1:42" ht="30" x14ac:dyDescent="0.2">
      <c r="A8" s="92" t="s">
        <v>331</v>
      </c>
      <c r="B8" s="93" t="s">
        <v>139</v>
      </c>
      <c r="C8" s="93" t="s">
        <v>55</v>
      </c>
      <c r="D8" s="87">
        <v>886</v>
      </c>
      <c r="E8" s="87">
        <v>831.80594594594606</v>
      </c>
      <c r="F8" s="87">
        <v>1538</v>
      </c>
      <c r="G8" s="87">
        <v>1490.4921621621602</v>
      </c>
      <c r="H8" s="87">
        <v>5263</v>
      </c>
      <c r="I8" s="87">
        <v>5152.8935135135107</v>
      </c>
      <c r="J8" s="87">
        <v>1120</v>
      </c>
      <c r="K8" s="87">
        <v>1111.5062162162201</v>
      </c>
      <c r="L8" s="87">
        <v>76</v>
      </c>
      <c r="M8" s="87">
        <v>74.893513513513497</v>
      </c>
      <c r="N8" s="87">
        <f>1778+28</f>
        <v>1806</v>
      </c>
      <c r="O8" s="87">
        <f>1759.52297297297+28</f>
        <v>1787.5229729729699</v>
      </c>
      <c r="P8" s="95">
        <f t="shared" ref="P8:P51" si="7">SUM(D8,F8,H8,J8,L8,N8)</f>
        <v>10689</v>
      </c>
      <c r="Q8" s="95">
        <f>SUM(E8,G8,I8,K8,M8,O8)</f>
        <v>10449.11432432432</v>
      </c>
      <c r="R8" s="87">
        <v>202.53018372703411</v>
      </c>
      <c r="S8" s="87">
        <v>202.34144256596619</v>
      </c>
      <c r="T8" s="87">
        <v>179.46981627296589</v>
      </c>
      <c r="U8" s="87">
        <v>178.39855743403382</v>
      </c>
      <c r="V8" s="87">
        <v>9</v>
      </c>
      <c r="W8" s="87">
        <v>9</v>
      </c>
      <c r="X8" s="87">
        <v>1</v>
      </c>
      <c r="Y8" s="87">
        <v>1</v>
      </c>
      <c r="Z8" s="96">
        <f t="shared" si="0"/>
        <v>392</v>
      </c>
      <c r="AA8" s="96">
        <f t="shared" si="1"/>
        <v>390.74</v>
      </c>
      <c r="AB8" s="97">
        <f t="shared" si="2"/>
        <v>11081</v>
      </c>
      <c r="AC8" s="97">
        <f t="shared" si="3"/>
        <v>10839.85432432432</v>
      </c>
      <c r="AD8" s="98">
        <v>29056000</v>
      </c>
      <c r="AE8" s="99">
        <v>0</v>
      </c>
      <c r="AF8" s="99">
        <v>0</v>
      </c>
      <c r="AG8" s="99">
        <v>792000</v>
      </c>
      <c r="AH8" s="99">
        <v>5943000</v>
      </c>
      <c r="AI8" s="99">
        <v>2353000</v>
      </c>
      <c r="AJ8" s="97">
        <f t="shared" si="4"/>
        <v>38144000</v>
      </c>
      <c r="AK8" s="100">
        <v>1630000</v>
      </c>
      <c r="AL8" s="100">
        <v>7676000</v>
      </c>
      <c r="AM8" s="101">
        <f t="shared" si="5"/>
        <v>9306000</v>
      </c>
      <c r="AN8" s="101">
        <f t="shared" si="6"/>
        <v>47450000</v>
      </c>
      <c r="AO8" s="103"/>
      <c r="AP8" s="4"/>
    </row>
    <row r="9" spans="1:42" ht="30" x14ac:dyDescent="0.2">
      <c r="A9" s="104" t="s">
        <v>294</v>
      </c>
      <c r="B9" s="93" t="s">
        <v>68</v>
      </c>
      <c r="C9" s="93" t="s">
        <v>55</v>
      </c>
      <c r="D9" s="87">
        <v>177</v>
      </c>
      <c r="E9" s="87">
        <v>173.14</v>
      </c>
      <c r="F9" s="87">
        <v>232</v>
      </c>
      <c r="G9" s="87">
        <v>220.73</v>
      </c>
      <c r="H9" s="87">
        <v>1814</v>
      </c>
      <c r="I9" s="87">
        <v>1741.89</v>
      </c>
      <c r="J9" s="87">
        <v>1501</v>
      </c>
      <c r="K9" s="87">
        <v>1430.12</v>
      </c>
      <c r="L9" s="87">
        <v>38</v>
      </c>
      <c r="M9" s="87">
        <v>35.24</v>
      </c>
      <c r="N9" s="87">
        <v>0</v>
      </c>
      <c r="O9" s="87">
        <v>0</v>
      </c>
      <c r="P9" s="95">
        <f t="shared" si="7"/>
        <v>3762</v>
      </c>
      <c r="Q9" s="95">
        <f t="shared" ref="Q9:Q51" si="8">SUM(E9,G9,I9,K9,M9,O9)</f>
        <v>3601.12</v>
      </c>
      <c r="R9" s="87">
        <v>1</v>
      </c>
      <c r="S9" s="87">
        <v>1</v>
      </c>
      <c r="T9" s="87">
        <v>0</v>
      </c>
      <c r="U9" s="87">
        <v>0</v>
      </c>
      <c r="V9" s="87">
        <v>150</v>
      </c>
      <c r="W9" s="87">
        <v>142.19999999999999</v>
      </c>
      <c r="X9" s="87">
        <v>0</v>
      </c>
      <c r="Y9" s="87">
        <v>0</v>
      </c>
      <c r="Z9" s="96">
        <f t="shared" si="0"/>
        <v>151</v>
      </c>
      <c r="AA9" s="96">
        <f t="shared" si="1"/>
        <v>143.19999999999999</v>
      </c>
      <c r="AB9" s="97">
        <f t="shared" si="2"/>
        <v>3913</v>
      </c>
      <c r="AC9" s="97">
        <f t="shared" si="3"/>
        <v>3744.3199999999997</v>
      </c>
      <c r="AD9" s="98">
        <v>11032606.119999999</v>
      </c>
      <c r="AE9" s="99">
        <v>101209.61</v>
      </c>
      <c r="AF9" s="99">
        <v>0</v>
      </c>
      <c r="AG9" s="99">
        <v>386804.87</v>
      </c>
      <c r="AH9" s="99">
        <v>2383023.5699999998</v>
      </c>
      <c r="AI9" s="99">
        <v>980113.77</v>
      </c>
      <c r="AJ9" s="97">
        <f t="shared" si="4"/>
        <v>14883757.939999998</v>
      </c>
      <c r="AK9" s="100">
        <v>1125009.05</v>
      </c>
      <c r="AL9" s="100">
        <v>0</v>
      </c>
      <c r="AM9" s="101">
        <f t="shared" si="5"/>
        <v>1125009.05</v>
      </c>
      <c r="AN9" s="101">
        <f t="shared" si="6"/>
        <v>16008766.989999998</v>
      </c>
      <c r="AO9" s="103">
        <v>42155</v>
      </c>
      <c r="AP9" s="4" t="s">
        <v>333</v>
      </c>
    </row>
    <row r="10" spans="1:42" ht="45" x14ac:dyDescent="0.2">
      <c r="A10" s="104" t="s">
        <v>192</v>
      </c>
      <c r="B10" s="93" t="s">
        <v>134</v>
      </c>
      <c r="C10" s="93" t="s">
        <v>55</v>
      </c>
      <c r="D10" s="87">
        <v>158</v>
      </c>
      <c r="E10" s="87">
        <v>154.21</v>
      </c>
      <c r="F10" s="87">
        <v>315</v>
      </c>
      <c r="G10" s="87">
        <v>297.37</v>
      </c>
      <c r="H10" s="87">
        <v>405</v>
      </c>
      <c r="I10" s="87">
        <v>391.98</v>
      </c>
      <c r="J10" s="87">
        <v>62</v>
      </c>
      <c r="K10" s="87">
        <v>61.76</v>
      </c>
      <c r="L10" s="87">
        <v>2</v>
      </c>
      <c r="M10" s="87">
        <v>2</v>
      </c>
      <c r="N10" s="87">
        <v>0</v>
      </c>
      <c r="O10" s="87">
        <v>0</v>
      </c>
      <c r="P10" s="95">
        <f t="shared" si="7"/>
        <v>942</v>
      </c>
      <c r="Q10" s="95">
        <f t="shared" si="8"/>
        <v>907.32</v>
      </c>
      <c r="R10" s="87">
        <v>28</v>
      </c>
      <c r="S10" s="87">
        <v>28</v>
      </c>
      <c r="T10" s="87">
        <v>0</v>
      </c>
      <c r="U10" s="87">
        <v>0</v>
      </c>
      <c r="V10" s="87">
        <v>52</v>
      </c>
      <c r="W10" s="87">
        <v>51.2</v>
      </c>
      <c r="X10" s="87">
        <v>0</v>
      </c>
      <c r="Y10" s="87">
        <v>0</v>
      </c>
      <c r="Z10" s="96">
        <f t="shared" si="0"/>
        <v>80</v>
      </c>
      <c r="AA10" s="96">
        <f t="shared" si="1"/>
        <v>79.2</v>
      </c>
      <c r="AB10" s="97">
        <f t="shared" si="2"/>
        <v>1022</v>
      </c>
      <c r="AC10" s="97">
        <f t="shared" si="3"/>
        <v>986.5200000000001</v>
      </c>
      <c r="AD10" s="98">
        <v>2342932.87</v>
      </c>
      <c r="AE10" s="99">
        <v>60827.040000000001</v>
      </c>
      <c r="AF10" s="99">
        <v>4000</v>
      </c>
      <c r="AG10" s="99">
        <v>69041.2</v>
      </c>
      <c r="AH10" s="99">
        <v>504931.06</v>
      </c>
      <c r="AI10" s="99">
        <v>192326.17</v>
      </c>
      <c r="AJ10" s="97">
        <f t="shared" si="4"/>
        <v>3174058.3400000003</v>
      </c>
      <c r="AK10" s="100">
        <v>404699</v>
      </c>
      <c r="AL10" s="100">
        <v>0</v>
      </c>
      <c r="AM10" s="101">
        <f t="shared" si="5"/>
        <v>404699</v>
      </c>
      <c r="AN10" s="101">
        <f t="shared" si="6"/>
        <v>3578757.3400000003</v>
      </c>
      <c r="AO10" s="102"/>
      <c r="AP10" s="4"/>
    </row>
    <row r="11" spans="1:42" ht="45" x14ac:dyDescent="0.2">
      <c r="A11" s="93" t="s">
        <v>195</v>
      </c>
      <c r="B11" s="93" t="s">
        <v>134</v>
      </c>
      <c r="C11" s="93" t="s">
        <v>55</v>
      </c>
      <c r="D11" s="87">
        <v>181</v>
      </c>
      <c r="E11" s="87">
        <v>170</v>
      </c>
      <c r="F11" s="87">
        <v>0</v>
      </c>
      <c r="G11" s="87">
        <v>0</v>
      </c>
      <c r="H11" s="87">
        <v>0</v>
      </c>
      <c r="I11" s="87">
        <v>0</v>
      </c>
      <c r="J11" s="87">
        <v>0</v>
      </c>
      <c r="K11" s="87">
        <v>0</v>
      </c>
      <c r="L11" s="87">
        <v>0</v>
      </c>
      <c r="M11" s="87">
        <v>0</v>
      </c>
      <c r="N11" s="87">
        <v>0</v>
      </c>
      <c r="O11" s="87">
        <v>0</v>
      </c>
      <c r="P11" s="95">
        <f t="shared" si="7"/>
        <v>181</v>
      </c>
      <c r="Q11" s="95">
        <f t="shared" si="8"/>
        <v>170</v>
      </c>
      <c r="R11" s="87">
        <v>1</v>
      </c>
      <c r="S11" s="87">
        <v>1</v>
      </c>
      <c r="T11" s="87">
        <v>0</v>
      </c>
      <c r="U11" s="87">
        <v>0</v>
      </c>
      <c r="V11" s="87">
        <v>0</v>
      </c>
      <c r="W11" s="87">
        <v>0</v>
      </c>
      <c r="X11" s="87">
        <v>0</v>
      </c>
      <c r="Y11" s="87">
        <v>0</v>
      </c>
      <c r="Z11" s="96">
        <f t="shared" si="0"/>
        <v>1</v>
      </c>
      <c r="AA11" s="96">
        <f t="shared" si="1"/>
        <v>1</v>
      </c>
      <c r="AB11" s="97">
        <f t="shared" si="2"/>
        <v>182</v>
      </c>
      <c r="AC11" s="97">
        <f t="shared" si="3"/>
        <v>171</v>
      </c>
      <c r="AD11" s="98">
        <v>361918</v>
      </c>
      <c r="AE11" s="99">
        <v>6906</v>
      </c>
      <c r="AF11" s="99">
        <v>0</v>
      </c>
      <c r="AG11" s="99">
        <v>10292</v>
      </c>
      <c r="AH11" s="99">
        <v>19912</v>
      </c>
      <c r="AI11" s="99">
        <v>33647</v>
      </c>
      <c r="AJ11" s="97">
        <f t="shared" si="4"/>
        <v>432675</v>
      </c>
      <c r="AK11" s="100">
        <v>1137.4000000000001</v>
      </c>
      <c r="AL11" s="100">
        <v>0</v>
      </c>
      <c r="AM11" s="101">
        <f t="shared" si="5"/>
        <v>1137.4000000000001</v>
      </c>
      <c r="AN11" s="101">
        <f t="shared" si="6"/>
        <v>433812.4</v>
      </c>
      <c r="AO11" s="102"/>
      <c r="AP11" s="51" t="s">
        <v>332</v>
      </c>
    </row>
    <row r="12" spans="1:42" ht="45" x14ac:dyDescent="0.2">
      <c r="A12" s="93" t="s">
        <v>193</v>
      </c>
      <c r="B12" s="93" t="s">
        <v>134</v>
      </c>
      <c r="C12" s="93" t="s">
        <v>55</v>
      </c>
      <c r="D12" s="87">
        <v>0</v>
      </c>
      <c r="E12" s="87">
        <v>0</v>
      </c>
      <c r="F12" s="87">
        <v>0</v>
      </c>
      <c r="G12" s="87">
        <v>0</v>
      </c>
      <c r="H12" s="87">
        <v>3</v>
      </c>
      <c r="I12" s="87">
        <v>3</v>
      </c>
      <c r="J12" s="87">
        <v>3</v>
      </c>
      <c r="K12" s="87">
        <v>3</v>
      </c>
      <c r="L12" s="87">
        <v>1</v>
      </c>
      <c r="M12" s="87">
        <v>1</v>
      </c>
      <c r="N12" s="87">
        <v>33</v>
      </c>
      <c r="O12" s="87">
        <v>31.28</v>
      </c>
      <c r="P12" s="95">
        <f t="shared" si="7"/>
        <v>40</v>
      </c>
      <c r="Q12" s="95">
        <f t="shared" si="8"/>
        <v>38.28</v>
      </c>
      <c r="R12" s="87">
        <v>0</v>
      </c>
      <c r="S12" s="87">
        <v>0</v>
      </c>
      <c r="T12" s="87">
        <v>0</v>
      </c>
      <c r="U12" s="87">
        <v>0</v>
      </c>
      <c r="V12" s="87">
        <v>0</v>
      </c>
      <c r="W12" s="87">
        <v>0</v>
      </c>
      <c r="X12" s="87">
        <v>1</v>
      </c>
      <c r="Y12" s="87">
        <v>0.4</v>
      </c>
      <c r="Z12" s="96">
        <f t="shared" si="0"/>
        <v>1</v>
      </c>
      <c r="AA12" s="96">
        <f t="shared" si="1"/>
        <v>0.4</v>
      </c>
      <c r="AB12" s="97">
        <f t="shared" si="2"/>
        <v>41</v>
      </c>
      <c r="AC12" s="97">
        <f t="shared" si="3"/>
        <v>38.68</v>
      </c>
      <c r="AD12" s="98">
        <v>116060.95</v>
      </c>
      <c r="AE12" s="99">
        <v>8711.75</v>
      </c>
      <c r="AF12" s="99">
        <v>0</v>
      </c>
      <c r="AG12" s="99">
        <v>0</v>
      </c>
      <c r="AH12" s="99">
        <v>26461.7</v>
      </c>
      <c r="AI12" s="99">
        <v>10309.469999999999</v>
      </c>
      <c r="AJ12" s="97">
        <f t="shared" si="4"/>
        <v>161543.87</v>
      </c>
      <c r="AK12" s="100">
        <v>0</v>
      </c>
      <c r="AL12" s="100">
        <v>2000</v>
      </c>
      <c r="AM12" s="101">
        <f t="shared" si="5"/>
        <v>2000</v>
      </c>
      <c r="AN12" s="101">
        <f t="shared" si="6"/>
        <v>163543.87</v>
      </c>
      <c r="AO12" s="103"/>
      <c r="AP12" s="4"/>
    </row>
    <row r="13" spans="1:42" ht="30" x14ac:dyDescent="0.2">
      <c r="A13" s="93" t="s">
        <v>194</v>
      </c>
      <c r="B13" s="93" t="s">
        <v>71</v>
      </c>
      <c r="C13" s="93" t="s">
        <v>55</v>
      </c>
      <c r="D13" s="94">
        <v>28</v>
      </c>
      <c r="E13" s="87">
        <v>23.3</v>
      </c>
      <c r="F13" s="87">
        <v>24</v>
      </c>
      <c r="G13" s="87">
        <v>22.93</v>
      </c>
      <c r="H13" s="87">
        <v>14</v>
      </c>
      <c r="I13" s="87">
        <v>14</v>
      </c>
      <c r="J13" s="87">
        <v>3</v>
      </c>
      <c r="K13" s="87">
        <v>3</v>
      </c>
      <c r="L13" s="87">
        <v>1</v>
      </c>
      <c r="M13" s="87">
        <v>1</v>
      </c>
      <c r="N13" s="87">
        <v>0</v>
      </c>
      <c r="O13" s="87">
        <v>0</v>
      </c>
      <c r="P13" s="95">
        <f t="shared" si="7"/>
        <v>70</v>
      </c>
      <c r="Q13" s="95">
        <f t="shared" si="8"/>
        <v>64.23</v>
      </c>
      <c r="R13" s="87">
        <v>0</v>
      </c>
      <c r="S13" s="87">
        <v>0</v>
      </c>
      <c r="T13" s="87">
        <v>0</v>
      </c>
      <c r="U13" s="87">
        <v>0</v>
      </c>
      <c r="V13" s="87">
        <v>0</v>
      </c>
      <c r="W13" s="87">
        <v>0</v>
      </c>
      <c r="X13" s="87">
        <v>0</v>
      </c>
      <c r="Y13" s="87">
        <v>0</v>
      </c>
      <c r="Z13" s="96">
        <f t="shared" si="0"/>
        <v>0</v>
      </c>
      <c r="AA13" s="96">
        <f t="shared" si="1"/>
        <v>0</v>
      </c>
      <c r="AB13" s="97">
        <f t="shared" si="2"/>
        <v>70</v>
      </c>
      <c r="AC13" s="97">
        <f t="shared" si="3"/>
        <v>64.23</v>
      </c>
      <c r="AD13" s="98">
        <v>185509.19</v>
      </c>
      <c r="AE13" s="99">
        <v>140</v>
      </c>
      <c r="AF13" s="99">
        <v>0</v>
      </c>
      <c r="AG13" s="99">
        <v>0</v>
      </c>
      <c r="AH13" s="99">
        <v>10932.03</v>
      </c>
      <c r="AI13" s="99">
        <v>16993.490000000002</v>
      </c>
      <c r="AJ13" s="97">
        <f t="shared" si="4"/>
        <v>213574.71</v>
      </c>
      <c r="AK13" s="100">
        <v>0</v>
      </c>
      <c r="AL13" s="100">
        <v>0</v>
      </c>
      <c r="AM13" s="101">
        <f t="shared" si="5"/>
        <v>0</v>
      </c>
      <c r="AN13" s="101">
        <f t="shared" si="6"/>
        <v>213574.71</v>
      </c>
      <c r="AO13" s="103"/>
      <c r="AP13" s="4"/>
    </row>
    <row r="14" spans="1:42" ht="30" x14ac:dyDescent="0.2">
      <c r="A14" s="92" t="s">
        <v>327</v>
      </c>
      <c r="B14" s="93" t="s">
        <v>68</v>
      </c>
      <c r="C14" s="93" t="s">
        <v>55</v>
      </c>
      <c r="D14" s="87">
        <v>76</v>
      </c>
      <c r="E14" s="87">
        <v>73.38</v>
      </c>
      <c r="F14" s="87">
        <v>319</v>
      </c>
      <c r="G14" s="87">
        <v>307.92</v>
      </c>
      <c r="H14" s="87">
        <v>31</v>
      </c>
      <c r="I14" s="87">
        <v>31</v>
      </c>
      <c r="J14" s="87">
        <v>11</v>
      </c>
      <c r="K14" s="87">
        <v>11</v>
      </c>
      <c r="L14" s="87">
        <v>2</v>
      </c>
      <c r="M14" s="87">
        <v>2</v>
      </c>
      <c r="N14" s="87">
        <v>0</v>
      </c>
      <c r="O14" s="87">
        <v>0</v>
      </c>
      <c r="P14" s="95">
        <f t="shared" si="7"/>
        <v>439</v>
      </c>
      <c r="Q14" s="95">
        <f t="shared" si="8"/>
        <v>425.3</v>
      </c>
      <c r="R14" s="87">
        <v>8</v>
      </c>
      <c r="S14" s="87">
        <v>8</v>
      </c>
      <c r="T14" s="87">
        <v>0</v>
      </c>
      <c r="U14" s="87">
        <v>0</v>
      </c>
      <c r="V14" s="87">
        <v>0</v>
      </c>
      <c r="W14" s="87">
        <v>0</v>
      </c>
      <c r="X14" s="87">
        <v>0</v>
      </c>
      <c r="Y14" s="87">
        <v>0</v>
      </c>
      <c r="Z14" s="96">
        <f t="shared" si="0"/>
        <v>8</v>
      </c>
      <c r="AA14" s="96">
        <f t="shared" si="1"/>
        <v>8</v>
      </c>
      <c r="AB14" s="97">
        <f t="shared" si="2"/>
        <v>447</v>
      </c>
      <c r="AC14" s="97">
        <f t="shared" si="3"/>
        <v>433.3</v>
      </c>
      <c r="AD14" s="98">
        <v>959723</v>
      </c>
      <c r="AE14" s="99">
        <v>24181.31</v>
      </c>
      <c r="AF14" s="99">
        <v>0</v>
      </c>
      <c r="AG14" s="99">
        <v>14067.3</v>
      </c>
      <c r="AH14" s="99">
        <v>204581</v>
      </c>
      <c r="AI14" s="99">
        <v>71998</v>
      </c>
      <c r="AJ14" s="97">
        <f t="shared" si="4"/>
        <v>1274550.6100000001</v>
      </c>
      <c r="AK14" s="100">
        <v>11016</v>
      </c>
      <c r="AL14" s="100">
        <v>0</v>
      </c>
      <c r="AM14" s="101">
        <f t="shared" si="5"/>
        <v>11016</v>
      </c>
      <c r="AN14" s="101">
        <f t="shared" si="6"/>
        <v>1285566.6100000001</v>
      </c>
      <c r="AO14" s="103"/>
      <c r="AP14" s="4"/>
    </row>
    <row r="15" spans="1:42" x14ac:dyDescent="0.2">
      <c r="A15" s="20"/>
      <c r="B15" s="20"/>
      <c r="C15" s="20"/>
      <c r="D15" s="52"/>
      <c r="E15" s="52"/>
      <c r="F15" s="52"/>
      <c r="G15" s="52"/>
      <c r="H15" s="52"/>
      <c r="I15" s="52"/>
      <c r="J15" s="52"/>
      <c r="K15" s="52"/>
      <c r="L15" s="52"/>
      <c r="M15" s="52"/>
      <c r="N15" s="52"/>
      <c r="O15" s="52"/>
      <c r="P15" s="53">
        <f t="shared" si="7"/>
        <v>0</v>
      </c>
      <c r="Q15" s="53">
        <f t="shared" si="8"/>
        <v>0</v>
      </c>
      <c r="R15" s="52"/>
      <c r="S15" s="52"/>
      <c r="T15" s="52"/>
      <c r="U15" s="52"/>
      <c r="V15" s="52"/>
      <c r="W15" s="52"/>
      <c r="X15" s="52"/>
      <c r="Y15" s="52"/>
      <c r="Z15" s="54">
        <f t="shared" si="0"/>
        <v>0</v>
      </c>
      <c r="AA15" s="54">
        <f t="shared" si="1"/>
        <v>0</v>
      </c>
      <c r="AB15" s="55">
        <f t="shared" si="2"/>
        <v>0</v>
      </c>
      <c r="AC15" s="55">
        <f t="shared" si="3"/>
        <v>0</v>
      </c>
      <c r="AD15" s="56"/>
      <c r="AE15" s="57"/>
      <c r="AF15" s="57"/>
      <c r="AG15" s="57"/>
      <c r="AH15" s="57"/>
      <c r="AI15" s="57"/>
      <c r="AJ15" s="58">
        <f t="shared" si="4"/>
        <v>0</v>
      </c>
      <c r="AK15" s="59"/>
      <c r="AL15" s="59"/>
      <c r="AM15" s="60">
        <f t="shared" si="5"/>
        <v>0</v>
      </c>
      <c r="AN15" s="60">
        <f t="shared" si="6"/>
        <v>0</v>
      </c>
      <c r="AO15" s="4"/>
      <c r="AP15" s="4"/>
    </row>
    <row r="16" spans="1:42" x14ac:dyDescent="0.2">
      <c r="A16" s="20"/>
      <c r="B16" s="20"/>
      <c r="C16" s="20"/>
      <c r="D16" s="52"/>
      <c r="E16" s="52"/>
      <c r="F16" s="52"/>
      <c r="G16" s="52"/>
      <c r="H16" s="52"/>
      <c r="I16" s="52"/>
      <c r="J16" s="52"/>
      <c r="K16" s="52"/>
      <c r="L16" s="52"/>
      <c r="M16" s="52"/>
      <c r="N16" s="52"/>
      <c r="O16" s="52"/>
      <c r="P16" s="53">
        <f t="shared" si="7"/>
        <v>0</v>
      </c>
      <c r="Q16" s="53">
        <f t="shared" si="8"/>
        <v>0</v>
      </c>
      <c r="R16" s="52"/>
      <c r="S16" s="52"/>
      <c r="T16" s="52"/>
      <c r="U16" s="52"/>
      <c r="V16" s="52"/>
      <c r="W16" s="52"/>
      <c r="X16" s="52"/>
      <c r="Y16" s="52"/>
      <c r="Z16" s="54">
        <f t="shared" si="0"/>
        <v>0</v>
      </c>
      <c r="AA16" s="54">
        <f t="shared" si="1"/>
        <v>0</v>
      </c>
      <c r="AB16" s="55">
        <f t="shared" si="2"/>
        <v>0</v>
      </c>
      <c r="AC16" s="55">
        <f t="shared" si="3"/>
        <v>0</v>
      </c>
      <c r="AD16" s="56"/>
      <c r="AE16" s="57"/>
      <c r="AF16" s="57"/>
      <c r="AG16" s="57"/>
      <c r="AH16" s="57"/>
      <c r="AI16" s="57"/>
      <c r="AJ16" s="58">
        <f t="shared" si="4"/>
        <v>0</v>
      </c>
      <c r="AK16" s="59"/>
      <c r="AL16" s="59"/>
      <c r="AM16" s="60">
        <f t="shared" si="5"/>
        <v>0</v>
      </c>
      <c r="AN16" s="60">
        <f t="shared" si="6"/>
        <v>0</v>
      </c>
      <c r="AO16" s="4"/>
      <c r="AP16" s="4"/>
    </row>
    <row r="17" spans="1:42" x14ac:dyDescent="0.2">
      <c r="A17" s="20"/>
      <c r="B17" s="20"/>
      <c r="C17" s="20"/>
      <c r="D17" s="52"/>
      <c r="E17" s="52"/>
      <c r="F17" s="52"/>
      <c r="G17" s="52"/>
      <c r="H17" s="52"/>
      <c r="I17" s="52"/>
      <c r="J17" s="52"/>
      <c r="K17" s="52"/>
      <c r="L17" s="52"/>
      <c r="M17" s="52"/>
      <c r="N17" s="52"/>
      <c r="O17" s="52"/>
      <c r="P17" s="53">
        <f t="shared" si="7"/>
        <v>0</v>
      </c>
      <c r="Q17" s="53">
        <f t="shared" si="8"/>
        <v>0</v>
      </c>
      <c r="R17" s="52"/>
      <c r="S17" s="52"/>
      <c r="T17" s="52"/>
      <c r="U17" s="52"/>
      <c r="V17" s="52"/>
      <c r="W17" s="52"/>
      <c r="X17" s="52"/>
      <c r="Y17" s="52"/>
      <c r="Z17" s="54">
        <f t="shared" si="0"/>
        <v>0</v>
      </c>
      <c r="AA17" s="54">
        <f t="shared" si="1"/>
        <v>0</v>
      </c>
      <c r="AB17" s="55">
        <f t="shared" si="2"/>
        <v>0</v>
      </c>
      <c r="AC17" s="55">
        <f t="shared" si="3"/>
        <v>0</v>
      </c>
      <c r="AD17" s="56"/>
      <c r="AE17" s="57"/>
      <c r="AF17" s="57"/>
      <c r="AG17" s="57"/>
      <c r="AH17" s="57"/>
      <c r="AI17" s="57"/>
      <c r="AJ17" s="58">
        <f t="shared" si="4"/>
        <v>0</v>
      </c>
      <c r="AK17" s="59"/>
      <c r="AL17" s="59"/>
      <c r="AM17" s="60">
        <f t="shared" si="5"/>
        <v>0</v>
      </c>
      <c r="AN17" s="60">
        <f t="shared" si="6"/>
        <v>0</v>
      </c>
      <c r="AO17" s="4"/>
      <c r="AP17" s="4"/>
    </row>
    <row r="18" spans="1:42" x14ac:dyDescent="0.2">
      <c r="A18" s="20"/>
      <c r="B18" s="20"/>
      <c r="C18" s="20"/>
      <c r="D18" s="52"/>
      <c r="E18" s="52"/>
      <c r="F18" s="52"/>
      <c r="G18" s="52"/>
      <c r="H18" s="52"/>
      <c r="I18" s="52"/>
      <c r="J18" s="52"/>
      <c r="K18" s="52"/>
      <c r="L18" s="52"/>
      <c r="M18" s="52"/>
      <c r="N18" s="52"/>
      <c r="O18" s="52"/>
      <c r="P18" s="53">
        <f t="shared" si="7"/>
        <v>0</v>
      </c>
      <c r="Q18" s="53">
        <f t="shared" si="8"/>
        <v>0</v>
      </c>
      <c r="R18" s="52"/>
      <c r="S18" s="52"/>
      <c r="T18" s="52"/>
      <c r="U18" s="52"/>
      <c r="V18" s="52"/>
      <c r="W18" s="52"/>
      <c r="X18" s="52"/>
      <c r="Y18" s="52"/>
      <c r="Z18" s="54">
        <f t="shared" si="0"/>
        <v>0</v>
      </c>
      <c r="AA18" s="54">
        <f t="shared" si="1"/>
        <v>0</v>
      </c>
      <c r="AB18" s="55">
        <f t="shared" si="2"/>
        <v>0</v>
      </c>
      <c r="AC18" s="55">
        <f t="shared" si="3"/>
        <v>0</v>
      </c>
      <c r="AD18" s="56"/>
      <c r="AE18" s="57"/>
      <c r="AF18" s="57"/>
      <c r="AG18" s="57"/>
      <c r="AH18" s="57"/>
      <c r="AI18" s="57"/>
      <c r="AJ18" s="58">
        <f t="shared" si="4"/>
        <v>0</v>
      </c>
      <c r="AK18" s="59"/>
      <c r="AL18" s="59"/>
      <c r="AM18" s="60">
        <f t="shared" si="5"/>
        <v>0</v>
      </c>
      <c r="AN18" s="60">
        <f t="shared" si="6"/>
        <v>0</v>
      </c>
      <c r="AO18" s="4"/>
      <c r="AP18" s="4"/>
    </row>
    <row r="19" spans="1:42" x14ac:dyDescent="0.2">
      <c r="A19" s="20"/>
      <c r="B19" s="20"/>
      <c r="C19" s="20"/>
      <c r="D19" s="52"/>
      <c r="E19" s="52"/>
      <c r="F19" s="52"/>
      <c r="G19" s="52"/>
      <c r="H19" s="52"/>
      <c r="I19" s="52"/>
      <c r="J19" s="52"/>
      <c r="K19" s="52"/>
      <c r="L19" s="52"/>
      <c r="M19" s="52"/>
      <c r="N19" s="52"/>
      <c r="O19" s="52"/>
      <c r="P19" s="53">
        <f t="shared" si="7"/>
        <v>0</v>
      </c>
      <c r="Q19" s="53">
        <f t="shared" si="8"/>
        <v>0</v>
      </c>
      <c r="R19" s="52"/>
      <c r="S19" s="52"/>
      <c r="T19" s="52"/>
      <c r="U19" s="52"/>
      <c r="V19" s="52"/>
      <c r="W19" s="52"/>
      <c r="X19" s="52"/>
      <c r="Y19" s="52"/>
      <c r="Z19" s="54">
        <f t="shared" si="0"/>
        <v>0</v>
      </c>
      <c r="AA19" s="54">
        <f t="shared" si="1"/>
        <v>0</v>
      </c>
      <c r="AB19" s="55">
        <f t="shared" si="2"/>
        <v>0</v>
      </c>
      <c r="AC19" s="55">
        <f t="shared" si="3"/>
        <v>0</v>
      </c>
      <c r="AD19" s="56"/>
      <c r="AE19" s="57"/>
      <c r="AF19" s="57"/>
      <c r="AG19" s="57"/>
      <c r="AH19" s="57"/>
      <c r="AI19" s="57"/>
      <c r="AJ19" s="58">
        <f t="shared" si="4"/>
        <v>0</v>
      </c>
      <c r="AK19" s="59"/>
      <c r="AL19" s="59"/>
      <c r="AM19" s="60">
        <f t="shared" si="5"/>
        <v>0</v>
      </c>
      <c r="AN19" s="60">
        <f t="shared" si="6"/>
        <v>0</v>
      </c>
      <c r="AO19" s="4"/>
      <c r="AP19" s="4"/>
    </row>
    <row r="20" spans="1:42" x14ac:dyDescent="0.2">
      <c r="A20" s="20"/>
      <c r="B20" s="20"/>
      <c r="C20" s="20"/>
      <c r="D20" s="52"/>
      <c r="E20" s="52"/>
      <c r="F20" s="52"/>
      <c r="G20" s="52"/>
      <c r="H20" s="52"/>
      <c r="I20" s="52"/>
      <c r="J20" s="52"/>
      <c r="K20" s="52"/>
      <c r="L20" s="52"/>
      <c r="M20" s="52"/>
      <c r="N20" s="52"/>
      <c r="O20" s="52"/>
      <c r="P20" s="53">
        <f t="shared" si="7"/>
        <v>0</v>
      </c>
      <c r="Q20" s="53">
        <f t="shared" si="8"/>
        <v>0</v>
      </c>
      <c r="R20" s="52"/>
      <c r="S20" s="52"/>
      <c r="T20" s="52"/>
      <c r="U20" s="52"/>
      <c r="V20" s="52"/>
      <c r="W20" s="52"/>
      <c r="X20" s="52"/>
      <c r="Y20" s="52"/>
      <c r="Z20" s="54">
        <f t="shared" si="0"/>
        <v>0</v>
      </c>
      <c r="AA20" s="54">
        <f t="shared" si="1"/>
        <v>0</v>
      </c>
      <c r="AB20" s="55">
        <f t="shared" si="2"/>
        <v>0</v>
      </c>
      <c r="AC20" s="55">
        <f t="shared" si="3"/>
        <v>0</v>
      </c>
      <c r="AD20" s="56"/>
      <c r="AE20" s="57"/>
      <c r="AF20" s="57"/>
      <c r="AG20" s="57"/>
      <c r="AH20" s="57"/>
      <c r="AI20" s="57"/>
      <c r="AJ20" s="58">
        <f t="shared" si="4"/>
        <v>0</v>
      </c>
      <c r="AK20" s="59"/>
      <c r="AL20" s="59"/>
      <c r="AM20" s="60">
        <f t="shared" si="5"/>
        <v>0</v>
      </c>
      <c r="AN20" s="60">
        <f t="shared" si="6"/>
        <v>0</v>
      </c>
      <c r="AO20" s="4"/>
      <c r="AP20" s="4"/>
    </row>
    <row r="21" spans="1:42" x14ac:dyDescent="0.2">
      <c r="A21" s="20"/>
      <c r="B21" s="20"/>
      <c r="C21" s="20"/>
      <c r="D21" s="52"/>
      <c r="E21" s="52"/>
      <c r="F21" s="52"/>
      <c r="G21" s="52"/>
      <c r="H21" s="52"/>
      <c r="I21" s="52"/>
      <c r="J21" s="52"/>
      <c r="K21" s="52"/>
      <c r="L21" s="52"/>
      <c r="M21" s="52"/>
      <c r="N21" s="52"/>
      <c r="O21" s="52"/>
      <c r="P21" s="53">
        <f t="shared" si="7"/>
        <v>0</v>
      </c>
      <c r="Q21" s="53">
        <f t="shared" si="8"/>
        <v>0</v>
      </c>
      <c r="R21" s="52"/>
      <c r="S21" s="52"/>
      <c r="T21" s="52"/>
      <c r="U21" s="52"/>
      <c r="V21" s="52"/>
      <c r="W21" s="52"/>
      <c r="X21" s="52"/>
      <c r="Y21" s="52"/>
      <c r="Z21" s="54">
        <f t="shared" si="0"/>
        <v>0</v>
      </c>
      <c r="AA21" s="54">
        <f t="shared" si="1"/>
        <v>0</v>
      </c>
      <c r="AB21" s="55">
        <f t="shared" si="2"/>
        <v>0</v>
      </c>
      <c r="AC21" s="55">
        <f t="shared" si="3"/>
        <v>0</v>
      </c>
      <c r="AD21" s="56"/>
      <c r="AE21" s="57"/>
      <c r="AF21" s="57"/>
      <c r="AG21" s="57"/>
      <c r="AH21" s="57"/>
      <c r="AI21" s="57"/>
      <c r="AJ21" s="58">
        <f t="shared" si="4"/>
        <v>0</v>
      </c>
      <c r="AK21" s="59"/>
      <c r="AL21" s="59"/>
      <c r="AM21" s="60">
        <f t="shared" si="5"/>
        <v>0</v>
      </c>
      <c r="AN21" s="60">
        <f t="shared" si="6"/>
        <v>0</v>
      </c>
      <c r="AO21" s="4"/>
      <c r="AP21" s="4"/>
    </row>
    <row r="22" spans="1:42" x14ac:dyDescent="0.2">
      <c r="A22" s="20"/>
      <c r="B22" s="20"/>
      <c r="C22" s="20"/>
      <c r="D22" s="52"/>
      <c r="E22" s="52"/>
      <c r="F22" s="52"/>
      <c r="G22" s="52"/>
      <c r="H22" s="52"/>
      <c r="I22" s="52"/>
      <c r="J22" s="52"/>
      <c r="K22" s="52"/>
      <c r="L22" s="52"/>
      <c r="M22" s="52"/>
      <c r="N22" s="52"/>
      <c r="O22" s="52"/>
      <c r="P22" s="53">
        <f t="shared" si="7"/>
        <v>0</v>
      </c>
      <c r="Q22" s="53">
        <f t="shared" si="8"/>
        <v>0</v>
      </c>
      <c r="R22" s="52"/>
      <c r="S22" s="52"/>
      <c r="T22" s="52"/>
      <c r="U22" s="52"/>
      <c r="V22" s="52"/>
      <c r="W22" s="52"/>
      <c r="X22" s="52"/>
      <c r="Y22" s="52"/>
      <c r="Z22" s="54">
        <f t="shared" si="0"/>
        <v>0</v>
      </c>
      <c r="AA22" s="54">
        <f t="shared" si="1"/>
        <v>0</v>
      </c>
      <c r="AB22" s="55">
        <f t="shared" si="2"/>
        <v>0</v>
      </c>
      <c r="AC22" s="55">
        <f t="shared" si="3"/>
        <v>0</v>
      </c>
      <c r="AD22" s="56"/>
      <c r="AE22" s="57"/>
      <c r="AF22" s="57"/>
      <c r="AG22" s="57"/>
      <c r="AH22" s="57"/>
      <c r="AI22" s="57"/>
      <c r="AJ22" s="58">
        <f t="shared" si="4"/>
        <v>0</v>
      </c>
      <c r="AK22" s="59"/>
      <c r="AL22" s="59"/>
      <c r="AM22" s="60">
        <f t="shared" si="5"/>
        <v>0</v>
      </c>
      <c r="AN22" s="60">
        <f t="shared" si="6"/>
        <v>0</v>
      </c>
      <c r="AO22" s="4"/>
      <c r="AP22" s="4"/>
    </row>
    <row r="23" spans="1:42" x14ac:dyDescent="0.2">
      <c r="A23" s="20"/>
      <c r="B23" s="20"/>
      <c r="C23" s="20"/>
      <c r="D23" s="52"/>
      <c r="E23" s="52"/>
      <c r="F23" s="52"/>
      <c r="G23" s="52"/>
      <c r="H23" s="52"/>
      <c r="I23" s="52"/>
      <c r="J23" s="52"/>
      <c r="K23" s="52"/>
      <c r="L23" s="52"/>
      <c r="M23" s="52"/>
      <c r="N23" s="52"/>
      <c r="O23" s="52"/>
      <c r="P23" s="53">
        <f t="shared" si="7"/>
        <v>0</v>
      </c>
      <c r="Q23" s="53">
        <f t="shared" si="8"/>
        <v>0</v>
      </c>
      <c r="R23" s="52"/>
      <c r="S23" s="52"/>
      <c r="T23" s="52"/>
      <c r="U23" s="52"/>
      <c r="V23" s="52"/>
      <c r="W23" s="52"/>
      <c r="X23" s="52"/>
      <c r="Y23" s="52"/>
      <c r="Z23" s="54">
        <f t="shared" si="0"/>
        <v>0</v>
      </c>
      <c r="AA23" s="54">
        <f t="shared" si="1"/>
        <v>0</v>
      </c>
      <c r="AB23" s="55">
        <f t="shared" si="2"/>
        <v>0</v>
      </c>
      <c r="AC23" s="55">
        <f t="shared" si="3"/>
        <v>0</v>
      </c>
      <c r="AD23" s="56"/>
      <c r="AE23" s="57"/>
      <c r="AF23" s="57"/>
      <c r="AG23" s="57"/>
      <c r="AH23" s="57"/>
      <c r="AI23" s="57"/>
      <c r="AJ23" s="58">
        <f t="shared" si="4"/>
        <v>0</v>
      </c>
      <c r="AK23" s="59"/>
      <c r="AL23" s="59"/>
      <c r="AM23" s="60">
        <f t="shared" si="5"/>
        <v>0</v>
      </c>
      <c r="AN23" s="60">
        <f t="shared" si="6"/>
        <v>0</v>
      </c>
      <c r="AO23" s="4"/>
      <c r="AP23" s="4"/>
    </row>
    <row r="24" spans="1:42" x14ac:dyDescent="0.2">
      <c r="A24" s="20"/>
      <c r="B24" s="20"/>
      <c r="C24" s="20"/>
      <c r="D24" s="52"/>
      <c r="E24" s="52"/>
      <c r="F24" s="52"/>
      <c r="G24" s="52"/>
      <c r="H24" s="52"/>
      <c r="I24" s="52"/>
      <c r="J24" s="52"/>
      <c r="K24" s="52"/>
      <c r="L24" s="52"/>
      <c r="M24" s="52"/>
      <c r="N24" s="52"/>
      <c r="O24" s="52"/>
      <c r="P24" s="53">
        <f t="shared" si="7"/>
        <v>0</v>
      </c>
      <c r="Q24" s="53">
        <f t="shared" si="8"/>
        <v>0</v>
      </c>
      <c r="R24" s="52"/>
      <c r="S24" s="52"/>
      <c r="T24" s="52"/>
      <c r="U24" s="52"/>
      <c r="V24" s="52"/>
      <c r="W24" s="52"/>
      <c r="X24" s="52"/>
      <c r="Y24" s="52"/>
      <c r="Z24" s="54">
        <f t="shared" si="0"/>
        <v>0</v>
      </c>
      <c r="AA24" s="54">
        <f t="shared" si="1"/>
        <v>0</v>
      </c>
      <c r="AB24" s="55">
        <f t="shared" si="2"/>
        <v>0</v>
      </c>
      <c r="AC24" s="55">
        <f t="shared" si="3"/>
        <v>0</v>
      </c>
      <c r="AD24" s="56"/>
      <c r="AE24" s="57"/>
      <c r="AF24" s="57"/>
      <c r="AG24" s="57"/>
      <c r="AH24" s="57"/>
      <c r="AI24" s="57"/>
      <c r="AJ24" s="58">
        <f t="shared" si="4"/>
        <v>0</v>
      </c>
      <c r="AK24" s="59"/>
      <c r="AL24" s="59"/>
      <c r="AM24" s="60">
        <f t="shared" si="5"/>
        <v>0</v>
      </c>
      <c r="AN24" s="60">
        <f t="shared" si="6"/>
        <v>0</v>
      </c>
      <c r="AO24" s="4"/>
      <c r="AP24" s="4"/>
    </row>
    <row r="25" spans="1:42" x14ac:dyDescent="0.2">
      <c r="A25" s="20"/>
      <c r="B25" s="20"/>
      <c r="C25" s="20"/>
      <c r="D25" s="52"/>
      <c r="E25" s="52"/>
      <c r="F25" s="52"/>
      <c r="G25" s="52"/>
      <c r="H25" s="52"/>
      <c r="I25" s="52"/>
      <c r="J25" s="52"/>
      <c r="K25" s="52"/>
      <c r="L25" s="52"/>
      <c r="M25" s="52"/>
      <c r="N25" s="52"/>
      <c r="O25" s="52"/>
      <c r="P25" s="53">
        <f t="shared" si="7"/>
        <v>0</v>
      </c>
      <c r="Q25" s="53">
        <f t="shared" si="8"/>
        <v>0</v>
      </c>
      <c r="R25" s="52"/>
      <c r="S25" s="52"/>
      <c r="T25" s="52"/>
      <c r="U25" s="52"/>
      <c r="V25" s="52"/>
      <c r="W25" s="52"/>
      <c r="X25" s="52"/>
      <c r="Y25" s="52"/>
      <c r="Z25" s="54">
        <f t="shared" si="0"/>
        <v>0</v>
      </c>
      <c r="AA25" s="54">
        <f t="shared" si="1"/>
        <v>0</v>
      </c>
      <c r="AB25" s="55">
        <f t="shared" si="2"/>
        <v>0</v>
      </c>
      <c r="AC25" s="55">
        <f t="shared" si="3"/>
        <v>0</v>
      </c>
      <c r="AD25" s="56"/>
      <c r="AE25" s="57"/>
      <c r="AF25" s="57"/>
      <c r="AG25" s="57"/>
      <c r="AH25" s="57"/>
      <c r="AI25" s="57"/>
      <c r="AJ25" s="58">
        <f t="shared" si="4"/>
        <v>0</v>
      </c>
      <c r="AK25" s="59"/>
      <c r="AL25" s="59"/>
      <c r="AM25" s="60">
        <f t="shared" si="5"/>
        <v>0</v>
      </c>
      <c r="AN25" s="60">
        <f t="shared" si="6"/>
        <v>0</v>
      </c>
      <c r="AO25" s="4"/>
      <c r="AP25" s="4"/>
    </row>
    <row r="26" spans="1:42" x14ac:dyDescent="0.2">
      <c r="A26" s="20"/>
      <c r="B26" s="20"/>
      <c r="C26" s="20"/>
      <c r="D26" s="52"/>
      <c r="E26" s="52"/>
      <c r="F26" s="52"/>
      <c r="G26" s="52"/>
      <c r="H26" s="52"/>
      <c r="I26" s="52"/>
      <c r="J26" s="52"/>
      <c r="K26" s="52"/>
      <c r="L26" s="52"/>
      <c r="M26" s="52"/>
      <c r="N26" s="52"/>
      <c r="O26" s="52"/>
      <c r="P26" s="53">
        <f t="shared" si="7"/>
        <v>0</v>
      </c>
      <c r="Q26" s="53">
        <f t="shared" si="8"/>
        <v>0</v>
      </c>
      <c r="R26" s="52"/>
      <c r="S26" s="52"/>
      <c r="T26" s="52"/>
      <c r="U26" s="52"/>
      <c r="V26" s="52"/>
      <c r="W26" s="52"/>
      <c r="X26" s="52"/>
      <c r="Y26" s="52"/>
      <c r="Z26" s="54">
        <f t="shared" si="0"/>
        <v>0</v>
      </c>
      <c r="AA26" s="54">
        <f t="shared" si="1"/>
        <v>0</v>
      </c>
      <c r="AB26" s="55">
        <f t="shared" si="2"/>
        <v>0</v>
      </c>
      <c r="AC26" s="55">
        <f t="shared" si="3"/>
        <v>0</v>
      </c>
      <c r="AD26" s="56"/>
      <c r="AE26" s="57"/>
      <c r="AF26" s="57"/>
      <c r="AG26" s="57"/>
      <c r="AH26" s="57"/>
      <c r="AI26" s="57"/>
      <c r="AJ26" s="58">
        <f t="shared" si="4"/>
        <v>0</v>
      </c>
      <c r="AK26" s="59"/>
      <c r="AL26" s="59"/>
      <c r="AM26" s="60">
        <f t="shared" si="5"/>
        <v>0</v>
      </c>
      <c r="AN26" s="60">
        <f t="shared" si="6"/>
        <v>0</v>
      </c>
      <c r="AO26" s="4"/>
      <c r="AP26" s="4"/>
    </row>
    <row r="27" spans="1:42" x14ac:dyDescent="0.2">
      <c r="A27" s="20"/>
      <c r="B27" s="20"/>
      <c r="C27" s="20"/>
      <c r="D27" s="52"/>
      <c r="E27" s="52"/>
      <c r="F27" s="52"/>
      <c r="G27" s="52"/>
      <c r="H27" s="52"/>
      <c r="I27" s="52"/>
      <c r="J27" s="52"/>
      <c r="K27" s="52"/>
      <c r="L27" s="52"/>
      <c r="M27" s="52"/>
      <c r="N27" s="52"/>
      <c r="O27" s="52"/>
      <c r="P27" s="53">
        <f t="shared" si="7"/>
        <v>0</v>
      </c>
      <c r="Q27" s="53">
        <f t="shared" si="8"/>
        <v>0</v>
      </c>
      <c r="R27" s="52"/>
      <c r="S27" s="52"/>
      <c r="T27" s="52"/>
      <c r="U27" s="52"/>
      <c r="V27" s="52"/>
      <c r="W27" s="52"/>
      <c r="X27" s="52"/>
      <c r="Y27" s="52"/>
      <c r="Z27" s="54">
        <f t="shared" si="0"/>
        <v>0</v>
      </c>
      <c r="AA27" s="54">
        <f t="shared" si="1"/>
        <v>0</v>
      </c>
      <c r="AB27" s="55">
        <f t="shared" si="2"/>
        <v>0</v>
      </c>
      <c r="AC27" s="55">
        <f t="shared" si="3"/>
        <v>0</v>
      </c>
      <c r="AD27" s="56"/>
      <c r="AE27" s="57"/>
      <c r="AF27" s="57"/>
      <c r="AG27" s="57"/>
      <c r="AH27" s="57"/>
      <c r="AI27" s="57"/>
      <c r="AJ27" s="58">
        <f t="shared" si="4"/>
        <v>0</v>
      </c>
      <c r="AK27" s="59"/>
      <c r="AL27" s="59"/>
      <c r="AM27" s="60">
        <f t="shared" si="5"/>
        <v>0</v>
      </c>
      <c r="AN27" s="60">
        <f t="shared" si="6"/>
        <v>0</v>
      </c>
      <c r="AO27" s="4"/>
      <c r="AP27" s="4"/>
    </row>
    <row r="28" spans="1:42" x14ac:dyDescent="0.2">
      <c r="A28" s="20"/>
      <c r="B28" s="20"/>
      <c r="C28" s="20"/>
      <c r="D28" s="52"/>
      <c r="E28" s="52"/>
      <c r="F28" s="52"/>
      <c r="G28" s="52"/>
      <c r="H28" s="52"/>
      <c r="I28" s="52"/>
      <c r="J28" s="52"/>
      <c r="K28" s="52"/>
      <c r="L28" s="52"/>
      <c r="M28" s="52"/>
      <c r="N28" s="52"/>
      <c r="O28" s="52"/>
      <c r="P28" s="53">
        <f t="shared" si="7"/>
        <v>0</v>
      </c>
      <c r="Q28" s="53">
        <f t="shared" si="8"/>
        <v>0</v>
      </c>
      <c r="R28" s="52"/>
      <c r="S28" s="52"/>
      <c r="T28" s="52"/>
      <c r="U28" s="52"/>
      <c r="V28" s="52"/>
      <c r="W28" s="52"/>
      <c r="X28" s="52"/>
      <c r="Y28" s="52"/>
      <c r="Z28" s="54">
        <f t="shared" si="0"/>
        <v>0</v>
      </c>
      <c r="AA28" s="54">
        <f t="shared" si="1"/>
        <v>0</v>
      </c>
      <c r="AB28" s="55">
        <f t="shared" si="2"/>
        <v>0</v>
      </c>
      <c r="AC28" s="55">
        <f t="shared" si="3"/>
        <v>0</v>
      </c>
      <c r="AD28" s="56"/>
      <c r="AE28" s="57"/>
      <c r="AF28" s="57"/>
      <c r="AG28" s="57"/>
      <c r="AH28" s="57"/>
      <c r="AI28" s="57"/>
      <c r="AJ28" s="58">
        <f t="shared" si="4"/>
        <v>0</v>
      </c>
      <c r="AK28" s="59"/>
      <c r="AL28" s="59"/>
      <c r="AM28" s="60">
        <f t="shared" si="5"/>
        <v>0</v>
      </c>
      <c r="AN28" s="60">
        <f t="shared" si="6"/>
        <v>0</v>
      </c>
      <c r="AO28" s="4"/>
      <c r="AP28" s="4"/>
    </row>
    <row r="29" spans="1:42" x14ac:dyDescent="0.2">
      <c r="A29" s="20"/>
      <c r="B29" s="20"/>
      <c r="C29" s="20"/>
      <c r="D29" s="52"/>
      <c r="E29" s="52"/>
      <c r="F29" s="52"/>
      <c r="G29" s="52"/>
      <c r="H29" s="52"/>
      <c r="I29" s="52"/>
      <c r="J29" s="52"/>
      <c r="K29" s="52"/>
      <c r="L29" s="52"/>
      <c r="M29" s="52"/>
      <c r="N29" s="52"/>
      <c r="O29" s="52"/>
      <c r="P29" s="53">
        <f t="shared" si="7"/>
        <v>0</v>
      </c>
      <c r="Q29" s="53">
        <f t="shared" si="8"/>
        <v>0</v>
      </c>
      <c r="R29" s="52"/>
      <c r="S29" s="52"/>
      <c r="T29" s="52"/>
      <c r="U29" s="52"/>
      <c r="V29" s="52"/>
      <c r="W29" s="52"/>
      <c r="X29" s="52"/>
      <c r="Y29" s="52"/>
      <c r="Z29" s="54">
        <f t="shared" si="0"/>
        <v>0</v>
      </c>
      <c r="AA29" s="54">
        <f t="shared" si="1"/>
        <v>0</v>
      </c>
      <c r="AB29" s="55">
        <f t="shared" si="2"/>
        <v>0</v>
      </c>
      <c r="AC29" s="55">
        <f t="shared" si="3"/>
        <v>0</v>
      </c>
      <c r="AD29" s="56"/>
      <c r="AE29" s="57"/>
      <c r="AF29" s="57"/>
      <c r="AG29" s="57"/>
      <c r="AH29" s="57"/>
      <c r="AI29" s="57"/>
      <c r="AJ29" s="58">
        <f t="shared" si="4"/>
        <v>0</v>
      </c>
      <c r="AK29" s="59"/>
      <c r="AL29" s="59"/>
      <c r="AM29" s="60">
        <f t="shared" si="5"/>
        <v>0</v>
      </c>
      <c r="AN29" s="60">
        <f t="shared" si="6"/>
        <v>0</v>
      </c>
      <c r="AO29" s="4"/>
      <c r="AP29" s="4"/>
    </row>
    <row r="30" spans="1:42" x14ac:dyDescent="0.2">
      <c r="A30" s="20"/>
      <c r="B30" s="20"/>
      <c r="C30" s="20"/>
      <c r="D30" s="52"/>
      <c r="E30" s="52"/>
      <c r="F30" s="52"/>
      <c r="G30" s="52"/>
      <c r="H30" s="52"/>
      <c r="I30" s="52"/>
      <c r="J30" s="52"/>
      <c r="K30" s="52"/>
      <c r="L30" s="52"/>
      <c r="M30" s="52"/>
      <c r="N30" s="52"/>
      <c r="O30" s="52"/>
      <c r="P30" s="53">
        <f t="shared" si="7"/>
        <v>0</v>
      </c>
      <c r="Q30" s="53">
        <f t="shared" si="8"/>
        <v>0</v>
      </c>
      <c r="R30" s="52"/>
      <c r="S30" s="52"/>
      <c r="T30" s="52"/>
      <c r="U30" s="52"/>
      <c r="V30" s="52"/>
      <c r="W30" s="52"/>
      <c r="X30" s="52"/>
      <c r="Y30" s="52"/>
      <c r="Z30" s="54">
        <f t="shared" si="0"/>
        <v>0</v>
      </c>
      <c r="AA30" s="54">
        <f t="shared" si="1"/>
        <v>0</v>
      </c>
      <c r="AB30" s="55">
        <f t="shared" si="2"/>
        <v>0</v>
      </c>
      <c r="AC30" s="55">
        <f t="shared" si="3"/>
        <v>0</v>
      </c>
      <c r="AD30" s="56"/>
      <c r="AE30" s="57"/>
      <c r="AF30" s="57"/>
      <c r="AG30" s="57"/>
      <c r="AH30" s="57"/>
      <c r="AI30" s="57"/>
      <c r="AJ30" s="58">
        <f t="shared" si="4"/>
        <v>0</v>
      </c>
      <c r="AK30" s="59"/>
      <c r="AL30" s="59"/>
      <c r="AM30" s="60">
        <f t="shared" si="5"/>
        <v>0</v>
      </c>
      <c r="AN30" s="60">
        <f t="shared" si="6"/>
        <v>0</v>
      </c>
      <c r="AO30" s="4"/>
      <c r="AP30" s="4"/>
    </row>
    <row r="31" spans="1:42" x14ac:dyDescent="0.2">
      <c r="A31" s="20"/>
      <c r="B31" s="20"/>
      <c r="C31" s="20"/>
      <c r="D31" s="52"/>
      <c r="E31" s="52"/>
      <c r="F31" s="52"/>
      <c r="G31" s="52"/>
      <c r="H31" s="52"/>
      <c r="I31" s="52"/>
      <c r="J31" s="52"/>
      <c r="K31" s="52"/>
      <c r="L31" s="52"/>
      <c r="M31" s="52"/>
      <c r="N31" s="52"/>
      <c r="O31" s="52"/>
      <c r="P31" s="53">
        <f t="shared" si="7"/>
        <v>0</v>
      </c>
      <c r="Q31" s="53">
        <f t="shared" si="8"/>
        <v>0</v>
      </c>
      <c r="R31" s="52"/>
      <c r="S31" s="52"/>
      <c r="T31" s="52"/>
      <c r="U31" s="52"/>
      <c r="V31" s="52"/>
      <c r="W31" s="52"/>
      <c r="X31" s="52"/>
      <c r="Y31" s="52"/>
      <c r="Z31" s="54">
        <f t="shared" si="0"/>
        <v>0</v>
      </c>
      <c r="AA31" s="54">
        <f t="shared" si="1"/>
        <v>0</v>
      </c>
      <c r="AB31" s="55">
        <f t="shared" si="2"/>
        <v>0</v>
      </c>
      <c r="AC31" s="55">
        <f t="shared" si="3"/>
        <v>0</v>
      </c>
      <c r="AD31" s="56"/>
      <c r="AE31" s="57"/>
      <c r="AF31" s="57"/>
      <c r="AG31" s="57"/>
      <c r="AH31" s="57"/>
      <c r="AI31" s="57"/>
      <c r="AJ31" s="58">
        <f t="shared" si="4"/>
        <v>0</v>
      </c>
      <c r="AK31" s="59"/>
      <c r="AL31" s="59"/>
      <c r="AM31" s="60">
        <f t="shared" si="5"/>
        <v>0</v>
      </c>
      <c r="AN31" s="60">
        <f t="shared" si="6"/>
        <v>0</v>
      </c>
      <c r="AO31" s="4"/>
      <c r="AP31" s="4"/>
    </row>
    <row r="32" spans="1:42" x14ac:dyDescent="0.2">
      <c r="A32" s="20"/>
      <c r="B32" s="20"/>
      <c r="C32" s="20"/>
      <c r="D32" s="52"/>
      <c r="E32" s="52"/>
      <c r="F32" s="52"/>
      <c r="G32" s="52"/>
      <c r="H32" s="52"/>
      <c r="I32" s="52"/>
      <c r="J32" s="52"/>
      <c r="K32" s="52"/>
      <c r="L32" s="52"/>
      <c r="M32" s="52"/>
      <c r="N32" s="52"/>
      <c r="O32" s="52"/>
      <c r="P32" s="53">
        <f t="shared" si="7"/>
        <v>0</v>
      </c>
      <c r="Q32" s="53">
        <f t="shared" si="8"/>
        <v>0</v>
      </c>
      <c r="R32" s="52"/>
      <c r="S32" s="52"/>
      <c r="T32" s="52"/>
      <c r="U32" s="52"/>
      <c r="V32" s="52"/>
      <c r="W32" s="52"/>
      <c r="X32" s="52"/>
      <c r="Y32" s="52"/>
      <c r="Z32" s="54">
        <f t="shared" si="0"/>
        <v>0</v>
      </c>
      <c r="AA32" s="54">
        <f t="shared" si="1"/>
        <v>0</v>
      </c>
      <c r="AB32" s="55">
        <f t="shared" si="2"/>
        <v>0</v>
      </c>
      <c r="AC32" s="55">
        <f t="shared" si="3"/>
        <v>0</v>
      </c>
      <c r="AD32" s="56"/>
      <c r="AE32" s="57"/>
      <c r="AF32" s="57"/>
      <c r="AG32" s="57"/>
      <c r="AH32" s="57"/>
      <c r="AI32" s="57"/>
      <c r="AJ32" s="58">
        <f t="shared" si="4"/>
        <v>0</v>
      </c>
      <c r="AK32" s="59"/>
      <c r="AL32" s="59"/>
      <c r="AM32" s="60">
        <f t="shared" si="5"/>
        <v>0</v>
      </c>
      <c r="AN32" s="60">
        <f t="shared" si="6"/>
        <v>0</v>
      </c>
      <c r="AO32" s="4"/>
      <c r="AP32" s="4"/>
    </row>
    <row r="33" spans="1:42" x14ac:dyDescent="0.2">
      <c r="A33" s="20"/>
      <c r="B33" s="20"/>
      <c r="C33" s="20"/>
      <c r="D33" s="52"/>
      <c r="E33" s="52"/>
      <c r="F33" s="52"/>
      <c r="G33" s="52"/>
      <c r="H33" s="52"/>
      <c r="I33" s="52"/>
      <c r="J33" s="52"/>
      <c r="K33" s="52"/>
      <c r="L33" s="52"/>
      <c r="M33" s="52"/>
      <c r="N33" s="52"/>
      <c r="O33" s="52"/>
      <c r="P33" s="53">
        <f t="shared" si="7"/>
        <v>0</v>
      </c>
      <c r="Q33" s="53">
        <f t="shared" si="8"/>
        <v>0</v>
      </c>
      <c r="R33" s="52"/>
      <c r="S33" s="52"/>
      <c r="T33" s="52"/>
      <c r="U33" s="52"/>
      <c r="V33" s="52"/>
      <c r="W33" s="52"/>
      <c r="X33" s="52"/>
      <c r="Y33" s="52"/>
      <c r="Z33" s="54">
        <f t="shared" si="0"/>
        <v>0</v>
      </c>
      <c r="AA33" s="54">
        <f t="shared" si="1"/>
        <v>0</v>
      </c>
      <c r="AB33" s="55">
        <f t="shared" si="2"/>
        <v>0</v>
      </c>
      <c r="AC33" s="55">
        <f t="shared" si="3"/>
        <v>0</v>
      </c>
      <c r="AD33" s="56"/>
      <c r="AE33" s="57"/>
      <c r="AF33" s="57"/>
      <c r="AG33" s="57"/>
      <c r="AH33" s="57"/>
      <c r="AI33" s="57"/>
      <c r="AJ33" s="58">
        <f t="shared" si="4"/>
        <v>0</v>
      </c>
      <c r="AK33" s="59"/>
      <c r="AL33" s="59"/>
      <c r="AM33" s="60">
        <f t="shared" si="5"/>
        <v>0</v>
      </c>
      <c r="AN33" s="60">
        <f t="shared" si="6"/>
        <v>0</v>
      </c>
      <c r="AO33" s="4"/>
      <c r="AP33" s="4"/>
    </row>
    <row r="34" spans="1:42" x14ac:dyDescent="0.2">
      <c r="A34" s="20"/>
      <c r="B34" s="20"/>
      <c r="C34" s="20"/>
      <c r="D34" s="52"/>
      <c r="E34" s="52"/>
      <c r="F34" s="52"/>
      <c r="G34" s="52"/>
      <c r="H34" s="52"/>
      <c r="I34" s="52"/>
      <c r="J34" s="52"/>
      <c r="K34" s="52"/>
      <c r="L34" s="52"/>
      <c r="M34" s="52"/>
      <c r="N34" s="52"/>
      <c r="O34" s="52"/>
      <c r="P34" s="53">
        <f t="shared" si="7"/>
        <v>0</v>
      </c>
      <c r="Q34" s="53">
        <f t="shared" si="8"/>
        <v>0</v>
      </c>
      <c r="R34" s="52"/>
      <c r="S34" s="52"/>
      <c r="T34" s="52"/>
      <c r="U34" s="52"/>
      <c r="V34" s="52"/>
      <c r="W34" s="52"/>
      <c r="X34" s="52"/>
      <c r="Y34" s="52"/>
      <c r="Z34" s="54">
        <f t="shared" si="0"/>
        <v>0</v>
      </c>
      <c r="AA34" s="54">
        <f t="shared" si="1"/>
        <v>0</v>
      </c>
      <c r="AB34" s="55">
        <f t="shared" si="2"/>
        <v>0</v>
      </c>
      <c r="AC34" s="55">
        <f t="shared" si="3"/>
        <v>0</v>
      </c>
      <c r="AD34" s="56"/>
      <c r="AE34" s="57"/>
      <c r="AF34" s="57"/>
      <c r="AG34" s="57"/>
      <c r="AH34" s="57"/>
      <c r="AI34" s="57"/>
      <c r="AJ34" s="58">
        <f t="shared" si="4"/>
        <v>0</v>
      </c>
      <c r="AK34" s="59"/>
      <c r="AL34" s="59"/>
      <c r="AM34" s="60">
        <f t="shared" si="5"/>
        <v>0</v>
      </c>
      <c r="AN34" s="60">
        <f t="shared" si="6"/>
        <v>0</v>
      </c>
      <c r="AO34" s="4"/>
      <c r="AP34" s="4"/>
    </row>
    <row r="35" spans="1:42" x14ac:dyDescent="0.2">
      <c r="A35" s="20"/>
      <c r="B35" s="20"/>
      <c r="C35" s="20"/>
      <c r="D35" s="52"/>
      <c r="E35" s="52"/>
      <c r="F35" s="52"/>
      <c r="G35" s="52"/>
      <c r="H35" s="52"/>
      <c r="I35" s="52"/>
      <c r="J35" s="52"/>
      <c r="K35" s="52"/>
      <c r="L35" s="52"/>
      <c r="M35" s="52"/>
      <c r="N35" s="52"/>
      <c r="O35" s="52"/>
      <c r="P35" s="53">
        <f t="shared" si="7"/>
        <v>0</v>
      </c>
      <c r="Q35" s="53">
        <f t="shared" si="8"/>
        <v>0</v>
      </c>
      <c r="R35" s="52"/>
      <c r="S35" s="52"/>
      <c r="T35" s="52"/>
      <c r="U35" s="52"/>
      <c r="V35" s="52"/>
      <c r="W35" s="52"/>
      <c r="X35" s="52"/>
      <c r="Y35" s="52"/>
      <c r="Z35" s="54">
        <f t="shared" si="0"/>
        <v>0</v>
      </c>
      <c r="AA35" s="54">
        <f t="shared" si="1"/>
        <v>0</v>
      </c>
      <c r="AB35" s="55">
        <f t="shared" si="2"/>
        <v>0</v>
      </c>
      <c r="AC35" s="55">
        <f t="shared" si="3"/>
        <v>0</v>
      </c>
      <c r="AD35" s="56"/>
      <c r="AE35" s="57"/>
      <c r="AF35" s="57"/>
      <c r="AG35" s="57"/>
      <c r="AH35" s="57"/>
      <c r="AI35" s="57"/>
      <c r="AJ35" s="58">
        <f t="shared" si="4"/>
        <v>0</v>
      </c>
      <c r="AK35" s="59"/>
      <c r="AL35" s="59"/>
      <c r="AM35" s="60">
        <f t="shared" si="5"/>
        <v>0</v>
      </c>
      <c r="AN35" s="60">
        <f t="shared" si="6"/>
        <v>0</v>
      </c>
      <c r="AO35" s="4"/>
      <c r="AP35" s="4"/>
    </row>
    <row r="36" spans="1:42" x14ac:dyDescent="0.2">
      <c r="A36" s="20"/>
      <c r="B36" s="20"/>
      <c r="C36" s="20"/>
      <c r="D36" s="52"/>
      <c r="E36" s="52"/>
      <c r="F36" s="52"/>
      <c r="G36" s="52"/>
      <c r="H36" s="52"/>
      <c r="I36" s="52"/>
      <c r="J36" s="52"/>
      <c r="K36" s="52"/>
      <c r="L36" s="52"/>
      <c r="M36" s="52"/>
      <c r="N36" s="52"/>
      <c r="O36" s="52"/>
      <c r="P36" s="53">
        <f t="shared" si="7"/>
        <v>0</v>
      </c>
      <c r="Q36" s="53">
        <f t="shared" si="8"/>
        <v>0</v>
      </c>
      <c r="R36" s="52"/>
      <c r="S36" s="52"/>
      <c r="T36" s="52"/>
      <c r="U36" s="52"/>
      <c r="V36" s="52"/>
      <c r="W36" s="52"/>
      <c r="X36" s="52"/>
      <c r="Y36" s="52"/>
      <c r="Z36" s="54">
        <f t="shared" si="0"/>
        <v>0</v>
      </c>
      <c r="AA36" s="54">
        <f t="shared" si="1"/>
        <v>0</v>
      </c>
      <c r="AB36" s="55">
        <f t="shared" si="2"/>
        <v>0</v>
      </c>
      <c r="AC36" s="55">
        <f t="shared" si="3"/>
        <v>0</v>
      </c>
      <c r="AD36" s="56"/>
      <c r="AE36" s="57"/>
      <c r="AF36" s="57"/>
      <c r="AG36" s="57"/>
      <c r="AH36" s="57"/>
      <c r="AI36" s="57"/>
      <c r="AJ36" s="58">
        <f t="shared" si="4"/>
        <v>0</v>
      </c>
      <c r="AK36" s="59"/>
      <c r="AL36" s="59"/>
      <c r="AM36" s="60">
        <f t="shared" si="5"/>
        <v>0</v>
      </c>
      <c r="AN36" s="60">
        <f t="shared" si="6"/>
        <v>0</v>
      </c>
      <c r="AO36" s="4"/>
      <c r="AP36" s="4"/>
    </row>
    <row r="37" spans="1:42" x14ac:dyDescent="0.2">
      <c r="A37" s="20"/>
      <c r="B37" s="20"/>
      <c r="C37" s="20"/>
      <c r="D37" s="52"/>
      <c r="E37" s="52"/>
      <c r="F37" s="52"/>
      <c r="G37" s="52"/>
      <c r="H37" s="52"/>
      <c r="I37" s="52"/>
      <c r="J37" s="52"/>
      <c r="K37" s="52"/>
      <c r="L37" s="52"/>
      <c r="M37" s="52"/>
      <c r="N37" s="52"/>
      <c r="O37" s="52"/>
      <c r="P37" s="53">
        <f t="shared" si="7"/>
        <v>0</v>
      </c>
      <c r="Q37" s="53">
        <f t="shared" si="8"/>
        <v>0</v>
      </c>
      <c r="R37" s="52"/>
      <c r="S37" s="52"/>
      <c r="T37" s="52"/>
      <c r="U37" s="52"/>
      <c r="V37" s="52"/>
      <c r="W37" s="52"/>
      <c r="X37" s="52"/>
      <c r="Y37" s="52"/>
      <c r="Z37" s="54">
        <f t="shared" si="0"/>
        <v>0</v>
      </c>
      <c r="AA37" s="54">
        <f t="shared" si="1"/>
        <v>0</v>
      </c>
      <c r="AB37" s="55">
        <f t="shared" si="2"/>
        <v>0</v>
      </c>
      <c r="AC37" s="55">
        <f t="shared" si="3"/>
        <v>0</v>
      </c>
      <c r="AD37" s="56"/>
      <c r="AE37" s="57"/>
      <c r="AF37" s="57"/>
      <c r="AG37" s="57"/>
      <c r="AH37" s="57"/>
      <c r="AI37" s="57"/>
      <c r="AJ37" s="58">
        <f t="shared" si="4"/>
        <v>0</v>
      </c>
      <c r="AK37" s="59"/>
      <c r="AL37" s="59"/>
      <c r="AM37" s="60">
        <f t="shared" si="5"/>
        <v>0</v>
      </c>
      <c r="AN37" s="60">
        <f t="shared" si="6"/>
        <v>0</v>
      </c>
      <c r="AO37" s="4"/>
      <c r="AP37" s="4"/>
    </row>
    <row r="38" spans="1:42" x14ac:dyDescent="0.2">
      <c r="A38" s="20"/>
      <c r="B38" s="20"/>
      <c r="C38" s="20"/>
      <c r="D38" s="52"/>
      <c r="E38" s="52"/>
      <c r="F38" s="52"/>
      <c r="G38" s="52"/>
      <c r="H38" s="52"/>
      <c r="I38" s="52"/>
      <c r="J38" s="52"/>
      <c r="K38" s="52"/>
      <c r="L38" s="52"/>
      <c r="M38" s="52"/>
      <c r="N38" s="52"/>
      <c r="O38" s="52"/>
      <c r="P38" s="53">
        <f t="shared" si="7"/>
        <v>0</v>
      </c>
      <c r="Q38" s="53">
        <f t="shared" si="8"/>
        <v>0</v>
      </c>
      <c r="R38" s="52"/>
      <c r="S38" s="52"/>
      <c r="T38" s="52"/>
      <c r="U38" s="52"/>
      <c r="V38" s="52"/>
      <c r="W38" s="52"/>
      <c r="X38" s="52"/>
      <c r="Y38" s="52"/>
      <c r="Z38" s="54">
        <f t="shared" si="0"/>
        <v>0</v>
      </c>
      <c r="AA38" s="54">
        <f t="shared" si="1"/>
        <v>0</v>
      </c>
      <c r="AB38" s="55">
        <f t="shared" si="2"/>
        <v>0</v>
      </c>
      <c r="AC38" s="55">
        <f t="shared" si="3"/>
        <v>0</v>
      </c>
      <c r="AD38" s="56"/>
      <c r="AE38" s="57"/>
      <c r="AF38" s="57"/>
      <c r="AG38" s="57"/>
      <c r="AH38" s="57"/>
      <c r="AI38" s="57"/>
      <c r="AJ38" s="58">
        <f t="shared" si="4"/>
        <v>0</v>
      </c>
      <c r="AK38" s="59"/>
      <c r="AL38" s="59"/>
      <c r="AM38" s="60">
        <f t="shared" si="5"/>
        <v>0</v>
      </c>
      <c r="AN38" s="60">
        <f t="shared" si="6"/>
        <v>0</v>
      </c>
      <c r="AO38" s="4"/>
      <c r="AP38" s="4"/>
    </row>
    <row r="39" spans="1:42" x14ac:dyDescent="0.2">
      <c r="A39" s="20"/>
      <c r="B39" s="20"/>
      <c r="C39" s="20"/>
      <c r="D39" s="52"/>
      <c r="E39" s="52"/>
      <c r="F39" s="52"/>
      <c r="G39" s="52"/>
      <c r="H39" s="52"/>
      <c r="I39" s="52"/>
      <c r="J39" s="52"/>
      <c r="K39" s="52"/>
      <c r="L39" s="52"/>
      <c r="M39" s="52"/>
      <c r="N39" s="52"/>
      <c r="O39" s="52"/>
      <c r="P39" s="53">
        <f t="shared" si="7"/>
        <v>0</v>
      </c>
      <c r="Q39" s="53">
        <f t="shared" si="8"/>
        <v>0</v>
      </c>
      <c r="R39" s="52"/>
      <c r="S39" s="52"/>
      <c r="T39" s="52"/>
      <c r="U39" s="52"/>
      <c r="V39" s="52"/>
      <c r="W39" s="52"/>
      <c r="X39" s="52"/>
      <c r="Y39" s="52"/>
      <c r="Z39" s="54">
        <f t="shared" si="0"/>
        <v>0</v>
      </c>
      <c r="AA39" s="54">
        <f t="shared" si="1"/>
        <v>0</v>
      </c>
      <c r="AB39" s="55">
        <f t="shared" si="2"/>
        <v>0</v>
      </c>
      <c r="AC39" s="55">
        <f t="shared" si="3"/>
        <v>0</v>
      </c>
      <c r="AD39" s="56"/>
      <c r="AE39" s="57"/>
      <c r="AF39" s="57"/>
      <c r="AG39" s="57"/>
      <c r="AH39" s="57"/>
      <c r="AI39" s="57"/>
      <c r="AJ39" s="58">
        <f t="shared" si="4"/>
        <v>0</v>
      </c>
      <c r="AK39" s="59"/>
      <c r="AL39" s="59"/>
      <c r="AM39" s="60">
        <f t="shared" si="5"/>
        <v>0</v>
      </c>
      <c r="AN39" s="60">
        <f t="shared" si="6"/>
        <v>0</v>
      </c>
      <c r="AO39" s="4"/>
      <c r="AP39" s="4"/>
    </row>
    <row r="40" spans="1:42" x14ac:dyDescent="0.2">
      <c r="A40" s="20"/>
      <c r="B40" s="20"/>
      <c r="C40" s="20"/>
      <c r="D40" s="52"/>
      <c r="E40" s="52"/>
      <c r="F40" s="52"/>
      <c r="G40" s="52"/>
      <c r="H40" s="52"/>
      <c r="I40" s="52"/>
      <c r="J40" s="52"/>
      <c r="K40" s="52"/>
      <c r="L40" s="52"/>
      <c r="M40" s="52"/>
      <c r="N40" s="52"/>
      <c r="O40" s="52"/>
      <c r="P40" s="53">
        <f t="shared" si="7"/>
        <v>0</v>
      </c>
      <c r="Q40" s="53">
        <f t="shared" si="8"/>
        <v>0</v>
      </c>
      <c r="R40" s="52"/>
      <c r="S40" s="52"/>
      <c r="T40" s="52"/>
      <c r="U40" s="52"/>
      <c r="V40" s="52"/>
      <c r="W40" s="52"/>
      <c r="X40" s="52"/>
      <c r="Y40" s="52"/>
      <c r="Z40" s="54">
        <f t="shared" si="0"/>
        <v>0</v>
      </c>
      <c r="AA40" s="54">
        <f t="shared" si="1"/>
        <v>0</v>
      </c>
      <c r="AB40" s="55">
        <f t="shared" si="2"/>
        <v>0</v>
      </c>
      <c r="AC40" s="55">
        <f t="shared" si="3"/>
        <v>0</v>
      </c>
      <c r="AD40" s="56"/>
      <c r="AE40" s="57"/>
      <c r="AF40" s="57"/>
      <c r="AG40" s="57"/>
      <c r="AH40" s="57"/>
      <c r="AI40" s="57"/>
      <c r="AJ40" s="58">
        <f t="shared" si="4"/>
        <v>0</v>
      </c>
      <c r="AK40" s="59"/>
      <c r="AL40" s="59"/>
      <c r="AM40" s="60">
        <f t="shared" si="5"/>
        <v>0</v>
      </c>
      <c r="AN40" s="60">
        <f t="shared" si="6"/>
        <v>0</v>
      </c>
      <c r="AO40" s="4"/>
      <c r="AP40" s="4"/>
    </row>
    <row r="41" spans="1:42" x14ac:dyDescent="0.2">
      <c r="A41" s="20"/>
      <c r="B41" s="20"/>
      <c r="C41" s="20"/>
      <c r="D41" s="52"/>
      <c r="E41" s="52"/>
      <c r="F41" s="52"/>
      <c r="G41" s="52"/>
      <c r="H41" s="52"/>
      <c r="I41" s="52"/>
      <c r="J41" s="52"/>
      <c r="K41" s="52"/>
      <c r="L41" s="52"/>
      <c r="M41" s="52"/>
      <c r="N41" s="52"/>
      <c r="O41" s="52"/>
      <c r="P41" s="53">
        <f t="shared" si="7"/>
        <v>0</v>
      </c>
      <c r="Q41" s="53">
        <f t="shared" si="8"/>
        <v>0</v>
      </c>
      <c r="R41" s="52"/>
      <c r="S41" s="52"/>
      <c r="T41" s="52"/>
      <c r="U41" s="52"/>
      <c r="V41" s="52"/>
      <c r="W41" s="52"/>
      <c r="X41" s="52"/>
      <c r="Y41" s="52"/>
      <c r="Z41" s="54">
        <f t="shared" si="0"/>
        <v>0</v>
      </c>
      <c r="AA41" s="54">
        <f t="shared" si="1"/>
        <v>0</v>
      </c>
      <c r="AB41" s="55">
        <f t="shared" si="2"/>
        <v>0</v>
      </c>
      <c r="AC41" s="55">
        <f t="shared" si="3"/>
        <v>0</v>
      </c>
      <c r="AD41" s="56"/>
      <c r="AE41" s="57"/>
      <c r="AF41" s="57"/>
      <c r="AG41" s="57"/>
      <c r="AH41" s="57"/>
      <c r="AI41" s="57"/>
      <c r="AJ41" s="58">
        <f t="shared" si="4"/>
        <v>0</v>
      </c>
      <c r="AK41" s="59"/>
      <c r="AL41" s="59"/>
      <c r="AM41" s="60">
        <f t="shared" si="5"/>
        <v>0</v>
      </c>
      <c r="AN41" s="60">
        <f t="shared" si="6"/>
        <v>0</v>
      </c>
      <c r="AO41" s="4"/>
      <c r="AP41" s="4"/>
    </row>
    <row r="42" spans="1:42" x14ac:dyDescent="0.2">
      <c r="A42" s="20"/>
      <c r="B42" s="20"/>
      <c r="C42" s="20"/>
      <c r="D42" s="52"/>
      <c r="E42" s="52"/>
      <c r="F42" s="52"/>
      <c r="G42" s="52"/>
      <c r="H42" s="52"/>
      <c r="I42" s="52"/>
      <c r="J42" s="52"/>
      <c r="K42" s="52"/>
      <c r="L42" s="52"/>
      <c r="M42" s="52"/>
      <c r="N42" s="52"/>
      <c r="O42" s="52"/>
      <c r="P42" s="53">
        <f t="shared" si="7"/>
        <v>0</v>
      </c>
      <c r="Q42" s="53">
        <f t="shared" si="8"/>
        <v>0</v>
      </c>
      <c r="R42" s="52"/>
      <c r="S42" s="52"/>
      <c r="T42" s="52"/>
      <c r="U42" s="52"/>
      <c r="V42" s="52"/>
      <c r="W42" s="52"/>
      <c r="X42" s="52"/>
      <c r="Y42" s="52"/>
      <c r="Z42" s="54">
        <f t="shared" si="0"/>
        <v>0</v>
      </c>
      <c r="AA42" s="54">
        <f t="shared" si="1"/>
        <v>0</v>
      </c>
      <c r="AB42" s="55">
        <f t="shared" si="2"/>
        <v>0</v>
      </c>
      <c r="AC42" s="55">
        <f t="shared" si="3"/>
        <v>0</v>
      </c>
      <c r="AD42" s="56"/>
      <c r="AE42" s="57"/>
      <c r="AF42" s="57"/>
      <c r="AG42" s="57"/>
      <c r="AH42" s="57"/>
      <c r="AI42" s="57"/>
      <c r="AJ42" s="58">
        <f t="shared" si="4"/>
        <v>0</v>
      </c>
      <c r="AK42" s="59"/>
      <c r="AL42" s="59"/>
      <c r="AM42" s="60">
        <f t="shared" si="5"/>
        <v>0</v>
      </c>
      <c r="AN42" s="60">
        <f t="shared" si="6"/>
        <v>0</v>
      </c>
      <c r="AO42" s="4"/>
      <c r="AP42" s="4"/>
    </row>
    <row r="43" spans="1:42" x14ac:dyDescent="0.2">
      <c r="A43" s="20"/>
      <c r="B43" s="20"/>
      <c r="C43" s="20"/>
      <c r="D43" s="52"/>
      <c r="E43" s="52"/>
      <c r="F43" s="52"/>
      <c r="G43" s="52"/>
      <c r="H43" s="52"/>
      <c r="I43" s="52"/>
      <c r="J43" s="52"/>
      <c r="K43" s="52"/>
      <c r="L43" s="52"/>
      <c r="M43" s="52"/>
      <c r="N43" s="52"/>
      <c r="O43" s="52"/>
      <c r="P43" s="53">
        <f t="shared" si="7"/>
        <v>0</v>
      </c>
      <c r="Q43" s="53">
        <f t="shared" si="8"/>
        <v>0</v>
      </c>
      <c r="R43" s="52"/>
      <c r="S43" s="52"/>
      <c r="T43" s="52"/>
      <c r="U43" s="52"/>
      <c r="V43" s="52"/>
      <c r="W43" s="52"/>
      <c r="X43" s="52"/>
      <c r="Y43" s="52"/>
      <c r="Z43" s="54">
        <f t="shared" si="0"/>
        <v>0</v>
      </c>
      <c r="AA43" s="54">
        <f t="shared" si="1"/>
        <v>0</v>
      </c>
      <c r="AB43" s="55">
        <f t="shared" si="2"/>
        <v>0</v>
      </c>
      <c r="AC43" s="55">
        <f t="shared" si="3"/>
        <v>0</v>
      </c>
      <c r="AD43" s="56"/>
      <c r="AE43" s="57"/>
      <c r="AF43" s="57"/>
      <c r="AG43" s="57"/>
      <c r="AH43" s="57"/>
      <c r="AI43" s="57"/>
      <c r="AJ43" s="58">
        <f t="shared" si="4"/>
        <v>0</v>
      </c>
      <c r="AK43" s="59"/>
      <c r="AL43" s="59"/>
      <c r="AM43" s="60">
        <f t="shared" si="5"/>
        <v>0</v>
      </c>
      <c r="AN43" s="60">
        <f t="shared" si="6"/>
        <v>0</v>
      </c>
      <c r="AO43" s="4"/>
      <c r="AP43" s="4"/>
    </row>
    <row r="44" spans="1:42" x14ac:dyDescent="0.2">
      <c r="A44" s="20"/>
      <c r="B44" s="20"/>
      <c r="C44" s="20"/>
      <c r="D44" s="52"/>
      <c r="E44" s="52"/>
      <c r="F44" s="52"/>
      <c r="G44" s="52"/>
      <c r="H44" s="52"/>
      <c r="I44" s="52"/>
      <c r="J44" s="52"/>
      <c r="K44" s="52"/>
      <c r="L44" s="52"/>
      <c r="M44" s="52"/>
      <c r="N44" s="52"/>
      <c r="O44" s="52"/>
      <c r="P44" s="53">
        <f t="shared" si="7"/>
        <v>0</v>
      </c>
      <c r="Q44" s="53">
        <f t="shared" si="8"/>
        <v>0</v>
      </c>
      <c r="R44" s="52"/>
      <c r="S44" s="52"/>
      <c r="T44" s="52"/>
      <c r="U44" s="52"/>
      <c r="V44" s="52"/>
      <c r="W44" s="52"/>
      <c r="X44" s="52"/>
      <c r="Y44" s="52"/>
      <c r="Z44" s="54">
        <f t="shared" si="0"/>
        <v>0</v>
      </c>
      <c r="AA44" s="54">
        <f t="shared" si="1"/>
        <v>0</v>
      </c>
      <c r="AB44" s="55">
        <f t="shared" si="2"/>
        <v>0</v>
      </c>
      <c r="AC44" s="55">
        <f t="shared" si="3"/>
        <v>0</v>
      </c>
      <c r="AD44" s="56"/>
      <c r="AE44" s="57"/>
      <c r="AF44" s="57"/>
      <c r="AG44" s="57"/>
      <c r="AH44" s="57"/>
      <c r="AI44" s="57"/>
      <c r="AJ44" s="58">
        <f t="shared" si="4"/>
        <v>0</v>
      </c>
      <c r="AK44" s="59"/>
      <c r="AL44" s="59"/>
      <c r="AM44" s="60">
        <f t="shared" si="5"/>
        <v>0</v>
      </c>
      <c r="AN44" s="60">
        <f t="shared" si="6"/>
        <v>0</v>
      </c>
      <c r="AO44" s="4"/>
      <c r="AP44" s="4"/>
    </row>
    <row r="45" spans="1:42" x14ac:dyDescent="0.2">
      <c r="A45" s="20"/>
      <c r="B45" s="20"/>
      <c r="C45" s="20"/>
      <c r="D45" s="52"/>
      <c r="E45" s="52"/>
      <c r="F45" s="52"/>
      <c r="G45" s="52"/>
      <c r="H45" s="52"/>
      <c r="I45" s="52"/>
      <c r="J45" s="52"/>
      <c r="K45" s="52"/>
      <c r="L45" s="52"/>
      <c r="M45" s="52"/>
      <c r="N45" s="52"/>
      <c r="O45" s="52"/>
      <c r="P45" s="53">
        <f t="shared" si="7"/>
        <v>0</v>
      </c>
      <c r="Q45" s="53">
        <f t="shared" si="8"/>
        <v>0</v>
      </c>
      <c r="R45" s="52"/>
      <c r="S45" s="52"/>
      <c r="T45" s="52"/>
      <c r="U45" s="52"/>
      <c r="V45" s="52"/>
      <c r="W45" s="52"/>
      <c r="X45" s="52"/>
      <c r="Y45" s="52"/>
      <c r="Z45" s="54">
        <f t="shared" si="0"/>
        <v>0</v>
      </c>
      <c r="AA45" s="54">
        <f t="shared" si="1"/>
        <v>0</v>
      </c>
      <c r="AB45" s="55">
        <f t="shared" si="2"/>
        <v>0</v>
      </c>
      <c r="AC45" s="55">
        <f t="shared" si="3"/>
        <v>0</v>
      </c>
      <c r="AD45" s="56"/>
      <c r="AE45" s="57"/>
      <c r="AF45" s="57"/>
      <c r="AG45" s="57"/>
      <c r="AH45" s="57"/>
      <c r="AI45" s="57"/>
      <c r="AJ45" s="58">
        <f t="shared" si="4"/>
        <v>0</v>
      </c>
      <c r="AK45" s="59"/>
      <c r="AL45" s="59"/>
      <c r="AM45" s="60">
        <f t="shared" si="5"/>
        <v>0</v>
      </c>
      <c r="AN45" s="60">
        <f t="shared" si="6"/>
        <v>0</v>
      </c>
      <c r="AO45" s="4"/>
      <c r="AP45" s="4"/>
    </row>
    <row r="46" spans="1:42" x14ac:dyDescent="0.2">
      <c r="A46" s="20"/>
      <c r="B46" s="20"/>
      <c r="C46" s="20"/>
      <c r="D46" s="52"/>
      <c r="E46" s="52"/>
      <c r="F46" s="52"/>
      <c r="G46" s="52"/>
      <c r="H46" s="52"/>
      <c r="I46" s="52"/>
      <c r="J46" s="52"/>
      <c r="K46" s="52"/>
      <c r="L46" s="52"/>
      <c r="M46" s="52"/>
      <c r="N46" s="52"/>
      <c r="O46" s="52"/>
      <c r="P46" s="53">
        <f t="shared" si="7"/>
        <v>0</v>
      </c>
      <c r="Q46" s="53">
        <f t="shared" si="8"/>
        <v>0</v>
      </c>
      <c r="R46" s="52"/>
      <c r="S46" s="52"/>
      <c r="T46" s="52"/>
      <c r="U46" s="52"/>
      <c r="V46" s="52"/>
      <c r="W46" s="52"/>
      <c r="X46" s="52"/>
      <c r="Y46" s="52"/>
      <c r="Z46" s="54">
        <f t="shared" si="0"/>
        <v>0</v>
      </c>
      <c r="AA46" s="54">
        <f t="shared" si="1"/>
        <v>0</v>
      </c>
      <c r="AB46" s="55">
        <f t="shared" si="2"/>
        <v>0</v>
      </c>
      <c r="AC46" s="55">
        <f t="shared" si="3"/>
        <v>0</v>
      </c>
      <c r="AD46" s="56"/>
      <c r="AE46" s="57"/>
      <c r="AF46" s="57"/>
      <c r="AG46" s="57"/>
      <c r="AH46" s="57"/>
      <c r="AI46" s="57"/>
      <c r="AJ46" s="58">
        <f t="shared" si="4"/>
        <v>0</v>
      </c>
      <c r="AK46" s="59"/>
      <c r="AL46" s="59"/>
      <c r="AM46" s="60">
        <f t="shared" si="5"/>
        <v>0</v>
      </c>
      <c r="AN46" s="60">
        <f t="shared" si="6"/>
        <v>0</v>
      </c>
      <c r="AO46" s="4"/>
      <c r="AP46" s="4"/>
    </row>
    <row r="47" spans="1:42" x14ac:dyDescent="0.2">
      <c r="A47" s="20"/>
      <c r="B47" s="20"/>
      <c r="C47" s="20"/>
      <c r="D47" s="52"/>
      <c r="E47" s="52"/>
      <c r="F47" s="52"/>
      <c r="G47" s="52"/>
      <c r="H47" s="52"/>
      <c r="I47" s="52"/>
      <c r="J47" s="52"/>
      <c r="K47" s="52"/>
      <c r="L47" s="52"/>
      <c r="M47" s="52"/>
      <c r="N47" s="52"/>
      <c r="O47" s="52"/>
      <c r="P47" s="53">
        <f t="shared" si="7"/>
        <v>0</v>
      </c>
      <c r="Q47" s="53">
        <f t="shared" si="8"/>
        <v>0</v>
      </c>
      <c r="R47" s="52"/>
      <c r="S47" s="52"/>
      <c r="T47" s="52"/>
      <c r="U47" s="52"/>
      <c r="V47" s="52"/>
      <c r="W47" s="52"/>
      <c r="X47" s="52"/>
      <c r="Y47" s="52"/>
      <c r="Z47" s="54">
        <f t="shared" si="0"/>
        <v>0</v>
      </c>
      <c r="AA47" s="54">
        <f t="shared" si="1"/>
        <v>0</v>
      </c>
      <c r="AB47" s="55">
        <f t="shared" si="2"/>
        <v>0</v>
      </c>
      <c r="AC47" s="55">
        <f t="shared" si="3"/>
        <v>0</v>
      </c>
      <c r="AD47" s="56"/>
      <c r="AE47" s="57"/>
      <c r="AF47" s="57"/>
      <c r="AG47" s="57"/>
      <c r="AH47" s="57"/>
      <c r="AI47" s="57"/>
      <c r="AJ47" s="58">
        <f t="shared" si="4"/>
        <v>0</v>
      </c>
      <c r="AK47" s="59"/>
      <c r="AL47" s="59"/>
      <c r="AM47" s="60">
        <f t="shared" si="5"/>
        <v>0</v>
      </c>
      <c r="AN47" s="60">
        <f t="shared" si="6"/>
        <v>0</v>
      </c>
      <c r="AO47" s="4"/>
      <c r="AP47" s="4"/>
    </row>
    <row r="48" spans="1:42" x14ac:dyDescent="0.2">
      <c r="A48" s="20"/>
      <c r="B48" s="20"/>
      <c r="C48" s="20"/>
      <c r="D48" s="52"/>
      <c r="E48" s="52"/>
      <c r="F48" s="52"/>
      <c r="G48" s="52"/>
      <c r="H48" s="52"/>
      <c r="I48" s="52"/>
      <c r="J48" s="52"/>
      <c r="K48" s="52"/>
      <c r="L48" s="52"/>
      <c r="M48" s="52"/>
      <c r="N48" s="52"/>
      <c r="O48" s="52"/>
      <c r="P48" s="53">
        <f t="shared" si="7"/>
        <v>0</v>
      </c>
      <c r="Q48" s="53">
        <f t="shared" si="8"/>
        <v>0</v>
      </c>
      <c r="R48" s="52"/>
      <c r="S48" s="52"/>
      <c r="T48" s="52"/>
      <c r="U48" s="52"/>
      <c r="V48" s="52"/>
      <c r="W48" s="52"/>
      <c r="X48" s="52"/>
      <c r="Y48" s="52"/>
      <c r="Z48" s="54">
        <f t="shared" si="0"/>
        <v>0</v>
      </c>
      <c r="AA48" s="54">
        <f t="shared" si="1"/>
        <v>0</v>
      </c>
      <c r="AB48" s="55">
        <f t="shared" si="2"/>
        <v>0</v>
      </c>
      <c r="AC48" s="55">
        <f t="shared" si="3"/>
        <v>0</v>
      </c>
      <c r="AD48" s="56"/>
      <c r="AE48" s="57"/>
      <c r="AF48" s="57"/>
      <c r="AG48" s="57"/>
      <c r="AH48" s="57"/>
      <c r="AI48" s="57"/>
      <c r="AJ48" s="58">
        <f t="shared" si="4"/>
        <v>0</v>
      </c>
      <c r="AK48" s="59"/>
      <c r="AL48" s="59"/>
      <c r="AM48" s="60">
        <f t="shared" si="5"/>
        <v>0</v>
      </c>
      <c r="AN48" s="60">
        <f t="shared" si="6"/>
        <v>0</v>
      </c>
      <c r="AO48" s="4"/>
      <c r="AP48" s="4"/>
    </row>
    <row r="49" spans="1:42" x14ac:dyDescent="0.2">
      <c r="A49" s="20"/>
      <c r="B49" s="20"/>
      <c r="C49" s="20"/>
      <c r="D49" s="52"/>
      <c r="E49" s="52"/>
      <c r="F49" s="52"/>
      <c r="G49" s="52"/>
      <c r="H49" s="52"/>
      <c r="I49" s="52"/>
      <c r="J49" s="52"/>
      <c r="K49" s="52"/>
      <c r="L49" s="52"/>
      <c r="M49" s="52"/>
      <c r="N49" s="52"/>
      <c r="O49" s="52"/>
      <c r="P49" s="53">
        <f t="shared" si="7"/>
        <v>0</v>
      </c>
      <c r="Q49" s="53">
        <f t="shared" si="8"/>
        <v>0</v>
      </c>
      <c r="R49" s="52"/>
      <c r="S49" s="52"/>
      <c r="T49" s="52"/>
      <c r="U49" s="52"/>
      <c r="V49" s="52"/>
      <c r="W49" s="52"/>
      <c r="X49" s="52"/>
      <c r="Y49" s="52"/>
      <c r="Z49" s="54">
        <f t="shared" si="0"/>
        <v>0</v>
      </c>
      <c r="AA49" s="54">
        <f t="shared" si="1"/>
        <v>0</v>
      </c>
      <c r="AB49" s="55">
        <f t="shared" si="2"/>
        <v>0</v>
      </c>
      <c r="AC49" s="55">
        <f t="shared" si="3"/>
        <v>0</v>
      </c>
      <c r="AD49" s="56"/>
      <c r="AE49" s="57"/>
      <c r="AF49" s="57"/>
      <c r="AG49" s="57"/>
      <c r="AH49" s="57"/>
      <c r="AI49" s="57"/>
      <c r="AJ49" s="58">
        <f t="shared" si="4"/>
        <v>0</v>
      </c>
      <c r="AK49" s="59"/>
      <c r="AL49" s="59"/>
      <c r="AM49" s="60">
        <f t="shared" si="5"/>
        <v>0</v>
      </c>
      <c r="AN49" s="60">
        <f t="shared" si="6"/>
        <v>0</v>
      </c>
      <c r="AO49" s="4"/>
      <c r="AP49" s="4"/>
    </row>
    <row r="50" spans="1:42" x14ac:dyDescent="0.2">
      <c r="A50" s="20"/>
      <c r="B50" s="20"/>
      <c r="C50" s="20"/>
      <c r="D50" s="52"/>
      <c r="E50" s="52"/>
      <c r="F50" s="52"/>
      <c r="G50" s="52"/>
      <c r="H50" s="52"/>
      <c r="I50" s="52"/>
      <c r="J50" s="52"/>
      <c r="K50" s="52"/>
      <c r="L50" s="52"/>
      <c r="M50" s="52"/>
      <c r="N50" s="52"/>
      <c r="O50" s="52"/>
      <c r="P50" s="53">
        <f t="shared" si="7"/>
        <v>0</v>
      </c>
      <c r="Q50" s="53">
        <f t="shared" si="8"/>
        <v>0</v>
      </c>
      <c r="R50" s="52"/>
      <c r="S50" s="52"/>
      <c r="T50" s="52"/>
      <c r="U50" s="52"/>
      <c r="V50" s="52"/>
      <c r="W50" s="52"/>
      <c r="X50" s="52"/>
      <c r="Y50" s="52"/>
      <c r="Z50" s="54">
        <f t="shared" si="0"/>
        <v>0</v>
      </c>
      <c r="AA50" s="54">
        <f t="shared" si="1"/>
        <v>0</v>
      </c>
      <c r="AB50" s="55">
        <f t="shared" si="2"/>
        <v>0</v>
      </c>
      <c r="AC50" s="55">
        <f t="shared" si="3"/>
        <v>0</v>
      </c>
      <c r="AD50" s="56"/>
      <c r="AE50" s="57"/>
      <c r="AF50" s="57"/>
      <c r="AG50" s="57"/>
      <c r="AH50" s="57"/>
      <c r="AI50" s="57"/>
      <c r="AJ50" s="58">
        <f t="shared" si="4"/>
        <v>0</v>
      </c>
      <c r="AK50" s="59"/>
      <c r="AL50" s="59"/>
      <c r="AM50" s="60">
        <f t="shared" si="5"/>
        <v>0</v>
      </c>
      <c r="AN50" s="60">
        <f t="shared" si="6"/>
        <v>0</v>
      </c>
      <c r="AO50" s="4"/>
      <c r="AP50" s="4"/>
    </row>
    <row r="51" spans="1:42" x14ac:dyDescent="0.2">
      <c r="A51" s="20"/>
      <c r="B51" s="20"/>
      <c r="C51" s="20"/>
      <c r="D51" s="52"/>
      <c r="E51" s="52"/>
      <c r="F51" s="52"/>
      <c r="G51" s="52"/>
      <c r="H51" s="52"/>
      <c r="I51" s="52"/>
      <c r="J51" s="52"/>
      <c r="K51" s="52"/>
      <c r="L51" s="52"/>
      <c r="M51" s="52"/>
      <c r="N51" s="52"/>
      <c r="O51" s="52"/>
      <c r="P51" s="53">
        <f t="shared" si="7"/>
        <v>0</v>
      </c>
      <c r="Q51" s="53">
        <f t="shared" si="8"/>
        <v>0</v>
      </c>
      <c r="R51" s="52"/>
      <c r="S51" s="52"/>
      <c r="T51" s="52"/>
      <c r="U51" s="52"/>
      <c r="V51" s="52"/>
      <c r="W51" s="52"/>
      <c r="X51" s="52"/>
      <c r="Y51" s="52"/>
      <c r="Z51" s="54">
        <f t="shared" si="0"/>
        <v>0</v>
      </c>
      <c r="AA51" s="54">
        <f t="shared" si="1"/>
        <v>0</v>
      </c>
      <c r="AB51" s="55">
        <f t="shared" si="2"/>
        <v>0</v>
      </c>
      <c r="AC51" s="55">
        <f t="shared" si="3"/>
        <v>0</v>
      </c>
      <c r="AD51" s="56"/>
      <c r="AE51" s="57"/>
      <c r="AF51" s="57"/>
      <c r="AG51" s="57"/>
      <c r="AH51" s="57"/>
      <c r="AI51" s="57"/>
      <c r="AJ51" s="58">
        <f t="shared" si="4"/>
        <v>0</v>
      </c>
      <c r="AK51" s="59"/>
      <c r="AL51" s="59"/>
      <c r="AM51" s="60">
        <f t="shared" si="5"/>
        <v>0</v>
      </c>
      <c r="AN51" s="60">
        <f t="shared" si="6"/>
        <v>0</v>
      </c>
      <c r="AO51" s="4"/>
      <c r="AP51" s="4"/>
    </row>
    <row r="52" spans="1:42" x14ac:dyDescent="0.2">
      <c r="A52" s="2"/>
      <c r="B52" s="2"/>
      <c r="C52" s="2"/>
      <c r="D52" s="2"/>
      <c r="E52" s="2"/>
      <c r="F52" s="2"/>
      <c r="G52" s="2"/>
      <c r="H52" s="2"/>
      <c r="I52" s="2"/>
      <c r="J52" s="2"/>
      <c r="K52" s="2"/>
      <c r="L52" s="2"/>
      <c r="M52" s="2"/>
      <c r="N52" s="2"/>
      <c r="O52" s="2"/>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sheetData>
  <sheetProtection selectLockedCells="1"/>
  <mergeCells count="34">
    <mergeCell ref="A2:H2"/>
    <mergeCell ref="A4:A6"/>
    <mergeCell ref="B4:B6"/>
    <mergeCell ref="C4:C6"/>
    <mergeCell ref="D4:Q4"/>
    <mergeCell ref="P5:Q5"/>
    <mergeCell ref="D5:E5"/>
    <mergeCell ref="N5:O5"/>
    <mergeCell ref="AG5:AG6"/>
    <mergeCell ref="F5:G5"/>
    <mergeCell ref="L5:M5"/>
    <mergeCell ref="R5:S5"/>
    <mergeCell ref="AD5:AD6"/>
    <mergeCell ref="AF5:AF6"/>
    <mergeCell ref="T5:U5"/>
    <mergeCell ref="V5:W5"/>
    <mergeCell ref="J5:K5"/>
    <mergeCell ref="H5:I5"/>
    <mergeCell ref="AP4:AP6"/>
    <mergeCell ref="X5:Y5"/>
    <mergeCell ref="Z5:AA5"/>
    <mergeCell ref="AB4:AC5"/>
    <mergeCell ref="R4:AA4"/>
    <mergeCell ref="AK4:AM4"/>
    <mergeCell ref="AK5:AK6"/>
    <mergeCell ref="AO4:AO6"/>
    <mergeCell ref="AN4:AN6"/>
    <mergeCell ref="AM5:AM6"/>
    <mergeCell ref="AL5:AL6"/>
    <mergeCell ref="AD4:AJ4"/>
    <mergeCell ref="AH5:AH6"/>
    <mergeCell ref="AE5:AE6"/>
    <mergeCell ref="AJ5:AJ6"/>
    <mergeCell ref="AI5:AI6"/>
  </mergeCells>
  <phoneticPr fontId="51" type="noConversion"/>
  <conditionalFormatting sqref="D7:D51 F7:F51 H7:H51 J7:J51 L7:L51 N7:N51 V7:V51 R7 X7:X51 T7 T9:T51 R9:R51">
    <cfRule type="expression" dxfId="129" priority="3" stopIfTrue="1">
      <formula>AND(NOT(ISBLANK(E7)),ISBLANK(D7))</formula>
    </cfRule>
  </conditionalFormatting>
  <conditionalFormatting sqref="E7:E51 G7:G51 I7:I51 K7:K51 M7:M51 O7:O51 W7:W51 S7 Y7:Y51 U7 U9:U51 S9:S51">
    <cfRule type="expression" dxfId="128" priority="4" stopIfTrue="1">
      <formula>AND(NOT(ISBLANK(D7)),ISBLANK(E7))</formula>
    </cfRule>
  </conditionalFormatting>
  <conditionalFormatting sqref="B7:B51">
    <cfRule type="expression" dxfId="127" priority="5" stopIfTrue="1">
      <formula>AND(NOT(ISBLANK($A7)),ISBLANK(B7))</formula>
    </cfRule>
  </conditionalFormatting>
  <conditionalFormatting sqref="C7:C51">
    <cfRule type="expression" dxfId="126" priority="6" stopIfTrue="1">
      <formula>AND(NOT(ISBLANK(A7)),ISBLANK(C7))</formula>
    </cfRule>
  </conditionalFormatting>
  <conditionalFormatting sqref="R8 T8">
    <cfRule type="expression" dxfId="125" priority="1" stopIfTrue="1">
      <formula>AND(NOT(ISBLANK(S8)),ISBLANK(R8))</formula>
    </cfRule>
  </conditionalFormatting>
  <conditionalFormatting sqref="S8 U8">
    <cfRule type="expression" dxfId="124" priority="2" stopIfTrue="1">
      <formula>AND(NOT(ISBLANK(R8)),ISBLANK(S8))</formula>
    </cfRule>
  </conditionalFormatting>
  <dataValidations xWindow="131" yWindow="543" count="7">
    <dataValidation operator="lessThanOrEqual" allowBlank="1" showInputMessage="1" showErrorMessage="1" error="FTE cannot be greater than Headcount_x000a_" sqref="R52:AN65536 A52:O65536 AO7:AP65536 AB6:AC51 AQ1:IV1048576 R4 A4:C4 P5 AB4 AO4:AP4 P7:Q65536"/>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1">
      <formula1>INDIRECT("List_of_organisations")</formula1>
    </dataValidation>
    <dataValidation type="decimal" operator="greaterThanOrEqual" allowBlank="1" showInputMessage="1" showErrorMessage="1" sqref="AD7:AI51 AK7:AL51">
      <formula1>0</formula1>
    </dataValidation>
    <dataValidation type="custom" allowBlank="1" showInputMessage="1" showErrorMessage="1" errorTitle="FTE" error="The value entered in the FTE field must be less than or equal to the value entered in the headcount field." sqref="M7:M51 Y7:Y51 W7:W51 G7:G51 I7:I51 K7:K51 O7:O51 E7:E51 S7:S51 U7:U51">
      <formula1>E7&lt;=D7</formula1>
    </dataValidation>
    <dataValidation type="custom" allowBlank="1" showInputMessage="1" showErrorMessage="1" errorTitle="Headcount" error="The value entered in the headcount field must be greater than or equal to the value entered in the FTE field." sqref="F7:F51 X7:X51 V7:V51 H7:H51 J7:J51 L7:L51 N7:N51 D7:D51 R7:R51 T7:T51">
      <formula1>D7&gt;=E7</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1">
      <formula1>INDIRECT("Organisation_Type")</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1">
      <formula1>INDIRECT("Main_Department")</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3"/>
  <sheetViews>
    <sheetView topLeftCell="B4" workbookViewId="0">
      <selection activeCell="O8" sqref="O8"/>
    </sheetView>
  </sheetViews>
  <sheetFormatPr defaultColWidth="8.88671875" defaultRowHeight="15" x14ac:dyDescent="0.2"/>
  <cols>
    <col min="1" max="1" width="23.5546875" style="3" customWidth="1"/>
    <col min="2" max="2" width="15.109375" style="3" customWidth="1"/>
    <col min="3" max="3" width="13.109375" style="3" customWidth="1"/>
    <col min="4" max="15" width="9.6640625" style="3" customWidth="1"/>
    <col min="16" max="17" width="9.1093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88671875" style="2" customWidth="1"/>
    <col min="41" max="41" width="18" style="2" customWidth="1"/>
    <col min="42" max="42" width="17.33203125" style="2" customWidth="1"/>
    <col min="43" max="16384" width="8.88671875" style="2"/>
  </cols>
  <sheetData>
    <row r="1" spans="1:42" ht="7.5" customHeight="1" x14ac:dyDescent="0.2">
      <c r="A1" s="50"/>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row>
    <row r="2" spans="1:42" ht="113.25" customHeight="1" x14ac:dyDescent="0.2">
      <c r="A2" s="235" t="s">
        <v>335</v>
      </c>
      <c r="B2" s="236"/>
      <c r="C2" s="236"/>
      <c r="D2" s="236"/>
      <c r="E2" s="236"/>
      <c r="F2" s="236"/>
      <c r="G2" s="236"/>
      <c r="H2" s="237"/>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row>
    <row r="3" spans="1:42" ht="7.5" customHeight="1" x14ac:dyDescent="0.2">
      <c r="A3" s="50"/>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row>
    <row r="4" spans="1:42" s="1" customFormat="1" ht="15" customHeight="1" x14ac:dyDescent="0.2">
      <c r="A4" s="211" t="s">
        <v>72</v>
      </c>
      <c r="B4" s="215" t="s">
        <v>1</v>
      </c>
      <c r="C4" s="215" t="s">
        <v>0</v>
      </c>
      <c r="D4" s="209" t="s">
        <v>12</v>
      </c>
      <c r="E4" s="219"/>
      <c r="F4" s="219"/>
      <c r="G4" s="219"/>
      <c r="H4" s="219"/>
      <c r="I4" s="219"/>
      <c r="J4" s="219"/>
      <c r="K4" s="219"/>
      <c r="L4" s="219"/>
      <c r="M4" s="219"/>
      <c r="N4" s="219"/>
      <c r="O4" s="219"/>
      <c r="P4" s="219"/>
      <c r="Q4" s="220"/>
      <c r="R4" s="218" t="s">
        <v>79</v>
      </c>
      <c r="S4" s="229"/>
      <c r="T4" s="229"/>
      <c r="U4" s="229"/>
      <c r="V4" s="229"/>
      <c r="W4" s="229"/>
      <c r="X4" s="229"/>
      <c r="Y4" s="229"/>
      <c r="Z4" s="229"/>
      <c r="AA4" s="210"/>
      <c r="AB4" s="225" t="s">
        <v>132</v>
      </c>
      <c r="AC4" s="226"/>
      <c r="AD4" s="221" t="s">
        <v>70</v>
      </c>
      <c r="AE4" s="222"/>
      <c r="AF4" s="222"/>
      <c r="AG4" s="222"/>
      <c r="AH4" s="222"/>
      <c r="AI4" s="222"/>
      <c r="AJ4" s="223"/>
      <c r="AK4" s="230" t="s">
        <v>78</v>
      </c>
      <c r="AL4" s="231"/>
      <c r="AM4" s="231"/>
      <c r="AN4" s="232" t="s">
        <v>126</v>
      </c>
      <c r="AO4" s="211" t="s">
        <v>129</v>
      </c>
      <c r="AP4" s="211" t="s">
        <v>97</v>
      </c>
    </row>
    <row r="5" spans="1:42" s="1" customFormat="1" ht="53.25" customHeight="1" x14ac:dyDescent="0.2">
      <c r="A5" s="213"/>
      <c r="B5" s="213"/>
      <c r="C5" s="213"/>
      <c r="D5" s="216" t="s">
        <v>8</v>
      </c>
      <c r="E5" s="217"/>
      <c r="F5" s="216" t="s">
        <v>7</v>
      </c>
      <c r="G5" s="217"/>
      <c r="H5" s="216" t="s">
        <v>6</v>
      </c>
      <c r="I5" s="217"/>
      <c r="J5" s="216" t="s">
        <v>10</v>
      </c>
      <c r="K5" s="217"/>
      <c r="L5" s="216" t="s">
        <v>5</v>
      </c>
      <c r="M5" s="217"/>
      <c r="N5" s="216" t="s">
        <v>9</v>
      </c>
      <c r="O5" s="217"/>
      <c r="P5" s="209" t="s">
        <v>13</v>
      </c>
      <c r="Q5" s="220"/>
      <c r="R5" s="209" t="s">
        <v>74</v>
      </c>
      <c r="S5" s="210"/>
      <c r="T5" s="218" t="s">
        <v>3</v>
      </c>
      <c r="U5" s="210"/>
      <c r="V5" s="218" t="s">
        <v>4</v>
      </c>
      <c r="W5" s="210"/>
      <c r="X5" s="218" t="s">
        <v>75</v>
      </c>
      <c r="Y5" s="210"/>
      <c r="Z5" s="209" t="s">
        <v>14</v>
      </c>
      <c r="AA5" s="220"/>
      <c r="AB5" s="227"/>
      <c r="AC5" s="228"/>
      <c r="AD5" s="211" t="s">
        <v>102</v>
      </c>
      <c r="AE5" s="211" t="s">
        <v>101</v>
      </c>
      <c r="AF5" s="211" t="s">
        <v>103</v>
      </c>
      <c r="AG5" s="211" t="s">
        <v>104</v>
      </c>
      <c r="AH5" s="211" t="s">
        <v>105</v>
      </c>
      <c r="AI5" s="211" t="s">
        <v>106</v>
      </c>
      <c r="AJ5" s="208" t="s">
        <v>125</v>
      </c>
      <c r="AK5" s="211" t="s">
        <v>122</v>
      </c>
      <c r="AL5" s="211" t="s">
        <v>123</v>
      </c>
      <c r="AM5" s="211" t="s">
        <v>124</v>
      </c>
      <c r="AN5" s="233"/>
      <c r="AO5" s="224"/>
      <c r="AP5" s="224"/>
    </row>
    <row r="6" spans="1:42" ht="57.75" customHeight="1" x14ac:dyDescent="0.2">
      <c r="A6" s="214"/>
      <c r="B6" s="214"/>
      <c r="C6" s="214"/>
      <c r="D6" s="65" t="s">
        <v>2</v>
      </c>
      <c r="E6" s="65" t="s">
        <v>11</v>
      </c>
      <c r="F6" s="65" t="s">
        <v>2</v>
      </c>
      <c r="G6" s="65" t="s">
        <v>11</v>
      </c>
      <c r="H6" s="65" t="s">
        <v>2</v>
      </c>
      <c r="I6" s="65" t="s">
        <v>11</v>
      </c>
      <c r="J6" s="65" t="s">
        <v>2</v>
      </c>
      <c r="K6" s="65" t="s">
        <v>11</v>
      </c>
      <c r="L6" s="65" t="s">
        <v>2</v>
      </c>
      <c r="M6" s="65" t="s">
        <v>11</v>
      </c>
      <c r="N6" s="65" t="s">
        <v>2</v>
      </c>
      <c r="O6" s="65" t="s">
        <v>11</v>
      </c>
      <c r="P6" s="65" t="s">
        <v>2</v>
      </c>
      <c r="Q6" s="65" t="s">
        <v>11</v>
      </c>
      <c r="R6" s="66" t="s">
        <v>2</v>
      </c>
      <c r="S6" s="66" t="s">
        <v>11</v>
      </c>
      <c r="T6" s="66" t="s">
        <v>2</v>
      </c>
      <c r="U6" s="66" t="s">
        <v>11</v>
      </c>
      <c r="V6" s="66" t="s">
        <v>2</v>
      </c>
      <c r="W6" s="66" t="s">
        <v>11</v>
      </c>
      <c r="X6" s="66" t="s">
        <v>2</v>
      </c>
      <c r="Y6" s="66" t="s">
        <v>11</v>
      </c>
      <c r="Z6" s="66" t="s">
        <v>2</v>
      </c>
      <c r="AA6" s="66" t="s">
        <v>11</v>
      </c>
      <c r="AB6" s="67" t="s">
        <v>2</v>
      </c>
      <c r="AC6" s="68" t="s">
        <v>11</v>
      </c>
      <c r="AD6" s="212"/>
      <c r="AE6" s="212"/>
      <c r="AF6" s="212"/>
      <c r="AG6" s="212"/>
      <c r="AH6" s="212"/>
      <c r="AI6" s="212"/>
      <c r="AJ6" s="208"/>
      <c r="AK6" s="212"/>
      <c r="AL6" s="212"/>
      <c r="AM6" s="212"/>
      <c r="AN6" s="234"/>
      <c r="AO6" s="212"/>
      <c r="AP6" s="212"/>
    </row>
    <row r="7" spans="1:42" ht="30" x14ac:dyDescent="0.2">
      <c r="A7" s="92" t="s">
        <v>55</v>
      </c>
      <c r="B7" s="93" t="s">
        <v>139</v>
      </c>
      <c r="C7" s="93" t="s">
        <v>55</v>
      </c>
      <c r="D7" s="94">
        <v>10220</v>
      </c>
      <c r="E7" s="87">
        <v>9768.7427027027006</v>
      </c>
      <c r="F7" s="87">
        <v>5532</v>
      </c>
      <c r="G7" s="87">
        <v>5403.6640540540511</v>
      </c>
      <c r="H7" s="87">
        <v>8076</v>
      </c>
      <c r="I7" s="87">
        <v>7917.8251351351391</v>
      </c>
      <c r="J7" s="87">
        <v>1354</v>
      </c>
      <c r="K7" s="87">
        <v>1334.50756756757</v>
      </c>
      <c r="L7" s="87">
        <v>173</v>
      </c>
      <c r="M7" s="87">
        <v>170.667567567568</v>
      </c>
      <c r="N7" s="87">
        <f>10249+1891</f>
        <v>12140</v>
      </c>
      <c r="O7" s="87">
        <f>9877.03081081081+1891</f>
        <v>11768.030810810809</v>
      </c>
      <c r="P7" s="95">
        <f>SUM(D7,F7,H7,J7,L7,N7)</f>
        <v>37495</v>
      </c>
      <c r="Q7" s="95">
        <f>SUM(E7,G7,I7,K7,M7,O7)</f>
        <v>36363.437837837839</v>
      </c>
      <c r="R7" s="87">
        <v>75.255972696245735</v>
      </c>
      <c r="S7" s="87">
        <v>73.572679463762611</v>
      </c>
      <c r="T7" s="87">
        <v>218.74402730375428</v>
      </c>
      <c r="U7" s="87">
        <v>217.59732053623736</v>
      </c>
      <c r="V7" s="87">
        <v>177</v>
      </c>
      <c r="W7" s="87">
        <v>176.540540540541</v>
      </c>
      <c r="X7" s="87">
        <v>40</v>
      </c>
      <c r="Y7" s="87">
        <v>39.027027027026996</v>
      </c>
      <c r="Z7" s="96">
        <f t="shared" ref="Z7:Z51" si="0">SUM(R7,T7,V7,X7,)</f>
        <v>511</v>
      </c>
      <c r="AA7" s="96">
        <f t="shared" ref="AA7:AA51" si="1">SUM(S7,U7,W7,Y7)</f>
        <v>506.73756756756791</v>
      </c>
      <c r="AB7" s="97">
        <f t="shared" ref="AB7:AB51" si="2">P7+Z7</f>
        <v>38006</v>
      </c>
      <c r="AC7" s="97">
        <f t="shared" ref="AC7:AC51" si="3">Q7+AA7</f>
        <v>36870.175405405404</v>
      </c>
      <c r="AD7" s="88">
        <v>89371000</v>
      </c>
      <c r="AE7" s="89">
        <v>0</v>
      </c>
      <c r="AF7" s="89">
        <v>0</v>
      </c>
      <c r="AG7" s="89">
        <v>4815000</v>
      </c>
      <c r="AH7" s="89">
        <v>17668000</v>
      </c>
      <c r="AI7" s="89">
        <v>7279000</v>
      </c>
      <c r="AJ7" s="97">
        <f t="shared" ref="AJ7:AJ51" si="4">SUM(AD7:AI7)</f>
        <v>119133000</v>
      </c>
      <c r="AK7" s="100">
        <v>2847000</v>
      </c>
      <c r="AL7" s="100">
        <v>1220000</v>
      </c>
      <c r="AM7" s="101">
        <f t="shared" ref="AM7:AM51" si="5">SUM(AK7:AL7)</f>
        <v>4067000</v>
      </c>
      <c r="AN7" s="101">
        <f t="shared" ref="AN7:AN51" si="6">SUM(AM7,AJ7)</f>
        <v>123200000</v>
      </c>
      <c r="AO7" s="102"/>
      <c r="AP7" s="51"/>
    </row>
    <row r="8" spans="1:42" ht="30" x14ac:dyDescent="0.2">
      <c r="A8" s="92" t="s">
        <v>331</v>
      </c>
      <c r="B8" s="93" t="s">
        <v>139</v>
      </c>
      <c r="C8" s="93" t="s">
        <v>55</v>
      </c>
      <c r="D8" s="87">
        <v>918</v>
      </c>
      <c r="E8" s="87">
        <v>863.46</v>
      </c>
      <c r="F8" s="87">
        <v>1535</v>
      </c>
      <c r="G8" s="87">
        <v>1488.3508108108101</v>
      </c>
      <c r="H8" s="87">
        <v>5183</v>
      </c>
      <c r="I8" s="87">
        <v>5069.2181081081098</v>
      </c>
      <c r="J8" s="87">
        <v>1108</v>
      </c>
      <c r="K8" s="87">
        <v>1098.65486486486</v>
      </c>
      <c r="L8" s="87">
        <v>77</v>
      </c>
      <c r="M8" s="87">
        <v>75.312432432432402</v>
      </c>
      <c r="N8" s="87">
        <f>1773+28</f>
        <v>1801</v>
      </c>
      <c r="O8" s="87">
        <f>1752.8472972973+28</f>
        <v>1780.8472972973</v>
      </c>
      <c r="P8" s="95">
        <f t="shared" ref="P8:P51" si="7">SUM(D8,F8,H8,J8,L8,N8)</f>
        <v>10622</v>
      </c>
      <c r="Q8" s="95">
        <f>SUM(E8,G8,I8,K8,M8,O8)</f>
        <v>10375.843513513511</v>
      </c>
      <c r="R8" s="87">
        <v>209</v>
      </c>
      <c r="S8" s="87">
        <v>208.81</v>
      </c>
      <c r="T8" s="87">
        <v>181</v>
      </c>
      <c r="U8" s="87">
        <v>180.29</v>
      </c>
      <c r="V8" s="87">
        <v>8</v>
      </c>
      <c r="W8" s="87">
        <v>8</v>
      </c>
      <c r="X8" s="87">
        <v>0</v>
      </c>
      <c r="Y8" s="87">
        <v>0</v>
      </c>
      <c r="Z8" s="96">
        <f t="shared" si="0"/>
        <v>398</v>
      </c>
      <c r="AA8" s="96">
        <f t="shared" si="1"/>
        <v>397.1</v>
      </c>
      <c r="AB8" s="97">
        <f t="shared" si="2"/>
        <v>11020</v>
      </c>
      <c r="AC8" s="97">
        <f t="shared" si="3"/>
        <v>10772.943513513512</v>
      </c>
      <c r="AD8" s="88">
        <v>27814000</v>
      </c>
      <c r="AE8" s="89">
        <v>0</v>
      </c>
      <c r="AF8" s="89">
        <v>0</v>
      </c>
      <c r="AG8" s="89">
        <v>882000</v>
      </c>
      <c r="AH8" s="89">
        <v>5835000</v>
      </c>
      <c r="AI8" s="89">
        <v>2285000</v>
      </c>
      <c r="AJ8" s="97">
        <f t="shared" si="4"/>
        <v>36816000</v>
      </c>
      <c r="AK8" s="100">
        <v>2318000</v>
      </c>
      <c r="AL8" s="100">
        <v>0</v>
      </c>
      <c r="AM8" s="101">
        <f t="shared" si="5"/>
        <v>2318000</v>
      </c>
      <c r="AN8" s="101">
        <f t="shared" si="6"/>
        <v>39134000</v>
      </c>
      <c r="AO8" s="103"/>
      <c r="AP8" s="4"/>
    </row>
    <row r="9" spans="1:42" ht="30" x14ac:dyDescent="0.2">
      <c r="A9" s="104" t="s">
        <v>294</v>
      </c>
      <c r="B9" s="93" t="s">
        <v>68</v>
      </c>
      <c r="C9" s="93" t="s">
        <v>55</v>
      </c>
      <c r="D9" s="87">
        <v>217</v>
      </c>
      <c r="E9" s="87">
        <v>213.6</v>
      </c>
      <c r="F9" s="87">
        <v>230</v>
      </c>
      <c r="G9" s="87">
        <v>220.12</v>
      </c>
      <c r="H9" s="87">
        <v>1808</v>
      </c>
      <c r="I9" s="87">
        <v>1734.79</v>
      </c>
      <c r="J9" s="87">
        <v>1490</v>
      </c>
      <c r="K9" s="87">
        <v>1418.29</v>
      </c>
      <c r="L9" s="87">
        <v>38</v>
      </c>
      <c r="M9" s="87">
        <v>35.24</v>
      </c>
      <c r="N9" s="87">
        <v>0</v>
      </c>
      <c r="O9" s="87">
        <v>0</v>
      </c>
      <c r="P9" s="95">
        <f t="shared" si="7"/>
        <v>3783</v>
      </c>
      <c r="Q9" s="95">
        <f t="shared" ref="Q9:Q51" si="8">SUM(E9,G9,I9,K9,M9,O9)</f>
        <v>3622.04</v>
      </c>
      <c r="R9" s="87">
        <v>1</v>
      </c>
      <c r="S9" s="87">
        <v>1</v>
      </c>
      <c r="T9" s="87">
        <v>0</v>
      </c>
      <c r="U9" s="87">
        <v>0</v>
      </c>
      <c r="V9" s="87">
        <v>159</v>
      </c>
      <c r="W9" s="87">
        <v>156.1</v>
      </c>
      <c r="X9" s="87">
        <v>0</v>
      </c>
      <c r="Y9" s="87">
        <v>0</v>
      </c>
      <c r="Z9" s="96">
        <f t="shared" si="0"/>
        <v>160</v>
      </c>
      <c r="AA9" s="96">
        <f t="shared" si="1"/>
        <v>157.1</v>
      </c>
      <c r="AB9" s="97">
        <f t="shared" si="2"/>
        <v>3943</v>
      </c>
      <c r="AC9" s="97">
        <f t="shared" si="3"/>
        <v>3779.14</v>
      </c>
      <c r="AD9" s="88">
        <v>11023530.01</v>
      </c>
      <c r="AE9" s="89">
        <v>98143.8</v>
      </c>
      <c r="AF9" s="89"/>
      <c r="AG9" s="89">
        <v>354365.19</v>
      </c>
      <c r="AH9" s="89">
        <v>2355061.85</v>
      </c>
      <c r="AI9" s="89">
        <v>975319.97</v>
      </c>
      <c r="AJ9" s="97">
        <f t="shared" si="4"/>
        <v>14806420.82</v>
      </c>
      <c r="AK9" s="100">
        <v>908598.63</v>
      </c>
      <c r="AL9" s="100">
        <v>0</v>
      </c>
      <c r="AM9" s="101">
        <f t="shared" si="5"/>
        <v>908598.63</v>
      </c>
      <c r="AN9" s="101">
        <f t="shared" si="6"/>
        <v>15715019.450000001</v>
      </c>
      <c r="AO9" s="103" t="s">
        <v>336</v>
      </c>
      <c r="AP9" s="4" t="s">
        <v>333</v>
      </c>
    </row>
    <row r="10" spans="1:42" ht="45" x14ac:dyDescent="0.2">
      <c r="A10" s="104" t="s">
        <v>192</v>
      </c>
      <c r="B10" s="93" t="s">
        <v>134</v>
      </c>
      <c r="C10" s="93" t="s">
        <v>55</v>
      </c>
      <c r="D10" s="87">
        <v>140</v>
      </c>
      <c r="E10" s="87">
        <v>137.21</v>
      </c>
      <c r="F10" s="87">
        <v>312</v>
      </c>
      <c r="G10" s="87">
        <v>294.87</v>
      </c>
      <c r="H10" s="87">
        <v>429</v>
      </c>
      <c r="I10" s="87">
        <v>414.62</v>
      </c>
      <c r="J10" s="87">
        <v>65</v>
      </c>
      <c r="K10" s="87">
        <v>64.760000000000005</v>
      </c>
      <c r="L10" s="87">
        <v>3</v>
      </c>
      <c r="M10" s="87">
        <v>3</v>
      </c>
      <c r="N10" s="87">
        <v>0</v>
      </c>
      <c r="O10" s="87">
        <v>0</v>
      </c>
      <c r="P10" s="95">
        <f t="shared" si="7"/>
        <v>949</v>
      </c>
      <c r="Q10" s="95">
        <f t="shared" si="8"/>
        <v>914.46</v>
      </c>
      <c r="R10" s="87">
        <v>32</v>
      </c>
      <c r="S10" s="87">
        <v>32</v>
      </c>
      <c r="T10" s="87">
        <v>0</v>
      </c>
      <c r="U10" s="87">
        <v>0</v>
      </c>
      <c r="V10" s="87">
        <v>52</v>
      </c>
      <c r="W10" s="87">
        <v>51.2</v>
      </c>
      <c r="X10" s="87">
        <v>0</v>
      </c>
      <c r="Y10" s="87">
        <v>0</v>
      </c>
      <c r="Z10" s="96">
        <f t="shared" si="0"/>
        <v>84</v>
      </c>
      <c r="AA10" s="96">
        <f t="shared" si="1"/>
        <v>83.2</v>
      </c>
      <c r="AB10" s="97">
        <f t="shared" si="2"/>
        <v>1033</v>
      </c>
      <c r="AC10" s="97">
        <f t="shared" si="3"/>
        <v>997.66000000000008</v>
      </c>
      <c r="AD10" s="88">
        <v>2329548.63</v>
      </c>
      <c r="AE10" s="89">
        <v>58712.3</v>
      </c>
      <c r="AF10" s="89">
        <v>0</v>
      </c>
      <c r="AG10" s="89">
        <v>77008.820000000007</v>
      </c>
      <c r="AH10" s="89">
        <v>504371.47</v>
      </c>
      <c r="AI10" s="89">
        <v>188811.59</v>
      </c>
      <c r="AJ10" s="97">
        <f t="shared" si="4"/>
        <v>3158452.8099999996</v>
      </c>
      <c r="AK10" s="100">
        <v>510851.32</v>
      </c>
      <c r="AL10" s="100">
        <v>0</v>
      </c>
      <c r="AM10" s="101">
        <f t="shared" si="5"/>
        <v>510851.32</v>
      </c>
      <c r="AN10" s="101">
        <f t="shared" si="6"/>
        <v>3669304.1299999994</v>
      </c>
      <c r="AO10" s="102"/>
      <c r="AP10" s="4"/>
    </row>
    <row r="11" spans="1:42" ht="45" x14ac:dyDescent="0.2">
      <c r="A11" s="93" t="s">
        <v>195</v>
      </c>
      <c r="B11" s="93" t="s">
        <v>134</v>
      </c>
      <c r="C11" s="93" t="s">
        <v>55</v>
      </c>
      <c r="D11" s="81">
        <v>0</v>
      </c>
      <c r="E11" s="52">
        <v>0</v>
      </c>
      <c r="F11" s="52">
        <v>0</v>
      </c>
      <c r="G11" s="52">
        <v>0</v>
      </c>
      <c r="H11" s="52">
        <v>0</v>
      </c>
      <c r="I11" s="52">
        <v>0</v>
      </c>
      <c r="J11" s="52">
        <v>0</v>
      </c>
      <c r="K11" s="52">
        <v>0</v>
      </c>
      <c r="L11" s="52">
        <v>0</v>
      </c>
      <c r="M11" s="52">
        <v>0</v>
      </c>
      <c r="N11" s="52">
        <v>179</v>
      </c>
      <c r="O11" s="52">
        <v>168</v>
      </c>
      <c r="P11" s="95">
        <f>SUM(D11,F11,H11,J11,L11,N11)</f>
        <v>179</v>
      </c>
      <c r="Q11" s="95">
        <f>SUM(E11,G11,I11,K11,M11,O11)</f>
        <v>168</v>
      </c>
      <c r="R11" s="52">
        <v>1</v>
      </c>
      <c r="S11" s="52">
        <v>1</v>
      </c>
      <c r="T11" s="52">
        <v>0</v>
      </c>
      <c r="U11" s="52">
        <v>0</v>
      </c>
      <c r="V11" s="52">
        <v>0</v>
      </c>
      <c r="W11" s="52">
        <v>0</v>
      </c>
      <c r="X11" s="52">
        <v>0</v>
      </c>
      <c r="Y11" s="52">
        <v>0</v>
      </c>
      <c r="Z11" s="96">
        <f>SUM(R11,T11,V11,X11,)</f>
        <v>1</v>
      </c>
      <c r="AA11" s="96">
        <f>SUM(S11,U11,W11,Y11)</f>
        <v>1</v>
      </c>
      <c r="AB11" s="97">
        <f>P11+Z11</f>
        <v>180</v>
      </c>
      <c r="AC11" s="97">
        <f>Q11+AA11</f>
        <v>169</v>
      </c>
      <c r="AD11" s="56">
        <v>363408</v>
      </c>
      <c r="AE11" s="57">
        <v>7152</v>
      </c>
      <c r="AF11" s="57">
        <v>0</v>
      </c>
      <c r="AG11" s="57">
        <v>12368</v>
      </c>
      <c r="AH11" s="57">
        <v>19992</v>
      </c>
      <c r="AI11" s="57">
        <v>34032</v>
      </c>
      <c r="AJ11" s="97">
        <f>SUM(AD11:AI11)</f>
        <v>436952</v>
      </c>
      <c r="AK11" s="59">
        <v>1510</v>
      </c>
      <c r="AL11" s="59">
        <v>0</v>
      </c>
      <c r="AM11" s="101">
        <f t="shared" si="5"/>
        <v>1510</v>
      </c>
      <c r="AN11" s="101">
        <f>SUM(AM11,AJ11)</f>
        <v>438462</v>
      </c>
      <c r="AO11" s="102"/>
      <c r="AP11" s="51"/>
    </row>
    <row r="12" spans="1:42" ht="45" x14ac:dyDescent="0.2">
      <c r="A12" s="93" t="s">
        <v>193</v>
      </c>
      <c r="B12" s="93" t="s">
        <v>134</v>
      </c>
      <c r="C12" s="93" t="s">
        <v>55</v>
      </c>
      <c r="D12" s="87">
        <v>0</v>
      </c>
      <c r="E12" s="87">
        <v>0</v>
      </c>
      <c r="F12" s="87">
        <v>0</v>
      </c>
      <c r="G12" s="87">
        <v>0</v>
      </c>
      <c r="H12" s="87">
        <v>3</v>
      </c>
      <c r="I12" s="87">
        <v>3</v>
      </c>
      <c r="J12" s="87">
        <v>3</v>
      </c>
      <c r="K12" s="87">
        <v>3</v>
      </c>
      <c r="L12" s="87">
        <v>1</v>
      </c>
      <c r="M12" s="87">
        <v>1</v>
      </c>
      <c r="N12" s="87">
        <v>33</v>
      </c>
      <c r="O12" s="87">
        <v>31.28</v>
      </c>
      <c r="P12" s="95">
        <f t="shared" si="7"/>
        <v>40</v>
      </c>
      <c r="Q12" s="95">
        <f t="shared" si="8"/>
        <v>38.28</v>
      </c>
      <c r="R12" s="87">
        <v>0</v>
      </c>
      <c r="S12" s="87">
        <v>0</v>
      </c>
      <c r="T12" s="87">
        <v>0</v>
      </c>
      <c r="U12" s="87">
        <v>0</v>
      </c>
      <c r="V12" s="87">
        <v>0</v>
      </c>
      <c r="W12" s="87">
        <v>0</v>
      </c>
      <c r="X12" s="87">
        <v>1</v>
      </c>
      <c r="Y12" s="87">
        <v>0.4</v>
      </c>
      <c r="Z12" s="96">
        <f t="shared" si="0"/>
        <v>1</v>
      </c>
      <c r="AA12" s="96">
        <f t="shared" si="1"/>
        <v>0.4</v>
      </c>
      <c r="AB12" s="97">
        <f t="shared" si="2"/>
        <v>41</v>
      </c>
      <c r="AC12" s="97">
        <f t="shared" si="3"/>
        <v>38.68</v>
      </c>
      <c r="AD12" s="88">
        <v>113188.18</v>
      </c>
      <c r="AE12" s="89">
        <v>8458.4500000000007</v>
      </c>
      <c r="AF12" s="89">
        <v>0</v>
      </c>
      <c r="AG12" s="89">
        <v>0</v>
      </c>
      <c r="AH12" s="89">
        <v>25664.81</v>
      </c>
      <c r="AI12" s="89">
        <v>10075.379999999999</v>
      </c>
      <c r="AJ12" s="97">
        <f t="shared" si="4"/>
        <v>157386.82</v>
      </c>
      <c r="AK12" s="100">
        <v>0</v>
      </c>
      <c r="AL12" s="100">
        <v>1600</v>
      </c>
      <c r="AM12" s="101">
        <f t="shared" si="5"/>
        <v>1600</v>
      </c>
      <c r="AN12" s="101">
        <f t="shared" si="6"/>
        <v>158986.82</v>
      </c>
      <c r="AO12" s="103"/>
      <c r="AP12" s="4"/>
    </row>
    <row r="13" spans="1:42" ht="30" x14ac:dyDescent="0.2">
      <c r="A13" s="93" t="s">
        <v>194</v>
      </c>
      <c r="B13" s="93" t="s">
        <v>71</v>
      </c>
      <c r="C13" s="93" t="s">
        <v>55</v>
      </c>
      <c r="D13" s="52">
        <v>144</v>
      </c>
      <c r="E13" s="52">
        <v>55.19</v>
      </c>
      <c r="F13" s="52">
        <v>48</v>
      </c>
      <c r="G13" s="87">
        <v>44.63</v>
      </c>
      <c r="H13" s="52">
        <v>25</v>
      </c>
      <c r="I13" s="52">
        <v>25</v>
      </c>
      <c r="J13" s="52">
        <v>1</v>
      </c>
      <c r="K13" s="52">
        <v>1</v>
      </c>
      <c r="L13" s="52">
        <v>4</v>
      </c>
      <c r="M13" s="52">
        <v>4</v>
      </c>
      <c r="N13" s="52">
        <v>0</v>
      </c>
      <c r="O13" s="52">
        <v>0</v>
      </c>
      <c r="P13" s="95">
        <f t="shared" si="7"/>
        <v>222</v>
      </c>
      <c r="Q13" s="95">
        <f t="shared" si="8"/>
        <v>129.82</v>
      </c>
      <c r="R13" s="87">
        <v>0</v>
      </c>
      <c r="S13" s="87">
        <v>0</v>
      </c>
      <c r="T13" s="87">
        <v>0</v>
      </c>
      <c r="U13" s="87">
        <v>0</v>
      </c>
      <c r="V13" s="87">
        <v>0</v>
      </c>
      <c r="W13" s="87">
        <v>0</v>
      </c>
      <c r="X13" s="87">
        <v>0</v>
      </c>
      <c r="Y13" s="87">
        <v>0</v>
      </c>
      <c r="Z13" s="96">
        <f t="shared" si="0"/>
        <v>0</v>
      </c>
      <c r="AA13" s="96">
        <f t="shared" si="1"/>
        <v>0</v>
      </c>
      <c r="AB13" s="97">
        <f t="shared" si="2"/>
        <v>222</v>
      </c>
      <c r="AC13" s="97">
        <f t="shared" si="3"/>
        <v>129.82</v>
      </c>
      <c r="AD13" s="88">
        <v>429629.1399999999</v>
      </c>
      <c r="AE13" s="89">
        <v>0</v>
      </c>
      <c r="AF13" s="89">
        <v>0</v>
      </c>
      <c r="AG13" s="89">
        <v>0</v>
      </c>
      <c r="AH13" s="89">
        <v>5743.35</v>
      </c>
      <c r="AI13" s="89">
        <v>36258.979999999996</v>
      </c>
      <c r="AJ13" s="97">
        <f t="shared" si="4"/>
        <v>471631.46999999986</v>
      </c>
      <c r="AK13" s="108">
        <v>88.449999999999989</v>
      </c>
      <c r="AL13" s="108">
        <v>6364.8</v>
      </c>
      <c r="AM13" s="101">
        <f t="shared" si="5"/>
        <v>6453.25</v>
      </c>
      <c r="AN13" s="101">
        <f t="shared" si="6"/>
        <v>478084.71999999986</v>
      </c>
      <c r="AO13" s="103"/>
      <c r="AP13" s="4"/>
    </row>
    <row r="14" spans="1:42" ht="30" x14ac:dyDescent="0.2">
      <c r="A14" s="92" t="s">
        <v>327</v>
      </c>
      <c r="B14" s="93" t="s">
        <v>68</v>
      </c>
      <c r="C14" s="93" t="s">
        <v>55</v>
      </c>
      <c r="D14" s="87">
        <v>76</v>
      </c>
      <c r="E14" s="87">
        <v>73.38</v>
      </c>
      <c r="F14" s="87">
        <v>317</v>
      </c>
      <c r="G14" s="87">
        <v>307.52999999999997</v>
      </c>
      <c r="H14" s="87">
        <v>31</v>
      </c>
      <c r="I14" s="87">
        <v>31</v>
      </c>
      <c r="J14" s="87">
        <v>11</v>
      </c>
      <c r="K14" s="87">
        <v>11</v>
      </c>
      <c r="L14" s="87">
        <v>1</v>
      </c>
      <c r="M14" s="87">
        <v>1</v>
      </c>
      <c r="N14" s="87">
        <v>0</v>
      </c>
      <c r="O14" s="87">
        <v>0</v>
      </c>
      <c r="P14" s="95">
        <f t="shared" si="7"/>
        <v>436</v>
      </c>
      <c r="Q14" s="95">
        <f t="shared" si="8"/>
        <v>423.90999999999997</v>
      </c>
      <c r="R14" s="87">
        <v>1</v>
      </c>
      <c r="S14" s="87">
        <v>1</v>
      </c>
      <c r="T14" s="87">
        <v>0</v>
      </c>
      <c r="U14" s="87">
        <v>0</v>
      </c>
      <c r="V14" s="87">
        <v>159</v>
      </c>
      <c r="W14" s="87">
        <v>156.1</v>
      </c>
      <c r="X14" s="87">
        <v>0</v>
      </c>
      <c r="Y14" s="87">
        <v>0</v>
      </c>
      <c r="Z14" s="96">
        <f t="shared" si="0"/>
        <v>160</v>
      </c>
      <c r="AA14" s="96">
        <f t="shared" si="1"/>
        <v>157.1</v>
      </c>
      <c r="AB14" s="97">
        <f t="shared" si="2"/>
        <v>596</v>
      </c>
      <c r="AC14" s="97">
        <f t="shared" si="3"/>
        <v>581.01</v>
      </c>
      <c r="AD14" s="88">
        <v>961663</v>
      </c>
      <c r="AE14" s="89">
        <v>26120.91</v>
      </c>
      <c r="AF14" s="89">
        <v>0</v>
      </c>
      <c r="AG14" s="89">
        <v>15760.15</v>
      </c>
      <c r="AH14" s="89">
        <v>205592.75</v>
      </c>
      <c r="AI14" s="89">
        <v>72104.92</v>
      </c>
      <c r="AJ14" s="97">
        <f t="shared" si="4"/>
        <v>1281241.73</v>
      </c>
      <c r="AK14" s="100">
        <v>8370.4</v>
      </c>
      <c r="AL14" s="100">
        <v>0</v>
      </c>
      <c r="AM14" s="101">
        <f t="shared" si="5"/>
        <v>8370.4</v>
      </c>
      <c r="AN14" s="101">
        <f t="shared" si="6"/>
        <v>1289612.1299999999</v>
      </c>
      <c r="AO14" s="103"/>
      <c r="AP14" s="4"/>
    </row>
    <row r="15" spans="1:42" x14ac:dyDescent="0.2">
      <c r="A15" s="20"/>
      <c r="B15" s="20"/>
      <c r="C15" s="20"/>
      <c r="D15" s="52"/>
      <c r="E15" s="52"/>
      <c r="F15" s="52"/>
      <c r="G15" s="52"/>
      <c r="H15" s="52"/>
      <c r="I15" s="52"/>
      <c r="J15" s="52"/>
      <c r="K15" s="52"/>
      <c r="L15" s="52"/>
      <c r="M15" s="52"/>
      <c r="N15" s="52"/>
      <c r="O15" s="52"/>
      <c r="P15" s="53">
        <f t="shared" si="7"/>
        <v>0</v>
      </c>
      <c r="Q15" s="53">
        <f t="shared" si="8"/>
        <v>0</v>
      </c>
      <c r="R15" s="52"/>
      <c r="S15" s="52"/>
      <c r="T15" s="52"/>
      <c r="U15" s="52"/>
      <c r="V15" s="52"/>
      <c r="W15" s="52"/>
      <c r="X15" s="52"/>
      <c r="Y15" s="52"/>
      <c r="Z15" s="54">
        <f t="shared" si="0"/>
        <v>0</v>
      </c>
      <c r="AA15" s="54">
        <f t="shared" si="1"/>
        <v>0</v>
      </c>
      <c r="AB15" s="55">
        <f t="shared" si="2"/>
        <v>0</v>
      </c>
      <c r="AC15" s="55">
        <f t="shared" si="3"/>
        <v>0</v>
      </c>
      <c r="AD15" s="56"/>
      <c r="AE15" s="57"/>
      <c r="AF15" s="57"/>
      <c r="AG15" s="57"/>
      <c r="AH15" s="57"/>
      <c r="AI15" s="57"/>
      <c r="AJ15" s="58">
        <f t="shared" si="4"/>
        <v>0</v>
      </c>
      <c r="AK15" s="59"/>
      <c r="AL15" s="59"/>
      <c r="AM15" s="60">
        <f t="shared" si="5"/>
        <v>0</v>
      </c>
      <c r="AN15" s="60">
        <f t="shared" si="6"/>
        <v>0</v>
      </c>
      <c r="AO15" s="4"/>
      <c r="AP15" s="4"/>
    </row>
    <row r="16" spans="1:42" x14ac:dyDescent="0.2">
      <c r="A16" s="20"/>
      <c r="B16" s="20"/>
      <c r="C16" s="20"/>
      <c r="D16" s="52"/>
      <c r="E16" s="52"/>
      <c r="F16" s="52"/>
      <c r="G16" s="52"/>
      <c r="H16" s="52"/>
      <c r="I16" s="52"/>
      <c r="J16" s="52"/>
      <c r="K16" s="52"/>
      <c r="L16" s="52"/>
      <c r="M16" s="52"/>
      <c r="N16" s="52"/>
      <c r="O16" s="52"/>
      <c r="P16" s="53">
        <f t="shared" si="7"/>
        <v>0</v>
      </c>
      <c r="Q16" s="53">
        <f t="shared" si="8"/>
        <v>0</v>
      </c>
      <c r="R16" s="52"/>
      <c r="S16" s="52"/>
      <c r="T16" s="52"/>
      <c r="U16" s="52"/>
      <c r="V16" s="52"/>
      <c r="W16" s="52"/>
      <c r="X16" s="52"/>
      <c r="Y16" s="52"/>
      <c r="Z16" s="54">
        <f t="shared" si="0"/>
        <v>0</v>
      </c>
      <c r="AA16" s="54">
        <f t="shared" si="1"/>
        <v>0</v>
      </c>
      <c r="AB16" s="55">
        <f t="shared" si="2"/>
        <v>0</v>
      </c>
      <c r="AC16" s="55">
        <f t="shared" si="3"/>
        <v>0</v>
      </c>
      <c r="AD16" s="56"/>
      <c r="AE16" s="57"/>
      <c r="AF16" s="57"/>
      <c r="AG16" s="57"/>
      <c r="AH16" s="57"/>
      <c r="AI16" s="57"/>
      <c r="AJ16" s="58">
        <f t="shared" si="4"/>
        <v>0</v>
      </c>
      <c r="AK16" s="59"/>
      <c r="AL16" s="59"/>
      <c r="AM16" s="60">
        <f t="shared" si="5"/>
        <v>0</v>
      </c>
      <c r="AN16" s="60">
        <f t="shared" si="6"/>
        <v>0</v>
      </c>
      <c r="AO16" s="4"/>
      <c r="AP16" s="4"/>
    </row>
    <row r="17" spans="1:42" x14ac:dyDescent="0.2">
      <c r="A17" s="20"/>
      <c r="B17" s="20"/>
      <c r="C17" s="20"/>
      <c r="D17" s="52"/>
      <c r="E17" s="52"/>
      <c r="F17" s="52"/>
      <c r="G17" s="52"/>
      <c r="H17" s="52"/>
      <c r="I17" s="52"/>
      <c r="J17" s="52"/>
      <c r="K17" s="52"/>
      <c r="L17" s="52"/>
      <c r="M17" s="52"/>
      <c r="N17" s="52"/>
      <c r="O17" s="52"/>
      <c r="P17" s="53">
        <f t="shared" si="7"/>
        <v>0</v>
      </c>
      <c r="Q17" s="53">
        <f t="shared" si="8"/>
        <v>0</v>
      </c>
      <c r="R17" s="52"/>
      <c r="S17" s="52"/>
      <c r="T17" s="52"/>
      <c r="U17" s="52"/>
      <c r="V17" s="52"/>
      <c r="W17" s="52"/>
      <c r="X17" s="52"/>
      <c r="Y17" s="52"/>
      <c r="Z17" s="54">
        <f t="shared" si="0"/>
        <v>0</v>
      </c>
      <c r="AA17" s="54">
        <f t="shared" si="1"/>
        <v>0</v>
      </c>
      <c r="AB17" s="55">
        <f t="shared" si="2"/>
        <v>0</v>
      </c>
      <c r="AC17" s="55">
        <f t="shared" si="3"/>
        <v>0</v>
      </c>
      <c r="AD17" s="56"/>
      <c r="AE17" s="57"/>
      <c r="AF17" s="57"/>
      <c r="AG17" s="57"/>
      <c r="AH17" s="57"/>
      <c r="AI17" s="57"/>
      <c r="AJ17" s="58">
        <f t="shared" si="4"/>
        <v>0</v>
      </c>
      <c r="AK17" s="59"/>
      <c r="AL17" s="59"/>
      <c r="AM17" s="60">
        <f t="shared" si="5"/>
        <v>0</v>
      </c>
      <c r="AN17" s="60">
        <f t="shared" si="6"/>
        <v>0</v>
      </c>
      <c r="AO17" s="4"/>
      <c r="AP17" s="4"/>
    </row>
    <row r="18" spans="1:42" x14ac:dyDescent="0.2">
      <c r="A18" s="20"/>
      <c r="B18" s="20"/>
      <c r="C18" s="20"/>
      <c r="D18" s="52"/>
      <c r="E18" s="52"/>
      <c r="F18" s="52"/>
      <c r="G18" s="52"/>
      <c r="H18" s="52"/>
      <c r="I18" s="52"/>
      <c r="J18" s="52"/>
      <c r="K18" s="52"/>
      <c r="L18" s="52"/>
      <c r="M18" s="52"/>
      <c r="N18" s="52"/>
      <c r="O18" s="52"/>
      <c r="P18" s="53">
        <f t="shared" si="7"/>
        <v>0</v>
      </c>
      <c r="Q18" s="53">
        <f t="shared" si="8"/>
        <v>0</v>
      </c>
      <c r="R18" s="52"/>
      <c r="S18" s="52"/>
      <c r="T18" s="52"/>
      <c r="U18" s="52"/>
      <c r="V18" s="52"/>
      <c r="W18" s="52"/>
      <c r="X18" s="52"/>
      <c r="Y18" s="52"/>
      <c r="Z18" s="54">
        <f t="shared" si="0"/>
        <v>0</v>
      </c>
      <c r="AA18" s="54">
        <f t="shared" si="1"/>
        <v>0</v>
      </c>
      <c r="AB18" s="55">
        <f t="shared" si="2"/>
        <v>0</v>
      </c>
      <c r="AC18" s="55">
        <f t="shared" si="3"/>
        <v>0</v>
      </c>
      <c r="AD18" s="56"/>
      <c r="AE18" s="57"/>
      <c r="AF18" s="57"/>
      <c r="AG18" s="57"/>
      <c r="AH18" s="57"/>
      <c r="AI18" s="57"/>
      <c r="AJ18" s="58">
        <f t="shared" si="4"/>
        <v>0</v>
      </c>
      <c r="AK18" s="59"/>
      <c r="AL18" s="59"/>
      <c r="AM18" s="60">
        <f t="shared" si="5"/>
        <v>0</v>
      </c>
      <c r="AN18" s="60">
        <f t="shared" si="6"/>
        <v>0</v>
      </c>
      <c r="AO18" s="4"/>
      <c r="AP18" s="4"/>
    </row>
    <row r="19" spans="1:42" x14ac:dyDescent="0.2">
      <c r="A19" s="20"/>
      <c r="B19" s="20"/>
      <c r="C19" s="20"/>
      <c r="D19" s="52"/>
      <c r="E19" s="52"/>
      <c r="F19" s="52"/>
      <c r="G19" s="52"/>
      <c r="H19" s="52"/>
      <c r="I19" s="52"/>
      <c r="J19" s="52"/>
      <c r="K19" s="52"/>
      <c r="L19" s="52"/>
      <c r="M19" s="52"/>
      <c r="N19" s="52"/>
      <c r="O19" s="52"/>
      <c r="P19" s="53">
        <f t="shared" si="7"/>
        <v>0</v>
      </c>
      <c r="Q19" s="53">
        <f t="shared" si="8"/>
        <v>0</v>
      </c>
      <c r="R19" s="52"/>
      <c r="S19" s="52"/>
      <c r="T19" s="52"/>
      <c r="U19" s="52"/>
      <c r="V19" s="52"/>
      <c r="W19" s="52"/>
      <c r="X19" s="52"/>
      <c r="Y19" s="52"/>
      <c r="Z19" s="54">
        <f t="shared" si="0"/>
        <v>0</v>
      </c>
      <c r="AA19" s="54">
        <f t="shared" si="1"/>
        <v>0</v>
      </c>
      <c r="AB19" s="55">
        <f t="shared" si="2"/>
        <v>0</v>
      </c>
      <c r="AC19" s="55">
        <f t="shared" si="3"/>
        <v>0</v>
      </c>
      <c r="AD19" s="56"/>
      <c r="AE19" s="57"/>
      <c r="AF19" s="57"/>
      <c r="AG19" s="57"/>
      <c r="AH19" s="57"/>
      <c r="AI19" s="57"/>
      <c r="AJ19" s="58">
        <f t="shared" si="4"/>
        <v>0</v>
      </c>
      <c r="AK19" s="59"/>
      <c r="AL19" s="59"/>
      <c r="AM19" s="60">
        <f t="shared" si="5"/>
        <v>0</v>
      </c>
      <c r="AN19" s="60">
        <f t="shared" si="6"/>
        <v>0</v>
      </c>
      <c r="AO19" s="4"/>
      <c r="AP19" s="4"/>
    </row>
    <row r="20" spans="1:42" x14ac:dyDescent="0.2">
      <c r="A20" s="20"/>
      <c r="B20" s="20"/>
      <c r="C20" s="20"/>
      <c r="D20" s="52"/>
      <c r="E20" s="52"/>
      <c r="F20" s="52"/>
      <c r="G20" s="52"/>
      <c r="H20" s="52"/>
      <c r="I20" s="52"/>
      <c r="J20" s="52"/>
      <c r="K20" s="52"/>
      <c r="L20" s="52"/>
      <c r="M20" s="52"/>
      <c r="N20" s="52"/>
      <c r="O20" s="52"/>
      <c r="P20" s="53">
        <f t="shared" si="7"/>
        <v>0</v>
      </c>
      <c r="Q20" s="53">
        <f t="shared" si="8"/>
        <v>0</v>
      </c>
      <c r="R20" s="52"/>
      <c r="S20" s="52"/>
      <c r="T20" s="52"/>
      <c r="U20" s="52"/>
      <c r="V20" s="52"/>
      <c r="W20" s="52"/>
      <c r="X20" s="52"/>
      <c r="Y20" s="52"/>
      <c r="Z20" s="54">
        <f t="shared" si="0"/>
        <v>0</v>
      </c>
      <c r="AA20" s="54">
        <f t="shared" si="1"/>
        <v>0</v>
      </c>
      <c r="AB20" s="55">
        <f t="shared" si="2"/>
        <v>0</v>
      </c>
      <c r="AC20" s="55">
        <f t="shared" si="3"/>
        <v>0</v>
      </c>
      <c r="AD20" s="56"/>
      <c r="AE20" s="57"/>
      <c r="AF20" s="57"/>
      <c r="AG20" s="57"/>
      <c r="AH20" s="57"/>
      <c r="AI20" s="57"/>
      <c r="AJ20" s="58">
        <f t="shared" si="4"/>
        <v>0</v>
      </c>
      <c r="AK20" s="59"/>
      <c r="AL20" s="59"/>
      <c r="AM20" s="60">
        <f t="shared" si="5"/>
        <v>0</v>
      </c>
      <c r="AN20" s="60">
        <f t="shared" si="6"/>
        <v>0</v>
      </c>
      <c r="AO20" s="4"/>
      <c r="AP20" s="4"/>
    </row>
    <row r="21" spans="1:42" x14ac:dyDescent="0.2">
      <c r="A21" s="20"/>
      <c r="B21" s="20"/>
      <c r="C21" s="20"/>
      <c r="D21" s="52"/>
      <c r="E21" s="52"/>
      <c r="F21" s="52"/>
      <c r="G21" s="52"/>
      <c r="H21" s="52"/>
      <c r="I21" s="52"/>
      <c r="J21" s="52"/>
      <c r="K21" s="52"/>
      <c r="L21" s="52"/>
      <c r="M21" s="52"/>
      <c r="N21" s="52"/>
      <c r="O21" s="52"/>
      <c r="P21" s="53">
        <f t="shared" si="7"/>
        <v>0</v>
      </c>
      <c r="Q21" s="53">
        <f t="shared" si="8"/>
        <v>0</v>
      </c>
      <c r="R21" s="52"/>
      <c r="S21" s="52"/>
      <c r="T21" s="52"/>
      <c r="U21" s="52"/>
      <c r="V21" s="52"/>
      <c r="W21" s="52"/>
      <c r="X21" s="52"/>
      <c r="Y21" s="52"/>
      <c r="Z21" s="54">
        <f t="shared" si="0"/>
        <v>0</v>
      </c>
      <c r="AA21" s="54">
        <f t="shared" si="1"/>
        <v>0</v>
      </c>
      <c r="AB21" s="55">
        <f t="shared" si="2"/>
        <v>0</v>
      </c>
      <c r="AC21" s="55">
        <f t="shared" si="3"/>
        <v>0</v>
      </c>
      <c r="AD21" s="56"/>
      <c r="AE21" s="57"/>
      <c r="AF21" s="57"/>
      <c r="AG21" s="57"/>
      <c r="AH21" s="57"/>
      <c r="AI21" s="57"/>
      <c r="AJ21" s="58">
        <f t="shared" si="4"/>
        <v>0</v>
      </c>
      <c r="AK21" s="59"/>
      <c r="AL21" s="59"/>
      <c r="AM21" s="60">
        <f t="shared" si="5"/>
        <v>0</v>
      </c>
      <c r="AN21" s="60">
        <f t="shared" si="6"/>
        <v>0</v>
      </c>
      <c r="AO21" s="4"/>
      <c r="AP21" s="4"/>
    </row>
    <row r="22" spans="1:42" x14ac:dyDescent="0.2">
      <c r="A22" s="20"/>
      <c r="B22" s="20"/>
      <c r="C22" s="20"/>
      <c r="D22" s="52"/>
      <c r="E22" s="52"/>
      <c r="F22" s="52"/>
      <c r="G22" s="52"/>
      <c r="H22" s="52"/>
      <c r="I22" s="52"/>
      <c r="J22" s="52"/>
      <c r="K22" s="52"/>
      <c r="L22" s="52"/>
      <c r="M22" s="52"/>
      <c r="N22" s="52"/>
      <c r="O22" s="52"/>
      <c r="P22" s="53">
        <f t="shared" si="7"/>
        <v>0</v>
      </c>
      <c r="Q22" s="53">
        <f t="shared" si="8"/>
        <v>0</v>
      </c>
      <c r="R22" s="52"/>
      <c r="S22" s="52"/>
      <c r="T22" s="52"/>
      <c r="U22" s="52"/>
      <c r="V22" s="52"/>
      <c r="W22" s="52"/>
      <c r="X22" s="52"/>
      <c r="Y22" s="52"/>
      <c r="Z22" s="54">
        <f t="shared" si="0"/>
        <v>0</v>
      </c>
      <c r="AA22" s="54">
        <f t="shared" si="1"/>
        <v>0</v>
      </c>
      <c r="AB22" s="55">
        <f t="shared" si="2"/>
        <v>0</v>
      </c>
      <c r="AC22" s="55">
        <f t="shared" si="3"/>
        <v>0</v>
      </c>
      <c r="AD22" s="56"/>
      <c r="AE22" s="57"/>
      <c r="AF22" s="57"/>
      <c r="AG22" s="57"/>
      <c r="AH22" s="57"/>
      <c r="AI22" s="57"/>
      <c r="AJ22" s="58">
        <f t="shared" si="4"/>
        <v>0</v>
      </c>
      <c r="AK22" s="59"/>
      <c r="AL22" s="59"/>
      <c r="AM22" s="60">
        <f t="shared" si="5"/>
        <v>0</v>
      </c>
      <c r="AN22" s="60">
        <f t="shared" si="6"/>
        <v>0</v>
      </c>
      <c r="AO22" s="4"/>
      <c r="AP22" s="4"/>
    </row>
    <row r="23" spans="1:42" x14ac:dyDescent="0.2">
      <c r="A23" s="20"/>
      <c r="B23" s="20"/>
      <c r="C23" s="20"/>
      <c r="D23" s="52"/>
      <c r="E23" s="52"/>
      <c r="F23" s="52"/>
      <c r="G23" s="52"/>
      <c r="H23" s="52"/>
      <c r="I23" s="52"/>
      <c r="J23" s="52"/>
      <c r="K23" s="52"/>
      <c r="L23" s="52"/>
      <c r="M23" s="52"/>
      <c r="N23" s="52"/>
      <c r="O23" s="52"/>
      <c r="P23" s="53">
        <f t="shared" si="7"/>
        <v>0</v>
      </c>
      <c r="Q23" s="53">
        <f t="shared" si="8"/>
        <v>0</v>
      </c>
      <c r="R23" s="52"/>
      <c r="S23" s="52"/>
      <c r="T23" s="52"/>
      <c r="U23" s="52"/>
      <c r="V23" s="52"/>
      <c r="W23" s="52"/>
      <c r="X23" s="52"/>
      <c r="Y23" s="52"/>
      <c r="Z23" s="54">
        <f t="shared" si="0"/>
        <v>0</v>
      </c>
      <c r="AA23" s="54">
        <f t="shared" si="1"/>
        <v>0</v>
      </c>
      <c r="AB23" s="55">
        <f t="shared" si="2"/>
        <v>0</v>
      </c>
      <c r="AC23" s="55">
        <f t="shared" si="3"/>
        <v>0</v>
      </c>
      <c r="AD23" s="56"/>
      <c r="AE23" s="57"/>
      <c r="AF23" s="57"/>
      <c r="AG23" s="57"/>
      <c r="AH23" s="57"/>
      <c r="AI23" s="57"/>
      <c r="AJ23" s="58">
        <f t="shared" si="4"/>
        <v>0</v>
      </c>
      <c r="AK23" s="59"/>
      <c r="AL23" s="59"/>
      <c r="AM23" s="60">
        <f t="shared" si="5"/>
        <v>0</v>
      </c>
      <c r="AN23" s="60">
        <f t="shared" si="6"/>
        <v>0</v>
      </c>
      <c r="AO23" s="4"/>
      <c r="AP23" s="4"/>
    </row>
    <row r="24" spans="1:42" x14ac:dyDescent="0.2">
      <c r="A24" s="20"/>
      <c r="B24" s="20"/>
      <c r="C24" s="20"/>
      <c r="D24" s="52"/>
      <c r="E24" s="52"/>
      <c r="F24" s="52"/>
      <c r="G24" s="52"/>
      <c r="H24" s="52"/>
      <c r="I24" s="52"/>
      <c r="J24" s="52"/>
      <c r="K24" s="52"/>
      <c r="L24" s="52"/>
      <c r="M24" s="52"/>
      <c r="N24" s="52"/>
      <c r="O24" s="52"/>
      <c r="P24" s="53">
        <f t="shared" si="7"/>
        <v>0</v>
      </c>
      <c r="Q24" s="53">
        <f t="shared" si="8"/>
        <v>0</v>
      </c>
      <c r="R24" s="52"/>
      <c r="S24" s="52"/>
      <c r="T24" s="52"/>
      <c r="U24" s="52"/>
      <c r="V24" s="52"/>
      <c r="W24" s="52"/>
      <c r="X24" s="52"/>
      <c r="Y24" s="52"/>
      <c r="Z24" s="54">
        <f t="shared" si="0"/>
        <v>0</v>
      </c>
      <c r="AA24" s="54">
        <f t="shared" si="1"/>
        <v>0</v>
      </c>
      <c r="AB24" s="55">
        <f t="shared" si="2"/>
        <v>0</v>
      </c>
      <c r="AC24" s="55">
        <f t="shared" si="3"/>
        <v>0</v>
      </c>
      <c r="AD24" s="56"/>
      <c r="AE24" s="57"/>
      <c r="AF24" s="57"/>
      <c r="AG24" s="57"/>
      <c r="AH24" s="57"/>
      <c r="AI24" s="57"/>
      <c r="AJ24" s="58">
        <f t="shared" si="4"/>
        <v>0</v>
      </c>
      <c r="AK24" s="59"/>
      <c r="AL24" s="59"/>
      <c r="AM24" s="60">
        <f t="shared" si="5"/>
        <v>0</v>
      </c>
      <c r="AN24" s="60">
        <f t="shared" si="6"/>
        <v>0</v>
      </c>
      <c r="AO24" s="4"/>
      <c r="AP24" s="4"/>
    </row>
    <row r="25" spans="1:42" x14ac:dyDescent="0.2">
      <c r="A25" s="20"/>
      <c r="B25" s="20"/>
      <c r="C25" s="20"/>
      <c r="D25" s="52"/>
      <c r="E25" s="52"/>
      <c r="F25" s="52"/>
      <c r="G25" s="52"/>
      <c r="H25" s="52"/>
      <c r="I25" s="52"/>
      <c r="J25" s="52"/>
      <c r="K25" s="52"/>
      <c r="L25" s="52"/>
      <c r="M25" s="52"/>
      <c r="N25" s="52"/>
      <c r="O25" s="52"/>
      <c r="P25" s="53">
        <f t="shared" si="7"/>
        <v>0</v>
      </c>
      <c r="Q25" s="53">
        <f t="shared" si="8"/>
        <v>0</v>
      </c>
      <c r="R25" s="52"/>
      <c r="S25" s="52"/>
      <c r="T25" s="52"/>
      <c r="U25" s="52"/>
      <c r="V25" s="52"/>
      <c r="W25" s="52"/>
      <c r="X25" s="52"/>
      <c r="Y25" s="52"/>
      <c r="Z25" s="54">
        <f t="shared" si="0"/>
        <v>0</v>
      </c>
      <c r="AA25" s="54">
        <f t="shared" si="1"/>
        <v>0</v>
      </c>
      <c r="AB25" s="55">
        <f t="shared" si="2"/>
        <v>0</v>
      </c>
      <c r="AC25" s="55">
        <f t="shared" si="3"/>
        <v>0</v>
      </c>
      <c r="AD25" s="56"/>
      <c r="AE25" s="57"/>
      <c r="AF25" s="57"/>
      <c r="AG25" s="57"/>
      <c r="AH25" s="57"/>
      <c r="AI25" s="57"/>
      <c r="AJ25" s="58">
        <f t="shared" si="4"/>
        <v>0</v>
      </c>
      <c r="AK25" s="59"/>
      <c r="AL25" s="59"/>
      <c r="AM25" s="60">
        <f t="shared" si="5"/>
        <v>0</v>
      </c>
      <c r="AN25" s="60">
        <f t="shared" si="6"/>
        <v>0</v>
      </c>
      <c r="AO25" s="4"/>
      <c r="AP25" s="4"/>
    </row>
    <row r="26" spans="1:42" x14ac:dyDescent="0.2">
      <c r="A26" s="20"/>
      <c r="B26" s="20"/>
      <c r="C26" s="20"/>
      <c r="D26" s="52"/>
      <c r="E26" s="52"/>
      <c r="F26" s="52"/>
      <c r="G26" s="52"/>
      <c r="H26" s="52"/>
      <c r="I26" s="52"/>
      <c r="J26" s="52"/>
      <c r="K26" s="52"/>
      <c r="L26" s="52"/>
      <c r="M26" s="52"/>
      <c r="N26" s="52"/>
      <c r="O26" s="52"/>
      <c r="P26" s="53">
        <f t="shared" si="7"/>
        <v>0</v>
      </c>
      <c r="Q26" s="53">
        <f t="shared" si="8"/>
        <v>0</v>
      </c>
      <c r="R26" s="52"/>
      <c r="S26" s="52"/>
      <c r="T26" s="52"/>
      <c r="U26" s="52"/>
      <c r="V26" s="52"/>
      <c r="W26" s="52"/>
      <c r="X26" s="52"/>
      <c r="Y26" s="52"/>
      <c r="Z26" s="54">
        <f t="shared" si="0"/>
        <v>0</v>
      </c>
      <c r="AA26" s="54">
        <f t="shared" si="1"/>
        <v>0</v>
      </c>
      <c r="AB26" s="55">
        <f t="shared" si="2"/>
        <v>0</v>
      </c>
      <c r="AC26" s="55">
        <f t="shared" si="3"/>
        <v>0</v>
      </c>
      <c r="AD26" s="56"/>
      <c r="AE26" s="57"/>
      <c r="AF26" s="57"/>
      <c r="AG26" s="57"/>
      <c r="AH26" s="57"/>
      <c r="AI26" s="57"/>
      <c r="AJ26" s="58">
        <f t="shared" si="4"/>
        <v>0</v>
      </c>
      <c r="AK26" s="59"/>
      <c r="AL26" s="59"/>
      <c r="AM26" s="60">
        <f t="shared" si="5"/>
        <v>0</v>
      </c>
      <c r="AN26" s="60">
        <f t="shared" si="6"/>
        <v>0</v>
      </c>
      <c r="AO26" s="4"/>
      <c r="AP26" s="4"/>
    </row>
    <row r="27" spans="1:42" x14ac:dyDescent="0.2">
      <c r="A27" s="20"/>
      <c r="B27" s="20"/>
      <c r="C27" s="20"/>
      <c r="D27" s="52"/>
      <c r="E27" s="52"/>
      <c r="F27" s="52"/>
      <c r="G27" s="52"/>
      <c r="H27" s="52"/>
      <c r="I27" s="52"/>
      <c r="J27" s="52"/>
      <c r="K27" s="52"/>
      <c r="L27" s="52"/>
      <c r="M27" s="52"/>
      <c r="N27" s="52"/>
      <c r="O27" s="52"/>
      <c r="P27" s="53">
        <f t="shared" si="7"/>
        <v>0</v>
      </c>
      <c r="Q27" s="53">
        <f t="shared" si="8"/>
        <v>0</v>
      </c>
      <c r="R27" s="52"/>
      <c r="S27" s="52"/>
      <c r="T27" s="52"/>
      <c r="U27" s="52"/>
      <c r="V27" s="52"/>
      <c r="W27" s="52"/>
      <c r="X27" s="52"/>
      <c r="Y27" s="52"/>
      <c r="Z27" s="54">
        <f t="shared" si="0"/>
        <v>0</v>
      </c>
      <c r="AA27" s="54">
        <f t="shared" si="1"/>
        <v>0</v>
      </c>
      <c r="AB27" s="55">
        <f t="shared" si="2"/>
        <v>0</v>
      </c>
      <c r="AC27" s="55">
        <f t="shared" si="3"/>
        <v>0</v>
      </c>
      <c r="AD27" s="56"/>
      <c r="AE27" s="57"/>
      <c r="AF27" s="57"/>
      <c r="AG27" s="57"/>
      <c r="AH27" s="57"/>
      <c r="AI27" s="57"/>
      <c r="AJ27" s="58">
        <f t="shared" si="4"/>
        <v>0</v>
      </c>
      <c r="AK27" s="59"/>
      <c r="AL27" s="59"/>
      <c r="AM27" s="60">
        <f t="shared" si="5"/>
        <v>0</v>
      </c>
      <c r="AN27" s="60">
        <f t="shared" si="6"/>
        <v>0</v>
      </c>
      <c r="AO27" s="4"/>
      <c r="AP27" s="4"/>
    </row>
    <row r="28" spans="1:42" x14ac:dyDescent="0.2">
      <c r="A28" s="20"/>
      <c r="B28" s="20"/>
      <c r="C28" s="20"/>
      <c r="D28" s="52"/>
      <c r="E28" s="52"/>
      <c r="F28" s="52"/>
      <c r="G28" s="52"/>
      <c r="H28" s="52"/>
      <c r="I28" s="52"/>
      <c r="J28" s="52"/>
      <c r="K28" s="52"/>
      <c r="L28" s="52"/>
      <c r="M28" s="52"/>
      <c r="N28" s="52"/>
      <c r="O28" s="52"/>
      <c r="P28" s="53">
        <f t="shared" si="7"/>
        <v>0</v>
      </c>
      <c r="Q28" s="53">
        <f t="shared" si="8"/>
        <v>0</v>
      </c>
      <c r="R28" s="52"/>
      <c r="S28" s="52"/>
      <c r="T28" s="52"/>
      <c r="U28" s="52"/>
      <c r="V28" s="52"/>
      <c r="W28" s="52"/>
      <c r="X28" s="52"/>
      <c r="Y28" s="52"/>
      <c r="Z28" s="54">
        <f t="shared" si="0"/>
        <v>0</v>
      </c>
      <c r="AA28" s="54">
        <f t="shared" si="1"/>
        <v>0</v>
      </c>
      <c r="AB28" s="55">
        <f t="shared" si="2"/>
        <v>0</v>
      </c>
      <c r="AC28" s="55">
        <f t="shared" si="3"/>
        <v>0</v>
      </c>
      <c r="AD28" s="56"/>
      <c r="AE28" s="57"/>
      <c r="AF28" s="57"/>
      <c r="AG28" s="57"/>
      <c r="AH28" s="57"/>
      <c r="AI28" s="57"/>
      <c r="AJ28" s="58">
        <f t="shared" si="4"/>
        <v>0</v>
      </c>
      <c r="AK28" s="59"/>
      <c r="AL28" s="59"/>
      <c r="AM28" s="60">
        <f t="shared" si="5"/>
        <v>0</v>
      </c>
      <c r="AN28" s="60">
        <f t="shared" si="6"/>
        <v>0</v>
      </c>
      <c r="AO28" s="4"/>
      <c r="AP28" s="4"/>
    </row>
    <row r="29" spans="1:42" x14ac:dyDescent="0.2">
      <c r="A29" s="20"/>
      <c r="B29" s="20"/>
      <c r="C29" s="20"/>
      <c r="D29" s="52"/>
      <c r="E29" s="52"/>
      <c r="F29" s="52"/>
      <c r="G29" s="52"/>
      <c r="H29" s="52"/>
      <c r="I29" s="52"/>
      <c r="J29" s="52"/>
      <c r="K29" s="52"/>
      <c r="L29" s="52"/>
      <c r="M29" s="52"/>
      <c r="N29" s="52"/>
      <c r="O29" s="52"/>
      <c r="P29" s="53">
        <f t="shared" si="7"/>
        <v>0</v>
      </c>
      <c r="Q29" s="53">
        <f t="shared" si="8"/>
        <v>0</v>
      </c>
      <c r="R29" s="52"/>
      <c r="S29" s="52"/>
      <c r="T29" s="52"/>
      <c r="U29" s="52"/>
      <c r="V29" s="52"/>
      <c r="W29" s="52"/>
      <c r="X29" s="52"/>
      <c r="Y29" s="52"/>
      <c r="Z29" s="54">
        <f t="shared" si="0"/>
        <v>0</v>
      </c>
      <c r="AA29" s="54">
        <f t="shared" si="1"/>
        <v>0</v>
      </c>
      <c r="AB29" s="55">
        <f t="shared" si="2"/>
        <v>0</v>
      </c>
      <c r="AC29" s="55">
        <f t="shared" si="3"/>
        <v>0</v>
      </c>
      <c r="AD29" s="56"/>
      <c r="AE29" s="57"/>
      <c r="AF29" s="57"/>
      <c r="AG29" s="57"/>
      <c r="AH29" s="57"/>
      <c r="AI29" s="57"/>
      <c r="AJ29" s="58">
        <f t="shared" si="4"/>
        <v>0</v>
      </c>
      <c r="AK29" s="59"/>
      <c r="AL29" s="59"/>
      <c r="AM29" s="60">
        <f t="shared" si="5"/>
        <v>0</v>
      </c>
      <c r="AN29" s="60">
        <f t="shared" si="6"/>
        <v>0</v>
      </c>
      <c r="AO29" s="4"/>
      <c r="AP29" s="4"/>
    </row>
    <row r="30" spans="1:42" x14ac:dyDescent="0.2">
      <c r="A30" s="20"/>
      <c r="B30" s="20"/>
      <c r="C30" s="20"/>
      <c r="D30" s="52"/>
      <c r="E30" s="52"/>
      <c r="F30" s="52"/>
      <c r="G30" s="52"/>
      <c r="H30" s="52"/>
      <c r="I30" s="52"/>
      <c r="J30" s="52"/>
      <c r="K30" s="52"/>
      <c r="L30" s="52"/>
      <c r="M30" s="52"/>
      <c r="N30" s="52"/>
      <c r="O30" s="52"/>
      <c r="P30" s="53">
        <f t="shared" si="7"/>
        <v>0</v>
      </c>
      <c r="Q30" s="53">
        <f t="shared" si="8"/>
        <v>0</v>
      </c>
      <c r="R30" s="52"/>
      <c r="S30" s="52"/>
      <c r="T30" s="52"/>
      <c r="U30" s="52"/>
      <c r="V30" s="52"/>
      <c r="W30" s="52"/>
      <c r="X30" s="52"/>
      <c r="Y30" s="52"/>
      <c r="Z30" s="54">
        <f t="shared" si="0"/>
        <v>0</v>
      </c>
      <c r="AA30" s="54">
        <f t="shared" si="1"/>
        <v>0</v>
      </c>
      <c r="AB30" s="55">
        <f t="shared" si="2"/>
        <v>0</v>
      </c>
      <c r="AC30" s="55">
        <f t="shared" si="3"/>
        <v>0</v>
      </c>
      <c r="AD30" s="56"/>
      <c r="AE30" s="57"/>
      <c r="AF30" s="57"/>
      <c r="AG30" s="57"/>
      <c r="AH30" s="57"/>
      <c r="AI30" s="57"/>
      <c r="AJ30" s="58">
        <f t="shared" si="4"/>
        <v>0</v>
      </c>
      <c r="AK30" s="59"/>
      <c r="AL30" s="59"/>
      <c r="AM30" s="60">
        <f t="shared" si="5"/>
        <v>0</v>
      </c>
      <c r="AN30" s="60">
        <f t="shared" si="6"/>
        <v>0</v>
      </c>
      <c r="AO30" s="4"/>
      <c r="AP30" s="4"/>
    </row>
    <row r="31" spans="1:42" x14ac:dyDescent="0.2">
      <c r="A31" s="20"/>
      <c r="B31" s="20"/>
      <c r="C31" s="20"/>
      <c r="D31" s="52"/>
      <c r="E31" s="52"/>
      <c r="F31" s="52"/>
      <c r="G31" s="52"/>
      <c r="H31" s="52"/>
      <c r="I31" s="52"/>
      <c r="J31" s="52"/>
      <c r="K31" s="52"/>
      <c r="L31" s="52"/>
      <c r="M31" s="52"/>
      <c r="N31" s="52"/>
      <c r="O31" s="52"/>
      <c r="P31" s="53">
        <f t="shared" si="7"/>
        <v>0</v>
      </c>
      <c r="Q31" s="53">
        <f t="shared" si="8"/>
        <v>0</v>
      </c>
      <c r="R31" s="52"/>
      <c r="S31" s="52"/>
      <c r="T31" s="52"/>
      <c r="U31" s="52"/>
      <c r="V31" s="52"/>
      <c r="W31" s="52"/>
      <c r="X31" s="52"/>
      <c r="Y31" s="52"/>
      <c r="Z31" s="54">
        <f t="shared" si="0"/>
        <v>0</v>
      </c>
      <c r="AA31" s="54">
        <f t="shared" si="1"/>
        <v>0</v>
      </c>
      <c r="AB31" s="55">
        <f t="shared" si="2"/>
        <v>0</v>
      </c>
      <c r="AC31" s="55">
        <f t="shared" si="3"/>
        <v>0</v>
      </c>
      <c r="AD31" s="56"/>
      <c r="AE31" s="57"/>
      <c r="AF31" s="57"/>
      <c r="AG31" s="57"/>
      <c r="AH31" s="57"/>
      <c r="AI31" s="57"/>
      <c r="AJ31" s="58">
        <f t="shared" si="4"/>
        <v>0</v>
      </c>
      <c r="AK31" s="59"/>
      <c r="AL31" s="59"/>
      <c r="AM31" s="60">
        <f t="shared" si="5"/>
        <v>0</v>
      </c>
      <c r="AN31" s="60">
        <f t="shared" si="6"/>
        <v>0</v>
      </c>
      <c r="AO31" s="4"/>
      <c r="AP31" s="4"/>
    </row>
    <row r="32" spans="1:42" x14ac:dyDescent="0.2">
      <c r="A32" s="20"/>
      <c r="B32" s="20"/>
      <c r="C32" s="20"/>
      <c r="D32" s="52"/>
      <c r="E32" s="52"/>
      <c r="F32" s="52"/>
      <c r="G32" s="52"/>
      <c r="H32" s="52"/>
      <c r="I32" s="52"/>
      <c r="J32" s="52"/>
      <c r="K32" s="52"/>
      <c r="L32" s="52"/>
      <c r="M32" s="52"/>
      <c r="N32" s="52"/>
      <c r="O32" s="52"/>
      <c r="P32" s="53">
        <f t="shared" si="7"/>
        <v>0</v>
      </c>
      <c r="Q32" s="53">
        <f t="shared" si="8"/>
        <v>0</v>
      </c>
      <c r="R32" s="52"/>
      <c r="S32" s="52"/>
      <c r="T32" s="52"/>
      <c r="U32" s="52"/>
      <c r="V32" s="52"/>
      <c r="W32" s="52"/>
      <c r="X32" s="52"/>
      <c r="Y32" s="52"/>
      <c r="Z32" s="54">
        <f t="shared" si="0"/>
        <v>0</v>
      </c>
      <c r="AA32" s="54">
        <f t="shared" si="1"/>
        <v>0</v>
      </c>
      <c r="AB32" s="55">
        <f t="shared" si="2"/>
        <v>0</v>
      </c>
      <c r="AC32" s="55">
        <f t="shared" si="3"/>
        <v>0</v>
      </c>
      <c r="AD32" s="56"/>
      <c r="AE32" s="57"/>
      <c r="AF32" s="57"/>
      <c r="AG32" s="57"/>
      <c r="AH32" s="57"/>
      <c r="AI32" s="57"/>
      <c r="AJ32" s="58">
        <f t="shared" si="4"/>
        <v>0</v>
      </c>
      <c r="AK32" s="59"/>
      <c r="AL32" s="59"/>
      <c r="AM32" s="60">
        <f t="shared" si="5"/>
        <v>0</v>
      </c>
      <c r="AN32" s="60">
        <f t="shared" si="6"/>
        <v>0</v>
      </c>
      <c r="AO32" s="4"/>
      <c r="AP32" s="4"/>
    </row>
    <row r="33" spans="1:42" x14ac:dyDescent="0.2">
      <c r="A33" s="20"/>
      <c r="B33" s="20"/>
      <c r="C33" s="20"/>
      <c r="D33" s="52"/>
      <c r="E33" s="52"/>
      <c r="F33" s="52"/>
      <c r="G33" s="52"/>
      <c r="H33" s="52"/>
      <c r="I33" s="52"/>
      <c r="J33" s="52"/>
      <c r="K33" s="52"/>
      <c r="L33" s="52"/>
      <c r="M33" s="52"/>
      <c r="N33" s="52"/>
      <c r="O33" s="52"/>
      <c r="P33" s="53">
        <f t="shared" si="7"/>
        <v>0</v>
      </c>
      <c r="Q33" s="53">
        <f t="shared" si="8"/>
        <v>0</v>
      </c>
      <c r="R33" s="52"/>
      <c r="S33" s="52"/>
      <c r="T33" s="52"/>
      <c r="U33" s="52"/>
      <c r="V33" s="52"/>
      <c r="W33" s="52"/>
      <c r="X33" s="52"/>
      <c r="Y33" s="52"/>
      <c r="Z33" s="54">
        <f t="shared" si="0"/>
        <v>0</v>
      </c>
      <c r="AA33" s="54">
        <f t="shared" si="1"/>
        <v>0</v>
      </c>
      <c r="AB33" s="55">
        <f t="shared" si="2"/>
        <v>0</v>
      </c>
      <c r="AC33" s="55">
        <f t="shared" si="3"/>
        <v>0</v>
      </c>
      <c r="AD33" s="56"/>
      <c r="AE33" s="57"/>
      <c r="AF33" s="57"/>
      <c r="AG33" s="57"/>
      <c r="AH33" s="57"/>
      <c r="AI33" s="57"/>
      <c r="AJ33" s="58">
        <f t="shared" si="4"/>
        <v>0</v>
      </c>
      <c r="AK33" s="59"/>
      <c r="AL33" s="59"/>
      <c r="AM33" s="60">
        <f t="shared" si="5"/>
        <v>0</v>
      </c>
      <c r="AN33" s="60">
        <f t="shared" si="6"/>
        <v>0</v>
      </c>
      <c r="AO33" s="4"/>
      <c r="AP33" s="4"/>
    </row>
    <row r="34" spans="1:42" x14ac:dyDescent="0.2">
      <c r="A34" s="20"/>
      <c r="B34" s="20"/>
      <c r="C34" s="20"/>
      <c r="D34" s="52"/>
      <c r="E34" s="52"/>
      <c r="F34" s="52"/>
      <c r="G34" s="52"/>
      <c r="H34" s="52"/>
      <c r="I34" s="52"/>
      <c r="J34" s="52"/>
      <c r="K34" s="52"/>
      <c r="L34" s="52"/>
      <c r="M34" s="52"/>
      <c r="N34" s="52"/>
      <c r="O34" s="52"/>
      <c r="P34" s="53">
        <f t="shared" si="7"/>
        <v>0</v>
      </c>
      <c r="Q34" s="53">
        <f t="shared" si="8"/>
        <v>0</v>
      </c>
      <c r="R34" s="52"/>
      <c r="S34" s="52"/>
      <c r="T34" s="52"/>
      <c r="U34" s="52"/>
      <c r="V34" s="52"/>
      <c r="W34" s="52"/>
      <c r="X34" s="52"/>
      <c r="Y34" s="52"/>
      <c r="Z34" s="54">
        <f t="shared" si="0"/>
        <v>0</v>
      </c>
      <c r="AA34" s="54">
        <f t="shared" si="1"/>
        <v>0</v>
      </c>
      <c r="AB34" s="55">
        <f t="shared" si="2"/>
        <v>0</v>
      </c>
      <c r="AC34" s="55">
        <f t="shared" si="3"/>
        <v>0</v>
      </c>
      <c r="AD34" s="56"/>
      <c r="AE34" s="57"/>
      <c r="AF34" s="57"/>
      <c r="AG34" s="57"/>
      <c r="AH34" s="57"/>
      <c r="AI34" s="57"/>
      <c r="AJ34" s="58">
        <f t="shared" si="4"/>
        <v>0</v>
      </c>
      <c r="AK34" s="59"/>
      <c r="AL34" s="59"/>
      <c r="AM34" s="60">
        <f t="shared" si="5"/>
        <v>0</v>
      </c>
      <c r="AN34" s="60">
        <f t="shared" si="6"/>
        <v>0</v>
      </c>
      <c r="AO34" s="4"/>
      <c r="AP34" s="4"/>
    </row>
    <row r="35" spans="1:42" x14ac:dyDescent="0.2">
      <c r="A35" s="20"/>
      <c r="B35" s="20"/>
      <c r="C35" s="20"/>
      <c r="D35" s="52"/>
      <c r="E35" s="52"/>
      <c r="F35" s="52"/>
      <c r="G35" s="52"/>
      <c r="H35" s="52"/>
      <c r="I35" s="52"/>
      <c r="J35" s="52"/>
      <c r="K35" s="52"/>
      <c r="L35" s="52"/>
      <c r="M35" s="52"/>
      <c r="N35" s="52"/>
      <c r="O35" s="52"/>
      <c r="P35" s="53">
        <f t="shared" si="7"/>
        <v>0</v>
      </c>
      <c r="Q35" s="53">
        <f t="shared" si="8"/>
        <v>0</v>
      </c>
      <c r="R35" s="52"/>
      <c r="S35" s="52"/>
      <c r="T35" s="52"/>
      <c r="U35" s="52"/>
      <c r="V35" s="52"/>
      <c r="W35" s="52"/>
      <c r="X35" s="52"/>
      <c r="Y35" s="52"/>
      <c r="Z35" s="54">
        <f t="shared" si="0"/>
        <v>0</v>
      </c>
      <c r="AA35" s="54">
        <f t="shared" si="1"/>
        <v>0</v>
      </c>
      <c r="AB35" s="55">
        <f t="shared" si="2"/>
        <v>0</v>
      </c>
      <c r="AC35" s="55">
        <f t="shared" si="3"/>
        <v>0</v>
      </c>
      <c r="AD35" s="56"/>
      <c r="AE35" s="57"/>
      <c r="AF35" s="57"/>
      <c r="AG35" s="57"/>
      <c r="AH35" s="57"/>
      <c r="AI35" s="57"/>
      <c r="AJ35" s="58">
        <f t="shared" si="4"/>
        <v>0</v>
      </c>
      <c r="AK35" s="59"/>
      <c r="AL35" s="59"/>
      <c r="AM35" s="60">
        <f t="shared" si="5"/>
        <v>0</v>
      </c>
      <c r="AN35" s="60">
        <f t="shared" si="6"/>
        <v>0</v>
      </c>
      <c r="AO35" s="4"/>
      <c r="AP35" s="4"/>
    </row>
    <row r="36" spans="1:42" x14ac:dyDescent="0.2">
      <c r="A36" s="20"/>
      <c r="B36" s="20"/>
      <c r="C36" s="20"/>
      <c r="D36" s="52"/>
      <c r="E36" s="52"/>
      <c r="F36" s="52"/>
      <c r="G36" s="52"/>
      <c r="H36" s="52"/>
      <c r="I36" s="52"/>
      <c r="J36" s="52"/>
      <c r="K36" s="52"/>
      <c r="L36" s="52"/>
      <c r="M36" s="52"/>
      <c r="N36" s="52"/>
      <c r="O36" s="52"/>
      <c r="P36" s="53">
        <f t="shared" si="7"/>
        <v>0</v>
      </c>
      <c r="Q36" s="53">
        <f t="shared" si="8"/>
        <v>0</v>
      </c>
      <c r="R36" s="52"/>
      <c r="S36" s="52"/>
      <c r="T36" s="52"/>
      <c r="U36" s="52"/>
      <c r="V36" s="52"/>
      <c r="W36" s="52"/>
      <c r="X36" s="52"/>
      <c r="Y36" s="52"/>
      <c r="Z36" s="54">
        <f t="shared" si="0"/>
        <v>0</v>
      </c>
      <c r="AA36" s="54">
        <f t="shared" si="1"/>
        <v>0</v>
      </c>
      <c r="AB36" s="55">
        <f t="shared" si="2"/>
        <v>0</v>
      </c>
      <c r="AC36" s="55">
        <f t="shared" si="3"/>
        <v>0</v>
      </c>
      <c r="AD36" s="56"/>
      <c r="AE36" s="57"/>
      <c r="AF36" s="57"/>
      <c r="AG36" s="57"/>
      <c r="AH36" s="57"/>
      <c r="AI36" s="57"/>
      <c r="AJ36" s="58">
        <f t="shared" si="4"/>
        <v>0</v>
      </c>
      <c r="AK36" s="59"/>
      <c r="AL36" s="59"/>
      <c r="AM36" s="60">
        <f t="shared" si="5"/>
        <v>0</v>
      </c>
      <c r="AN36" s="60">
        <f t="shared" si="6"/>
        <v>0</v>
      </c>
      <c r="AO36" s="4"/>
      <c r="AP36" s="4"/>
    </row>
    <row r="37" spans="1:42" x14ac:dyDescent="0.2">
      <c r="A37" s="20"/>
      <c r="B37" s="20"/>
      <c r="C37" s="20"/>
      <c r="D37" s="52"/>
      <c r="E37" s="52"/>
      <c r="F37" s="52"/>
      <c r="G37" s="52"/>
      <c r="H37" s="52"/>
      <c r="I37" s="52"/>
      <c r="J37" s="52"/>
      <c r="K37" s="52"/>
      <c r="L37" s="52"/>
      <c r="M37" s="52"/>
      <c r="N37" s="52"/>
      <c r="O37" s="52"/>
      <c r="P37" s="53">
        <f t="shared" si="7"/>
        <v>0</v>
      </c>
      <c r="Q37" s="53">
        <f t="shared" si="8"/>
        <v>0</v>
      </c>
      <c r="R37" s="52"/>
      <c r="S37" s="52"/>
      <c r="T37" s="52"/>
      <c r="U37" s="52"/>
      <c r="V37" s="52"/>
      <c r="W37" s="52"/>
      <c r="X37" s="52"/>
      <c r="Y37" s="52"/>
      <c r="Z37" s="54">
        <f t="shared" si="0"/>
        <v>0</v>
      </c>
      <c r="AA37" s="54">
        <f t="shared" si="1"/>
        <v>0</v>
      </c>
      <c r="AB37" s="55">
        <f t="shared" si="2"/>
        <v>0</v>
      </c>
      <c r="AC37" s="55">
        <f t="shared" si="3"/>
        <v>0</v>
      </c>
      <c r="AD37" s="56"/>
      <c r="AE37" s="57"/>
      <c r="AF37" s="57"/>
      <c r="AG37" s="57"/>
      <c r="AH37" s="57"/>
      <c r="AI37" s="57"/>
      <c r="AJ37" s="58">
        <f t="shared" si="4"/>
        <v>0</v>
      </c>
      <c r="AK37" s="59"/>
      <c r="AL37" s="59"/>
      <c r="AM37" s="60">
        <f t="shared" si="5"/>
        <v>0</v>
      </c>
      <c r="AN37" s="60">
        <f t="shared" si="6"/>
        <v>0</v>
      </c>
      <c r="AO37" s="4"/>
      <c r="AP37" s="4"/>
    </row>
    <row r="38" spans="1:42" x14ac:dyDescent="0.2">
      <c r="A38" s="20"/>
      <c r="B38" s="20"/>
      <c r="C38" s="20"/>
      <c r="D38" s="52"/>
      <c r="E38" s="52"/>
      <c r="F38" s="52"/>
      <c r="G38" s="52"/>
      <c r="H38" s="52"/>
      <c r="I38" s="52"/>
      <c r="J38" s="52"/>
      <c r="K38" s="52"/>
      <c r="L38" s="52"/>
      <c r="M38" s="52"/>
      <c r="N38" s="52"/>
      <c r="O38" s="52"/>
      <c r="P38" s="53">
        <f t="shared" si="7"/>
        <v>0</v>
      </c>
      <c r="Q38" s="53">
        <f t="shared" si="8"/>
        <v>0</v>
      </c>
      <c r="R38" s="52"/>
      <c r="S38" s="52"/>
      <c r="T38" s="52"/>
      <c r="U38" s="52"/>
      <c r="V38" s="52"/>
      <c r="W38" s="52"/>
      <c r="X38" s="52"/>
      <c r="Y38" s="52"/>
      <c r="Z38" s="54">
        <f t="shared" si="0"/>
        <v>0</v>
      </c>
      <c r="AA38" s="54">
        <f t="shared" si="1"/>
        <v>0</v>
      </c>
      <c r="AB38" s="55">
        <f t="shared" si="2"/>
        <v>0</v>
      </c>
      <c r="AC38" s="55">
        <f t="shared" si="3"/>
        <v>0</v>
      </c>
      <c r="AD38" s="56"/>
      <c r="AE38" s="57"/>
      <c r="AF38" s="57"/>
      <c r="AG38" s="57"/>
      <c r="AH38" s="57"/>
      <c r="AI38" s="57"/>
      <c r="AJ38" s="58">
        <f t="shared" si="4"/>
        <v>0</v>
      </c>
      <c r="AK38" s="59"/>
      <c r="AL38" s="59"/>
      <c r="AM38" s="60">
        <f t="shared" si="5"/>
        <v>0</v>
      </c>
      <c r="AN38" s="60">
        <f t="shared" si="6"/>
        <v>0</v>
      </c>
      <c r="AO38" s="4"/>
      <c r="AP38" s="4"/>
    </row>
    <row r="39" spans="1:42" x14ac:dyDescent="0.2">
      <c r="A39" s="20"/>
      <c r="B39" s="20"/>
      <c r="C39" s="20"/>
      <c r="D39" s="52"/>
      <c r="E39" s="52"/>
      <c r="F39" s="52"/>
      <c r="G39" s="52"/>
      <c r="H39" s="52"/>
      <c r="I39" s="52"/>
      <c r="J39" s="52"/>
      <c r="K39" s="52"/>
      <c r="L39" s="52"/>
      <c r="M39" s="52"/>
      <c r="N39" s="52"/>
      <c r="O39" s="52"/>
      <c r="P39" s="53">
        <f t="shared" si="7"/>
        <v>0</v>
      </c>
      <c r="Q39" s="53">
        <f t="shared" si="8"/>
        <v>0</v>
      </c>
      <c r="R39" s="52"/>
      <c r="S39" s="52"/>
      <c r="T39" s="52"/>
      <c r="U39" s="52"/>
      <c r="V39" s="52"/>
      <c r="W39" s="52"/>
      <c r="X39" s="52"/>
      <c r="Y39" s="52"/>
      <c r="Z39" s="54">
        <f t="shared" si="0"/>
        <v>0</v>
      </c>
      <c r="AA39" s="54">
        <f t="shared" si="1"/>
        <v>0</v>
      </c>
      <c r="AB39" s="55">
        <f t="shared" si="2"/>
        <v>0</v>
      </c>
      <c r="AC39" s="55">
        <f t="shared" si="3"/>
        <v>0</v>
      </c>
      <c r="AD39" s="56"/>
      <c r="AE39" s="57"/>
      <c r="AF39" s="57"/>
      <c r="AG39" s="57"/>
      <c r="AH39" s="57"/>
      <c r="AI39" s="57"/>
      <c r="AJ39" s="58">
        <f t="shared" si="4"/>
        <v>0</v>
      </c>
      <c r="AK39" s="59"/>
      <c r="AL39" s="59"/>
      <c r="AM39" s="60">
        <f t="shared" si="5"/>
        <v>0</v>
      </c>
      <c r="AN39" s="60">
        <f t="shared" si="6"/>
        <v>0</v>
      </c>
      <c r="AO39" s="4"/>
      <c r="AP39" s="4"/>
    </row>
    <row r="40" spans="1:42" x14ac:dyDescent="0.2">
      <c r="A40" s="20"/>
      <c r="B40" s="20"/>
      <c r="C40" s="20"/>
      <c r="D40" s="52"/>
      <c r="E40" s="52"/>
      <c r="F40" s="52"/>
      <c r="G40" s="52"/>
      <c r="H40" s="52"/>
      <c r="I40" s="52"/>
      <c r="J40" s="52"/>
      <c r="K40" s="52"/>
      <c r="L40" s="52"/>
      <c r="M40" s="52"/>
      <c r="N40" s="52"/>
      <c r="O40" s="52"/>
      <c r="P40" s="53">
        <f t="shared" si="7"/>
        <v>0</v>
      </c>
      <c r="Q40" s="53">
        <f t="shared" si="8"/>
        <v>0</v>
      </c>
      <c r="R40" s="52"/>
      <c r="S40" s="52"/>
      <c r="T40" s="52"/>
      <c r="U40" s="52"/>
      <c r="V40" s="52"/>
      <c r="W40" s="52"/>
      <c r="X40" s="52"/>
      <c r="Y40" s="52"/>
      <c r="Z40" s="54">
        <f t="shared" si="0"/>
        <v>0</v>
      </c>
      <c r="AA40" s="54">
        <f t="shared" si="1"/>
        <v>0</v>
      </c>
      <c r="AB40" s="55">
        <f t="shared" si="2"/>
        <v>0</v>
      </c>
      <c r="AC40" s="55">
        <f t="shared" si="3"/>
        <v>0</v>
      </c>
      <c r="AD40" s="56"/>
      <c r="AE40" s="57"/>
      <c r="AF40" s="57"/>
      <c r="AG40" s="57"/>
      <c r="AH40" s="57"/>
      <c r="AI40" s="57"/>
      <c r="AJ40" s="58">
        <f t="shared" si="4"/>
        <v>0</v>
      </c>
      <c r="AK40" s="59"/>
      <c r="AL40" s="59"/>
      <c r="AM40" s="60">
        <f t="shared" si="5"/>
        <v>0</v>
      </c>
      <c r="AN40" s="60">
        <f t="shared" si="6"/>
        <v>0</v>
      </c>
      <c r="AO40" s="4"/>
      <c r="AP40" s="4"/>
    </row>
    <row r="41" spans="1:42" x14ac:dyDescent="0.2">
      <c r="A41" s="20"/>
      <c r="B41" s="20"/>
      <c r="C41" s="20"/>
      <c r="D41" s="52"/>
      <c r="E41" s="52"/>
      <c r="F41" s="52"/>
      <c r="G41" s="52"/>
      <c r="H41" s="52"/>
      <c r="I41" s="52"/>
      <c r="J41" s="52"/>
      <c r="K41" s="52"/>
      <c r="L41" s="52"/>
      <c r="M41" s="52"/>
      <c r="N41" s="52"/>
      <c r="O41" s="52"/>
      <c r="P41" s="53">
        <f t="shared" si="7"/>
        <v>0</v>
      </c>
      <c r="Q41" s="53">
        <f t="shared" si="8"/>
        <v>0</v>
      </c>
      <c r="R41" s="52"/>
      <c r="S41" s="52"/>
      <c r="T41" s="52"/>
      <c r="U41" s="52"/>
      <c r="V41" s="52"/>
      <c r="W41" s="52"/>
      <c r="X41" s="52"/>
      <c r="Y41" s="52"/>
      <c r="Z41" s="54">
        <f t="shared" si="0"/>
        <v>0</v>
      </c>
      <c r="AA41" s="54">
        <f t="shared" si="1"/>
        <v>0</v>
      </c>
      <c r="AB41" s="55">
        <f t="shared" si="2"/>
        <v>0</v>
      </c>
      <c r="AC41" s="55">
        <f t="shared" si="3"/>
        <v>0</v>
      </c>
      <c r="AD41" s="56"/>
      <c r="AE41" s="57"/>
      <c r="AF41" s="57"/>
      <c r="AG41" s="57"/>
      <c r="AH41" s="57"/>
      <c r="AI41" s="57"/>
      <c r="AJ41" s="58">
        <f t="shared" si="4"/>
        <v>0</v>
      </c>
      <c r="AK41" s="59"/>
      <c r="AL41" s="59"/>
      <c r="AM41" s="60">
        <f t="shared" si="5"/>
        <v>0</v>
      </c>
      <c r="AN41" s="60">
        <f t="shared" si="6"/>
        <v>0</v>
      </c>
      <c r="AO41" s="4"/>
      <c r="AP41" s="4"/>
    </row>
    <row r="42" spans="1:42" x14ac:dyDescent="0.2">
      <c r="A42" s="20"/>
      <c r="B42" s="20"/>
      <c r="C42" s="20"/>
      <c r="D42" s="52"/>
      <c r="E42" s="52"/>
      <c r="F42" s="52"/>
      <c r="G42" s="52"/>
      <c r="H42" s="52"/>
      <c r="I42" s="52"/>
      <c r="J42" s="52"/>
      <c r="K42" s="52"/>
      <c r="L42" s="52"/>
      <c r="M42" s="52"/>
      <c r="N42" s="52"/>
      <c r="O42" s="52"/>
      <c r="P42" s="53">
        <f t="shared" si="7"/>
        <v>0</v>
      </c>
      <c r="Q42" s="53">
        <f t="shared" si="8"/>
        <v>0</v>
      </c>
      <c r="R42" s="52"/>
      <c r="S42" s="52"/>
      <c r="T42" s="52"/>
      <c r="U42" s="52"/>
      <c r="V42" s="52"/>
      <c r="W42" s="52"/>
      <c r="X42" s="52"/>
      <c r="Y42" s="52"/>
      <c r="Z42" s="54">
        <f t="shared" si="0"/>
        <v>0</v>
      </c>
      <c r="AA42" s="54">
        <f t="shared" si="1"/>
        <v>0</v>
      </c>
      <c r="AB42" s="55">
        <f t="shared" si="2"/>
        <v>0</v>
      </c>
      <c r="AC42" s="55">
        <f t="shared" si="3"/>
        <v>0</v>
      </c>
      <c r="AD42" s="56"/>
      <c r="AE42" s="57"/>
      <c r="AF42" s="57"/>
      <c r="AG42" s="57"/>
      <c r="AH42" s="57"/>
      <c r="AI42" s="57"/>
      <c r="AJ42" s="58">
        <f t="shared" si="4"/>
        <v>0</v>
      </c>
      <c r="AK42" s="59"/>
      <c r="AL42" s="59"/>
      <c r="AM42" s="60">
        <f t="shared" si="5"/>
        <v>0</v>
      </c>
      <c r="AN42" s="60">
        <f t="shared" si="6"/>
        <v>0</v>
      </c>
      <c r="AO42" s="4"/>
      <c r="AP42" s="4"/>
    </row>
    <row r="43" spans="1:42" x14ac:dyDescent="0.2">
      <c r="A43" s="20"/>
      <c r="B43" s="20"/>
      <c r="C43" s="20"/>
      <c r="D43" s="52"/>
      <c r="E43" s="52"/>
      <c r="F43" s="52"/>
      <c r="G43" s="52"/>
      <c r="H43" s="52"/>
      <c r="I43" s="52"/>
      <c r="J43" s="52"/>
      <c r="K43" s="52"/>
      <c r="L43" s="52"/>
      <c r="M43" s="52"/>
      <c r="N43" s="52"/>
      <c r="O43" s="52"/>
      <c r="P43" s="53">
        <f t="shared" si="7"/>
        <v>0</v>
      </c>
      <c r="Q43" s="53">
        <f t="shared" si="8"/>
        <v>0</v>
      </c>
      <c r="R43" s="52"/>
      <c r="S43" s="52"/>
      <c r="T43" s="52"/>
      <c r="U43" s="52"/>
      <c r="V43" s="52"/>
      <c r="W43" s="52"/>
      <c r="X43" s="52"/>
      <c r="Y43" s="52"/>
      <c r="Z43" s="54">
        <f t="shared" si="0"/>
        <v>0</v>
      </c>
      <c r="AA43" s="54">
        <f t="shared" si="1"/>
        <v>0</v>
      </c>
      <c r="AB43" s="55">
        <f t="shared" si="2"/>
        <v>0</v>
      </c>
      <c r="AC43" s="55">
        <f t="shared" si="3"/>
        <v>0</v>
      </c>
      <c r="AD43" s="56"/>
      <c r="AE43" s="57"/>
      <c r="AF43" s="57"/>
      <c r="AG43" s="57"/>
      <c r="AH43" s="57"/>
      <c r="AI43" s="57"/>
      <c r="AJ43" s="58">
        <f t="shared" si="4"/>
        <v>0</v>
      </c>
      <c r="AK43" s="59"/>
      <c r="AL43" s="59"/>
      <c r="AM43" s="60">
        <f t="shared" si="5"/>
        <v>0</v>
      </c>
      <c r="AN43" s="60">
        <f t="shared" si="6"/>
        <v>0</v>
      </c>
      <c r="AO43" s="4"/>
      <c r="AP43" s="4"/>
    </row>
    <row r="44" spans="1:42" x14ac:dyDescent="0.2">
      <c r="A44" s="20"/>
      <c r="B44" s="20"/>
      <c r="C44" s="20"/>
      <c r="D44" s="52"/>
      <c r="E44" s="52"/>
      <c r="F44" s="52"/>
      <c r="G44" s="52"/>
      <c r="H44" s="52"/>
      <c r="I44" s="52"/>
      <c r="J44" s="52"/>
      <c r="K44" s="52"/>
      <c r="L44" s="52"/>
      <c r="M44" s="52"/>
      <c r="N44" s="52"/>
      <c r="O44" s="52"/>
      <c r="P44" s="53">
        <f t="shared" si="7"/>
        <v>0</v>
      </c>
      <c r="Q44" s="53">
        <f t="shared" si="8"/>
        <v>0</v>
      </c>
      <c r="R44" s="52"/>
      <c r="S44" s="52"/>
      <c r="T44" s="52"/>
      <c r="U44" s="52"/>
      <c r="V44" s="52"/>
      <c r="W44" s="52"/>
      <c r="X44" s="52"/>
      <c r="Y44" s="52"/>
      <c r="Z44" s="54">
        <f t="shared" si="0"/>
        <v>0</v>
      </c>
      <c r="AA44" s="54">
        <f t="shared" si="1"/>
        <v>0</v>
      </c>
      <c r="AB44" s="55">
        <f t="shared" si="2"/>
        <v>0</v>
      </c>
      <c r="AC44" s="55">
        <f t="shared" si="3"/>
        <v>0</v>
      </c>
      <c r="AD44" s="56"/>
      <c r="AE44" s="57"/>
      <c r="AF44" s="57"/>
      <c r="AG44" s="57"/>
      <c r="AH44" s="57"/>
      <c r="AI44" s="57"/>
      <c r="AJ44" s="58">
        <f t="shared" si="4"/>
        <v>0</v>
      </c>
      <c r="AK44" s="59"/>
      <c r="AL44" s="59"/>
      <c r="AM44" s="60">
        <f t="shared" si="5"/>
        <v>0</v>
      </c>
      <c r="AN44" s="60">
        <f t="shared" si="6"/>
        <v>0</v>
      </c>
      <c r="AO44" s="4"/>
      <c r="AP44" s="4"/>
    </row>
    <row r="45" spans="1:42" x14ac:dyDescent="0.2">
      <c r="A45" s="20"/>
      <c r="B45" s="20"/>
      <c r="C45" s="20"/>
      <c r="D45" s="52"/>
      <c r="E45" s="52"/>
      <c r="F45" s="52"/>
      <c r="G45" s="52"/>
      <c r="H45" s="52"/>
      <c r="I45" s="52"/>
      <c r="J45" s="52"/>
      <c r="K45" s="52"/>
      <c r="L45" s="52"/>
      <c r="M45" s="52"/>
      <c r="N45" s="52"/>
      <c r="O45" s="52"/>
      <c r="P45" s="53">
        <f t="shared" si="7"/>
        <v>0</v>
      </c>
      <c r="Q45" s="53">
        <f t="shared" si="8"/>
        <v>0</v>
      </c>
      <c r="R45" s="52"/>
      <c r="S45" s="52"/>
      <c r="T45" s="52"/>
      <c r="U45" s="52"/>
      <c r="V45" s="52"/>
      <c r="W45" s="52"/>
      <c r="X45" s="52"/>
      <c r="Y45" s="52"/>
      <c r="Z45" s="54">
        <f t="shared" si="0"/>
        <v>0</v>
      </c>
      <c r="AA45" s="54">
        <f t="shared" si="1"/>
        <v>0</v>
      </c>
      <c r="AB45" s="55">
        <f t="shared" si="2"/>
        <v>0</v>
      </c>
      <c r="AC45" s="55">
        <f t="shared" si="3"/>
        <v>0</v>
      </c>
      <c r="AD45" s="56"/>
      <c r="AE45" s="57"/>
      <c r="AF45" s="57"/>
      <c r="AG45" s="57"/>
      <c r="AH45" s="57"/>
      <c r="AI45" s="57"/>
      <c r="AJ45" s="58">
        <f t="shared" si="4"/>
        <v>0</v>
      </c>
      <c r="AK45" s="59"/>
      <c r="AL45" s="59"/>
      <c r="AM45" s="60">
        <f t="shared" si="5"/>
        <v>0</v>
      </c>
      <c r="AN45" s="60">
        <f t="shared" si="6"/>
        <v>0</v>
      </c>
      <c r="AO45" s="4"/>
      <c r="AP45" s="4"/>
    </row>
    <row r="46" spans="1:42" x14ac:dyDescent="0.2">
      <c r="A46" s="20"/>
      <c r="B46" s="20"/>
      <c r="C46" s="20"/>
      <c r="D46" s="52"/>
      <c r="E46" s="52"/>
      <c r="F46" s="52"/>
      <c r="G46" s="52"/>
      <c r="H46" s="52"/>
      <c r="I46" s="52"/>
      <c r="J46" s="52"/>
      <c r="K46" s="52"/>
      <c r="L46" s="52"/>
      <c r="M46" s="52"/>
      <c r="N46" s="52"/>
      <c r="O46" s="52"/>
      <c r="P46" s="53">
        <f t="shared" si="7"/>
        <v>0</v>
      </c>
      <c r="Q46" s="53">
        <f t="shared" si="8"/>
        <v>0</v>
      </c>
      <c r="R46" s="52"/>
      <c r="S46" s="52"/>
      <c r="T46" s="52"/>
      <c r="U46" s="52"/>
      <c r="V46" s="52"/>
      <c r="W46" s="52"/>
      <c r="X46" s="52"/>
      <c r="Y46" s="52"/>
      <c r="Z46" s="54">
        <f t="shared" si="0"/>
        <v>0</v>
      </c>
      <c r="AA46" s="54">
        <f t="shared" si="1"/>
        <v>0</v>
      </c>
      <c r="AB46" s="55">
        <f t="shared" si="2"/>
        <v>0</v>
      </c>
      <c r="AC46" s="55">
        <f t="shared" si="3"/>
        <v>0</v>
      </c>
      <c r="AD46" s="56"/>
      <c r="AE46" s="57"/>
      <c r="AF46" s="57"/>
      <c r="AG46" s="57"/>
      <c r="AH46" s="57"/>
      <c r="AI46" s="57"/>
      <c r="AJ46" s="58">
        <f t="shared" si="4"/>
        <v>0</v>
      </c>
      <c r="AK46" s="59"/>
      <c r="AL46" s="59"/>
      <c r="AM46" s="60">
        <f t="shared" si="5"/>
        <v>0</v>
      </c>
      <c r="AN46" s="60">
        <f t="shared" si="6"/>
        <v>0</v>
      </c>
      <c r="AO46" s="4"/>
      <c r="AP46" s="4"/>
    </row>
    <row r="47" spans="1:42" x14ac:dyDescent="0.2">
      <c r="A47" s="20"/>
      <c r="B47" s="20"/>
      <c r="C47" s="20"/>
      <c r="D47" s="52"/>
      <c r="E47" s="52"/>
      <c r="F47" s="52"/>
      <c r="G47" s="52"/>
      <c r="H47" s="52"/>
      <c r="I47" s="52"/>
      <c r="J47" s="52"/>
      <c r="K47" s="52"/>
      <c r="L47" s="52"/>
      <c r="M47" s="52"/>
      <c r="N47" s="52"/>
      <c r="O47" s="52"/>
      <c r="P47" s="53">
        <f t="shared" si="7"/>
        <v>0</v>
      </c>
      <c r="Q47" s="53">
        <f t="shared" si="8"/>
        <v>0</v>
      </c>
      <c r="R47" s="52"/>
      <c r="S47" s="52"/>
      <c r="T47" s="52"/>
      <c r="U47" s="52"/>
      <c r="V47" s="52"/>
      <c r="W47" s="52"/>
      <c r="X47" s="52"/>
      <c r="Y47" s="52"/>
      <c r="Z47" s="54">
        <f t="shared" si="0"/>
        <v>0</v>
      </c>
      <c r="AA47" s="54">
        <f t="shared" si="1"/>
        <v>0</v>
      </c>
      <c r="AB47" s="55">
        <f t="shared" si="2"/>
        <v>0</v>
      </c>
      <c r="AC47" s="55">
        <f t="shared" si="3"/>
        <v>0</v>
      </c>
      <c r="AD47" s="56"/>
      <c r="AE47" s="57"/>
      <c r="AF47" s="57"/>
      <c r="AG47" s="57"/>
      <c r="AH47" s="57"/>
      <c r="AI47" s="57"/>
      <c r="AJ47" s="58">
        <f t="shared" si="4"/>
        <v>0</v>
      </c>
      <c r="AK47" s="59"/>
      <c r="AL47" s="59"/>
      <c r="AM47" s="60">
        <f t="shared" si="5"/>
        <v>0</v>
      </c>
      <c r="AN47" s="60">
        <f t="shared" si="6"/>
        <v>0</v>
      </c>
      <c r="AO47" s="4"/>
      <c r="AP47" s="4"/>
    </row>
    <row r="48" spans="1:42" x14ac:dyDescent="0.2">
      <c r="A48" s="20"/>
      <c r="B48" s="20"/>
      <c r="C48" s="20"/>
      <c r="D48" s="52"/>
      <c r="E48" s="52"/>
      <c r="F48" s="52"/>
      <c r="G48" s="52"/>
      <c r="H48" s="52"/>
      <c r="I48" s="52"/>
      <c r="J48" s="52"/>
      <c r="K48" s="52"/>
      <c r="L48" s="52"/>
      <c r="M48" s="52"/>
      <c r="N48" s="52"/>
      <c r="O48" s="52"/>
      <c r="P48" s="53">
        <f t="shared" si="7"/>
        <v>0</v>
      </c>
      <c r="Q48" s="53">
        <f t="shared" si="8"/>
        <v>0</v>
      </c>
      <c r="R48" s="52"/>
      <c r="S48" s="52"/>
      <c r="T48" s="52"/>
      <c r="U48" s="52"/>
      <c r="V48" s="52"/>
      <c r="W48" s="52"/>
      <c r="X48" s="52"/>
      <c r="Y48" s="52"/>
      <c r="Z48" s="54">
        <f t="shared" si="0"/>
        <v>0</v>
      </c>
      <c r="AA48" s="54">
        <f t="shared" si="1"/>
        <v>0</v>
      </c>
      <c r="AB48" s="55">
        <f t="shared" si="2"/>
        <v>0</v>
      </c>
      <c r="AC48" s="55">
        <f t="shared" si="3"/>
        <v>0</v>
      </c>
      <c r="AD48" s="56"/>
      <c r="AE48" s="57"/>
      <c r="AF48" s="57"/>
      <c r="AG48" s="57"/>
      <c r="AH48" s="57"/>
      <c r="AI48" s="57"/>
      <c r="AJ48" s="58">
        <f t="shared" si="4"/>
        <v>0</v>
      </c>
      <c r="AK48" s="59"/>
      <c r="AL48" s="59"/>
      <c r="AM48" s="60">
        <f t="shared" si="5"/>
        <v>0</v>
      </c>
      <c r="AN48" s="60">
        <f t="shared" si="6"/>
        <v>0</v>
      </c>
      <c r="AO48" s="4"/>
      <c r="AP48" s="4"/>
    </row>
    <row r="49" spans="1:42" x14ac:dyDescent="0.2">
      <c r="A49" s="20"/>
      <c r="B49" s="20"/>
      <c r="C49" s="20"/>
      <c r="D49" s="52"/>
      <c r="E49" s="52"/>
      <c r="F49" s="52"/>
      <c r="G49" s="52"/>
      <c r="H49" s="52"/>
      <c r="I49" s="52"/>
      <c r="J49" s="52"/>
      <c r="K49" s="52"/>
      <c r="L49" s="52"/>
      <c r="M49" s="52"/>
      <c r="N49" s="52"/>
      <c r="O49" s="52"/>
      <c r="P49" s="53">
        <f t="shared" si="7"/>
        <v>0</v>
      </c>
      <c r="Q49" s="53">
        <f t="shared" si="8"/>
        <v>0</v>
      </c>
      <c r="R49" s="52"/>
      <c r="S49" s="52"/>
      <c r="T49" s="52"/>
      <c r="U49" s="52"/>
      <c r="V49" s="52"/>
      <c r="W49" s="52"/>
      <c r="X49" s="52"/>
      <c r="Y49" s="52"/>
      <c r="Z49" s="54">
        <f t="shared" si="0"/>
        <v>0</v>
      </c>
      <c r="AA49" s="54">
        <f t="shared" si="1"/>
        <v>0</v>
      </c>
      <c r="AB49" s="55">
        <f t="shared" si="2"/>
        <v>0</v>
      </c>
      <c r="AC49" s="55">
        <f t="shared" si="3"/>
        <v>0</v>
      </c>
      <c r="AD49" s="56"/>
      <c r="AE49" s="57"/>
      <c r="AF49" s="57"/>
      <c r="AG49" s="57"/>
      <c r="AH49" s="57"/>
      <c r="AI49" s="57"/>
      <c r="AJ49" s="58">
        <f t="shared" si="4"/>
        <v>0</v>
      </c>
      <c r="AK49" s="59"/>
      <c r="AL49" s="59"/>
      <c r="AM49" s="60">
        <f t="shared" si="5"/>
        <v>0</v>
      </c>
      <c r="AN49" s="60">
        <f t="shared" si="6"/>
        <v>0</v>
      </c>
      <c r="AO49" s="4"/>
      <c r="AP49" s="4"/>
    </row>
    <row r="50" spans="1:42" x14ac:dyDescent="0.2">
      <c r="A50" s="20"/>
      <c r="B50" s="20"/>
      <c r="C50" s="20"/>
      <c r="D50" s="52"/>
      <c r="E50" s="52"/>
      <c r="F50" s="52"/>
      <c r="G50" s="52"/>
      <c r="H50" s="52"/>
      <c r="I50" s="52"/>
      <c r="J50" s="52"/>
      <c r="K50" s="52"/>
      <c r="L50" s="52"/>
      <c r="M50" s="52"/>
      <c r="N50" s="52"/>
      <c r="O50" s="52"/>
      <c r="P50" s="53">
        <f t="shared" si="7"/>
        <v>0</v>
      </c>
      <c r="Q50" s="53">
        <f t="shared" si="8"/>
        <v>0</v>
      </c>
      <c r="R50" s="52"/>
      <c r="S50" s="52"/>
      <c r="T50" s="52"/>
      <c r="U50" s="52"/>
      <c r="V50" s="52"/>
      <c r="W50" s="52"/>
      <c r="X50" s="52"/>
      <c r="Y50" s="52"/>
      <c r="Z50" s="54">
        <f t="shared" si="0"/>
        <v>0</v>
      </c>
      <c r="AA50" s="54">
        <f t="shared" si="1"/>
        <v>0</v>
      </c>
      <c r="AB50" s="55">
        <f t="shared" si="2"/>
        <v>0</v>
      </c>
      <c r="AC50" s="55">
        <f t="shared" si="3"/>
        <v>0</v>
      </c>
      <c r="AD50" s="56"/>
      <c r="AE50" s="57"/>
      <c r="AF50" s="57"/>
      <c r="AG50" s="57"/>
      <c r="AH50" s="57"/>
      <c r="AI50" s="57"/>
      <c r="AJ50" s="58">
        <f t="shared" si="4"/>
        <v>0</v>
      </c>
      <c r="AK50" s="59"/>
      <c r="AL50" s="59"/>
      <c r="AM50" s="60">
        <f t="shared" si="5"/>
        <v>0</v>
      </c>
      <c r="AN50" s="60">
        <f t="shared" si="6"/>
        <v>0</v>
      </c>
      <c r="AO50" s="4"/>
      <c r="AP50" s="4"/>
    </row>
    <row r="51" spans="1:42" x14ac:dyDescent="0.2">
      <c r="A51" s="20"/>
      <c r="B51" s="20"/>
      <c r="C51" s="20"/>
      <c r="D51" s="52"/>
      <c r="E51" s="52"/>
      <c r="F51" s="52"/>
      <c r="G51" s="52"/>
      <c r="H51" s="52"/>
      <c r="I51" s="52"/>
      <c r="J51" s="52"/>
      <c r="K51" s="52"/>
      <c r="L51" s="52"/>
      <c r="M51" s="52"/>
      <c r="N51" s="52"/>
      <c r="O51" s="52"/>
      <c r="P51" s="53">
        <f t="shared" si="7"/>
        <v>0</v>
      </c>
      <c r="Q51" s="53">
        <f t="shared" si="8"/>
        <v>0</v>
      </c>
      <c r="R51" s="52"/>
      <c r="S51" s="52"/>
      <c r="T51" s="52"/>
      <c r="U51" s="52"/>
      <c r="V51" s="52"/>
      <c r="W51" s="52"/>
      <c r="X51" s="52"/>
      <c r="Y51" s="52"/>
      <c r="Z51" s="54">
        <f t="shared" si="0"/>
        <v>0</v>
      </c>
      <c r="AA51" s="54">
        <f t="shared" si="1"/>
        <v>0</v>
      </c>
      <c r="AB51" s="55">
        <f t="shared" si="2"/>
        <v>0</v>
      </c>
      <c r="AC51" s="55">
        <f t="shared" si="3"/>
        <v>0</v>
      </c>
      <c r="AD51" s="56"/>
      <c r="AE51" s="57"/>
      <c r="AF51" s="57"/>
      <c r="AG51" s="57"/>
      <c r="AH51" s="57"/>
      <c r="AI51" s="57"/>
      <c r="AJ51" s="58">
        <f t="shared" si="4"/>
        <v>0</v>
      </c>
      <c r="AK51" s="59"/>
      <c r="AL51" s="59"/>
      <c r="AM51" s="60">
        <f t="shared" si="5"/>
        <v>0</v>
      </c>
      <c r="AN51" s="60">
        <f t="shared" si="6"/>
        <v>0</v>
      </c>
      <c r="AO51" s="4"/>
      <c r="AP51" s="4"/>
    </row>
    <row r="52" spans="1:42" x14ac:dyDescent="0.2">
      <c r="A52" s="2"/>
      <c r="B52" s="2"/>
      <c r="C52" s="2"/>
      <c r="D52" s="2"/>
      <c r="E52" s="2"/>
      <c r="F52" s="2"/>
      <c r="G52" s="2"/>
      <c r="H52" s="2"/>
      <c r="I52" s="2"/>
      <c r="J52" s="2"/>
      <c r="K52" s="2"/>
      <c r="L52" s="2"/>
      <c r="M52" s="2"/>
      <c r="N52" s="2"/>
      <c r="O52" s="2"/>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sheetData>
  <sheetProtection selectLockedCells="1"/>
  <mergeCells count="34">
    <mergeCell ref="A2:H2"/>
    <mergeCell ref="AP4:AP6"/>
    <mergeCell ref="X5:Y5"/>
    <mergeCell ref="Z5:AA5"/>
    <mergeCell ref="AB4:AC5"/>
    <mergeCell ref="R4:AA4"/>
    <mergeCell ref="AG5:AG6"/>
    <mergeCell ref="V5:W5"/>
    <mergeCell ref="AO4:AO6"/>
    <mergeCell ref="A4:A6"/>
    <mergeCell ref="AN4:AN6"/>
    <mergeCell ref="B4:B6"/>
    <mergeCell ref="C4:C6"/>
    <mergeCell ref="D4:Q4"/>
    <mergeCell ref="D5:E5"/>
    <mergeCell ref="H5:I5"/>
    <mergeCell ref="F5:G5"/>
    <mergeCell ref="AD4:AJ4"/>
    <mergeCell ref="J5:K5"/>
    <mergeCell ref="AH5:AH6"/>
    <mergeCell ref="AE5:AE6"/>
    <mergeCell ref="AK4:AM4"/>
    <mergeCell ref="L5:M5"/>
    <mergeCell ref="AL5:AL6"/>
    <mergeCell ref="AJ5:AJ6"/>
    <mergeCell ref="R5:S5"/>
    <mergeCell ref="AD5:AD6"/>
    <mergeCell ref="N5:O5"/>
    <mergeCell ref="AI5:AI6"/>
    <mergeCell ref="T5:U5"/>
    <mergeCell ref="AM5:AM6"/>
    <mergeCell ref="AF5:AF6"/>
    <mergeCell ref="AK5:AK6"/>
    <mergeCell ref="P5:Q5"/>
  </mergeCells>
  <phoneticPr fontId="51" type="noConversion"/>
  <conditionalFormatting sqref="T7:T51 V7:V51 R7:R51 X7:X51 N7:N51 D7:D51 F7:F51 H7:H51 J7:J51 L7:L51">
    <cfRule type="expression" dxfId="123" priority="1" stopIfTrue="1">
      <formula>AND(NOT(ISBLANK(E7)),ISBLANK(D7))</formula>
    </cfRule>
  </conditionalFormatting>
  <conditionalFormatting sqref="U7:U51 W7:W51 S7:S51 Y7:Y51 O7:O51 E7:E51 G7:G51 I7:I51 K7:K51 M7:M51">
    <cfRule type="expression" dxfId="122" priority="2" stopIfTrue="1">
      <formula>AND(NOT(ISBLANK(D7)),ISBLANK(E7))</formula>
    </cfRule>
  </conditionalFormatting>
  <conditionalFormatting sqref="B7:B51">
    <cfRule type="expression" dxfId="121" priority="3" stopIfTrue="1">
      <formula>AND(NOT(ISBLANK($A7)),ISBLANK(B7))</formula>
    </cfRule>
  </conditionalFormatting>
  <conditionalFormatting sqref="C7:C51">
    <cfRule type="expression" dxfId="120" priority="4" stopIfTrue="1">
      <formula>AND(NOT(ISBLANK(A7)),ISBLANK(C7))</formula>
    </cfRule>
  </conditionalFormatting>
  <dataValidations xWindow="131" yWindow="543" count="7">
    <dataValidation operator="lessThanOrEqual" allowBlank="1" showInputMessage="1" showErrorMessage="1" error="FTE cannot be greater than Headcount_x000a_" sqref="R52:AN65536 A52:O65536 AO7:AP65536 AB6:AC51 AQ1:IV1048576 R4 A4:C4 P5 AB4 AO4:AP4 P7:Q65536"/>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1">
      <formula1>INDIRECT("List_of_organisations")</formula1>
    </dataValidation>
    <dataValidation type="decimal" operator="greaterThanOrEqual" allowBlank="1" showInputMessage="1" showErrorMessage="1" sqref="AD7:AI51 AK7:AL51">
      <formula1>0</formula1>
    </dataValidation>
    <dataValidation type="custom" allowBlank="1" showInputMessage="1" showErrorMessage="1" errorTitle="FTE" error="The value entered in the FTE field must be less than or equal to the value entered in the headcount field." sqref="U7:U51 S7:S51 Y7:Y51 W7:W51 M7:M51 E7:E51 O7:O51 K7:K51 I7:I51 G7:G51">
      <formula1>E7&lt;=D7</formula1>
    </dataValidation>
    <dataValidation type="custom" allowBlank="1" showInputMessage="1" showErrorMessage="1" errorTitle="Headcount" error="The value entered in the headcount field must be greater than or equal to the value entered in the FTE field." sqref="T7:T51 R7:R51 X7:X51 V7:V51 F7:F51 D7:D51 N7:N51 L7:L51 J7:J51 H7:H51">
      <formula1>D7&gt;=E7</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1">
      <formula1>INDIRECT("Organisation_Type")</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1">
      <formula1>INDIRECT("Main_Department")</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3"/>
  <sheetViews>
    <sheetView workbookViewId="0">
      <selection activeCell="O8" sqref="O8"/>
    </sheetView>
  </sheetViews>
  <sheetFormatPr defaultColWidth="8.88671875" defaultRowHeight="15" x14ac:dyDescent="0.2"/>
  <cols>
    <col min="1" max="1" width="23.5546875" style="3" customWidth="1"/>
    <col min="2" max="2" width="15.109375" style="3" customWidth="1"/>
    <col min="3" max="3" width="13.109375" style="3" customWidth="1"/>
    <col min="4" max="15" width="9.6640625" style="3" customWidth="1"/>
    <col min="16" max="17" width="9.1093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88671875" style="2" customWidth="1"/>
    <col min="41" max="41" width="18" style="2" customWidth="1"/>
    <col min="42" max="42" width="17.33203125" style="2" customWidth="1"/>
    <col min="43" max="16384" width="8.88671875" style="2"/>
  </cols>
  <sheetData>
    <row r="1" spans="1:42" ht="7.5" customHeight="1" x14ac:dyDescent="0.2">
      <c r="A1" s="50"/>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row>
    <row r="2" spans="1:42" ht="113.25" customHeight="1" x14ac:dyDescent="0.2">
      <c r="A2" s="235" t="s">
        <v>335</v>
      </c>
      <c r="B2" s="236"/>
      <c r="C2" s="236"/>
      <c r="D2" s="236"/>
      <c r="E2" s="236"/>
      <c r="F2" s="236"/>
      <c r="G2" s="236"/>
      <c r="H2" s="237"/>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row>
    <row r="3" spans="1:42" ht="7.5" customHeight="1" x14ac:dyDescent="0.2">
      <c r="A3" s="50"/>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row>
    <row r="4" spans="1:42" s="1" customFormat="1" ht="15" customHeight="1" x14ac:dyDescent="0.2">
      <c r="A4" s="211" t="s">
        <v>72</v>
      </c>
      <c r="B4" s="215" t="s">
        <v>1</v>
      </c>
      <c r="C4" s="215" t="s">
        <v>0</v>
      </c>
      <c r="D4" s="209" t="s">
        <v>12</v>
      </c>
      <c r="E4" s="219"/>
      <c r="F4" s="219"/>
      <c r="G4" s="219"/>
      <c r="H4" s="219"/>
      <c r="I4" s="219"/>
      <c r="J4" s="219"/>
      <c r="K4" s="219"/>
      <c r="L4" s="219"/>
      <c r="M4" s="219"/>
      <c r="N4" s="219"/>
      <c r="O4" s="219"/>
      <c r="P4" s="219"/>
      <c r="Q4" s="220"/>
      <c r="R4" s="218" t="s">
        <v>79</v>
      </c>
      <c r="S4" s="229"/>
      <c r="T4" s="229"/>
      <c r="U4" s="229"/>
      <c r="V4" s="229"/>
      <c r="W4" s="229"/>
      <c r="X4" s="229"/>
      <c r="Y4" s="229"/>
      <c r="Z4" s="229"/>
      <c r="AA4" s="210"/>
      <c r="AB4" s="225" t="s">
        <v>132</v>
      </c>
      <c r="AC4" s="226"/>
      <c r="AD4" s="221" t="s">
        <v>70</v>
      </c>
      <c r="AE4" s="222"/>
      <c r="AF4" s="222"/>
      <c r="AG4" s="222"/>
      <c r="AH4" s="222"/>
      <c r="AI4" s="222"/>
      <c r="AJ4" s="223"/>
      <c r="AK4" s="230" t="s">
        <v>78</v>
      </c>
      <c r="AL4" s="231"/>
      <c r="AM4" s="231"/>
      <c r="AN4" s="232" t="s">
        <v>126</v>
      </c>
      <c r="AO4" s="211" t="s">
        <v>129</v>
      </c>
      <c r="AP4" s="211" t="s">
        <v>97</v>
      </c>
    </row>
    <row r="5" spans="1:42" s="1" customFormat="1" ht="53.25" customHeight="1" x14ac:dyDescent="0.2">
      <c r="A5" s="213"/>
      <c r="B5" s="213"/>
      <c r="C5" s="213"/>
      <c r="D5" s="216" t="s">
        <v>8</v>
      </c>
      <c r="E5" s="217"/>
      <c r="F5" s="216" t="s">
        <v>7</v>
      </c>
      <c r="G5" s="217"/>
      <c r="H5" s="216" t="s">
        <v>6</v>
      </c>
      <c r="I5" s="217"/>
      <c r="J5" s="216" t="s">
        <v>10</v>
      </c>
      <c r="K5" s="217"/>
      <c r="L5" s="216" t="s">
        <v>5</v>
      </c>
      <c r="M5" s="217"/>
      <c r="N5" s="216" t="s">
        <v>9</v>
      </c>
      <c r="O5" s="217"/>
      <c r="P5" s="209" t="s">
        <v>13</v>
      </c>
      <c r="Q5" s="220"/>
      <c r="R5" s="209" t="s">
        <v>74</v>
      </c>
      <c r="S5" s="210"/>
      <c r="T5" s="218" t="s">
        <v>3</v>
      </c>
      <c r="U5" s="210"/>
      <c r="V5" s="218" t="s">
        <v>4</v>
      </c>
      <c r="W5" s="210"/>
      <c r="X5" s="218" t="s">
        <v>75</v>
      </c>
      <c r="Y5" s="210"/>
      <c r="Z5" s="209" t="s">
        <v>14</v>
      </c>
      <c r="AA5" s="220"/>
      <c r="AB5" s="227"/>
      <c r="AC5" s="228"/>
      <c r="AD5" s="211" t="s">
        <v>102</v>
      </c>
      <c r="AE5" s="211" t="s">
        <v>101</v>
      </c>
      <c r="AF5" s="211" t="s">
        <v>103</v>
      </c>
      <c r="AG5" s="211" t="s">
        <v>104</v>
      </c>
      <c r="AH5" s="211" t="s">
        <v>105</v>
      </c>
      <c r="AI5" s="211" t="s">
        <v>106</v>
      </c>
      <c r="AJ5" s="208" t="s">
        <v>125</v>
      </c>
      <c r="AK5" s="211" t="s">
        <v>122</v>
      </c>
      <c r="AL5" s="211" t="s">
        <v>123</v>
      </c>
      <c r="AM5" s="211" t="s">
        <v>124</v>
      </c>
      <c r="AN5" s="233"/>
      <c r="AO5" s="224"/>
      <c r="AP5" s="224"/>
    </row>
    <row r="6" spans="1:42" ht="57.75" customHeight="1" x14ac:dyDescent="0.2">
      <c r="A6" s="214"/>
      <c r="B6" s="214"/>
      <c r="C6" s="214"/>
      <c r="D6" s="65" t="s">
        <v>2</v>
      </c>
      <c r="E6" s="65" t="s">
        <v>11</v>
      </c>
      <c r="F6" s="65" t="s">
        <v>2</v>
      </c>
      <c r="G6" s="65" t="s">
        <v>11</v>
      </c>
      <c r="H6" s="65" t="s">
        <v>2</v>
      </c>
      <c r="I6" s="65" t="s">
        <v>11</v>
      </c>
      <c r="J6" s="65" t="s">
        <v>2</v>
      </c>
      <c r="K6" s="65" t="s">
        <v>11</v>
      </c>
      <c r="L6" s="65" t="s">
        <v>2</v>
      </c>
      <c r="M6" s="65" t="s">
        <v>11</v>
      </c>
      <c r="N6" s="65" t="s">
        <v>2</v>
      </c>
      <c r="O6" s="65" t="s">
        <v>11</v>
      </c>
      <c r="P6" s="65" t="s">
        <v>2</v>
      </c>
      <c r="Q6" s="65" t="s">
        <v>11</v>
      </c>
      <c r="R6" s="66" t="s">
        <v>2</v>
      </c>
      <c r="S6" s="66" t="s">
        <v>11</v>
      </c>
      <c r="T6" s="66" t="s">
        <v>2</v>
      </c>
      <c r="U6" s="66" t="s">
        <v>11</v>
      </c>
      <c r="V6" s="66" t="s">
        <v>2</v>
      </c>
      <c r="W6" s="66" t="s">
        <v>11</v>
      </c>
      <c r="X6" s="66" t="s">
        <v>2</v>
      </c>
      <c r="Y6" s="66" t="s">
        <v>11</v>
      </c>
      <c r="Z6" s="66" t="s">
        <v>2</v>
      </c>
      <c r="AA6" s="66" t="s">
        <v>11</v>
      </c>
      <c r="AB6" s="67" t="s">
        <v>2</v>
      </c>
      <c r="AC6" s="68" t="s">
        <v>11</v>
      </c>
      <c r="AD6" s="212"/>
      <c r="AE6" s="212"/>
      <c r="AF6" s="212"/>
      <c r="AG6" s="212"/>
      <c r="AH6" s="212"/>
      <c r="AI6" s="212"/>
      <c r="AJ6" s="208"/>
      <c r="AK6" s="212"/>
      <c r="AL6" s="212"/>
      <c r="AM6" s="212"/>
      <c r="AN6" s="234"/>
      <c r="AO6" s="212"/>
      <c r="AP6" s="212"/>
    </row>
    <row r="7" spans="1:42" ht="30" x14ac:dyDescent="0.2">
      <c r="A7" s="92" t="s">
        <v>55</v>
      </c>
      <c r="B7" s="93" t="s">
        <v>139</v>
      </c>
      <c r="C7" s="93" t="s">
        <v>55</v>
      </c>
      <c r="D7" s="87">
        <v>10201</v>
      </c>
      <c r="E7" s="87">
        <v>9748.96162162162</v>
      </c>
      <c r="F7" s="87">
        <v>5514</v>
      </c>
      <c r="G7" s="87">
        <v>5385.9789189189196</v>
      </c>
      <c r="H7" s="87">
        <v>8141</v>
      </c>
      <c r="I7" s="87">
        <v>7979.823513513511</v>
      </c>
      <c r="J7" s="87">
        <v>1348</v>
      </c>
      <c r="K7" s="87">
        <v>1327.75081081081</v>
      </c>
      <c r="L7" s="87">
        <v>171</v>
      </c>
      <c r="M7" s="87">
        <v>168.667567567568</v>
      </c>
      <c r="N7" s="87">
        <f>10248+1886</f>
        <v>12134</v>
      </c>
      <c r="O7" s="87">
        <f>9875.38891891892+1886</f>
        <v>11761.388918918919</v>
      </c>
      <c r="P7" s="95">
        <f t="shared" ref="P7:P51" si="0">SUM(D7,F7,H7,J7,L7,N7)</f>
        <v>37509</v>
      </c>
      <c r="Q7" s="95">
        <f t="shared" ref="Q7:Q51" si="1">SUM(E7,G7,I7,K7,M7,O7)</f>
        <v>36372.571351351347</v>
      </c>
      <c r="R7" s="87">
        <v>81.256329113924053</v>
      </c>
      <c r="S7" s="87">
        <v>78.671128830819484</v>
      </c>
      <c r="T7" s="87">
        <v>235.74367088607596</v>
      </c>
      <c r="U7" s="87">
        <v>234.59887116918051</v>
      </c>
      <c r="V7" s="87">
        <v>172</v>
      </c>
      <c r="W7" s="87">
        <v>171.540540540541</v>
      </c>
      <c r="X7" s="87">
        <v>40</v>
      </c>
      <c r="Y7" s="87">
        <v>39.027027027026996</v>
      </c>
      <c r="Z7" s="96">
        <f t="shared" ref="Z7:Z51" si="2">SUM(R7,T7,V7,X7,)</f>
        <v>529</v>
      </c>
      <c r="AA7" s="96">
        <f t="shared" ref="AA7:AA51" si="3">SUM(S7,U7,W7,Y7)</f>
        <v>523.83756756756793</v>
      </c>
      <c r="AB7" s="97">
        <f t="shared" ref="AB7:AB51" si="4">P7+Z7</f>
        <v>38038</v>
      </c>
      <c r="AC7" s="97">
        <f t="shared" ref="AC7:AC51" si="5">Q7+AA7</f>
        <v>36896.408918918918</v>
      </c>
      <c r="AD7" s="56">
        <v>90256000</v>
      </c>
      <c r="AE7" s="57">
        <v>0</v>
      </c>
      <c r="AF7" s="57">
        <v>0</v>
      </c>
      <c r="AG7" s="57">
        <v>4790000</v>
      </c>
      <c r="AH7" s="57">
        <v>17648000</v>
      </c>
      <c r="AI7" s="57">
        <v>7270000</v>
      </c>
      <c r="AJ7" s="97">
        <f t="shared" ref="AJ7:AJ51" si="6">SUM(AD7:AI7)</f>
        <v>119964000</v>
      </c>
      <c r="AK7" s="59">
        <v>4833000</v>
      </c>
      <c r="AL7" s="59">
        <v>1105000</v>
      </c>
      <c r="AM7" s="106">
        <f t="shared" ref="AM7:AM51" si="7">SUM(AK7:AL7)</f>
        <v>5938000</v>
      </c>
      <c r="AN7" s="106">
        <f t="shared" ref="AN7:AN51" si="8">SUM(AM7,AJ7)</f>
        <v>125902000</v>
      </c>
      <c r="AO7" s="102"/>
      <c r="AP7" s="51"/>
    </row>
    <row r="8" spans="1:42" ht="30" x14ac:dyDescent="0.2">
      <c r="A8" s="92" t="s">
        <v>331</v>
      </c>
      <c r="B8" s="93" t="s">
        <v>139</v>
      </c>
      <c r="C8" s="93" t="s">
        <v>55</v>
      </c>
      <c r="D8" s="87">
        <v>914</v>
      </c>
      <c r="E8" s="87">
        <v>859.91675675675697</v>
      </c>
      <c r="F8" s="87">
        <v>1528</v>
      </c>
      <c r="G8" s="87">
        <v>1481.42432432432</v>
      </c>
      <c r="H8" s="87">
        <v>5178</v>
      </c>
      <c r="I8" s="87">
        <v>5064.98243243243</v>
      </c>
      <c r="J8" s="87">
        <v>1129</v>
      </c>
      <c r="K8" s="87">
        <v>1119.2859459459501</v>
      </c>
      <c r="L8" s="87">
        <v>80</v>
      </c>
      <c r="M8" s="87">
        <v>78.312432432432402</v>
      </c>
      <c r="N8" s="87">
        <f>1751+28</f>
        <v>1779</v>
      </c>
      <c r="O8" s="87">
        <f>1731.19864864865+28</f>
        <v>1759.1986486486501</v>
      </c>
      <c r="P8" s="95">
        <f t="shared" si="0"/>
        <v>10608</v>
      </c>
      <c r="Q8" s="95">
        <f t="shared" si="1"/>
        <v>10363.12054054054</v>
      </c>
      <c r="R8" s="87">
        <v>216</v>
      </c>
      <c r="S8" s="87">
        <v>215.81</v>
      </c>
      <c r="T8" s="87">
        <v>179</v>
      </c>
      <c r="U8" s="87">
        <v>178.29</v>
      </c>
      <c r="V8" s="87">
        <v>9</v>
      </c>
      <c r="W8" s="87">
        <v>9</v>
      </c>
      <c r="X8" s="87">
        <v>0</v>
      </c>
      <c r="Y8" s="87">
        <v>0</v>
      </c>
      <c r="Z8" s="96">
        <f t="shared" si="2"/>
        <v>404</v>
      </c>
      <c r="AA8" s="96">
        <f t="shared" si="3"/>
        <v>403.1</v>
      </c>
      <c r="AB8" s="97">
        <f t="shared" si="4"/>
        <v>11012</v>
      </c>
      <c r="AC8" s="97">
        <f t="shared" si="5"/>
        <v>10766.22054054054</v>
      </c>
      <c r="AD8" s="56">
        <v>28586000</v>
      </c>
      <c r="AE8" s="57">
        <v>0</v>
      </c>
      <c r="AF8" s="57">
        <v>0</v>
      </c>
      <c r="AG8" s="57">
        <v>975000</v>
      </c>
      <c r="AH8" s="57">
        <v>5852000</v>
      </c>
      <c r="AI8" s="57">
        <v>2333000</v>
      </c>
      <c r="AJ8" s="97">
        <f t="shared" si="6"/>
        <v>37746000</v>
      </c>
      <c r="AK8" s="59">
        <v>1889000</v>
      </c>
      <c r="AL8" s="59">
        <v>2148000</v>
      </c>
      <c r="AM8" s="106">
        <f t="shared" si="7"/>
        <v>4037000</v>
      </c>
      <c r="AN8" s="106">
        <f t="shared" si="8"/>
        <v>41783000</v>
      </c>
      <c r="AO8" s="103"/>
      <c r="AP8" s="4"/>
    </row>
    <row r="9" spans="1:42" ht="30" x14ac:dyDescent="0.2">
      <c r="A9" s="104" t="s">
        <v>294</v>
      </c>
      <c r="B9" s="93" t="s">
        <v>68</v>
      </c>
      <c r="C9" s="93" t="s">
        <v>55</v>
      </c>
      <c r="D9" s="87">
        <v>217</v>
      </c>
      <c r="E9" s="87">
        <v>213.6</v>
      </c>
      <c r="F9" s="87">
        <v>230</v>
      </c>
      <c r="G9" s="87">
        <v>220.12</v>
      </c>
      <c r="H9" s="87">
        <v>1806</v>
      </c>
      <c r="I9" s="87">
        <v>1733.29</v>
      </c>
      <c r="J9" s="87">
        <v>1490</v>
      </c>
      <c r="K9" s="87">
        <v>1418.29</v>
      </c>
      <c r="L9" s="87">
        <v>38</v>
      </c>
      <c r="M9" s="87">
        <v>35.24</v>
      </c>
      <c r="N9" s="87">
        <v>0</v>
      </c>
      <c r="O9" s="87">
        <v>0</v>
      </c>
      <c r="P9" s="95">
        <f t="shared" si="0"/>
        <v>3781</v>
      </c>
      <c r="Q9" s="95">
        <f t="shared" si="1"/>
        <v>3620.54</v>
      </c>
      <c r="R9" s="87">
        <v>1</v>
      </c>
      <c r="S9" s="87">
        <v>1</v>
      </c>
      <c r="T9" s="87">
        <v>0</v>
      </c>
      <c r="U9" s="87">
        <v>0</v>
      </c>
      <c r="V9" s="87">
        <v>161</v>
      </c>
      <c r="W9" s="87">
        <v>152.4</v>
      </c>
      <c r="X9" s="87">
        <v>0</v>
      </c>
      <c r="Y9" s="87">
        <v>0</v>
      </c>
      <c r="Z9" s="96">
        <f t="shared" si="2"/>
        <v>162</v>
      </c>
      <c r="AA9" s="96">
        <f t="shared" si="3"/>
        <v>153.4</v>
      </c>
      <c r="AB9" s="97">
        <f t="shared" si="4"/>
        <v>3943</v>
      </c>
      <c r="AC9" s="97">
        <f t="shared" si="5"/>
        <v>3773.94</v>
      </c>
      <c r="AD9" s="59">
        <v>11066275.01</v>
      </c>
      <c r="AE9" s="59">
        <v>100712.41</v>
      </c>
      <c r="AF9" s="59">
        <v>0</v>
      </c>
      <c r="AG9" s="59">
        <v>376653.15</v>
      </c>
      <c r="AH9" s="59">
        <v>2364394.63</v>
      </c>
      <c r="AI9" s="59">
        <v>976143.21</v>
      </c>
      <c r="AJ9" s="106">
        <f t="shared" si="6"/>
        <v>14884178.41</v>
      </c>
      <c r="AK9" s="59">
        <v>1146401.08</v>
      </c>
      <c r="AL9" s="100">
        <v>0</v>
      </c>
      <c r="AM9" s="106">
        <f t="shared" si="7"/>
        <v>1146401.08</v>
      </c>
      <c r="AN9" s="106">
        <f t="shared" si="8"/>
        <v>16030579.49</v>
      </c>
      <c r="AO9" s="105">
        <v>42216</v>
      </c>
      <c r="AP9" s="4" t="s">
        <v>333</v>
      </c>
    </row>
    <row r="10" spans="1:42" ht="45" x14ac:dyDescent="0.2">
      <c r="A10" s="104" t="s">
        <v>192</v>
      </c>
      <c r="B10" s="93" t="s">
        <v>134</v>
      </c>
      <c r="C10" s="93" t="s">
        <v>55</v>
      </c>
      <c r="D10" s="87">
        <v>140</v>
      </c>
      <c r="E10" s="87">
        <v>137.21</v>
      </c>
      <c r="F10" s="87">
        <v>308</v>
      </c>
      <c r="G10" s="87">
        <v>289.85000000000002</v>
      </c>
      <c r="H10" s="87">
        <v>439</v>
      </c>
      <c r="I10" s="87">
        <v>424.48</v>
      </c>
      <c r="J10" s="87">
        <v>67</v>
      </c>
      <c r="K10" s="87">
        <v>66.760000000000005</v>
      </c>
      <c r="L10" s="87">
        <v>3</v>
      </c>
      <c r="M10" s="87">
        <v>3</v>
      </c>
      <c r="N10" s="87">
        <v>0</v>
      </c>
      <c r="O10" s="87">
        <v>0</v>
      </c>
      <c r="P10" s="95">
        <f t="shared" si="0"/>
        <v>957</v>
      </c>
      <c r="Q10" s="95">
        <f t="shared" si="1"/>
        <v>921.30000000000007</v>
      </c>
      <c r="R10" s="87">
        <v>29</v>
      </c>
      <c r="S10" s="87">
        <v>29</v>
      </c>
      <c r="T10" s="87">
        <v>0</v>
      </c>
      <c r="U10" s="87">
        <v>0</v>
      </c>
      <c r="V10" s="87">
        <v>56</v>
      </c>
      <c r="W10" s="87">
        <v>55.2</v>
      </c>
      <c r="X10" s="87">
        <v>0</v>
      </c>
      <c r="Y10" s="87">
        <v>0</v>
      </c>
      <c r="Z10" s="96">
        <f t="shared" si="2"/>
        <v>85</v>
      </c>
      <c r="AA10" s="96">
        <f t="shared" si="3"/>
        <v>84.2</v>
      </c>
      <c r="AB10" s="97">
        <f t="shared" si="4"/>
        <v>1042</v>
      </c>
      <c r="AC10" s="97">
        <f t="shared" si="5"/>
        <v>1005.5000000000001</v>
      </c>
      <c r="AD10" s="59">
        <v>2366644</v>
      </c>
      <c r="AE10" s="59">
        <v>57747</v>
      </c>
      <c r="AF10" s="59">
        <v>1750</v>
      </c>
      <c r="AG10" s="59">
        <v>61848</v>
      </c>
      <c r="AH10" s="59">
        <v>499203</v>
      </c>
      <c r="AI10" s="59">
        <v>192039</v>
      </c>
      <c r="AJ10" s="106">
        <f t="shared" si="6"/>
        <v>3179231</v>
      </c>
      <c r="AK10" s="59">
        <v>568606</v>
      </c>
      <c r="AL10" s="100">
        <v>0</v>
      </c>
      <c r="AM10" s="106">
        <f t="shared" si="7"/>
        <v>568606</v>
      </c>
      <c r="AN10" s="106">
        <f t="shared" si="8"/>
        <v>3747837</v>
      </c>
      <c r="AO10" s="102"/>
      <c r="AP10" s="4"/>
    </row>
    <row r="11" spans="1:42" ht="45" x14ac:dyDescent="0.2">
      <c r="A11" s="93" t="s">
        <v>195</v>
      </c>
      <c r="B11" s="93" t="s">
        <v>134</v>
      </c>
      <c r="C11" s="93" t="s">
        <v>55</v>
      </c>
      <c r="D11" s="81">
        <v>0</v>
      </c>
      <c r="E11" s="52">
        <v>0</v>
      </c>
      <c r="F11" s="52">
        <v>0</v>
      </c>
      <c r="G11" s="52">
        <v>0</v>
      </c>
      <c r="H11" s="52">
        <v>0</v>
      </c>
      <c r="I11" s="52">
        <v>0</v>
      </c>
      <c r="J11" s="52">
        <v>0</v>
      </c>
      <c r="K11" s="52">
        <v>0</v>
      </c>
      <c r="L11" s="52">
        <v>0</v>
      </c>
      <c r="M11" s="52">
        <v>0</v>
      </c>
      <c r="N11" s="52">
        <v>178</v>
      </c>
      <c r="O11" s="52">
        <v>165</v>
      </c>
      <c r="P11" s="95">
        <f t="shared" si="0"/>
        <v>178</v>
      </c>
      <c r="Q11" s="95">
        <f t="shared" si="1"/>
        <v>165</v>
      </c>
      <c r="R11" s="87">
        <v>0</v>
      </c>
      <c r="S11" s="87">
        <v>0</v>
      </c>
      <c r="T11" s="87">
        <v>0</v>
      </c>
      <c r="U11" s="87">
        <v>0</v>
      </c>
      <c r="V11" s="87">
        <v>0</v>
      </c>
      <c r="W11" s="87">
        <v>0</v>
      </c>
      <c r="X11" s="87">
        <v>0</v>
      </c>
      <c r="Y11" s="87">
        <v>0</v>
      </c>
      <c r="Z11" s="96">
        <f t="shared" si="2"/>
        <v>0</v>
      </c>
      <c r="AA11" s="96">
        <f t="shared" si="3"/>
        <v>0</v>
      </c>
      <c r="AB11" s="97">
        <f t="shared" si="4"/>
        <v>178</v>
      </c>
      <c r="AC11" s="97">
        <f t="shared" si="5"/>
        <v>165</v>
      </c>
      <c r="AD11" s="56">
        <v>358957</v>
      </c>
      <c r="AE11" s="57">
        <v>6224</v>
      </c>
      <c r="AF11" s="57">
        <v>0</v>
      </c>
      <c r="AG11" s="57">
        <v>6971</v>
      </c>
      <c r="AH11" s="57">
        <v>19186</v>
      </c>
      <c r="AI11" s="57">
        <v>32820</v>
      </c>
      <c r="AJ11" s="97">
        <f t="shared" si="6"/>
        <v>424158</v>
      </c>
      <c r="AK11" s="100">
        <v>0</v>
      </c>
      <c r="AL11" s="100">
        <v>0</v>
      </c>
      <c r="AM11" s="106">
        <f t="shared" si="7"/>
        <v>0</v>
      </c>
      <c r="AN11" s="106">
        <f t="shared" si="8"/>
        <v>424158</v>
      </c>
      <c r="AO11" s="102"/>
      <c r="AP11" s="51" t="s">
        <v>332</v>
      </c>
    </row>
    <row r="12" spans="1:42" ht="45" x14ac:dyDescent="0.2">
      <c r="A12" s="93" t="s">
        <v>193</v>
      </c>
      <c r="B12" s="93" t="s">
        <v>134</v>
      </c>
      <c r="C12" s="93" t="s">
        <v>55</v>
      </c>
      <c r="D12" s="87">
        <v>0</v>
      </c>
      <c r="E12" s="87">
        <v>0</v>
      </c>
      <c r="F12" s="87">
        <v>0</v>
      </c>
      <c r="G12" s="87">
        <v>0</v>
      </c>
      <c r="H12" s="87">
        <v>3</v>
      </c>
      <c r="I12" s="87">
        <v>3</v>
      </c>
      <c r="J12" s="87">
        <v>3</v>
      </c>
      <c r="K12" s="87">
        <v>3</v>
      </c>
      <c r="L12" s="87">
        <v>1</v>
      </c>
      <c r="M12" s="87">
        <v>1</v>
      </c>
      <c r="N12" s="87">
        <v>32</v>
      </c>
      <c r="O12" s="87">
        <v>31.28</v>
      </c>
      <c r="P12" s="95">
        <f t="shared" si="0"/>
        <v>39</v>
      </c>
      <c r="Q12" s="95">
        <f t="shared" si="1"/>
        <v>38.28</v>
      </c>
      <c r="R12" s="52">
        <v>0</v>
      </c>
      <c r="S12" s="52">
        <v>0</v>
      </c>
      <c r="T12" s="52">
        <v>0</v>
      </c>
      <c r="U12" s="52">
        <v>0</v>
      </c>
      <c r="V12" s="52">
        <v>0</v>
      </c>
      <c r="W12" s="52">
        <v>0</v>
      </c>
      <c r="X12" s="52">
        <v>1</v>
      </c>
      <c r="Y12" s="52">
        <v>0.4</v>
      </c>
      <c r="Z12" s="96">
        <f t="shared" si="2"/>
        <v>1</v>
      </c>
      <c r="AA12" s="96">
        <f t="shared" si="3"/>
        <v>0.4</v>
      </c>
      <c r="AB12" s="97">
        <f t="shared" si="4"/>
        <v>40</v>
      </c>
      <c r="AC12" s="97">
        <f t="shared" si="5"/>
        <v>38.68</v>
      </c>
      <c r="AD12" s="56">
        <v>112869.86</v>
      </c>
      <c r="AE12" s="57">
        <v>8458.4500000000007</v>
      </c>
      <c r="AF12" s="57">
        <v>0</v>
      </c>
      <c r="AG12" s="57">
        <v>0</v>
      </c>
      <c r="AH12" s="57">
        <v>25677.79</v>
      </c>
      <c r="AI12" s="57">
        <v>7536.25</v>
      </c>
      <c r="AJ12" s="106">
        <f t="shared" si="6"/>
        <v>154542.35</v>
      </c>
      <c r="AK12" s="100"/>
      <c r="AL12" s="100"/>
      <c r="AM12" s="106">
        <f t="shared" si="7"/>
        <v>0</v>
      </c>
      <c r="AN12" s="106">
        <f t="shared" si="8"/>
        <v>154542.35</v>
      </c>
      <c r="AO12" s="103"/>
      <c r="AP12" s="4"/>
    </row>
    <row r="13" spans="1:42" ht="30" x14ac:dyDescent="0.2">
      <c r="A13" s="93" t="s">
        <v>194</v>
      </c>
      <c r="B13" s="93" t="s">
        <v>71</v>
      </c>
      <c r="C13" s="93" t="s">
        <v>55</v>
      </c>
      <c r="D13" s="52">
        <v>139</v>
      </c>
      <c r="E13" s="87">
        <v>50.69</v>
      </c>
      <c r="F13" s="52">
        <v>45</v>
      </c>
      <c r="G13" s="52">
        <v>42.2</v>
      </c>
      <c r="H13" s="52">
        <v>24</v>
      </c>
      <c r="I13" s="52">
        <v>24</v>
      </c>
      <c r="J13" s="52">
        <v>1</v>
      </c>
      <c r="K13" s="52">
        <v>1</v>
      </c>
      <c r="L13" s="52">
        <v>4</v>
      </c>
      <c r="M13" s="52">
        <v>4</v>
      </c>
      <c r="N13" s="52">
        <v>0</v>
      </c>
      <c r="O13" s="52">
        <v>0</v>
      </c>
      <c r="P13" s="95">
        <f t="shared" si="0"/>
        <v>213</v>
      </c>
      <c r="Q13" s="95">
        <f t="shared" si="1"/>
        <v>121.89</v>
      </c>
      <c r="R13" s="87">
        <v>0</v>
      </c>
      <c r="S13" s="87">
        <v>0</v>
      </c>
      <c r="T13" s="87">
        <v>0</v>
      </c>
      <c r="U13" s="87">
        <v>0</v>
      </c>
      <c r="V13" s="87">
        <v>0</v>
      </c>
      <c r="W13" s="87">
        <v>0</v>
      </c>
      <c r="X13" s="87">
        <v>0</v>
      </c>
      <c r="Y13" s="87">
        <v>0</v>
      </c>
      <c r="Z13" s="96">
        <f t="shared" si="2"/>
        <v>0</v>
      </c>
      <c r="AA13" s="96">
        <f t="shared" si="3"/>
        <v>0</v>
      </c>
      <c r="AB13" s="97">
        <f t="shared" si="4"/>
        <v>213</v>
      </c>
      <c r="AC13" s="97">
        <f t="shared" si="5"/>
        <v>121.89</v>
      </c>
      <c r="AD13" s="56">
        <v>325142</v>
      </c>
      <c r="AE13" s="57">
        <v>0</v>
      </c>
      <c r="AF13" s="57">
        <v>0</v>
      </c>
      <c r="AG13" s="57">
        <v>0</v>
      </c>
      <c r="AH13" s="57">
        <v>3848</v>
      </c>
      <c r="AI13" s="57">
        <v>26590</v>
      </c>
      <c r="AJ13" s="97">
        <f t="shared" si="6"/>
        <v>355580</v>
      </c>
      <c r="AK13" s="59">
        <v>3125</v>
      </c>
      <c r="AL13" s="59">
        <v>0</v>
      </c>
      <c r="AM13" s="106">
        <f t="shared" si="7"/>
        <v>3125</v>
      </c>
      <c r="AN13" s="106">
        <f t="shared" si="8"/>
        <v>358705</v>
      </c>
      <c r="AO13" s="103"/>
      <c r="AP13" s="4"/>
    </row>
    <row r="14" spans="1:42" ht="30" x14ac:dyDescent="0.2">
      <c r="A14" s="92" t="s">
        <v>327</v>
      </c>
      <c r="B14" s="93" t="s">
        <v>68</v>
      </c>
      <c r="C14" s="93" t="s">
        <v>55</v>
      </c>
      <c r="D14" s="81">
        <v>76</v>
      </c>
      <c r="E14" s="87">
        <v>73.38000000000001</v>
      </c>
      <c r="F14" s="52">
        <v>317</v>
      </c>
      <c r="G14" s="87">
        <v>307.2</v>
      </c>
      <c r="H14" s="52">
        <v>31</v>
      </c>
      <c r="I14" s="52">
        <v>31</v>
      </c>
      <c r="J14" s="52">
        <v>11</v>
      </c>
      <c r="K14" s="52">
        <v>11</v>
      </c>
      <c r="L14" s="52">
        <v>1</v>
      </c>
      <c r="M14" s="52">
        <v>1</v>
      </c>
      <c r="N14" s="52">
        <v>0</v>
      </c>
      <c r="O14" s="52">
        <v>0</v>
      </c>
      <c r="P14" s="95">
        <f t="shared" si="0"/>
        <v>436</v>
      </c>
      <c r="Q14" s="95">
        <f t="shared" si="1"/>
        <v>423.58</v>
      </c>
      <c r="R14" s="52">
        <v>6</v>
      </c>
      <c r="S14" s="52">
        <v>6</v>
      </c>
      <c r="T14" s="52">
        <v>0</v>
      </c>
      <c r="U14" s="52">
        <v>0</v>
      </c>
      <c r="V14" s="52">
        <v>0</v>
      </c>
      <c r="W14" s="52">
        <v>0</v>
      </c>
      <c r="X14" s="52">
        <v>0</v>
      </c>
      <c r="Y14" s="52">
        <v>0</v>
      </c>
      <c r="Z14" s="96">
        <f t="shared" si="2"/>
        <v>6</v>
      </c>
      <c r="AA14" s="96">
        <f t="shared" si="3"/>
        <v>6</v>
      </c>
      <c r="AB14" s="97">
        <f t="shared" si="4"/>
        <v>442</v>
      </c>
      <c r="AC14" s="97">
        <f t="shared" si="5"/>
        <v>429.58</v>
      </c>
      <c r="AD14" s="56">
        <v>957432.76</v>
      </c>
      <c r="AE14" s="57">
        <v>21152.02</v>
      </c>
      <c r="AF14" s="57">
        <v>6000</v>
      </c>
      <c r="AG14" s="57">
        <v>19812.27</v>
      </c>
      <c r="AH14" s="57">
        <v>204237.77</v>
      </c>
      <c r="AI14" s="57">
        <v>72305.84</v>
      </c>
      <c r="AJ14" s="97">
        <f t="shared" si="6"/>
        <v>1280940.6600000001</v>
      </c>
      <c r="AK14" s="59">
        <v>8553.52</v>
      </c>
      <c r="AL14" s="59"/>
      <c r="AM14" s="106">
        <f t="shared" si="7"/>
        <v>8553.52</v>
      </c>
      <c r="AN14" s="106">
        <f t="shared" si="8"/>
        <v>1289494.1800000002</v>
      </c>
      <c r="AO14" s="103"/>
      <c r="AP14" s="4"/>
    </row>
    <row r="15" spans="1:42" x14ac:dyDescent="0.2">
      <c r="A15" s="20"/>
      <c r="B15" s="20"/>
      <c r="C15" s="20"/>
      <c r="D15" s="52"/>
      <c r="E15" s="52"/>
      <c r="F15" s="52"/>
      <c r="G15" s="52"/>
      <c r="H15" s="52"/>
      <c r="I15" s="52"/>
      <c r="J15" s="52"/>
      <c r="K15" s="52"/>
      <c r="L15" s="52"/>
      <c r="M15" s="52"/>
      <c r="N15" s="52"/>
      <c r="O15" s="52"/>
      <c r="P15" s="53">
        <f t="shared" si="0"/>
        <v>0</v>
      </c>
      <c r="Q15" s="53">
        <f t="shared" si="1"/>
        <v>0</v>
      </c>
      <c r="R15" s="52"/>
      <c r="S15" s="52"/>
      <c r="T15" s="52"/>
      <c r="U15" s="52"/>
      <c r="V15" s="52"/>
      <c r="W15" s="52"/>
      <c r="X15" s="52"/>
      <c r="Y15" s="52"/>
      <c r="Z15" s="54">
        <f t="shared" si="2"/>
        <v>0</v>
      </c>
      <c r="AA15" s="54">
        <f t="shared" si="3"/>
        <v>0</v>
      </c>
      <c r="AB15" s="55">
        <f t="shared" si="4"/>
        <v>0</v>
      </c>
      <c r="AC15" s="55">
        <f t="shared" si="5"/>
        <v>0</v>
      </c>
      <c r="AD15" s="56"/>
      <c r="AE15" s="57"/>
      <c r="AF15" s="57"/>
      <c r="AG15" s="57"/>
      <c r="AH15" s="57"/>
      <c r="AI15" s="57"/>
      <c r="AJ15" s="58">
        <f t="shared" si="6"/>
        <v>0</v>
      </c>
      <c r="AK15" s="59"/>
      <c r="AL15" s="59"/>
      <c r="AM15" s="60">
        <f t="shared" si="7"/>
        <v>0</v>
      </c>
      <c r="AN15" s="60">
        <f t="shared" si="8"/>
        <v>0</v>
      </c>
      <c r="AO15" s="4"/>
      <c r="AP15" s="4"/>
    </row>
    <row r="16" spans="1:42" x14ac:dyDescent="0.2">
      <c r="A16" s="20"/>
      <c r="B16" s="20"/>
      <c r="C16" s="20"/>
      <c r="D16" s="52"/>
      <c r="E16" s="52"/>
      <c r="F16" s="52"/>
      <c r="G16" s="52"/>
      <c r="H16" s="52"/>
      <c r="I16" s="52"/>
      <c r="J16" s="52"/>
      <c r="K16" s="52"/>
      <c r="L16" s="52"/>
      <c r="M16" s="52"/>
      <c r="N16" s="52"/>
      <c r="O16" s="52"/>
      <c r="P16" s="53">
        <f t="shared" si="0"/>
        <v>0</v>
      </c>
      <c r="Q16" s="53">
        <f t="shared" si="1"/>
        <v>0</v>
      </c>
      <c r="R16" s="52"/>
      <c r="S16" s="52"/>
      <c r="T16" s="52"/>
      <c r="U16" s="52"/>
      <c r="V16" s="52"/>
      <c r="W16" s="52"/>
      <c r="X16" s="52"/>
      <c r="Y16" s="52"/>
      <c r="Z16" s="54">
        <f t="shared" si="2"/>
        <v>0</v>
      </c>
      <c r="AA16" s="54">
        <f t="shared" si="3"/>
        <v>0</v>
      </c>
      <c r="AB16" s="55">
        <f t="shared" si="4"/>
        <v>0</v>
      </c>
      <c r="AC16" s="55">
        <f t="shared" si="5"/>
        <v>0</v>
      </c>
      <c r="AD16" s="56"/>
      <c r="AE16" s="57"/>
      <c r="AF16" s="57"/>
      <c r="AG16" s="57"/>
      <c r="AH16" s="57"/>
      <c r="AI16" s="57"/>
      <c r="AJ16" s="58">
        <f t="shared" si="6"/>
        <v>0</v>
      </c>
      <c r="AK16" s="59"/>
      <c r="AL16" s="59"/>
      <c r="AM16" s="60">
        <f t="shared" si="7"/>
        <v>0</v>
      </c>
      <c r="AN16" s="60">
        <f t="shared" si="8"/>
        <v>0</v>
      </c>
      <c r="AO16" s="4"/>
      <c r="AP16" s="4"/>
    </row>
    <row r="17" spans="1:42" x14ac:dyDescent="0.2">
      <c r="A17" s="20"/>
      <c r="B17" s="20"/>
      <c r="C17" s="20"/>
      <c r="D17" s="52"/>
      <c r="E17" s="52"/>
      <c r="F17" s="52"/>
      <c r="G17" s="52"/>
      <c r="H17" s="52"/>
      <c r="I17" s="52"/>
      <c r="J17" s="52"/>
      <c r="K17" s="52"/>
      <c r="L17" s="52"/>
      <c r="M17" s="52"/>
      <c r="N17" s="52"/>
      <c r="O17" s="52"/>
      <c r="P17" s="53">
        <f t="shared" si="0"/>
        <v>0</v>
      </c>
      <c r="Q17" s="53">
        <f t="shared" si="1"/>
        <v>0</v>
      </c>
      <c r="R17" s="52"/>
      <c r="S17" s="52"/>
      <c r="T17" s="52"/>
      <c r="U17" s="52"/>
      <c r="V17" s="52"/>
      <c r="W17" s="52"/>
      <c r="X17" s="52"/>
      <c r="Y17" s="52"/>
      <c r="Z17" s="54">
        <f t="shared" si="2"/>
        <v>0</v>
      </c>
      <c r="AA17" s="54">
        <f t="shared" si="3"/>
        <v>0</v>
      </c>
      <c r="AB17" s="55">
        <f t="shared" si="4"/>
        <v>0</v>
      </c>
      <c r="AC17" s="55">
        <f t="shared" si="5"/>
        <v>0</v>
      </c>
      <c r="AD17" s="56"/>
      <c r="AE17" s="57"/>
      <c r="AF17" s="57"/>
      <c r="AG17" s="57"/>
      <c r="AH17" s="57"/>
      <c r="AI17" s="57"/>
      <c r="AJ17" s="58">
        <f t="shared" si="6"/>
        <v>0</v>
      </c>
      <c r="AK17" s="59"/>
      <c r="AL17" s="59"/>
      <c r="AM17" s="60">
        <f t="shared" si="7"/>
        <v>0</v>
      </c>
      <c r="AN17" s="60">
        <f t="shared" si="8"/>
        <v>0</v>
      </c>
      <c r="AO17" s="4"/>
      <c r="AP17" s="4"/>
    </row>
    <row r="18" spans="1:42" x14ac:dyDescent="0.2">
      <c r="A18" s="20"/>
      <c r="B18" s="20"/>
      <c r="C18" s="20"/>
      <c r="D18" s="52"/>
      <c r="E18" s="52"/>
      <c r="F18" s="52"/>
      <c r="G18" s="52"/>
      <c r="H18" s="52"/>
      <c r="I18" s="52"/>
      <c r="J18" s="52"/>
      <c r="K18" s="52"/>
      <c r="L18" s="52"/>
      <c r="M18" s="52"/>
      <c r="N18" s="52"/>
      <c r="O18" s="52"/>
      <c r="P18" s="53">
        <f t="shared" si="0"/>
        <v>0</v>
      </c>
      <c r="Q18" s="53">
        <f t="shared" si="1"/>
        <v>0</v>
      </c>
      <c r="R18" s="52"/>
      <c r="S18" s="52"/>
      <c r="T18" s="52"/>
      <c r="U18" s="52"/>
      <c r="V18" s="52"/>
      <c r="W18" s="52"/>
      <c r="X18" s="52"/>
      <c r="Y18" s="52"/>
      <c r="Z18" s="54">
        <f t="shared" si="2"/>
        <v>0</v>
      </c>
      <c r="AA18" s="54">
        <f t="shared" si="3"/>
        <v>0</v>
      </c>
      <c r="AB18" s="55">
        <f t="shared" si="4"/>
        <v>0</v>
      </c>
      <c r="AC18" s="55">
        <f t="shared" si="5"/>
        <v>0</v>
      </c>
      <c r="AD18" s="56"/>
      <c r="AE18" s="57"/>
      <c r="AF18" s="57"/>
      <c r="AG18" s="57"/>
      <c r="AH18" s="57"/>
      <c r="AI18" s="57"/>
      <c r="AJ18" s="58">
        <f t="shared" si="6"/>
        <v>0</v>
      </c>
      <c r="AK18" s="59"/>
      <c r="AL18" s="59"/>
      <c r="AM18" s="60">
        <f t="shared" si="7"/>
        <v>0</v>
      </c>
      <c r="AN18" s="60">
        <f t="shared" si="8"/>
        <v>0</v>
      </c>
      <c r="AO18" s="4"/>
      <c r="AP18" s="4"/>
    </row>
    <row r="19" spans="1:42" x14ac:dyDescent="0.2">
      <c r="A19" s="20"/>
      <c r="B19" s="20"/>
      <c r="C19" s="20"/>
      <c r="D19" s="52"/>
      <c r="E19" s="52"/>
      <c r="F19" s="52"/>
      <c r="G19" s="52"/>
      <c r="H19" s="52"/>
      <c r="I19" s="52"/>
      <c r="J19" s="52"/>
      <c r="K19" s="52"/>
      <c r="L19" s="52"/>
      <c r="M19" s="52"/>
      <c r="N19" s="52"/>
      <c r="O19" s="52"/>
      <c r="P19" s="53">
        <f t="shared" si="0"/>
        <v>0</v>
      </c>
      <c r="Q19" s="53">
        <f t="shared" si="1"/>
        <v>0</v>
      </c>
      <c r="R19" s="52"/>
      <c r="S19" s="52"/>
      <c r="T19" s="52"/>
      <c r="U19" s="52"/>
      <c r="V19" s="52"/>
      <c r="W19" s="52"/>
      <c r="X19" s="52"/>
      <c r="Y19" s="52"/>
      <c r="Z19" s="54">
        <f t="shared" si="2"/>
        <v>0</v>
      </c>
      <c r="AA19" s="54">
        <f t="shared" si="3"/>
        <v>0</v>
      </c>
      <c r="AB19" s="55">
        <f t="shared" si="4"/>
        <v>0</v>
      </c>
      <c r="AC19" s="55">
        <f t="shared" si="5"/>
        <v>0</v>
      </c>
      <c r="AD19" s="56"/>
      <c r="AE19" s="57"/>
      <c r="AF19" s="57"/>
      <c r="AG19" s="57"/>
      <c r="AH19" s="57"/>
      <c r="AI19" s="57"/>
      <c r="AJ19" s="58">
        <f t="shared" si="6"/>
        <v>0</v>
      </c>
      <c r="AK19" s="59"/>
      <c r="AL19" s="59"/>
      <c r="AM19" s="60">
        <f t="shared" si="7"/>
        <v>0</v>
      </c>
      <c r="AN19" s="60">
        <f t="shared" si="8"/>
        <v>0</v>
      </c>
      <c r="AO19" s="4"/>
      <c r="AP19" s="4"/>
    </row>
    <row r="20" spans="1:42" x14ac:dyDescent="0.2">
      <c r="A20" s="20"/>
      <c r="B20" s="20"/>
      <c r="C20" s="20"/>
      <c r="D20" s="52"/>
      <c r="E20" s="52"/>
      <c r="F20" s="52"/>
      <c r="G20" s="52"/>
      <c r="H20" s="52"/>
      <c r="I20" s="52"/>
      <c r="J20" s="52"/>
      <c r="K20" s="52"/>
      <c r="L20" s="52"/>
      <c r="M20" s="52"/>
      <c r="N20" s="52"/>
      <c r="O20" s="52"/>
      <c r="P20" s="53">
        <f t="shared" si="0"/>
        <v>0</v>
      </c>
      <c r="Q20" s="53">
        <f t="shared" si="1"/>
        <v>0</v>
      </c>
      <c r="R20" s="52"/>
      <c r="S20" s="52"/>
      <c r="T20" s="52"/>
      <c r="U20" s="52"/>
      <c r="V20" s="52"/>
      <c r="W20" s="52"/>
      <c r="X20" s="52"/>
      <c r="Y20" s="52"/>
      <c r="Z20" s="54">
        <f t="shared" si="2"/>
        <v>0</v>
      </c>
      <c r="AA20" s="54">
        <f t="shared" si="3"/>
        <v>0</v>
      </c>
      <c r="AB20" s="55">
        <f t="shared" si="4"/>
        <v>0</v>
      </c>
      <c r="AC20" s="55">
        <f t="shared" si="5"/>
        <v>0</v>
      </c>
      <c r="AD20" s="56"/>
      <c r="AE20" s="57"/>
      <c r="AF20" s="57"/>
      <c r="AG20" s="57"/>
      <c r="AH20" s="57"/>
      <c r="AI20" s="57"/>
      <c r="AJ20" s="58">
        <f t="shared" si="6"/>
        <v>0</v>
      </c>
      <c r="AK20" s="59"/>
      <c r="AL20" s="59"/>
      <c r="AM20" s="60">
        <f t="shared" si="7"/>
        <v>0</v>
      </c>
      <c r="AN20" s="60">
        <f t="shared" si="8"/>
        <v>0</v>
      </c>
      <c r="AO20" s="4"/>
      <c r="AP20" s="4"/>
    </row>
    <row r="21" spans="1:42" x14ac:dyDescent="0.2">
      <c r="A21" s="20"/>
      <c r="B21" s="20"/>
      <c r="C21" s="20"/>
      <c r="D21" s="52"/>
      <c r="E21" s="52"/>
      <c r="F21" s="52"/>
      <c r="G21" s="52"/>
      <c r="H21" s="52"/>
      <c r="I21" s="52"/>
      <c r="J21" s="52"/>
      <c r="K21" s="52"/>
      <c r="L21" s="52"/>
      <c r="M21" s="52"/>
      <c r="N21" s="52"/>
      <c r="O21" s="52"/>
      <c r="P21" s="53">
        <f t="shared" si="0"/>
        <v>0</v>
      </c>
      <c r="Q21" s="53">
        <f t="shared" si="1"/>
        <v>0</v>
      </c>
      <c r="R21" s="52"/>
      <c r="S21" s="52"/>
      <c r="T21" s="52"/>
      <c r="U21" s="52"/>
      <c r="V21" s="52"/>
      <c r="W21" s="52"/>
      <c r="X21" s="52"/>
      <c r="Y21" s="52"/>
      <c r="Z21" s="54">
        <f t="shared" si="2"/>
        <v>0</v>
      </c>
      <c r="AA21" s="54">
        <f t="shared" si="3"/>
        <v>0</v>
      </c>
      <c r="AB21" s="55">
        <f t="shared" si="4"/>
        <v>0</v>
      </c>
      <c r="AC21" s="55">
        <f t="shared" si="5"/>
        <v>0</v>
      </c>
      <c r="AD21" s="56"/>
      <c r="AE21" s="57"/>
      <c r="AF21" s="57"/>
      <c r="AG21" s="57"/>
      <c r="AH21" s="57"/>
      <c r="AI21" s="57"/>
      <c r="AJ21" s="58">
        <f t="shared" si="6"/>
        <v>0</v>
      </c>
      <c r="AK21" s="59"/>
      <c r="AL21" s="59"/>
      <c r="AM21" s="60">
        <f t="shared" si="7"/>
        <v>0</v>
      </c>
      <c r="AN21" s="60">
        <f t="shared" si="8"/>
        <v>0</v>
      </c>
      <c r="AO21" s="4"/>
      <c r="AP21" s="4"/>
    </row>
    <row r="22" spans="1:42" x14ac:dyDescent="0.2">
      <c r="A22" s="20"/>
      <c r="B22" s="20"/>
      <c r="C22" s="20"/>
      <c r="D22" s="52"/>
      <c r="E22" s="52"/>
      <c r="F22" s="52"/>
      <c r="G22" s="52"/>
      <c r="H22" s="52"/>
      <c r="I22" s="52"/>
      <c r="J22" s="52"/>
      <c r="K22" s="52"/>
      <c r="L22" s="52"/>
      <c r="M22" s="52"/>
      <c r="N22" s="52"/>
      <c r="O22" s="52"/>
      <c r="P22" s="53">
        <f t="shared" si="0"/>
        <v>0</v>
      </c>
      <c r="Q22" s="53">
        <f t="shared" si="1"/>
        <v>0</v>
      </c>
      <c r="R22" s="52"/>
      <c r="S22" s="52"/>
      <c r="T22" s="52"/>
      <c r="U22" s="52"/>
      <c r="V22" s="52"/>
      <c r="W22" s="52"/>
      <c r="X22" s="52"/>
      <c r="Y22" s="52"/>
      <c r="Z22" s="54">
        <f t="shared" si="2"/>
        <v>0</v>
      </c>
      <c r="AA22" s="54">
        <f t="shared" si="3"/>
        <v>0</v>
      </c>
      <c r="AB22" s="55">
        <f t="shared" si="4"/>
        <v>0</v>
      </c>
      <c r="AC22" s="55">
        <f t="shared" si="5"/>
        <v>0</v>
      </c>
      <c r="AD22" s="56"/>
      <c r="AE22" s="57"/>
      <c r="AF22" s="57"/>
      <c r="AG22" s="57"/>
      <c r="AH22" s="57"/>
      <c r="AI22" s="57"/>
      <c r="AJ22" s="58">
        <f t="shared" si="6"/>
        <v>0</v>
      </c>
      <c r="AK22" s="59"/>
      <c r="AL22" s="59"/>
      <c r="AM22" s="60">
        <f t="shared" si="7"/>
        <v>0</v>
      </c>
      <c r="AN22" s="60">
        <f t="shared" si="8"/>
        <v>0</v>
      </c>
      <c r="AO22" s="4"/>
      <c r="AP22" s="4"/>
    </row>
    <row r="23" spans="1:42" x14ac:dyDescent="0.2">
      <c r="A23" s="20"/>
      <c r="B23" s="20"/>
      <c r="C23" s="20"/>
      <c r="D23" s="52"/>
      <c r="E23" s="52"/>
      <c r="F23" s="52"/>
      <c r="G23" s="52"/>
      <c r="H23" s="52"/>
      <c r="I23" s="52"/>
      <c r="J23" s="52"/>
      <c r="K23" s="52"/>
      <c r="L23" s="52"/>
      <c r="M23" s="52"/>
      <c r="N23" s="52"/>
      <c r="O23" s="52"/>
      <c r="P23" s="53">
        <f t="shared" si="0"/>
        <v>0</v>
      </c>
      <c r="Q23" s="53">
        <f t="shared" si="1"/>
        <v>0</v>
      </c>
      <c r="R23" s="52"/>
      <c r="S23" s="52"/>
      <c r="T23" s="52"/>
      <c r="U23" s="52"/>
      <c r="V23" s="52"/>
      <c r="W23" s="52"/>
      <c r="X23" s="52"/>
      <c r="Y23" s="52"/>
      <c r="Z23" s="54">
        <f t="shared" si="2"/>
        <v>0</v>
      </c>
      <c r="AA23" s="54">
        <f t="shared" si="3"/>
        <v>0</v>
      </c>
      <c r="AB23" s="55">
        <f t="shared" si="4"/>
        <v>0</v>
      </c>
      <c r="AC23" s="55">
        <f t="shared" si="5"/>
        <v>0</v>
      </c>
      <c r="AD23" s="56"/>
      <c r="AE23" s="57"/>
      <c r="AF23" s="57"/>
      <c r="AG23" s="57"/>
      <c r="AH23" s="57"/>
      <c r="AI23" s="57"/>
      <c r="AJ23" s="58">
        <f t="shared" si="6"/>
        <v>0</v>
      </c>
      <c r="AK23" s="59"/>
      <c r="AL23" s="59"/>
      <c r="AM23" s="60">
        <f t="shared" si="7"/>
        <v>0</v>
      </c>
      <c r="AN23" s="60">
        <f t="shared" si="8"/>
        <v>0</v>
      </c>
      <c r="AO23" s="4"/>
      <c r="AP23" s="4"/>
    </row>
    <row r="24" spans="1:42" x14ac:dyDescent="0.2">
      <c r="A24" s="20"/>
      <c r="B24" s="20"/>
      <c r="C24" s="20"/>
      <c r="D24" s="52"/>
      <c r="E24" s="52"/>
      <c r="F24" s="52"/>
      <c r="G24" s="52"/>
      <c r="H24" s="52"/>
      <c r="I24" s="52"/>
      <c r="J24" s="52"/>
      <c r="K24" s="52"/>
      <c r="L24" s="52"/>
      <c r="M24" s="52"/>
      <c r="N24" s="52"/>
      <c r="O24" s="52"/>
      <c r="P24" s="53">
        <f t="shared" si="0"/>
        <v>0</v>
      </c>
      <c r="Q24" s="53">
        <f t="shared" si="1"/>
        <v>0</v>
      </c>
      <c r="R24" s="52"/>
      <c r="S24" s="52"/>
      <c r="T24" s="52"/>
      <c r="U24" s="52"/>
      <c r="V24" s="52"/>
      <c r="W24" s="52"/>
      <c r="X24" s="52"/>
      <c r="Y24" s="52"/>
      <c r="Z24" s="54">
        <f t="shared" si="2"/>
        <v>0</v>
      </c>
      <c r="AA24" s="54">
        <f t="shared" si="3"/>
        <v>0</v>
      </c>
      <c r="AB24" s="55">
        <f t="shared" si="4"/>
        <v>0</v>
      </c>
      <c r="AC24" s="55">
        <f t="shared" si="5"/>
        <v>0</v>
      </c>
      <c r="AD24" s="56"/>
      <c r="AE24" s="57"/>
      <c r="AF24" s="57"/>
      <c r="AG24" s="57"/>
      <c r="AH24" s="57"/>
      <c r="AI24" s="57"/>
      <c r="AJ24" s="58">
        <f t="shared" si="6"/>
        <v>0</v>
      </c>
      <c r="AK24" s="59"/>
      <c r="AL24" s="59"/>
      <c r="AM24" s="60">
        <f t="shared" si="7"/>
        <v>0</v>
      </c>
      <c r="AN24" s="60">
        <f t="shared" si="8"/>
        <v>0</v>
      </c>
      <c r="AO24" s="4"/>
      <c r="AP24" s="4"/>
    </row>
    <row r="25" spans="1:42" x14ac:dyDescent="0.2">
      <c r="A25" s="20"/>
      <c r="B25" s="20"/>
      <c r="C25" s="20"/>
      <c r="D25" s="52"/>
      <c r="E25" s="52"/>
      <c r="F25" s="52"/>
      <c r="G25" s="52"/>
      <c r="H25" s="52"/>
      <c r="I25" s="52"/>
      <c r="J25" s="52"/>
      <c r="K25" s="52"/>
      <c r="L25" s="52"/>
      <c r="M25" s="52"/>
      <c r="N25" s="52"/>
      <c r="O25" s="52"/>
      <c r="P25" s="53">
        <f t="shared" si="0"/>
        <v>0</v>
      </c>
      <c r="Q25" s="53">
        <f t="shared" si="1"/>
        <v>0</v>
      </c>
      <c r="R25" s="52"/>
      <c r="S25" s="52"/>
      <c r="T25" s="52"/>
      <c r="U25" s="52"/>
      <c r="V25" s="52"/>
      <c r="W25" s="52"/>
      <c r="X25" s="52"/>
      <c r="Y25" s="52"/>
      <c r="Z25" s="54">
        <f t="shared" si="2"/>
        <v>0</v>
      </c>
      <c r="AA25" s="54">
        <f t="shared" si="3"/>
        <v>0</v>
      </c>
      <c r="AB25" s="55">
        <f t="shared" si="4"/>
        <v>0</v>
      </c>
      <c r="AC25" s="55">
        <f t="shared" si="5"/>
        <v>0</v>
      </c>
      <c r="AD25" s="56"/>
      <c r="AE25" s="57"/>
      <c r="AF25" s="57"/>
      <c r="AG25" s="57"/>
      <c r="AH25" s="57"/>
      <c r="AI25" s="57"/>
      <c r="AJ25" s="58">
        <f t="shared" si="6"/>
        <v>0</v>
      </c>
      <c r="AK25" s="59"/>
      <c r="AL25" s="59"/>
      <c r="AM25" s="60">
        <f t="shared" si="7"/>
        <v>0</v>
      </c>
      <c r="AN25" s="60">
        <f t="shared" si="8"/>
        <v>0</v>
      </c>
      <c r="AO25" s="4"/>
      <c r="AP25" s="4"/>
    </row>
    <row r="26" spans="1:42" x14ac:dyDescent="0.2">
      <c r="A26" s="20"/>
      <c r="B26" s="20"/>
      <c r="C26" s="20"/>
      <c r="D26" s="52"/>
      <c r="E26" s="52"/>
      <c r="F26" s="52"/>
      <c r="G26" s="52"/>
      <c r="H26" s="52"/>
      <c r="I26" s="52"/>
      <c r="J26" s="52"/>
      <c r="K26" s="52"/>
      <c r="L26" s="52"/>
      <c r="M26" s="52"/>
      <c r="N26" s="52"/>
      <c r="O26" s="52"/>
      <c r="P26" s="53">
        <f t="shared" si="0"/>
        <v>0</v>
      </c>
      <c r="Q26" s="53">
        <f t="shared" si="1"/>
        <v>0</v>
      </c>
      <c r="R26" s="52"/>
      <c r="S26" s="52"/>
      <c r="T26" s="52"/>
      <c r="U26" s="52"/>
      <c r="V26" s="52"/>
      <c r="W26" s="52"/>
      <c r="X26" s="52"/>
      <c r="Y26" s="52"/>
      <c r="Z26" s="54">
        <f t="shared" si="2"/>
        <v>0</v>
      </c>
      <c r="AA26" s="54">
        <f t="shared" si="3"/>
        <v>0</v>
      </c>
      <c r="AB26" s="55">
        <f t="shared" si="4"/>
        <v>0</v>
      </c>
      <c r="AC26" s="55">
        <f t="shared" si="5"/>
        <v>0</v>
      </c>
      <c r="AD26" s="56"/>
      <c r="AE26" s="57"/>
      <c r="AF26" s="57"/>
      <c r="AG26" s="57"/>
      <c r="AH26" s="57"/>
      <c r="AI26" s="57"/>
      <c r="AJ26" s="58">
        <f t="shared" si="6"/>
        <v>0</v>
      </c>
      <c r="AK26" s="59"/>
      <c r="AL26" s="59"/>
      <c r="AM26" s="60">
        <f t="shared" si="7"/>
        <v>0</v>
      </c>
      <c r="AN26" s="60">
        <f t="shared" si="8"/>
        <v>0</v>
      </c>
      <c r="AO26" s="4"/>
      <c r="AP26" s="4"/>
    </row>
    <row r="27" spans="1:42" x14ac:dyDescent="0.2">
      <c r="A27" s="20"/>
      <c r="B27" s="20"/>
      <c r="C27" s="20"/>
      <c r="D27" s="52"/>
      <c r="E27" s="52"/>
      <c r="F27" s="52"/>
      <c r="G27" s="52"/>
      <c r="H27" s="52"/>
      <c r="I27" s="52"/>
      <c r="J27" s="52"/>
      <c r="K27" s="52"/>
      <c r="L27" s="52"/>
      <c r="M27" s="52"/>
      <c r="N27" s="52"/>
      <c r="O27" s="52"/>
      <c r="P27" s="53">
        <f t="shared" si="0"/>
        <v>0</v>
      </c>
      <c r="Q27" s="53">
        <f t="shared" si="1"/>
        <v>0</v>
      </c>
      <c r="R27" s="52"/>
      <c r="S27" s="52"/>
      <c r="T27" s="52"/>
      <c r="U27" s="52"/>
      <c r="V27" s="52"/>
      <c r="W27" s="52"/>
      <c r="X27" s="52"/>
      <c r="Y27" s="52"/>
      <c r="Z27" s="54">
        <f t="shared" si="2"/>
        <v>0</v>
      </c>
      <c r="AA27" s="54">
        <f t="shared" si="3"/>
        <v>0</v>
      </c>
      <c r="AB27" s="55">
        <f t="shared" si="4"/>
        <v>0</v>
      </c>
      <c r="AC27" s="55">
        <f t="shared" si="5"/>
        <v>0</v>
      </c>
      <c r="AD27" s="56"/>
      <c r="AE27" s="57"/>
      <c r="AF27" s="57"/>
      <c r="AG27" s="57"/>
      <c r="AH27" s="57"/>
      <c r="AI27" s="57"/>
      <c r="AJ27" s="58">
        <f t="shared" si="6"/>
        <v>0</v>
      </c>
      <c r="AK27" s="59"/>
      <c r="AL27" s="59"/>
      <c r="AM27" s="60">
        <f t="shared" si="7"/>
        <v>0</v>
      </c>
      <c r="AN27" s="60">
        <f t="shared" si="8"/>
        <v>0</v>
      </c>
      <c r="AO27" s="4"/>
      <c r="AP27" s="4"/>
    </row>
    <row r="28" spans="1:42" x14ac:dyDescent="0.2">
      <c r="A28" s="20"/>
      <c r="B28" s="20"/>
      <c r="C28" s="20"/>
      <c r="D28" s="52"/>
      <c r="E28" s="52"/>
      <c r="F28" s="52"/>
      <c r="G28" s="52"/>
      <c r="H28" s="52"/>
      <c r="I28" s="52"/>
      <c r="J28" s="52"/>
      <c r="K28" s="52"/>
      <c r="L28" s="52"/>
      <c r="M28" s="52"/>
      <c r="N28" s="52"/>
      <c r="O28" s="52"/>
      <c r="P28" s="53">
        <f t="shared" si="0"/>
        <v>0</v>
      </c>
      <c r="Q28" s="53">
        <f t="shared" si="1"/>
        <v>0</v>
      </c>
      <c r="R28" s="52"/>
      <c r="S28" s="52"/>
      <c r="T28" s="52"/>
      <c r="U28" s="52"/>
      <c r="V28" s="52"/>
      <c r="W28" s="52"/>
      <c r="X28" s="52"/>
      <c r="Y28" s="52"/>
      <c r="Z28" s="54">
        <f t="shared" si="2"/>
        <v>0</v>
      </c>
      <c r="AA28" s="54">
        <f t="shared" si="3"/>
        <v>0</v>
      </c>
      <c r="AB28" s="55">
        <f t="shared" si="4"/>
        <v>0</v>
      </c>
      <c r="AC28" s="55">
        <f t="shared" si="5"/>
        <v>0</v>
      </c>
      <c r="AD28" s="56"/>
      <c r="AE28" s="57"/>
      <c r="AF28" s="57"/>
      <c r="AG28" s="57"/>
      <c r="AH28" s="57"/>
      <c r="AI28" s="57"/>
      <c r="AJ28" s="58">
        <f t="shared" si="6"/>
        <v>0</v>
      </c>
      <c r="AK28" s="59"/>
      <c r="AL28" s="59"/>
      <c r="AM28" s="60">
        <f t="shared" si="7"/>
        <v>0</v>
      </c>
      <c r="AN28" s="60">
        <f t="shared" si="8"/>
        <v>0</v>
      </c>
      <c r="AO28" s="4"/>
      <c r="AP28" s="4"/>
    </row>
    <row r="29" spans="1:42" x14ac:dyDescent="0.2">
      <c r="A29" s="20"/>
      <c r="B29" s="20"/>
      <c r="C29" s="20"/>
      <c r="D29" s="52"/>
      <c r="E29" s="52"/>
      <c r="F29" s="52"/>
      <c r="G29" s="52"/>
      <c r="H29" s="52"/>
      <c r="I29" s="52"/>
      <c r="J29" s="52"/>
      <c r="K29" s="52"/>
      <c r="L29" s="52"/>
      <c r="M29" s="52"/>
      <c r="N29" s="52"/>
      <c r="O29" s="52"/>
      <c r="P29" s="53">
        <f t="shared" si="0"/>
        <v>0</v>
      </c>
      <c r="Q29" s="53">
        <f t="shared" si="1"/>
        <v>0</v>
      </c>
      <c r="R29" s="52"/>
      <c r="S29" s="52"/>
      <c r="T29" s="52"/>
      <c r="U29" s="52"/>
      <c r="V29" s="52"/>
      <c r="W29" s="52"/>
      <c r="X29" s="52"/>
      <c r="Y29" s="52"/>
      <c r="Z29" s="54">
        <f t="shared" si="2"/>
        <v>0</v>
      </c>
      <c r="AA29" s="54">
        <f t="shared" si="3"/>
        <v>0</v>
      </c>
      <c r="AB29" s="55">
        <f t="shared" si="4"/>
        <v>0</v>
      </c>
      <c r="AC29" s="55">
        <f t="shared" si="5"/>
        <v>0</v>
      </c>
      <c r="AD29" s="56"/>
      <c r="AE29" s="57"/>
      <c r="AF29" s="57"/>
      <c r="AG29" s="57"/>
      <c r="AH29" s="57"/>
      <c r="AI29" s="57"/>
      <c r="AJ29" s="58">
        <f t="shared" si="6"/>
        <v>0</v>
      </c>
      <c r="AK29" s="59"/>
      <c r="AL29" s="59"/>
      <c r="AM29" s="60">
        <f t="shared" si="7"/>
        <v>0</v>
      </c>
      <c r="AN29" s="60">
        <f t="shared" si="8"/>
        <v>0</v>
      </c>
      <c r="AO29" s="4"/>
      <c r="AP29" s="4"/>
    </row>
    <row r="30" spans="1:42" x14ac:dyDescent="0.2">
      <c r="A30" s="20"/>
      <c r="B30" s="20"/>
      <c r="C30" s="20"/>
      <c r="D30" s="52"/>
      <c r="E30" s="52"/>
      <c r="F30" s="52"/>
      <c r="G30" s="52"/>
      <c r="H30" s="52"/>
      <c r="I30" s="52"/>
      <c r="J30" s="52"/>
      <c r="K30" s="52"/>
      <c r="L30" s="52"/>
      <c r="M30" s="52"/>
      <c r="N30" s="52"/>
      <c r="O30" s="52"/>
      <c r="P30" s="53">
        <f t="shared" si="0"/>
        <v>0</v>
      </c>
      <c r="Q30" s="53">
        <f t="shared" si="1"/>
        <v>0</v>
      </c>
      <c r="R30" s="52"/>
      <c r="S30" s="52"/>
      <c r="T30" s="52"/>
      <c r="U30" s="52"/>
      <c r="V30" s="52"/>
      <c r="W30" s="52"/>
      <c r="X30" s="52"/>
      <c r="Y30" s="52"/>
      <c r="Z30" s="54">
        <f t="shared" si="2"/>
        <v>0</v>
      </c>
      <c r="AA30" s="54">
        <f t="shared" si="3"/>
        <v>0</v>
      </c>
      <c r="AB30" s="55">
        <f t="shared" si="4"/>
        <v>0</v>
      </c>
      <c r="AC30" s="55">
        <f t="shared" si="5"/>
        <v>0</v>
      </c>
      <c r="AD30" s="56"/>
      <c r="AE30" s="57"/>
      <c r="AF30" s="57"/>
      <c r="AG30" s="57"/>
      <c r="AH30" s="57"/>
      <c r="AI30" s="57"/>
      <c r="AJ30" s="58">
        <f t="shared" si="6"/>
        <v>0</v>
      </c>
      <c r="AK30" s="59"/>
      <c r="AL30" s="59"/>
      <c r="AM30" s="60">
        <f t="shared" si="7"/>
        <v>0</v>
      </c>
      <c r="AN30" s="60">
        <f t="shared" si="8"/>
        <v>0</v>
      </c>
      <c r="AO30" s="4"/>
      <c r="AP30" s="4"/>
    </row>
    <row r="31" spans="1:42" x14ac:dyDescent="0.2">
      <c r="A31" s="20"/>
      <c r="B31" s="20"/>
      <c r="C31" s="20"/>
      <c r="D31" s="52"/>
      <c r="E31" s="52"/>
      <c r="F31" s="52"/>
      <c r="G31" s="52"/>
      <c r="H31" s="52"/>
      <c r="I31" s="52"/>
      <c r="J31" s="52"/>
      <c r="K31" s="52"/>
      <c r="L31" s="52"/>
      <c r="M31" s="52"/>
      <c r="N31" s="52"/>
      <c r="O31" s="52"/>
      <c r="P31" s="53">
        <f t="shared" si="0"/>
        <v>0</v>
      </c>
      <c r="Q31" s="53">
        <f t="shared" si="1"/>
        <v>0</v>
      </c>
      <c r="R31" s="52"/>
      <c r="S31" s="52"/>
      <c r="T31" s="52"/>
      <c r="U31" s="52"/>
      <c r="V31" s="52"/>
      <c r="W31" s="52"/>
      <c r="X31" s="52"/>
      <c r="Y31" s="52"/>
      <c r="Z31" s="54">
        <f t="shared" si="2"/>
        <v>0</v>
      </c>
      <c r="AA31" s="54">
        <f t="shared" si="3"/>
        <v>0</v>
      </c>
      <c r="AB31" s="55">
        <f t="shared" si="4"/>
        <v>0</v>
      </c>
      <c r="AC31" s="55">
        <f t="shared" si="5"/>
        <v>0</v>
      </c>
      <c r="AD31" s="56"/>
      <c r="AE31" s="57"/>
      <c r="AF31" s="57"/>
      <c r="AG31" s="57"/>
      <c r="AH31" s="57"/>
      <c r="AI31" s="57"/>
      <c r="AJ31" s="58">
        <f t="shared" si="6"/>
        <v>0</v>
      </c>
      <c r="AK31" s="59"/>
      <c r="AL31" s="59"/>
      <c r="AM31" s="60">
        <f t="shared" si="7"/>
        <v>0</v>
      </c>
      <c r="AN31" s="60">
        <f t="shared" si="8"/>
        <v>0</v>
      </c>
      <c r="AO31" s="4"/>
      <c r="AP31" s="4"/>
    </row>
    <row r="32" spans="1:42" x14ac:dyDescent="0.2">
      <c r="A32" s="20"/>
      <c r="B32" s="20"/>
      <c r="C32" s="20"/>
      <c r="D32" s="52"/>
      <c r="E32" s="52"/>
      <c r="F32" s="52"/>
      <c r="G32" s="52"/>
      <c r="H32" s="52"/>
      <c r="I32" s="52"/>
      <c r="J32" s="52"/>
      <c r="K32" s="52"/>
      <c r="L32" s="52"/>
      <c r="M32" s="52"/>
      <c r="N32" s="52"/>
      <c r="O32" s="52"/>
      <c r="P32" s="53">
        <f t="shared" si="0"/>
        <v>0</v>
      </c>
      <c r="Q32" s="53">
        <f t="shared" si="1"/>
        <v>0</v>
      </c>
      <c r="R32" s="52"/>
      <c r="S32" s="52"/>
      <c r="T32" s="52"/>
      <c r="U32" s="52"/>
      <c r="V32" s="52"/>
      <c r="W32" s="52"/>
      <c r="X32" s="52"/>
      <c r="Y32" s="52"/>
      <c r="Z32" s="54">
        <f t="shared" si="2"/>
        <v>0</v>
      </c>
      <c r="AA32" s="54">
        <f t="shared" si="3"/>
        <v>0</v>
      </c>
      <c r="AB32" s="55">
        <f t="shared" si="4"/>
        <v>0</v>
      </c>
      <c r="AC32" s="55">
        <f t="shared" si="5"/>
        <v>0</v>
      </c>
      <c r="AD32" s="56"/>
      <c r="AE32" s="57"/>
      <c r="AF32" s="57"/>
      <c r="AG32" s="57"/>
      <c r="AH32" s="57"/>
      <c r="AI32" s="57"/>
      <c r="AJ32" s="58">
        <f t="shared" si="6"/>
        <v>0</v>
      </c>
      <c r="AK32" s="59"/>
      <c r="AL32" s="59"/>
      <c r="AM32" s="60">
        <f t="shared" si="7"/>
        <v>0</v>
      </c>
      <c r="AN32" s="60">
        <f t="shared" si="8"/>
        <v>0</v>
      </c>
      <c r="AO32" s="4"/>
      <c r="AP32" s="4"/>
    </row>
    <row r="33" spans="1:42" x14ac:dyDescent="0.2">
      <c r="A33" s="20"/>
      <c r="B33" s="20"/>
      <c r="C33" s="20"/>
      <c r="D33" s="52"/>
      <c r="E33" s="52"/>
      <c r="F33" s="52"/>
      <c r="G33" s="52"/>
      <c r="H33" s="52"/>
      <c r="I33" s="52"/>
      <c r="J33" s="52"/>
      <c r="K33" s="52"/>
      <c r="L33" s="52"/>
      <c r="M33" s="52"/>
      <c r="N33" s="52"/>
      <c r="O33" s="52"/>
      <c r="P33" s="53">
        <f t="shared" si="0"/>
        <v>0</v>
      </c>
      <c r="Q33" s="53">
        <f t="shared" si="1"/>
        <v>0</v>
      </c>
      <c r="R33" s="52"/>
      <c r="S33" s="52"/>
      <c r="T33" s="52"/>
      <c r="U33" s="52"/>
      <c r="V33" s="52"/>
      <c r="W33" s="52"/>
      <c r="X33" s="52"/>
      <c r="Y33" s="52"/>
      <c r="Z33" s="54">
        <f t="shared" si="2"/>
        <v>0</v>
      </c>
      <c r="AA33" s="54">
        <f t="shared" si="3"/>
        <v>0</v>
      </c>
      <c r="AB33" s="55">
        <f t="shared" si="4"/>
        <v>0</v>
      </c>
      <c r="AC33" s="55">
        <f t="shared" si="5"/>
        <v>0</v>
      </c>
      <c r="AD33" s="56"/>
      <c r="AE33" s="57"/>
      <c r="AF33" s="57"/>
      <c r="AG33" s="57"/>
      <c r="AH33" s="57"/>
      <c r="AI33" s="57"/>
      <c r="AJ33" s="58">
        <f t="shared" si="6"/>
        <v>0</v>
      </c>
      <c r="AK33" s="59"/>
      <c r="AL33" s="59"/>
      <c r="AM33" s="60">
        <f t="shared" si="7"/>
        <v>0</v>
      </c>
      <c r="AN33" s="60">
        <f t="shared" si="8"/>
        <v>0</v>
      </c>
      <c r="AO33" s="4"/>
      <c r="AP33" s="4"/>
    </row>
    <row r="34" spans="1:42" x14ac:dyDescent="0.2">
      <c r="A34" s="20"/>
      <c r="B34" s="20"/>
      <c r="C34" s="20"/>
      <c r="D34" s="52"/>
      <c r="E34" s="52"/>
      <c r="F34" s="52"/>
      <c r="G34" s="52"/>
      <c r="H34" s="52"/>
      <c r="I34" s="52"/>
      <c r="J34" s="52"/>
      <c r="K34" s="52"/>
      <c r="L34" s="52"/>
      <c r="M34" s="52"/>
      <c r="N34" s="52"/>
      <c r="O34" s="52"/>
      <c r="P34" s="53">
        <f t="shared" si="0"/>
        <v>0</v>
      </c>
      <c r="Q34" s="53">
        <f t="shared" si="1"/>
        <v>0</v>
      </c>
      <c r="R34" s="52"/>
      <c r="S34" s="52"/>
      <c r="T34" s="52"/>
      <c r="U34" s="52"/>
      <c r="V34" s="52"/>
      <c r="W34" s="52"/>
      <c r="X34" s="52"/>
      <c r="Y34" s="52"/>
      <c r="Z34" s="54">
        <f t="shared" si="2"/>
        <v>0</v>
      </c>
      <c r="AA34" s="54">
        <f t="shared" si="3"/>
        <v>0</v>
      </c>
      <c r="AB34" s="55">
        <f t="shared" si="4"/>
        <v>0</v>
      </c>
      <c r="AC34" s="55">
        <f t="shared" si="5"/>
        <v>0</v>
      </c>
      <c r="AD34" s="56"/>
      <c r="AE34" s="57"/>
      <c r="AF34" s="57"/>
      <c r="AG34" s="57"/>
      <c r="AH34" s="57"/>
      <c r="AI34" s="57"/>
      <c r="AJ34" s="58">
        <f t="shared" si="6"/>
        <v>0</v>
      </c>
      <c r="AK34" s="59"/>
      <c r="AL34" s="59"/>
      <c r="AM34" s="60">
        <f t="shared" si="7"/>
        <v>0</v>
      </c>
      <c r="AN34" s="60">
        <f t="shared" si="8"/>
        <v>0</v>
      </c>
      <c r="AO34" s="4"/>
      <c r="AP34" s="4"/>
    </row>
    <row r="35" spans="1:42" x14ac:dyDescent="0.2">
      <c r="A35" s="20"/>
      <c r="B35" s="20"/>
      <c r="C35" s="20"/>
      <c r="D35" s="52"/>
      <c r="E35" s="52"/>
      <c r="F35" s="52"/>
      <c r="G35" s="52"/>
      <c r="H35" s="52"/>
      <c r="I35" s="52"/>
      <c r="J35" s="52"/>
      <c r="K35" s="52"/>
      <c r="L35" s="52"/>
      <c r="M35" s="52"/>
      <c r="N35" s="52"/>
      <c r="O35" s="52"/>
      <c r="P35" s="53">
        <f t="shared" si="0"/>
        <v>0</v>
      </c>
      <c r="Q35" s="53">
        <f t="shared" si="1"/>
        <v>0</v>
      </c>
      <c r="R35" s="52"/>
      <c r="S35" s="52"/>
      <c r="T35" s="52"/>
      <c r="U35" s="52"/>
      <c r="V35" s="52"/>
      <c r="W35" s="52"/>
      <c r="X35" s="52"/>
      <c r="Y35" s="52"/>
      <c r="Z35" s="54">
        <f t="shared" si="2"/>
        <v>0</v>
      </c>
      <c r="AA35" s="54">
        <f t="shared" si="3"/>
        <v>0</v>
      </c>
      <c r="AB35" s="55">
        <f t="shared" si="4"/>
        <v>0</v>
      </c>
      <c r="AC35" s="55">
        <f t="shared" si="5"/>
        <v>0</v>
      </c>
      <c r="AD35" s="56"/>
      <c r="AE35" s="57"/>
      <c r="AF35" s="57"/>
      <c r="AG35" s="57"/>
      <c r="AH35" s="57"/>
      <c r="AI35" s="57"/>
      <c r="AJ35" s="58">
        <f t="shared" si="6"/>
        <v>0</v>
      </c>
      <c r="AK35" s="59"/>
      <c r="AL35" s="59"/>
      <c r="AM35" s="60">
        <f t="shared" si="7"/>
        <v>0</v>
      </c>
      <c r="AN35" s="60">
        <f t="shared" si="8"/>
        <v>0</v>
      </c>
      <c r="AO35" s="4"/>
      <c r="AP35" s="4"/>
    </row>
    <row r="36" spans="1:42" x14ac:dyDescent="0.2">
      <c r="A36" s="20"/>
      <c r="B36" s="20"/>
      <c r="C36" s="20"/>
      <c r="D36" s="52"/>
      <c r="E36" s="52"/>
      <c r="F36" s="52"/>
      <c r="G36" s="52"/>
      <c r="H36" s="52"/>
      <c r="I36" s="52"/>
      <c r="J36" s="52"/>
      <c r="K36" s="52"/>
      <c r="L36" s="52"/>
      <c r="M36" s="52"/>
      <c r="N36" s="52"/>
      <c r="O36" s="52"/>
      <c r="P36" s="53">
        <f t="shared" si="0"/>
        <v>0</v>
      </c>
      <c r="Q36" s="53">
        <f t="shared" si="1"/>
        <v>0</v>
      </c>
      <c r="R36" s="52"/>
      <c r="S36" s="52"/>
      <c r="T36" s="52"/>
      <c r="U36" s="52"/>
      <c r="V36" s="52"/>
      <c r="W36" s="52"/>
      <c r="X36" s="52"/>
      <c r="Y36" s="52"/>
      <c r="Z36" s="54">
        <f t="shared" si="2"/>
        <v>0</v>
      </c>
      <c r="AA36" s="54">
        <f t="shared" si="3"/>
        <v>0</v>
      </c>
      <c r="AB36" s="55">
        <f t="shared" si="4"/>
        <v>0</v>
      </c>
      <c r="AC36" s="55">
        <f t="shared" si="5"/>
        <v>0</v>
      </c>
      <c r="AD36" s="56"/>
      <c r="AE36" s="57"/>
      <c r="AF36" s="57"/>
      <c r="AG36" s="57"/>
      <c r="AH36" s="57"/>
      <c r="AI36" s="57"/>
      <c r="AJ36" s="58">
        <f t="shared" si="6"/>
        <v>0</v>
      </c>
      <c r="AK36" s="59"/>
      <c r="AL36" s="59"/>
      <c r="AM36" s="60">
        <f t="shared" si="7"/>
        <v>0</v>
      </c>
      <c r="AN36" s="60">
        <f t="shared" si="8"/>
        <v>0</v>
      </c>
      <c r="AO36" s="4"/>
      <c r="AP36" s="4"/>
    </row>
    <row r="37" spans="1:42" x14ac:dyDescent="0.2">
      <c r="A37" s="20"/>
      <c r="B37" s="20"/>
      <c r="C37" s="20"/>
      <c r="D37" s="52"/>
      <c r="E37" s="52"/>
      <c r="F37" s="52"/>
      <c r="G37" s="52"/>
      <c r="H37" s="52"/>
      <c r="I37" s="52"/>
      <c r="J37" s="52"/>
      <c r="K37" s="52"/>
      <c r="L37" s="52"/>
      <c r="M37" s="52"/>
      <c r="N37" s="52"/>
      <c r="O37" s="52"/>
      <c r="P37" s="53">
        <f t="shared" si="0"/>
        <v>0</v>
      </c>
      <c r="Q37" s="53">
        <f t="shared" si="1"/>
        <v>0</v>
      </c>
      <c r="R37" s="52"/>
      <c r="S37" s="52"/>
      <c r="T37" s="52"/>
      <c r="U37" s="52"/>
      <c r="V37" s="52"/>
      <c r="W37" s="52"/>
      <c r="X37" s="52"/>
      <c r="Y37" s="52"/>
      <c r="Z37" s="54">
        <f t="shared" si="2"/>
        <v>0</v>
      </c>
      <c r="AA37" s="54">
        <f t="shared" si="3"/>
        <v>0</v>
      </c>
      <c r="AB37" s="55">
        <f t="shared" si="4"/>
        <v>0</v>
      </c>
      <c r="AC37" s="55">
        <f t="shared" si="5"/>
        <v>0</v>
      </c>
      <c r="AD37" s="56"/>
      <c r="AE37" s="57"/>
      <c r="AF37" s="57"/>
      <c r="AG37" s="57"/>
      <c r="AH37" s="57"/>
      <c r="AI37" s="57"/>
      <c r="AJ37" s="58">
        <f t="shared" si="6"/>
        <v>0</v>
      </c>
      <c r="AK37" s="59"/>
      <c r="AL37" s="59"/>
      <c r="AM37" s="60">
        <f t="shared" si="7"/>
        <v>0</v>
      </c>
      <c r="AN37" s="60">
        <f t="shared" si="8"/>
        <v>0</v>
      </c>
      <c r="AO37" s="4"/>
      <c r="AP37" s="4"/>
    </row>
    <row r="38" spans="1:42" x14ac:dyDescent="0.2">
      <c r="A38" s="20"/>
      <c r="B38" s="20"/>
      <c r="C38" s="20"/>
      <c r="D38" s="52"/>
      <c r="E38" s="52"/>
      <c r="F38" s="52"/>
      <c r="G38" s="52"/>
      <c r="H38" s="52"/>
      <c r="I38" s="52"/>
      <c r="J38" s="52"/>
      <c r="K38" s="52"/>
      <c r="L38" s="52"/>
      <c r="M38" s="52"/>
      <c r="N38" s="52"/>
      <c r="O38" s="52"/>
      <c r="P38" s="53">
        <f t="shared" si="0"/>
        <v>0</v>
      </c>
      <c r="Q38" s="53">
        <f t="shared" si="1"/>
        <v>0</v>
      </c>
      <c r="R38" s="52"/>
      <c r="S38" s="52"/>
      <c r="T38" s="52"/>
      <c r="U38" s="52"/>
      <c r="V38" s="52"/>
      <c r="W38" s="52"/>
      <c r="X38" s="52"/>
      <c r="Y38" s="52"/>
      <c r="Z38" s="54">
        <f t="shared" si="2"/>
        <v>0</v>
      </c>
      <c r="AA38" s="54">
        <f t="shared" si="3"/>
        <v>0</v>
      </c>
      <c r="AB38" s="55">
        <f t="shared" si="4"/>
        <v>0</v>
      </c>
      <c r="AC38" s="55">
        <f t="shared" si="5"/>
        <v>0</v>
      </c>
      <c r="AD38" s="56"/>
      <c r="AE38" s="57"/>
      <c r="AF38" s="57"/>
      <c r="AG38" s="57"/>
      <c r="AH38" s="57"/>
      <c r="AI38" s="57"/>
      <c r="AJ38" s="58">
        <f t="shared" si="6"/>
        <v>0</v>
      </c>
      <c r="AK38" s="59"/>
      <c r="AL38" s="59"/>
      <c r="AM38" s="60">
        <f t="shared" si="7"/>
        <v>0</v>
      </c>
      <c r="AN38" s="60">
        <f t="shared" si="8"/>
        <v>0</v>
      </c>
      <c r="AO38" s="4"/>
      <c r="AP38" s="4"/>
    </row>
    <row r="39" spans="1:42" x14ac:dyDescent="0.2">
      <c r="A39" s="20"/>
      <c r="B39" s="20"/>
      <c r="C39" s="20"/>
      <c r="D39" s="52"/>
      <c r="E39" s="52"/>
      <c r="F39" s="52"/>
      <c r="G39" s="52"/>
      <c r="H39" s="52"/>
      <c r="I39" s="52"/>
      <c r="J39" s="52"/>
      <c r="K39" s="52"/>
      <c r="L39" s="52"/>
      <c r="M39" s="52"/>
      <c r="N39" s="52"/>
      <c r="O39" s="52"/>
      <c r="P39" s="53">
        <f t="shared" si="0"/>
        <v>0</v>
      </c>
      <c r="Q39" s="53">
        <f t="shared" si="1"/>
        <v>0</v>
      </c>
      <c r="R39" s="52"/>
      <c r="S39" s="52"/>
      <c r="T39" s="52"/>
      <c r="U39" s="52"/>
      <c r="V39" s="52"/>
      <c r="W39" s="52"/>
      <c r="X39" s="52"/>
      <c r="Y39" s="52"/>
      <c r="Z39" s="54">
        <f t="shared" si="2"/>
        <v>0</v>
      </c>
      <c r="AA39" s="54">
        <f t="shared" si="3"/>
        <v>0</v>
      </c>
      <c r="AB39" s="55">
        <f t="shared" si="4"/>
        <v>0</v>
      </c>
      <c r="AC39" s="55">
        <f t="shared" si="5"/>
        <v>0</v>
      </c>
      <c r="AD39" s="56"/>
      <c r="AE39" s="57"/>
      <c r="AF39" s="57"/>
      <c r="AG39" s="57"/>
      <c r="AH39" s="57"/>
      <c r="AI39" s="57"/>
      <c r="AJ39" s="58">
        <f t="shared" si="6"/>
        <v>0</v>
      </c>
      <c r="AK39" s="59"/>
      <c r="AL39" s="59"/>
      <c r="AM39" s="60">
        <f t="shared" si="7"/>
        <v>0</v>
      </c>
      <c r="AN39" s="60">
        <f t="shared" si="8"/>
        <v>0</v>
      </c>
      <c r="AO39" s="4"/>
      <c r="AP39" s="4"/>
    </row>
    <row r="40" spans="1:42" x14ac:dyDescent="0.2">
      <c r="A40" s="20"/>
      <c r="B40" s="20"/>
      <c r="C40" s="20"/>
      <c r="D40" s="52"/>
      <c r="E40" s="52"/>
      <c r="F40" s="52"/>
      <c r="G40" s="52"/>
      <c r="H40" s="52"/>
      <c r="I40" s="52"/>
      <c r="J40" s="52"/>
      <c r="K40" s="52"/>
      <c r="L40" s="52"/>
      <c r="M40" s="52"/>
      <c r="N40" s="52"/>
      <c r="O40" s="52"/>
      <c r="P40" s="53">
        <f t="shared" si="0"/>
        <v>0</v>
      </c>
      <c r="Q40" s="53">
        <f t="shared" si="1"/>
        <v>0</v>
      </c>
      <c r="R40" s="52"/>
      <c r="S40" s="52"/>
      <c r="T40" s="52"/>
      <c r="U40" s="52"/>
      <c r="V40" s="52"/>
      <c r="W40" s="52"/>
      <c r="X40" s="52"/>
      <c r="Y40" s="52"/>
      <c r="Z40" s="54">
        <f t="shared" si="2"/>
        <v>0</v>
      </c>
      <c r="AA40" s="54">
        <f t="shared" si="3"/>
        <v>0</v>
      </c>
      <c r="AB40" s="55">
        <f t="shared" si="4"/>
        <v>0</v>
      </c>
      <c r="AC40" s="55">
        <f t="shared" si="5"/>
        <v>0</v>
      </c>
      <c r="AD40" s="56"/>
      <c r="AE40" s="57"/>
      <c r="AF40" s="57"/>
      <c r="AG40" s="57"/>
      <c r="AH40" s="57"/>
      <c r="AI40" s="57"/>
      <c r="AJ40" s="58">
        <f t="shared" si="6"/>
        <v>0</v>
      </c>
      <c r="AK40" s="59"/>
      <c r="AL40" s="59"/>
      <c r="AM40" s="60">
        <f t="shared" si="7"/>
        <v>0</v>
      </c>
      <c r="AN40" s="60">
        <f t="shared" si="8"/>
        <v>0</v>
      </c>
      <c r="AO40" s="4"/>
      <c r="AP40" s="4"/>
    </row>
    <row r="41" spans="1:42" x14ac:dyDescent="0.2">
      <c r="A41" s="20"/>
      <c r="B41" s="20"/>
      <c r="C41" s="20"/>
      <c r="D41" s="52"/>
      <c r="E41" s="52"/>
      <c r="F41" s="52"/>
      <c r="G41" s="52"/>
      <c r="H41" s="52"/>
      <c r="I41" s="52"/>
      <c r="J41" s="52"/>
      <c r="K41" s="52"/>
      <c r="L41" s="52"/>
      <c r="M41" s="52"/>
      <c r="N41" s="52"/>
      <c r="O41" s="52"/>
      <c r="P41" s="53">
        <f t="shared" si="0"/>
        <v>0</v>
      </c>
      <c r="Q41" s="53">
        <f t="shared" si="1"/>
        <v>0</v>
      </c>
      <c r="R41" s="52"/>
      <c r="S41" s="52"/>
      <c r="T41" s="52"/>
      <c r="U41" s="52"/>
      <c r="V41" s="52"/>
      <c r="W41" s="52"/>
      <c r="X41" s="52"/>
      <c r="Y41" s="52"/>
      <c r="Z41" s="54">
        <f t="shared" si="2"/>
        <v>0</v>
      </c>
      <c r="AA41" s="54">
        <f t="shared" si="3"/>
        <v>0</v>
      </c>
      <c r="AB41" s="55">
        <f t="shared" si="4"/>
        <v>0</v>
      </c>
      <c r="AC41" s="55">
        <f t="shared" si="5"/>
        <v>0</v>
      </c>
      <c r="AD41" s="56"/>
      <c r="AE41" s="57"/>
      <c r="AF41" s="57"/>
      <c r="AG41" s="57"/>
      <c r="AH41" s="57"/>
      <c r="AI41" s="57"/>
      <c r="AJ41" s="58">
        <f t="shared" si="6"/>
        <v>0</v>
      </c>
      <c r="AK41" s="59"/>
      <c r="AL41" s="59"/>
      <c r="AM41" s="60">
        <f t="shared" si="7"/>
        <v>0</v>
      </c>
      <c r="AN41" s="60">
        <f t="shared" si="8"/>
        <v>0</v>
      </c>
      <c r="AO41" s="4"/>
      <c r="AP41" s="4"/>
    </row>
    <row r="42" spans="1:42" x14ac:dyDescent="0.2">
      <c r="A42" s="20"/>
      <c r="B42" s="20"/>
      <c r="C42" s="20"/>
      <c r="D42" s="52"/>
      <c r="E42" s="52"/>
      <c r="F42" s="52"/>
      <c r="G42" s="52"/>
      <c r="H42" s="52"/>
      <c r="I42" s="52"/>
      <c r="J42" s="52"/>
      <c r="K42" s="52"/>
      <c r="L42" s="52"/>
      <c r="M42" s="52"/>
      <c r="N42" s="52"/>
      <c r="O42" s="52"/>
      <c r="P42" s="53">
        <f t="shared" si="0"/>
        <v>0</v>
      </c>
      <c r="Q42" s="53">
        <f t="shared" si="1"/>
        <v>0</v>
      </c>
      <c r="R42" s="52"/>
      <c r="S42" s="52"/>
      <c r="T42" s="52"/>
      <c r="U42" s="52"/>
      <c r="V42" s="52"/>
      <c r="W42" s="52"/>
      <c r="X42" s="52"/>
      <c r="Y42" s="52"/>
      <c r="Z42" s="54">
        <f t="shared" si="2"/>
        <v>0</v>
      </c>
      <c r="AA42" s="54">
        <f t="shared" si="3"/>
        <v>0</v>
      </c>
      <c r="AB42" s="55">
        <f t="shared" si="4"/>
        <v>0</v>
      </c>
      <c r="AC42" s="55">
        <f t="shared" si="5"/>
        <v>0</v>
      </c>
      <c r="AD42" s="56"/>
      <c r="AE42" s="57"/>
      <c r="AF42" s="57"/>
      <c r="AG42" s="57"/>
      <c r="AH42" s="57"/>
      <c r="AI42" s="57"/>
      <c r="AJ42" s="58">
        <f t="shared" si="6"/>
        <v>0</v>
      </c>
      <c r="AK42" s="59"/>
      <c r="AL42" s="59"/>
      <c r="AM42" s="60">
        <f t="shared" si="7"/>
        <v>0</v>
      </c>
      <c r="AN42" s="60">
        <f t="shared" si="8"/>
        <v>0</v>
      </c>
      <c r="AO42" s="4"/>
      <c r="AP42" s="4"/>
    </row>
    <row r="43" spans="1:42" x14ac:dyDescent="0.2">
      <c r="A43" s="20"/>
      <c r="B43" s="20"/>
      <c r="C43" s="20"/>
      <c r="D43" s="52"/>
      <c r="E43" s="52"/>
      <c r="F43" s="52"/>
      <c r="G43" s="52"/>
      <c r="H43" s="52"/>
      <c r="I43" s="52"/>
      <c r="J43" s="52"/>
      <c r="K43" s="52"/>
      <c r="L43" s="52"/>
      <c r="M43" s="52"/>
      <c r="N43" s="52"/>
      <c r="O43" s="52"/>
      <c r="P43" s="53">
        <f t="shared" si="0"/>
        <v>0</v>
      </c>
      <c r="Q43" s="53">
        <f t="shared" si="1"/>
        <v>0</v>
      </c>
      <c r="R43" s="52"/>
      <c r="S43" s="52"/>
      <c r="T43" s="52"/>
      <c r="U43" s="52"/>
      <c r="V43" s="52"/>
      <c r="W43" s="52"/>
      <c r="X43" s="52"/>
      <c r="Y43" s="52"/>
      <c r="Z43" s="54">
        <f t="shared" si="2"/>
        <v>0</v>
      </c>
      <c r="AA43" s="54">
        <f t="shared" si="3"/>
        <v>0</v>
      </c>
      <c r="AB43" s="55">
        <f t="shared" si="4"/>
        <v>0</v>
      </c>
      <c r="AC43" s="55">
        <f t="shared" si="5"/>
        <v>0</v>
      </c>
      <c r="AD43" s="56"/>
      <c r="AE43" s="57"/>
      <c r="AF43" s="57"/>
      <c r="AG43" s="57"/>
      <c r="AH43" s="57"/>
      <c r="AI43" s="57"/>
      <c r="AJ43" s="58">
        <f t="shared" si="6"/>
        <v>0</v>
      </c>
      <c r="AK43" s="59"/>
      <c r="AL43" s="59"/>
      <c r="AM43" s="60">
        <f t="shared" si="7"/>
        <v>0</v>
      </c>
      <c r="AN43" s="60">
        <f t="shared" si="8"/>
        <v>0</v>
      </c>
      <c r="AO43" s="4"/>
      <c r="AP43" s="4"/>
    </row>
    <row r="44" spans="1:42" x14ac:dyDescent="0.2">
      <c r="A44" s="20"/>
      <c r="B44" s="20"/>
      <c r="C44" s="20"/>
      <c r="D44" s="52"/>
      <c r="E44" s="52"/>
      <c r="F44" s="52"/>
      <c r="G44" s="52"/>
      <c r="H44" s="52"/>
      <c r="I44" s="52"/>
      <c r="J44" s="52"/>
      <c r="K44" s="52"/>
      <c r="L44" s="52"/>
      <c r="M44" s="52"/>
      <c r="N44" s="52"/>
      <c r="O44" s="52"/>
      <c r="P44" s="53">
        <f t="shared" si="0"/>
        <v>0</v>
      </c>
      <c r="Q44" s="53">
        <f t="shared" si="1"/>
        <v>0</v>
      </c>
      <c r="R44" s="52"/>
      <c r="S44" s="52"/>
      <c r="T44" s="52"/>
      <c r="U44" s="52"/>
      <c r="V44" s="52"/>
      <c r="W44" s="52"/>
      <c r="X44" s="52"/>
      <c r="Y44" s="52"/>
      <c r="Z44" s="54">
        <f t="shared" si="2"/>
        <v>0</v>
      </c>
      <c r="AA44" s="54">
        <f t="shared" si="3"/>
        <v>0</v>
      </c>
      <c r="AB44" s="55">
        <f t="shared" si="4"/>
        <v>0</v>
      </c>
      <c r="AC44" s="55">
        <f t="shared" si="5"/>
        <v>0</v>
      </c>
      <c r="AD44" s="56"/>
      <c r="AE44" s="57"/>
      <c r="AF44" s="57"/>
      <c r="AG44" s="57"/>
      <c r="AH44" s="57"/>
      <c r="AI44" s="57"/>
      <c r="AJ44" s="58">
        <f t="shared" si="6"/>
        <v>0</v>
      </c>
      <c r="AK44" s="59"/>
      <c r="AL44" s="59"/>
      <c r="AM44" s="60">
        <f t="shared" si="7"/>
        <v>0</v>
      </c>
      <c r="AN44" s="60">
        <f t="shared" si="8"/>
        <v>0</v>
      </c>
      <c r="AO44" s="4"/>
      <c r="AP44" s="4"/>
    </row>
    <row r="45" spans="1:42" x14ac:dyDescent="0.2">
      <c r="A45" s="20"/>
      <c r="B45" s="20"/>
      <c r="C45" s="20"/>
      <c r="D45" s="52"/>
      <c r="E45" s="52"/>
      <c r="F45" s="52"/>
      <c r="G45" s="52"/>
      <c r="H45" s="52"/>
      <c r="I45" s="52"/>
      <c r="J45" s="52"/>
      <c r="K45" s="52"/>
      <c r="L45" s="52"/>
      <c r="M45" s="52"/>
      <c r="N45" s="52"/>
      <c r="O45" s="52"/>
      <c r="P45" s="53">
        <f t="shared" si="0"/>
        <v>0</v>
      </c>
      <c r="Q45" s="53">
        <f t="shared" si="1"/>
        <v>0</v>
      </c>
      <c r="R45" s="52"/>
      <c r="S45" s="52"/>
      <c r="T45" s="52"/>
      <c r="U45" s="52"/>
      <c r="V45" s="52"/>
      <c r="W45" s="52"/>
      <c r="X45" s="52"/>
      <c r="Y45" s="52"/>
      <c r="Z45" s="54">
        <f t="shared" si="2"/>
        <v>0</v>
      </c>
      <c r="AA45" s="54">
        <f t="shared" si="3"/>
        <v>0</v>
      </c>
      <c r="AB45" s="55">
        <f t="shared" si="4"/>
        <v>0</v>
      </c>
      <c r="AC45" s="55">
        <f t="shared" si="5"/>
        <v>0</v>
      </c>
      <c r="AD45" s="56"/>
      <c r="AE45" s="57"/>
      <c r="AF45" s="57"/>
      <c r="AG45" s="57"/>
      <c r="AH45" s="57"/>
      <c r="AI45" s="57"/>
      <c r="AJ45" s="58">
        <f t="shared" si="6"/>
        <v>0</v>
      </c>
      <c r="AK45" s="59"/>
      <c r="AL45" s="59"/>
      <c r="AM45" s="60">
        <f t="shared" si="7"/>
        <v>0</v>
      </c>
      <c r="AN45" s="60">
        <f t="shared" si="8"/>
        <v>0</v>
      </c>
      <c r="AO45" s="4"/>
      <c r="AP45" s="4"/>
    </row>
    <row r="46" spans="1:42" x14ac:dyDescent="0.2">
      <c r="A46" s="20"/>
      <c r="B46" s="20"/>
      <c r="C46" s="20"/>
      <c r="D46" s="52"/>
      <c r="E46" s="52"/>
      <c r="F46" s="52"/>
      <c r="G46" s="52"/>
      <c r="H46" s="52"/>
      <c r="I46" s="52"/>
      <c r="J46" s="52"/>
      <c r="K46" s="52"/>
      <c r="L46" s="52"/>
      <c r="M46" s="52"/>
      <c r="N46" s="52"/>
      <c r="O46" s="52"/>
      <c r="P46" s="53">
        <f t="shared" si="0"/>
        <v>0</v>
      </c>
      <c r="Q46" s="53">
        <f t="shared" si="1"/>
        <v>0</v>
      </c>
      <c r="R46" s="52"/>
      <c r="S46" s="52"/>
      <c r="T46" s="52"/>
      <c r="U46" s="52"/>
      <c r="V46" s="52"/>
      <c r="W46" s="52"/>
      <c r="X46" s="52"/>
      <c r="Y46" s="52"/>
      <c r="Z46" s="54">
        <f t="shared" si="2"/>
        <v>0</v>
      </c>
      <c r="AA46" s="54">
        <f t="shared" si="3"/>
        <v>0</v>
      </c>
      <c r="AB46" s="55">
        <f t="shared" si="4"/>
        <v>0</v>
      </c>
      <c r="AC46" s="55">
        <f t="shared" si="5"/>
        <v>0</v>
      </c>
      <c r="AD46" s="56"/>
      <c r="AE46" s="57"/>
      <c r="AF46" s="57"/>
      <c r="AG46" s="57"/>
      <c r="AH46" s="57"/>
      <c r="AI46" s="57"/>
      <c r="AJ46" s="58">
        <f t="shared" si="6"/>
        <v>0</v>
      </c>
      <c r="AK46" s="59"/>
      <c r="AL46" s="59"/>
      <c r="AM46" s="60">
        <f t="shared" si="7"/>
        <v>0</v>
      </c>
      <c r="AN46" s="60">
        <f t="shared" si="8"/>
        <v>0</v>
      </c>
      <c r="AO46" s="4"/>
      <c r="AP46" s="4"/>
    </row>
    <row r="47" spans="1:42" x14ac:dyDescent="0.2">
      <c r="A47" s="20"/>
      <c r="B47" s="20"/>
      <c r="C47" s="20"/>
      <c r="D47" s="52"/>
      <c r="E47" s="52"/>
      <c r="F47" s="52"/>
      <c r="G47" s="52"/>
      <c r="H47" s="52"/>
      <c r="I47" s="52"/>
      <c r="J47" s="52"/>
      <c r="K47" s="52"/>
      <c r="L47" s="52"/>
      <c r="M47" s="52"/>
      <c r="N47" s="52"/>
      <c r="O47" s="52"/>
      <c r="P47" s="53">
        <f t="shared" si="0"/>
        <v>0</v>
      </c>
      <c r="Q47" s="53">
        <f t="shared" si="1"/>
        <v>0</v>
      </c>
      <c r="R47" s="52"/>
      <c r="S47" s="52"/>
      <c r="T47" s="52"/>
      <c r="U47" s="52"/>
      <c r="V47" s="52"/>
      <c r="W47" s="52"/>
      <c r="X47" s="52"/>
      <c r="Y47" s="52"/>
      <c r="Z47" s="54">
        <f t="shared" si="2"/>
        <v>0</v>
      </c>
      <c r="AA47" s="54">
        <f t="shared" si="3"/>
        <v>0</v>
      </c>
      <c r="AB47" s="55">
        <f t="shared" si="4"/>
        <v>0</v>
      </c>
      <c r="AC47" s="55">
        <f t="shared" si="5"/>
        <v>0</v>
      </c>
      <c r="AD47" s="56"/>
      <c r="AE47" s="57"/>
      <c r="AF47" s="57"/>
      <c r="AG47" s="57"/>
      <c r="AH47" s="57"/>
      <c r="AI47" s="57"/>
      <c r="AJ47" s="58">
        <f t="shared" si="6"/>
        <v>0</v>
      </c>
      <c r="AK47" s="59"/>
      <c r="AL47" s="59"/>
      <c r="AM47" s="60">
        <f t="shared" si="7"/>
        <v>0</v>
      </c>
      <c r="AN47" s="60">
        <f t="shared" si="8"/>
        <v>0</v>
      </c>
      <c r="AO47" s="4"/>
      <c r="AP47" s="4"/>
    </row>
    <row r="48" spans="1:42" x14ac:dyDescent="0.2">
      <c r="A48" s="20"/>
      <c r="B48" s="20"/>
      <c r="C48" s="20"/>
      <c r="D48" s="52"/>
      <c r="E48" s="52"/>
      <c r="F48" s="52"/>
      <c r="G48" s="52"/>
      <c r="H48" s="52"/>
      <c r="I48" s="52"/>
      <c r="J48" s="52"/>
      <c r="K48" s="52"/>
      <c r="L48" s="52"/>
      <c r="M48" s="52"/>
      <c r="N48" s="52"/>
      <c r="O48" s="52"/>
      <c r="P48" s="53">
        <f t="shared" si="0"/>
        <v>0</v>
      </c>
      <c r="Q48" s="53">
        <f t="shared" si="1"/>
        <v>0</v>
      </c>
      <c r="R48" s="52"/>
      <c r="S48" s="52"/>
      <c r="T48" s="52"/>
      <c r="U48" s="52"/>
      <c r="V48" s="52"/>
      <c r="W48" s="52"/>
      <c r="X48" s="52"/>
      <c r="Y48" s="52"/>
      <c r="Z48" s="54">
        <f t="shared" si="2"/>
        <v>0</v>
      </c>
      <c r="AA48" s="54">
        <f t="shared" si="3"/>
        <v>0</v>
      </c>
      <c r="AB48" s="55">
        <f t="shared" si="4"/>
        <v>0</v>
      </c>
      <c r="AC48" s="55">
        <f t="shared" si="5"/>
        <v>0</v>
      </c>
      <c r="AD48" s="56"/>
      <c r="AE48" s="57"/>
      <c r="AF48" s="57"/>
      <c r="AG48" s="57"/>
      <c r="AH48" s="57"/>
      <c r="AI48" s="57"/>
      <c r="AJ48" s="58">
        <f t="shared" si="6"/>
        <v>0</v>
      </c>
      <c r="AK48" s="59"/>
      <c r="AL48" s="59"/>
      <c r="AM48" s="60">
        <f t="shared" si="7"/>
        <v>0</v>
      </c>
      <c r="AN48" s="60">
        <f t="shared" si="8"/>
        <v>0</v>
      </c>
      <c r="AO48" s="4"/>
      <c r="AP48" s="4"/>
    </row>
    <row r="49" spans="1:42" x14ac:dyDescent="0.2">
      <c r="A49" s="20"/>
      <c r="B49" s="20"/>
      <c r="C49" s="20"/>
      <c r="D49" s="52"/>
      <c r="E49" s="52"/>
      <c r="F49" s="52"/>
      <c r="G49" s="52"/>
      <c r="H49" s="52"/>
      <c r="I49" s="52"/>
      <c r="J49" s="52"/>
      <c r="K49" s="52"/>
      <c r="L49" s="52"/>
      <c r="M49" s="52"/>
      <c r="N49" s="52"/>
      <c r="O49" s="52"/>
      <c r="P49" s="53">
        <f t="shared" si="0"/>
        <v>0</v>
      </c>
      <c r="Q49" s="53">
        <f t="shared" si="1"/>
        <v>0</v>
      </c>
      <c r="R49" s="52"/>
      <c r="S49" s="52"/>
      <c r="T49" s="52"/>
      <c r="U49" s="52"/>
      <c r="V49" s="52"/>
      <c r="W49" s="52"/>
      <c r="X49" s="52"/>
      <c r="Y49" s="52"/>
      <c r="Z49" s="54">
        <f t="shared" si="2"/>
        <v>0</v>
      </c>
      <c r="AA49" s="54">
        <f t="shared" si="3"/>
        <v>0</v>
      </c>
      <c r="AB49" s="55">
        <f t="shared" si="4"/>
        <v>0</v>
      </c>
      <c r="AC49" s="55">
        <f t="shared" si="5"/>
        <v>0</v>
      </c>
      <c r="AD49" s="56"/>
      <c r="AE49" s="57"/>
      <c r="AF49" s="57"/>
      <c r="AG49" s="57"/>
      <c r="AH49" s="57"/>
      <c r="AI49" s="57"/>
      <c r="AJ49" s="58">
        <f t="shared" si="6"/>
        <v>0</v>
      </c>
      <c r="AK49" s="59"/>
      <c r="AL49" s="59"/>
      <c r="AM49" s="60">
        <f t="shared" si="7"/>
        <v>0</v>
      </c>
      <c r="AN49" s="60">
        <f t="shared" si="8"/>
        <v>0</v>
      </c>
      <c r="AO49" s="4"/>
      <c r="AP49" s="4"/>
    </row>
    <row r="50" spans="1:42" x14ac:dyDescent="0.2">
      <c r="A50" s="20"/>
      <c r="B50" s="20"/>
      <c r="C50" s="20"/>
      <c r="D50" s="52"/>
      <c r="E50" s="52"/>
      <c r="F50" s="52"/>
      <c r="G50" s="52"/>
      <c r="H50" s="52"/>
      <c r="I50" s="52"/>
      <c r="J50" s="52"/>
      <c r="K50" s="52"/>
      <c r="L50" s="52"/>
      <c r="M50" s="52"/>
      <c r="N50" s="52"/>
      <c r="O50" s="52"/>
      <c r="P50" s="53">
        <f t="shared" si="0"/>
        <v>0</v>
      </c>
      <c r="Q50" s="53">
        <f t="shared" si="1"/>
        <v>0</v>
      </c>
      <c r="R50" s="52"/>
      <c r="S50" s="52"/>
      <c r="T50" s="52"/>
      <c r="U50" s="52"/>
      <c r="V50" s="52"/>
      <c r="W50" s="52"/>
      <c r="X50" s="52"/>
      <c r="Y50" s="52"/>
      <c r="Z50" s="54">
        <f t="shared" si="2"/>
        <v>0</v>
      </c>
      <c r="AA50" s="54">
        <f t="shared" si="3"/>
        <v>0</v>
      </c>
      <c r="AB50" s="55">
        <f t="shared" si="4"/>
        <v>0</v>
      </c>
      <c r="AC50" s="55">
        <f t="shared" si="5"/>
        <v>0</v>
      </c>
      <c r="AD50" s="56"/>
      <c r="AE50" s="57"/>
      <c r="AF50" s="57"/>
      <c r="AG50" s="57"/>
      <c r="AH50" s="57"/>
      <c r="AI50" s="57"/>
      <c r="AJ50" s="58">
        <f t="shared" si="6"/>
        <v>0</v>
      </c>
      <c r="AK50" s="59"/>
      <c r="AL50" s="59"/>
      <c r="AM50" s="60">
        <f t="shared" si="7"/>
        <v>0</v>
      </c>
      <c r="AN50" s="60">
        <f t="shared" si="8"/>
        <v>0</v>
      </c>
      <c r="AO50" s="4"/>
      <c r="AP50" s="4"/>
    </row>
    <row r="51" spans="1:42" x14ac:dyDescent="0.2">
      <c r="A51" s="20"/>
      <c r="B51" s="20"/>
      <c r="C51" s="20"/>
      <c r="D51" s="52"/>
      <c r="E51" s="52"/>
      <c r="F51" s="52"/>
      <c r="G51" s="52"/>
      <c r="H51" s="52"/>
      <c r="I51" s="52"/>
      <c r="J51" s="52"/>
      <c r="K51" s="52"/>
      <c r="L51" s="52"/>
      <c r="M51" s="52"/>
      <c r="N51" s="52"/>
      <c r="O51" s="52"/>
      <c r="P51" s="53">
        <f t="shared" si="0"/>
        <v>0</v>
      </c>
      <c r="Q51" s="53">
        <f t="shared" si="1"/>
        <v>0</v>
      </c>
      <c r="R51" s="52"/>
      <c r="S51" s="52"/>
      <c r="T51" s="52"/>
      <c r="U51" s="52"/>
      <c r="V51" s="52"/>
      <c r="W51" s="52"/>
      <c r="X51" s="52"/>
      <c r="Y51" s="52"/>
      <c r="Z51" s="54">
        <f t="shared" si="2"/>
        <v>0</v>
      </c>
      <c r="AA51" s="54">
        <f t="shared" si="3"/>
        <v>0</v>
      </c>
      <c r="AB51" s="55">
        <f t="shared" si="4"/>
        <v>0</v>
      </c>
      <c r="AC51" s="55">
        <f t="shared" si="5"/>
        <v>0</v>
      </c>
      <c r="AD51" s="56"/>
      <c r="AE51" s="57"/>
      <c r="AF51" s="57"/>
      <c r="AG51" s="57"/>
      <c r="AH51" s="57"/>
      <c r="AI51" s="57"/>
      <c r="AJ51" s="58">
        <f t="shared" si="6"/>
        <v>0</v>
      </c>
      <c r="AK51" s="59"/>
      <c r="AL51" s="59"/>
      <c r="AM51" s="60">
        <f t="shared" si="7"/>
        <v>0</v>
      </c>
      <c r="AN51" s="60">
        <f t="shared" si="8"/>
        <v>0</v>
      </c>
      <c r="AO51" s="4"/>
      <c r="AP51" s="4"/>
    </row>
    <row r="52" spans="1:42" x14ac:dyDescent="0.2">
      <c r="A52" s="2"/>
      <c r="B52" s="2"/>
      <c r="C52" s="2"/>
      <c r="D52" s="2"/>
      <c r="E52" s="2"/>
      <c r="F52" s="2"/>
      <c r="G52" s="2"/>
      <c r="H52" s="2"/>
      <c r="I52" s="2"/>
      <c r="J52" s="2"/>
      <c r="K52" s="2"/>
      <c r="L52" s="2"/>
      <c r="M52" s="2"/>
      <c r="N52" s="2"/>
      <c r="O52" s="2"/>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sheetData>
  <sheetProtection selectLockedCells="1"/>
  <mergeCells count="34">
    <mergeCell ref="P5:Q5"/>
    <mergeCell ref="H5:I5"/>
    <mergeCell ref="AI5:AI6"/>
    <mergeCell ref="AD4:AJ4"/>
    <mergeCell ref="AG5:AG6"/>
    <mergeCell ref="T5:U5"/>
    <mergeCell ref="Z5:AA5"/>
    <mergeCell ref="V5:W5"/>
    <mergeCell ref="AD5:AD6"/>
    <mergeCell ref="AF5:AF6"/>
    <mergeCell ref="AJ5:AJ6"/>
    <mergeCell ref="A2:H2"/>
    <mergeCell ref="A4:A6"/>
    <mergeCell ref="B4:B6"/>
    <mergeCell ref="AH5:AH6"/>
    <mergeCell ref="AE5:AE6"/>
    <mergeCell ref="X5:Y5"/>
    <mergeCell ref="AB4:AC5"/>
    <mergeCell ref="R4:AA4"/>
    <mergeCell ref="R5:S5"/>
    <mergeCell ref="C4:C6"/>
    <mergeCell ref="L5:M5"/>
    <mergeCell ref="D4:Q4"/>
    <mergeCell ref="D5:E5"/>
    <mergeCell ref="N5:O5"/>
    <mergeCell ref="F5:G5"/>
    <mergeCell ref="J5:K5"/>
    <mergeCell ref="AP4:AP6"/>
    <mergeCell ref="AO4:AO6"/>
    <mergeCell ref="AN4:AN6"/>
    <mergeCell ref="AL5:AL6"/>
    <mergeCell ref="AM5:AM6"/>
    <mergeCell ref="AK4:AM4"/>
    <mergeCell ref="AK5:AK6"/>
  </mergeCells>
  <phoneticPr fontId="51" type="noConversion"/>
  <conditionalFormatting sqref="R7 T7 D7:O8 R9:R51 X7:X51 V7 V9:V51 V8:W8 T9:T51 N9:N51 D9:D51 F9:F51 H9:H51 J9:J51 L9:L51">
    <cfRule type="expression" dxfId="119" priority="3" stopIfTrue="1">
      <formula>AND(NOT(ISBLANK(E7)),ISBLANK(D7))</formula>
    </cfRule>
  </conditionalFormatting>
  <conditionalFormatting sqref="S7 U7 S9:S51 Y7:Y51 W7 W9:W51 U9:U51 O9:O51 E9:E51 G9:G51 I9:I51 K9:K51 M9:M51">
    <cfRule type="expression" dxfId="118" priority="4" stopIfTrue="1">
      <formula>AND(NOT(ISBLANK(D7)),ISBLANK(E7))</formula>
    </cfRule>
  </conditionalFormatting>
  <conditionalFormatting sqref="B7:B51">
    <cfRule type="expression" dxfId="117" priority="5" stopIfTrue="1">
      <formula>AND(NOT(ISBLANK($A7)),ISBLANK(B7))</formula>
    </cfRule>
  </conditionalFormatting>
  <conditionalFormatting sqref="C7:C51">
    <cfRule type="expression" dxfId="116" priority="6" stopIfTrue="1">
      <formula>AND(NOT(ISBLANK(A7)),ISBLANK(C7))</formula>
    </cfRule>
  </conditionalFormatting>
  <conditionalFormatting sqref="R8 T8">
    <cfRule type="expression" dxfId="115" priority="1" stopIfTrue="1">
      <formula>AND(NOT(ISBLANK(S8)),ISBLANK(R8))</formula>
    </cfRule>
  </conditionalFormatting>
  <conditionalFormatting sqref="S8 U8">
    <cfRule type="expression" dxfId="114" priority="2" stopIfTrue="1">
      <formula>AND(NOT(ISBLANK(R8)),ISBLANK(S8))</formula>
    </cfRule>
  </conditionalFormatting>
  <dataValidations xWindow="131" yWindow="543" count="7">
    <dataValidation operator="lessThanOrEqual" allowBlank="1" showInputMessage="1" showErrorMessage="1" error="FTE cannot be greater than Headcount_x000a_" sqref="R52:AN65536 A52:O65536 AO7:AP65536 AB6:AC51 AQ1:IV1048576 R4 A4:C4 P5 AB4 AO4:AP4 P7:Q65536"/>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1">
      <formula1>INDIRECT("List_of_organisations")</formula1>
    </dataValidation>
    <dataValidation type="decimal" operator="greaterThanOrEqual" allowBlank="1" showInputMessage="1" showErrorMessage="1" sqref="AD7:AI51 AK7:AL51">
      <formula1>0</formula1>
    </dataValidation>
    <dataValidation type="custom" allowBlank="1" showInputMessage="1" showErrorMessage="1" errorTitle="FTE" error="The value entered in the FTE field must be less than or equal to the value entered in the headcount field." sqref="U7:U51 Y7:Y51 W7:W51 S7:S51 G7:G51 I7:I51 K7:K51 O7:O51 E7:E51 M7:M51">
      <formula1>E7&lt;=D7</formula1>
    </dataValidation>
    <dataValidation type="custom" allowBlank="1" showInputMessage="1" showErrorMessage="1" errorTitle="Headcount" error="The value entered in the headcount field must be greater than or equal to the value entered in the FTE field." sqref="T7:T51 X7:X51 V7:V51 R7:R51 H7:H51 J7:J51 L7:L51 N7:N51 D7:D51 F7:F51">
      <formula1>D7&gt;=E7</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1">
      <formula1>INDIRECT("Organisation_Type")</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1">
      <formula1>INDIRECT("Main_Department")</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3"/>
  <sheetViews>
    <sheetView topLeftCell="AH4" workbookViewId="0">
      <selection activeCell="A7" sqref="A7:AO14"/>
    </sheetView>
  </sheetViews>
  <sheetFormatPr defaultColWidth="8.88671875" defaultRowHeight="15" x14ac:dyDescent="0.2"/>
  <cols>
    <col min="1" max="1" width="23.5546875" style="3" customWidth="1"/>
    <col min="2" max="2" width="15.109375" style="3" customWidth="1"/>
    <col min="3" max="3" width="13.109375" style="3" customWidth="1"/>
    <col min="4" max="15" width="9.6640625" style="3" customWidth="1"/>
    <col min="16" max="17" width="9.1093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88671875" style="2" customWidth="1"/>
    <col min="41" max="41" width="18" style="2" customWidth="1"/>
    <col min="42" max="42" width="17.33203125" style="2" customWidth="1"/>
    <col min="43" max="16384" width="8.88671875" style="2"/>
  </cols>
  <sheetData>
    <row r="1" spans="1:42" ht="7.5" customHeight="1" x14ac:dyDescent="0.2">
      <c r="A1" s="50"/>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row>
    <row r="2" spans="1:42" ht="113.25" customHeight="1" x14ac:dyDescent="0.2">
      <c r="A2" s="235" t="s">
        <v>335</v>
      </c>
      <c r="B2" s="236"/>
      <c r="C2" s="236"/>
      <c r="D2" s="236"/>
      <c r="E2" s="236"/>
      <c r="F2" s="236"/>
      <c r="G2" s="236"/>
      <c r="H2" s="237"/>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row>
    <row r="3" spans="1:42" ht="7.5" customHeight="1" x14ac:dyDescent="0.2">
      <c r="A3" s="50"/>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row>
    <row r="4" spans="1:42" s="1" customFormat="1" ht="15" customHeight="1" x14ac:dyDescent="0.2">
      <c r="A4" s="211" t="s">
        <v>72</v>
      </c>
      <c r="B4" s="215" t="s">
        <v>1</v>
      </c>
      <c r="C4" s="215" t="s">
        <v>0</v>
      </c>
      <c r="D4" s="209" t="s">
        <v>12</v>
      </c>
      <c r="E4" s="219"/>
      <c r="F4" s="219"/>
      <c r="G4" s="219"/>
      <c r="H4" s="219"/>
      <c r="I4" s="219"/>
      <c r="J4" s="219"/>
      <c r="K4" s="219"/>
      <c r="L4" s="219"/>
      <c r="M4" s="219"/>
      <c r="N4" s="219"/>
      <c r="O4" s="219"/>
      <c r="P4" s="219"/>
      <c r="Q4" s="220"/>
      <c r="R4" s="218" t="s">
        <v>79</v>
      </c>
      <c r="S4" s="229"/>
      <c r="T4" s="229"/>
      <c r="U4" s="229"/>
      <c r="V4" s="229"/>
      <c r="W4" s="229"/>
      <c r="X4" s="229"/>
      <c r="Y4" s="229"/>
      <c r="Z4" s="229"/>
      <c r="AA4" s="210"/>
      <c r="AB4" s="225" t="s">
        <v>132</v>
      </c>
      <c r="AC4" s="226"/>
      <c r="AD4" s="221" t="s">
        <v>70</v>
      </c>
      <c r="AE4" s="222"/>
      <c r="AF4" s="222"/>
      <c r="AG4" s="222"/>
      <c r="AH4" s="222"/>
      <c r="AI4" s="222"/>
      <c r="AJ4" s="223"/>
      <c r="AK4" s="230" t="s">
        <v>78</v>
      </c>
      <c r="AL4" s="231"/>
      <c r="AM4" s="231"/>
      <c r="AN4" s="232" t="s">
        <v>126</v>
      </c>
      <c r="AO4" s="211" t="s">
        <v>129</v>
      </c>
      <c r="AP4" s="211" t="s">
        <v>97</v>
      </c>
    </row>
    <row r="5" spans="1:42" s="1" customFormat="1" ht="53.25" customHeight="1" x14ac:dyDescent="0.2">
      <c r="A5" s="213"/>
      <c r="B5" s="213"/>
      <c r="C5" s="213"/>
      <c r="D5" s="216" t="s">
        <v>8</v>
      </c>
      <c r="E5" s="217"/>
      <c r="F5" s="216" t="s">
        <v>7</v>
      </c>
      <c r="G5" s="217"/>
      <c r="H5" s="216" t="s">
        <v>6</v>
      </c>
      <c r="I5" s="217"/>
      <c r="J5" s="216" t="s">
        <v>10</v>
      </c>
      <c r="K5" s="217"/>
      <c r="L5" s="216" t="s">
        <v>5</v>
      </c>
      <c r="M5" s="217"/>
      <c r="N5" s="216" t="s">
        <v>9</v>
      </c>
      <c r="O5" s="217"/>
      <c r="P5" s="209" t="s">
        <v>13</v>
      </c>
      <c r="Q5" s="220"/>
      <c r="R5" s="209" t="s">
        <v>74</v>
      </c>
      <c r="S5" s="210"/>
      <c r="T5" s="218" t="s">
        <v>3</v>
      </c>
      <c r="U5" s="210"/>
      <c r="V5" s="218" t="s">
        <v>4</v>
      </c>
      <c r="W5" s="210"/>
      <c r="X5" s="218" t="s">
        <v>75</v>
      </c>
      <c r="Y5" s="210"/>
      <c r="Z5" s="209" t="s">
        <v>14</v>
      </c>
      <c r="AA5" s="220"/>
      <c r="AB5" s="227"/>
      <c r="AC5" s="228"/>
      <c r="AD5" s="211" t="s">
        <v>102</v>
      </c>
      <c r="AE5" s="211" t="s">
        <v>101</v>
      </c>
      <c r="AF5" s="211" t="s">
        <v>103</v>
      </c>
      <c r="AG5" s="211" t="s">
        <v>104</v>
      </c>
      <c r="AH5" s="211" t="s">
        <v>105</v>
      </c>
      <c r="AI5" s="211" t="s">
        <v>106</v>
      </c>
      <c r="AJ5" s="208" t="s">
        <v>125</v>
      </c>
      <c r="AK5" s="211" t="s">
        <v>122</v>
      </c>
      <c r="AL5" s="211" t="s">
        <v>123</v>
      </c>
      <c r="AM5" s="211" t="s">
        <v>124</v>
      </c>
      <c r="AN5" s="233"/>
      <c r="AO5" s="224"/>
      <c r="AP5" s="224"/>
    </row>
    <row r="6" spans="1:42" ht="57.75" customHeight="1" x14ac:dyDescent="0.2">
      <c r="A6" s="214"/>
      <c r="B6" s="214"/>
      <c r="C6" s="214"/>
      <c r="D6" s="65" t="s">
        <v>2</v>
      </c>
      <c r="E6" s="65" t="s">
        <v>11</v>
      </c>
      <c r="F6" s="65" t="s">
        <v>2</v>
      </c>
      <c r="G6" s="65" t="s">
        <v>11</v>
      </c>
      <c r="H6" s="65" t="s">
        <v>2</v>
      </c>
      <c r="I6" s="65" t="s">
        <v>11</v>
      </c>
      <c r="J6" s="65" t="s">
        <v>2</v>
      </c>
      <c r="K6" s="65" t="s">
        <v>11</v>
      </c>
      <c r="L6" s="65" t="s">
        <v>2</v>
      </c>
      <c r="M6" s="65" t="s">
        <v>11</v>
      </c>
      <c r="N6" s="65" t="s">
        <v>2</v>
      </c>
      <c r="O6" s="65" t="s">
        <v>11</v>
      </c>
      <c r="P6" s="65" t="s">
        <v>2</v>
      </c>
      <c r="Q6" s="65" t="s">
        <v>11</v>
      </c>
      <c r="R6" s="66" t="s">
        <v>2</v>
      </c>
      <c r="S6" s="66" t="s">
        <v>11</v>
      </c>
      <c r="T6" s="66" t="s">
        <v>2</v>
      </c>
      <c r="U6" s="66" t="s">
        <v>11</v>
      </c>
      <c r="V6" s="66" t="s">
        <v>2</v>
      </c>
      <c r="W6" s="66" t="s">
        <v>11</v>
      </c>
      <c r="X6" s="66" t="s">
        <v>2</v>
      </c>
      <c r="Y6" s="66" t="s">
        <v>11</v>
      </c>
      <c r="Z6" s="66" t="s">
        <v>2</v>
      </c>
      <c r="AA6" s="66" t="s">
        <v>11</v>
      </c>
      <c r="AB6" s="67" t="s">
        <v>2</v>
      </c>
      <c r="AC6" s="68" t="s">
        <v>11</v>
      </c>
      <c r="AD6" s="212"/>
      <c r="AE6" s="212"/>
      <c r="AF6" s="212"/>
      <c r="AG6" s="212"/>
      <c r="AH6" s="212"/>
      <c r="AI6" s="212"/>
      <c r="AJ6" s="208"/>
      <c r="AK6" s="212"/>
      <c r="AL6" s="212"/>
      <c r="AM6" s="212"/>
      <c r="AN6" s="234"/>
      <c r="AO6" s="212"/>
      <c r="AP6" s="212"/>
    </row>
    <row r="7" spans="1:42" ht="30" x14ac:dyDescent="0.2">
      <c r="A7" s="92" t="s">
        <v>55</v>
      </c>
      <c r="B7" s="93" t="s">
        <v>139</v>
      </c>
      <c r="C7" s="93" t="s">
        <v>55</v>
      </c>
      <c r="D7" s="87">
        <v>10162</v>
      </c>
      <c r="E7" s="87">
        <v>9710.38378378378</v>
      </c>
      <c r="F7" s="87">
        <v>5510</v>
      </c>
      <c r="G7" s="87">
        <v>5380.7316216216204</v>
      </c>
      <c r="H7" s="87">
        <v>8155</v>
      </c>
      <c r="I7" s="87">
        <v>7991.2181081081098</v>
      </c>
      <c r="J7" s="87">
        <v>1348</v>
      </c>
      <c r="K7" s="87">
        <v>1327.33459459459</v>
      </c>
      <c r="L7" s="87">
        <v>175</v>
      </c>
      <c r="M7" s="87">
        <v>172.667567567568</v>
      </c>
      <c r="N7" s="87">
        <f>10172+1895</f>
        <v>12067</v>
      </c>
      <c r="O7" s="87">
        <f>9803.92189189189+1895</f>
        <v>11698.92189189189</v>
      </c>
      <c r="P7" s="95">
        <f t="shared" ref="P7:Q51" si="0">SUM(D7,F7,H7,J7,L7,N7)</f>
        <v>37417</v>
      </c>
      <c r="Q7" s="95">
        <f t="shared" si="0"/>
        <v>36281.257567567562</v>
      </c>
      <c r="R7" s="87">
        <v>83</v>
      </c>
      <c r="S7" s="87">
        <v>80.88</v>
      </c>
      <c r="T7" s="87">
        <v>236</v>
      </c>
      <c r="U7" s="87">
        <v>235.64</v>
      </c>
      <c r="V7" s="87">
        <v>173</v>
      </c>
      <c r="W7" s="87">
        <v>172.35135135135101</v>
      </c>
      <c r="X7" s="87">
        <v>38</v>
      </c>
      <c r="Y7" s="87">
        <v>37.027027027026996</v>
      </c>
      <c r="Z7" s="96">
        <f t="shared" ref="Z7:Z51" si="1">SUM(R7,T7,V7,X7,)</f>
        <v>530</v>
      </c>
      <c r="AA7" s="96">
        <f t="shared" ref="AA7:AA51" si="2">SUM(S7,U7,W7,Y7)</f>
        <v>525.89837837837797</v>
      </c>
      <c r="AB7" s="97">
        <f t="shared" ref="AB7:AC51" si="3">P7+Z7</f>
        <v>37947</v>
      </c>
      <c r="AC7" s="97">
        <f t="shared" si="3"/>
        <v>36807.155945945939</v>
      </c>
      <c r="AD7" s="56">
        <v>91928000</v>
      </c>
      <c r="AE7" s="57">
        <v>0</v>
      </c>
      <c r="AF7" s="57">
        <v>0</v>
      </c>
      <c r="AG7" s="56">
        <v>3501000</v>
      </c>
      <c r="AH7" s="56">
        <v>17296000</v>
      </c>
      <c r="AI7" s="56">
        <v>7041000</v>
      </c>
      <c r="AJ7" s="97">
        <f t="shared" ref="AJ7:AJ51" si="4">SUM(AD7:AI7)</f>
        <v>119766000</v>
      </c>
      <c r="AK7" s="56">
        <v>4363000</v>
      </c>
      <c r="AL7" s="56">
        <v>2073000</v>
      </c>
      <c r="AM7" s="106">
        <f t="shared" ref="AM7:AM51" si="5">SUM(AK7:AL7)</f>
        <v>6436000</v>
      </c>
      <c r="AN7" s="106">
        <f t="shared" ref="AN7:AN51" si="6">SUM(AM7,AJ7)</f>
        <v>126202000</v>
      </c>
      <c r="AO7" s="102"/>
      <c r="AP7" s="51"/>
    </row>
    <row r="8" spans="1:42" ht="30" x14ac:dyDescent="0.2">
      <c r="A8" s="92" t="s">
        <v>331</v>
      </c>
      <c r="B8" s="93" t="s">
        <v>139</v>
      </c>
      <c r="C8" s="93" t="s">
        <v>55</v>
      </c>
      <c r="D8" s="87">
        <v>757</v>
      </c>
      <c r="E8" s="87">
        <v>712.5189189189191</v>
      </c>
      <c r="F8" s="87">
        <v>1379</v>
      </c>
      <c r="G8" s="87">
        <v>1338.0513513513501</v>
      </c>
      <c r="H8" s="87">
        <v>5051</v>
      </c>
      <c r="I8" s="87">
        <v>4938.0310810810797</v>
      </c>
      <c r="J8" s="87">
        <v>1114</v>
      </c>
      <c r="K8" s="87">
        <v>1104.1508108108101</v>
      </c>
      <c r="L8" s="87">
        <v>83</v>
      </c>
      <c r="M8" s="87">
        <v>81.812432432432402</v>
      </c>
      <c r="N8" s="87">
        <f>1062+25</f>
        <v>1087</v>
      </c>
      <c r="O8" s="87">
        <f>1056.25+25</f>
        <v>1081.25</v>
      </c>
      <c r="P8" s="95">
        <f t="shared" si="0"/>
        <v>9471</v>
      </c>
      <c r="Q8" s="95">
        <f t="shared" si="0"/>
        <v>9255.8145945945907</v>
      </c>
      <c r="R8" s="110">
        <v>41</v>
      </c>
      <c r="S8" s="110">
        <v>41</v>
      </c>
      <c r="T8" s="110">
        <v>152</v>
      </c>
      <c r="U8" s="110">
        <v>152</v>
      </c>
      <c r="V8" s="87">
        <v>7</v>
      </c>
      <c r="W8" s="87">
        <v>7</v>
      </c>
      <c r="X8" s="87">
        <v>0</v>
      </c>
      <c r="Y8" s="87">
        <v>0</v>
      </c>
      <c r="Z8" s="96">
        <f t="shared" si="1"/>
        <v>200</v>
      </c>
      <c r="AA8" s="96">
        <f t="shared" si="2"/>
        <v>200</v>
      </c>
      <c r="AB8" s="97">
        <f t="shared" si="3"/>
        <v>9671</v>
      </c>
      <c r="AC8" s="97">
        <f t="shared" si="3"/>
        <v>9455.8145945945907</v>
      </c>
      <c r="AD8" s="56">
        <v>27021000</v>
      </c>
      <c r="AE8" s="57">
        <v>0</v>
      </c>
      <c r="AF8" s="57">
        <v>0</v>
      </c>
      <c r="AG8" s="57">
        <v>683000</v>
      </c>
      <c r="AH8" s="57">
        <v>5463000</v>
      </c>
      <c r="AI8" s="56">
        <v>2154000</v>
      </c>
      <c r="AJ8" s="97">
        <f t="shared" si="4"/>
        <v>35321000</v>
      </c>
      <c r="AK8" s="59">
        <v>0</v>
      </c>
      <c r="AL8" s="59">
        <v>3044000</v>
      </c>
      <c r="AM8" s="106">
        <f t="shared" si="5"/>
        <v>3044000</v>
      </c>
      <c r="AN8" s="106">
        <f t="shared" si="6"/>
        <v>38365000</v>
      </c>
      <c r="AO8" s="103"/>
      <c r="AP8" s="4"/>
    </row>
    <row r="9" spans="1:42" ht="30" x14ac:dyDescent="0.2">
      <c r="A9" s="104" t="s">
        <v>294</v>
      </c>
      <c r="B9" s="93" t="s">
        <v>68</v>
      </c>
      <c r="C9" s="93" t="s">
        <v>55</v>
      </c>
      <c r="D9" s="81">
        <v>206</v>
      </c>
      <c r="E9" s="87">
        <v>202.6</v>
      </c>
      <c r="F9" s="52">
        <v>226</v>
      </c>
      <c r="G9" s="87">
        <v>216.5</v>
      </c>
      <c r="H9" s="52">
        <v>1807</v>
      </c>
      <c r="I9" s="87">
        <v>1733.45</v>
      </c>
      <c r="J9" s="52">
        <v>1490</v>
      </c>
      <c r="K9" s="87">
        <v>1417.07</v>
      </c>
      <c r="L9" s="52">
        <v>38</v>
      </c>
      <c r="M9" s="87">
        <v>35.24</v>
      </c>
      <c r="N9" s="52">
        <v>0</v>
      </c>
      <c r="O9" s="52">
        <v>0</v>
      </c>
      <c r="P9" s="95">
        <f t="shared" si="0"/>
        <v>3767</v>
      </c>
      <c r="Q9" s="95">
        <f t="shared" si="0"/>
        <v>3604.8599999999997</v>
      </c>
      <c r="R9" s="52">
        <v>1</v>
      </c>
      <c r="S9" s="52">
        <v>1</v>
      </c>
      <c r="T9" s="52">
        <v>0</v>
      </c>
      <c r="U9" s="52">
        <v>0</v>
      </c>
      <c r="V9" s="52">
        <v>161</v>
      </c>
      <c r="W9" s="87">
        <v>152.4</v>
      </c>
      <c r="X9" s="52">
        <v>0</v>
      </c>
      <c r="Y9" s="52">
        <v>0</v>
      </c>
      <c r="Z9" s="96">
        <f t="shared" si="1"/>
        <v>162</v>
      </c>
      <c r="AA9" s="96">
        <f t="shared" si="2"/>
        <v>153.4</v>
      </c>
      <c r="AB9" s="97">
        <f t="shared" si="3"/>
        <v>3929</v>
      </c>
      <c r="AC9" s="97">
        <f t="shared" si="3"/>
        <v>3758.2599999999998</v>
      </c>
      <c r="AD9" s="56">
        <v>11028744.710000001</v>
      </c>
      <c r="AE9" s="57">
        <v>108703.72</v>
      </c>
      <c r="AF9" s="57">
        <v>17600</v>
      </c>
      <c r="AG9" s="57">
        <v>385945.59999999998</v>
      </c>
      <c r="AH9" s="57">
        <v>2352954.81</v>
      </c>
      <c r="AI9" s="57">
        <v>979776.28</v>
      </c>
      <c r="AJ9" s="106">
        <f t="shared" si="4"/>
        <v>14873725.120000001</v>
      </c>
      <c r="AK9" s="59">
        <v>0</v>
      </c>
      <c r="AL9" s="59">
        <v>0</v>
      </c>
      <c r="AM9" s="106">
        <f t="shared" si="5"/>
        <v>0</v>
      </c>
      <c r="AN9" s="106">
        <f t="shared" si="6"/>
        <v>14873725.120000001</v>
      </c>
      <c r="AO9" s="107">
        <v>42247</v>
      </c>
      <c r="AP9" s="51" t="s">
        <v>333</v>
      </c>
    </row>
    <row r="10" spans="1:42" ht="45" x14ac:dyDescent="0.2">
      <c r="A10" s="104" t="s">
        <v>192</v>
      </c>
      <c r="B10" s="93" t="s">
        <v>134</v>
      </c>
      <c r="C10" s="93" t="s">
        <v>55</v>
      </c>
      <c r="D10" s="81">
        <v>136</v>
      </c>
      <c r="E10" s="87">
        <v>133.21</v>
      </c>
      <c r="F10" s="52">
        <v>314</v>
      </c>
      <c r="G10" s="87">
        <v>296.64999999999998</v>
      </c>
      <c r="H10" s="52">
        <v>427</v>
      </c>
      <c r="I10" s="87">
        <v>412.88</v>
      </c>
      <c r="J10" s="52">
        <v>64</v>
      </c>
      <c r="K10" s="87">
        <v>63.76</v>
      </c>
      <c r="L10" s="52">
        <v>3</v>
      </c>
      <c r="M10" s="52">
        <v>3</v>
      </c>
      <c r="N10" s="87">
        <v>0</v>
      </c>
      <c r="O10" s="87">
        <v>0</v>
      </c>
      <c r="P10" s="95">
        <f t="shared" si="0"/>
        <v>944</v>
      </c>
      <c r="Q10" s="95">
        <f t="shared" si="0"/>
        <v>909.5</v>
      </c>
      <c r="R10" s="52">
        <v>19</v>
      </c>
      <c r="S10" s="52">
        <v>19</v>
      </c>
      <c r="T10" s="52">
        <v>0</v>
      </c>
      <c r="U10" s="52">
        <v>0</v>
      </c>
      <c r="V10" s="52">
        <v>54</v>
      </c>
      <c r="W10" s="87">
        <v>53.2</v>
      </c>
      <c r="X10" s="52">
        <v>0</v>
      </c>
      <c r="Y10" s="52">
        <v>0</v>
      </c>
      <c r="Z10" s="96">
        <f t="shared" si="1"/>
        <v>73</v>
      </c>
      <c r="AA10" s="96">
        <f t="shared" si="2"/>
        <v>72.2</v>
      </c>
      <c r="AB10" s="97">
        <f t="shared" si="3"/>
        <v>1017</v>
      </c>
      <c r="AC10" s="97">
        <f t="shared" si="3"/>
        <v>981.7</v>
      </c>
      <c r="AD10" s="88">
        <v>2336999.0299999998</v>
      </c>
      <c r="AE10" s="89">
        <v>58091.35</v>
      </c>
      <c r="AF10" s="89">
        <v>59892</v>
      </c>
      <c r="AG10" s="89">
        <v>60472.57</v>
      </c>
      <c r="AH10" s="89">
        <v>498411.54</v>
      </c>
      <c r="AI10" s="89">
        <v>194755.91</v>
      </c>
      <c r="AJ10" s="106">
        <f t="shared" si="4"/>
        <v>3208622.4</v>
      </c>
      <c r="AK10" s="59">
        <v>0</v>
      </c>
      <c r="AL10" s="59">
        <v>0</v>
      </c>
      <c r="AM10" s="106">
        <f t="shared" si="5"/>
        <v>0</v>
      </c>
      <c r="AN10" s="106">
        <f t="shared" si="6"/>
        <v>3208622.4</v>
      </c>
      <c r="AO10" s="102"/>
      <c r="AP10" s="4"/>
    </row>
    <row r="11" spans="1:42" ht="45" x14ac:dyDescent="0.2">
      <c r="A11" s="93" t="s">
        <v>195</v>
      </c>
      <c r="B11" s="93" t="s">
        <v>134</v>
      </c>
      <c r="C11" s="93" t="s">
        <v>55</v>
      </c>
      <c r="D11" s="81">
        <v>0</v>
      </c>
      <c r="E11" s="52">
        <v>0</v>
      </c>
      <c r="F11" s="52">
        <v>0</v>
      </c>
      <c r="G11" s="52">
        <v>0</v>
      </c>
      <c r="H11" s="52">
        <v>0</v>
      </c>
      <c r="I11" s="52">
        <v>0</v>
      </c>
      <c r="J11" s="52">
        <v>0</v>
      </c>
      <c r="K11" s="52">
        <v>0</v>
      </c>
      <c r="L11" s="52">
        <v>0</v>
      </c>
      <c r="M11" s="52">
        <v>0</v>
      </c>
      <c r="N11" s="52">
        <v>177</v>
      </c>
      <c r="O11" s="52">
        <v>164</v>
      </c>
      <c r="P11" s="95">
        <f t="shared" si="0"/>
        <v>177</v>
      </c>
      <c r="Q11" s="95">
        <f t="shared" si="0"/>
        <v>164</v>
      </c>
      <c r="R11" s="52">
        <v>1</v>
      </c>
      <c r="S11" s="52">
        <v>1</v>
      </c>
      <c r="T11" s="52">
        <v>0</v>
      </c>
      <c r="U11" s="52">
        <v>0</v>
      </c>
      <c r="V11" s="52">
        <v>0</v>
      </c>
      <c r="W11" s="52">
        <v>0</v>
      </c>
      <c r="X11" s="52">
        <v>0</v>
      </c>
      <c r="Y11" s="52">
        <v>0</v>
      </c>
      <c r="Z11" s="96">
        <f t="shared" si="1"/>
        <v>1</v>
      </c>
      <c r="AA11" s="96">
        <f t="shared" si="2"/>
        <v>1</v>
      </c>
      <c r="AB11" s="97">
        <f t="shared" si="3"/>
        <v>178</v>
      </c>
      <c r="AC11" s="97">
        <f t="shared" si="3"/>
        <v>165</v>
      </c>
      <c r="AD11" s="56">
        <v>376838</v>
      </c>
      <c r="AE11" s="57">
        <v>6817</v>
      </c>
      <c r="AF11" s="57">
        <v>710</v>
      </c>
      <c r="AG11" s="57">
        <v>20361</v>
      </c>
      <c r="AH11" s="57">
        <v>19996</v>
      </c>
      <c r="AI11" s="57">
        <v>35565</v>
      </c>
      <c r="AJ11" s="97">
        <f t="shared" si="4"/>
        <v>460287</v>
      </c>
      <c r="AK11" s="59">
        <v>1015</v>
      </c>
      <c r="AL11" s="59">
        <v>0</v>
      </c>
      <c r="AM11" s="106">
        <f t="shared" si="5"/>
        <v>1015</v>
      </c>
      <c r="AN11" s="106">
        <f t="shared" si="6"/>
        <v>461302</v>
      </c>
      <c r="AO11" s="102"/>
      <c r="AP11" s="51" t="s">
        <v>332</v>
      </c>
    </row>
    <row r="12" spans="1:42" ht="45" x14ac:dyDescent="0.2">
      <c r="A12" s="93" t="s">
        <v>193</v>
      </c>
      <c r="B12" s="93" t="s">
        <v>134</v>
      </c>
      <c r="C12" s="93" t="s">
        <v>55</v>
      </c>
      <c r="D12" s="81">
        <v>0</v>
      </c>
      <c r="E12" s="52">
        <v>0</v>
      </c>
      <c r="F12" s="52">
        <v>0</v>
      </c>
      <c r="G12" s="52">
        <v>0</v>
      </c>
      <c r="H12" s="52">
        <v>3</v>
      </c>
      <c r="I12" s="52">
        <v>3</v>
      </c>
      <c r="J12" s="52">
        <v>3</v>
      </c>
      <c r="K12" s="52">
        <v>3</v>
      </c>
      <c r="L12" s="52">
        <v>1</v>
      </c>
      <c r="M12" s="52">
        <v>1</v>
      </c>
      <c r="N12" s="52">
        <v>32</v>
      </c>
      <c r="O12" s="87">
        <v>31.28</v>
      </c>
      <c r="P12" s="95">
        <f t="shared" si="0"/>
        <v>39</v>
      </c>
      <c r="Q12" s="95">
        <f t="shared" si="0"/>
        <v>38.28</v>
      </c>
      <c r="R12" s="52">
        <v>0</v>
      </c>
      <c r="S12" s="52">
        <v>0</v>
      </c>
      <c r="T12" s="52">
        <v>0</v>
      </c>
      <c r="U12" s="52">
        <v>0</v>
      </c>
      <c r="V12" s="52">
        <v>0</v>
      </c>
      <c r="W12" s="52">
        <v>0</v>
      </c>
      <c r="X12" s="52">
        <v>1</v>
      </c>
      <c r="Y12" s="52">
        <v>0.4</v>
      </c>
      <c r="Z12" s="96">
        <f t="shared" si="1"/>
        <v>1</v>
      </c>
      <c r="AA12" s="96">
        <f t="shared" si="2"/>
        <v>0.4</v>
      </c>
      <c r="AB12" s="97">
        <f t="shared" si="3"/>
        <v>40</v>
      </c>
      <c r="AC12" s="97">
        <f t="shared" si="3"/>
        <v>38.68</v>
      </c>
      <c r="AD12" s="56">
        <v>112869.86</v>
      </c>
      <c r="AE12" s="57">
        <v>8469.99</v>
      </c>
      <c r="AF12" s="57">
        <v>0</v>
      </c>
      <c r="AG12" s="57">
        <v>0</v>
      </c>
      <c r="AH12" s="57">
        <v>25699.200000000001</v>
      </c>
      <c r="AI12" s="57">
        <v>8986.8799999999992</v>
      </c>
      <c r="AJ12" s="106">
        <f t="shared" si="4"/>
        <v>156025.93000000002</v>
      </c>
      <c r="AK12" s="59">
        <v>4200</v>
      </c>
      <c r="AL12" s="59">
        <v>0</v>
      </c>
      <c r="AM12" s="106">
        <f t="shared" si="5"/>
        <v>4200</v>
      </c>
      <c r="AN12" s="106">
        <f t="shared" si="6"/>
        <v>160225.93000000002</v>
      </c>
      <c r="AO12" s="103"/>
      <c r="AP12" s="4"/>
    </row>
    <row r="13" spans="1:42" ht="30" x14ac:dyDescent="0.2">
      <c r="A13" s="93" t="s">
        <v>194</v>
      </c>
      <c r="B13" s="93" t="s">
        <v>71</v>
      </c>
      <c r="C13" s="93" t="s">
        <v>55</v>
      </c>
      <c r="D13" s="52">
        <v>148</v>
      </c>
      <c r="E13" s="52">
        <v>55.19</v>
      </c>
      <c r="F13" s="52">
        <v>47</v>
      </c>
      <c r="G13" s="52">
        <v>43.63</v>
      </c>
      <c r="H13" s="52">
        <v>25</v>
      </c>
      <c r="I13" s="52">
        <v>25</v>
      </c>
      <c r="J13" s="52">
        <v>1</v>
      </c>
      <c r="K13" s="52">
        <v>1</v>
      </c>
      <c r="L13" s="52">
        <v>4</v>
      </c>
      <c r="M13" s="52">
        <v>4</v>
      </c>
      <c r="N13" s="52">
        <v>0</v>
      </c>
      <c r="O13" s="52">
        <v>0</v>
      </c>
      <c r="P13" s="95">
        <f t="shared" si="0"/>
        <v>225</v>
      </c>
      <c r="Q13" s="95">
        <f t="shared" si="0"/>
        <v>128.82</v>
      </c>
      <c r="R13" s="87">
        <v>0</v>
      </c>
      <c r="S13" s="87">
        <v>0</v>
      </c>
      <c r="T13" s="87">
        <v>0</v>
      </c>
      <c r="U13" s="87">
        <v>0</v>
      </c>
      <c r="V13" s="87">
        <v>0</v>
      </c>
      <c r="W13" s="87">
        <v>0</v>
      </c>
      <c r="X13" s="87">
        <v>0</v>
      </c>
      <c r="Y13" s="87">
        <v>0</v>
      </c>
      <c r="Z13" s="96">
        <f t="shared" si="1"/>
        <v>0</v>
      </c>
      <c r="AA13" s="96">
        <f t="shared" si="2"/>
        <v>0</v>
      </c>
      <c r="AB13" s="97">
        <f t="shared" si="3"/>
        <v>225</v>
      </c>
      <c r="AC13" s="97">
        <f t="shared" si="3"/>
        <v>128.82</v>
      </c>
      <c r="AD13" s="56">
        <v>327755</v>
      </c>
      <c r="AE13" s="57">
        <v>0</v>
      </c>
      <c r="AF13" s="57">
        <v>0</v>
      </c>
      <c r="AG13" s="57">
        <v>0</v>
      </c>
      <c r="AH13" s="57">
        <v>66271</v>
      </c>
      <c r="AI13" s="57">
        <v>25515</v>
      </c>
      <c r="AJ13" s="97">
        <f t="shared" si="4"/>
        <v>419541</v>
      </c>
      <c r="AK13" s="59">
        <v>3632</v>
      </c>
      <c r="AL13" s="59">
        <v>4340</v>
      </c>
      <c r="AM13" s="106">
        <f t="shared" si="5"/>
        <v>7972</v>
      </c>
      <c r="AN13" s="106">
        <f t="shared" si="6"/>
        <v>427513</v>
      </c>
      <c r="AO13" s="103"/>
      <c r="AP13" s="4"/>
    </row>
    <row r="14" spans="1:42" ht="30" x14ac:dyDescent="0.2">
      <c r="A14" s="92" t="s">
        <v>327</v>
      </c>
      <c r="B14" s="93" t="s">
        <v>68</v>
      </c>
      <c r="C14" s="93" t="s">
        <v>55</v>
      </c>
      <c r="D14" s="81">
        <v>76</v>
      </c>
      <c r="E14" s="87">
        <v>73.39</v>
      </c>
      <c r="F14" s="52">
        <v>310</v>
      </c>
      <c r="G14" s="87">
        <v>301.51</v>
      </c>
      <c r="H14" s="52">
        <v>37</v>
      </c>
      <c r="I14" s="52">
        <v>37</v>
      </c>
      <c r="J14" s="52">
        <v>12</v>
      </c>
      <c r="K14" s="52">
        <v>12</v>
      </c>
      <c r="L14" s="52">
        <v>1</v>
      </c>
      <c r="M14" s="52">
        <v>1</v>
      </c>
      <c r="N14" s="52">
        <v>0</v>
      </c>
      <c r="O14" s="52">
        <v>0</v>
      </c>
      <c r="P14" s="95">
        <f t="shared" si="0"/>
        <v>436</v>
      </c>
      <c r="Q14" s="95">
        <f t="shared" si="0"/>
        <v>424.9</v>
      </c>
      <c r="R14" s="52">
        <v>6</v>
      </c>
      <c r="S14" s="52">
        <v>6</v>
      </c>
      <c r="T14" s="52">
        <v>0</v>
      </c>
      <c r="U14" s="52">
        <v>0</v>
      </c>
      <c r="V14" s="52">
        <v>0</v>
      </c>
      <c r="W14" s="52">
        <v>0</v>
      </c>
      <c r="X14" s="52">
        <v>0</v>
      </c>
      <c r="Y14" s="52">
        <v>0</v>
      </c>
      <c r="Z14" s="96">
        <f t="shared" si="1"/>
        <v>6</v>
      </c>
      <c r="AA14" s="96">
        <f t="shared" si="2"/>
        <v>6</v>
      </c>
      <c r="AB14" s="97">
        <f t="shared" si="3"/>
        <v>442</v>
      </c>
      <c r="AC14" s="97">
        <f t="shared" si="3"/>
        <v>430.9</v>
      </c>
      <c r="AD14" s="56">
        <v>953192</v>
      </c>
      <c r="AE14" s="57">
        <v>22814</v>
      </c>
      <c r="AF14" s="57">
        <v>0</v>
      </c>
      <c r="AG14" s="57">
        <v>17634</v>
      </c>
      <c r="AH14" s="57">
        <v>203568</v>
      </c>
      <c r="AI14" s="57">
        <v>71147</v>
      </c>
      <c r="AJ14" s="97">
        <f t="shared" si="4"/>
        <v>1268355</v>
      </c>
      <c r="AK14" s="59">
        <v>18444.810000000001</v>
      </c>
      <c r="AL14" s="59">
        <v>0</v>
      </c>
      <c r="AM14" s="106">
        <f t="shared" si="5"/>
        <v>18444.810000000001</v>
      </c>
      <c r="AN14" s="106">
        <f t="shared" si="6"/>
        <v>1286799.81</v>
      </c>
      <c r="AO14" s="103"/>
      <c r="AP14" s="4"/>
    </row>
    <row r="15" spans="1:42" x14ac:dyDescent="0.2">
      <c r="A15" s="20"/>
      <c r="B15" s="20"/>
      <c r="C15" s="20"/>
      <c r="D15" s="52"/>
      <c r="E15" s="52"/>
      <c r="F15" s="52"/>
      <c r="G15" s="52"/>
      <c r="H15" s="52"/>
      <c r="I15" s="52"/>
      <c r="J15" s="52"/>
      <c r="K15" s="52"/>
      <c r="L15" s="52"/>
      <c r="M15" s="52"/>
      <c r="N15" s="52"/>
      <c r="O15" s="52"/>
      <c r="P15" s="53">
        <f t="shared" si="0"/>
        <v>0</v>
      </c>
      <c r="Q15" s="53">
        <f t="shared" si="0"/>
        <v>0</v>
      </c>
      <c r="R15" s="52"/>
      <c r="S15" s="52"/>
      <c r="T15" s="52"/>
      <c r="U15" s="52"/>
      <c r="V15" s="52"/>
      <c r="W15" s="52"/>
      <c r="X15" s="52"/>
      <c r="Y15" s="52"/>
      <c r="Z15" s="54">
        <f t="shared" si="1"/>
        <v>0</v>
      </c>
      <c r="AA15" s="54">
        <f t="shared" si="2"/>
        <v>0</v>
      </c>
      <c r="AB15" s="55">
        <f t="shared" si="3"/>
        <v>0</v>
      </c>
      <c r="AC15" s="55">
        <f t="shared" si="3"/>
        <v>0</v>
      </c>
      <c r="AD15" s="56"/>
      <c r="AE15" s="57"/>
      <c r="AF15" s="57"/>
      <c r="AG15" s="57"/>
      <c r="AH15" s="57"/>
      <c r="AI15" s="57"/>
      <c r="AJ15" s="58">
        <f t="shared" si="4"/>
        <v>0</v>
      </c>
      <c r="AK15" s="59"/>
      <c r="AL15" s="59"/>
      <c r="AM15" s="60">
        <f t="shared" si="5"/>
        <v>0</v>
      </c>
      <c r="AN15" s="60">
        <f t="shared" si="6"/>
        <v>0</v>
      </c>
      <c r="AO15" s="4"/>
      <c r="AP15" s="4"/>
    </row>
    <row r="16" spans="1:42" x14ac:dyDescent="0.2">
      <c r="A16" s="20"/>
      <c r="B16" s="20"/>
      <c r="C16" s="20"/>
      <c r="D16" s="52"/>
      <c r="E16" s="52"/>
      <c r="F16" s="52"/>
      <c r="G16" s="52"/>
      <c r="H16" s="52"/>
      <c r="I16" s="52"/>
      <c r="J16" s="52"/>
      <c r="K16" s="52"/>
      <c r="L16" s="52"/>
      <c r="M16" s="52"/>
      <c r="N16" s="52"/>
      <c r="O16" s="52"/>
      <c r="P16" s="53">
        <f t="shared" si="0"/>
        <v>0</v>
      </c>
      <c r="Q16" s="53">
        <f t="shared" si="0"/>
        <v>0</v>
      </c>
      <c r="R16" s="52"/>
      <c r="S16" s="52"/>
      <c r="T16" s="52"/>
      <c r="U16" s="52"/>
      <c r="V16" s="52"/>
      <c r="W16" s="52"/>
      <c r="X16" s="52"/>
      <c r="Y16" s="52"/>
      <c r="Z16" s="54">
        <f t="shared" si="1"/>
        <v>0</v>
      </c>
      <c r="AA16" s="54">
        <f t="shared" si="2"/>
        <v>0</v>
      </c>
      <c r="AB16" s="55">
        <f t="shared" si="3"/>
        <v>0</v>
      </c>
      <c r="AC16" s="55">
        <f t="shared" si="3"/>
        <v>0</v>
      </c>
      <c r="AD16" s="56"/>
      <c r="AE16" s="57"/>
      <c r="AF16" s="57"/>
      <c r="AG16" s="57"/>
      <c r="AH16" s="57"/>
      <c r="AI16" s="57"/>
      <c r="AJ16" s="58">
        <f t="shared" si="4"/>
        <v>0</v>
      </c>
      <c r="AK16" s="59"/>
      <c r="AL16" s="59"/>
      <c r="AM16" s="60">
        <f t="shared" si="5"/>
        <v>0</v>
      </c>
      <c r="AN16" s="60">
        <f t="shared" si="6"/>
        <v>0</v>
      </c>
      <c r="AO16" s="4"/>
      <c r="AP16" s="4"/>
    </row>
    <row r="17" spans="1:42" x14ac:dyDescent="0.2">
      <c r="A17" s="20"/>
      <c r="B17" s="20"/>
      <c r="C17" s="20"/>
      <c r="D17" s="52"/>
      <c r="E17" s="52"/>
      <c r="F17" s="52"/>
      <c r="G17" s="52"/>
      <c r="H17" s="52"/>
      <c r="I17" s="52"/>
      <c r="J17" s="52"/>
      <c r="K17" s="52"/>
      <c r="L17" s="52"/>
      <c r="M17" s="52"/>
      <c r="N17" s="52"/>
      <c r="O17" s="52"/>
      <c r="P17" s="53">
        <f t="shared" si="0"/>
        <v>0</v>
      </c>
      <c r="Q17" s="53">
        <f t="shared" si="0"/>
        <v>0</v>
      </c>
      <c r="R17" s="52"/>
      <c r="S17" s="52"/>
      <c r="T17" s="52"/>
      <c r="U17" s="52"/>
      <c r="V17" s="52"/>
      <c r="W17" s="52"/>
      <c r="X17" s="52"/>
      <c r="Y17" s="52"/>
      <c r="Z17" s="54">
        <f t="shared" si="1"/>
        <v>0</v>
      </c>
      <c r="AA17" s="54">
        <f t="shared" si="2"/>
        <v>0</v>
      </c>
      <c r="AB17" s="55">
        <f t="shared" si="3"/>
        <v>0</v>
      </c>
      <c r="AC17" s="55">
        <f t="shared" si="3"/>
        <v>0</v>
      </c>
      <c r="AD17" s="56"/>
      <c r="AE17" s="57"/>
      <c r="AF17" s="57"/>
      <c r="AG17" s="57"/>
      <c r="AH17" s="57"/>
      <c r="AI17" s="57"/>
      <c r="AJ17" s="58">
        <f t="shared" si="4"/>
        <v>0</v>
      </c>
      <c r="AK17" s="59"/>
      <c r="AL17" s="59"/>
      <c r="AM17" s="60">
        <f t="shared" si="5"/>
        <v>0</v>
      </c>
      <c r="AN17" s="60">
        <f t="shared" si="6"/>
        <v>0</v>
      </c>
      <c r="AO17" s="4"/>
      <c r="AP17" s="4"/>
    </row>
    <row r="18" spans="1:42" x14ac:dyDescent="0.2">
      <c r="A18" s="20"/>
      <c r="B18" s="20"/>
      <c r="C18" s="20"/>
      <c r="D18" s="52"/>
      <c r="E18" s="52"/>
      <c r="F18" s="52"/>
      <c r="G18" s="52"/>
      <c r="H18" s="52"/>
      <c r="I18" s="52"/>
      <c r="J18" s="52"/>
      <c r="K18" s="52"/>
      <c r="L18" s="52"/>
      <c r="M18" s="52"/>
      <c r="N18" s="52"/>
      <c r="O18" s="52"/>
      <c r="P18" s="53">
        <f t="shared" si="0"/>
        <v>0</v>
      </c>
      <c r="Q18" s="53">
        <f t="shared" si="0"/>
        <v>0</v>
      </c>
      <c r="R18" s="52"/>
      <c r="S18" s="52"/>
      <c r="T18" s="52"/>
      <c r="U18" s="52"/>
      <c r="V18" s="52"/>
      <c r="W18" s="52"/>
      <c r="X18" s="52"/>
      <c r="Y18" s="52"/>
      <c r="Z18" s="54">
        <f t="shared" si="1"/>
        <v>0</v>
      </c>
      <c r="AA18" s="54">
        <f t="shared" si="2"/>
        <v>0</v>
      </c>
      <c r="AB18" s="55">
        <f t="shared" si="3"/>
        <v>0</v>
      </c>
      <c r="AC18" s="55">
        <f t="shared" si="3"/>
        <v>0</v>
      </c>
      <c r="AD18" s="56"/>
      <c r="AE18" s="57"/>
      <c r="AF18" s="57"/>
      <c r="AG18" s="57"/>
      <c r="AH18" s="57"/>
      <c r="AI18" s="57"/>
      <c r="AJ18" s="58">
        <f t="shared" si="4"/>
        <v>0</v>
      </c>
      <c r="AK18" s="59"/>
      <c r="AL18" s="59"/>
      <c r="AM18" s="60">
        <f t="shared" si="5"/>
        <v>0</v>
      </c>
      <c r="AN18" s="60">
        <f t="shared" si="6"/>
        <v>0</v>
      </c>
      <c r="AO18" s="4"/>
      <c r="AP18" s="4"/>
    </row>
    <row r="19" spans="1:42" x14ac:dyDescent="0.2">
      <c r="A19" s="20"/>
      <c r="B19" s="20"/>
      <c r="C19" s="20"/>
      <c r="D19" s="52"/>
      <c r="E19" s="52"/>
      <c r="F19" s="52"/>
      <c r="G19" s="52"/>
      <c r="H19" s="52"/>
      <c r="I19" s="52"/>
      <c r="J19" s="52"/>
      <c r="K19" s="52"/>
      <c r="L19" s="52"/>
      <c r="M19" s="52"/>
      <c r="N19" s="52"/>
      <c r="O19" s="52"/>
      <c r="P19" s="53">
        <f t="shared" si="0"/>
        <v>0</v>
      </c>
      <c r="Q19" s="53">
        <f t="shared" si="0"/>
        <v>0</v>
      </c>
      <c r="R19" s="52"/>
      <c r="S19" s="52"/>
      <c r="T19" s="52"/>
      <c r="U19" s="52"/>
      <c r="V19" s="52"/>
      <c r="W19" s="52"/>
      <c r="X19" s="52"/>
      <c r="Y19" s="52"/>
      <c r="Z19" s="54">
        <f t="shared" si="1"/>
        <v>0</v>
      </c>
      <c r="AA19" s="54">
        <f t="shared" si="2"/>
        <v>0</v>
      </c>
      <c r="AB19" s="55">
        <f t="shared" si="3"/>
        <v>0</v>
      </c>
      <c r="AC19" s="55">
        <f t="shared" si="3"/>
        <v>0</v>
      </c>
      <c r="AD19" s="56"/>
      <c r="AE19" s="57"/>
      <c r="AF19" s="57"/>
      <c r="AG19" s="57"/>
      <c r="AH19" s="57"/>
      <c r="AI19" s="57"/>
      <c r="AJ19" s="58">
        <f t="shared" si="4"/>
        <v>0</v>
      </c>
      <c r="AK19" s="59"/>
      <c r="AL19" s="59"/>
      <c r="AM19" s="60">
        <f t="shared" si="5"/>
        <v>0</v>
      </c>
      <c r="AN19" s="60">
        <f t="shared" si="6"/>
        <v>0</v>
      </c>
      <c r="AO19" s="4"/>
      <c r="AP19" s="4"/>
    </row>
    <row r="20" spans="1:42" x14ac:dyDescent="0.2">
      <c r="A20" s="20"/>
      <c r="B20" s="20"/>
      <c r="C20" s="20"/>
      <c r="D20" s="52"/>
      <c r="E20" s="52"/>
      <c r="F20" s="52"/>
      <c r="G20" s="52"/>
      <c r="H20" s="52"/>
      <c r="I20" s="52"/>
      <c r="J20" s="52"/>
      <c r="K20" s="52"/>
      <c r="L20" s="52"/>
      <c r="M20" s="52"/>
      <c r="N20" s="52"/>
      <c r="O20" s="52"/>
      <c r="P20" s="53">
        <f t="shared" si="0"/>
        <v>0</v>
      </c>
      <c r="Q20" s="53">
        <f t="shared" si="0"/>
        <v>0</v>
      </c>
      <c r="R20" s="52"/>
      <c r="S20" s="52"/>
      <c r="T20" s="52"/>
      <c r="U20" s="52"/>
      <c r="V20" s="52"/>
      <c r="W20" s="52"/>
      <c r="X20" s="52"/>
      <c r="Y20" s="52"/>
      <c r="Z20" s="54">
        <f t="shared" si="1"/>
        <v>0</v>
      </c>
      <c r="AA20" s="54">
        <f t="shared" si="2"/>
        <v>0</v>
      </c>
      <c r="AB20" s="55">
        <f t="shared" si="3"/>
        <v>0</v>
      </c>
      <c r="AC20" s="55">
        <f t="shared" si="3"/>
        <v>0</v>
      </c>
      <c r="AD20" s="56"/>
      <c r="AE20" s="57"/>
      <c r="AF20" s="57"/>
      <c r="AG20" s="57"/>
      <c r="AH20" s="57"/>
      <c r="AI20" s="57"/>
      <c r="AJ20" s="58">
        <f t="shared" si="4"/>
        <v>0</v>
      </c>
      <c r="AK20" s="59"/>
      <c r="AL20" s="59"/>
      <c r="AM20" s="60">
        <f t="shared" si="5"/>
        <v>0</v>
      </c>
      <c r="AN20" s="60">
        <f t="shared" si="6"/>
        <v>0</v>
      </c>
      <c r="AO20" s="4"/>
      <c r="AP20" s="4"/>
    </row>
    <row r="21" spans="1:42" x14ac:dyDescent="0.2">
      <c r="A21" s="20"/>
      <c r="B21" s="20"/>
      <c r="C21" s="20"/>
      <c r="D21" s="52"/>
      <c r="E21" s="52"/>
      <c r="F21" s="52"/>
      <c r="G21" s="52"/>
      <c r="H21" s="52"/>
      <c r="I21" s="52"/>
      <c r="J21" s="52"/>
      <c r="K21" s="52"/>
      <c r="L21" s="52"/>
      <c r="M21" s="52"/>
      <c r="N21" s="52"/>
      <c r="O21" s="52"/>
      <c r="P21" s="53">
        <f t="shared" si="0"/>
        <v>0</v>
      </c>
      <c r="Q21" s="53">
        <f t="shared" si="0"/>
        <v>0</v>
      </c>
      <c r="R21" s="52"/>
      <c r="S21" s="52"/>
      <c r="T21" s="52"/>
      <c r="U21" s="52"/>
      <c r="V21" s="52"/>
      <c r="W21" s="52"/>
      <c r="X21" s="52"/>
      <c r="Y21" s="52"/>
      <c r="Z21" s="54">
        <f t="shared" si="1"/>
        <v>0</v>
      </c>
      <c r="AA21" s="54">
        <f t="shared" si="2"/>
        <v>0</v>
      </c>
      <c r="AB21" s="55">
        <f t="shared" si="3"/>
        <v>0</v>
      </c>
      <c r="AC21" s="55">
        <f t="shared" si="3"/>
        <v>0</v>
      </c>
      <c r="AD21" s="56"/>
      <c r="AE21" s="57"/>
      <c r="AF21" s="57"/>
      <c r="AG21" s="57"/>
      <c r="AH21" s="57"/>
      <c r="AI21" s="57"/>
      <c r="AJ21" s="58">
        <f t="shared" si="4"/>
        <v>0</v>
      </c>
      <c r="AK21" s="59"/>
      <c r="AL21" s="59"/>
      <c r="AM21" s="60">
        <f t="shared" si="5"/>
        <v>0</v>
      </c>
      <c r="AN21" s="60">
        <f t="shared" si="6"/>
        <v>0</v>
      </c>
      <c r="AO21" s="4"/>
      <c r="AP21" s="4"/>
    </row>
    <row r="22" spans="1:42" x14ac:dyDescent="0.2">
      <c r="A22" s="20"/>
      <c r="B22" s="20"/>
      <c r="C22" s="20"/>
      <c r="D22" s="52"/>
      <c r="E22" s="52"/>
      <c r="F22" s="52"/>
      <c r="G22" s="52"/>
      <c r="H22" s="52"/>
      <c r="I22" s="52"/>
      <c r="J22" s="52"/>
      <c r="K22" s="52"/>
      <c r="L22" s="52"/>
      <c r="M22" s="52"/>
      <c r="N22" s="52"/>
      <c r="O22" s="52"/>
      <c r="P22" s="53">
        <f t="shared" si="0"/>
        <v>0</v>
      </c>
      <c r="Q22" s="53">
        <f t="shared" si="0"/>
        <v>0</v>
      </c>
      <c r="R22" s="52"/>
      <c r="S22" s="52"/>
      <c r="T22" s="52"/>
      <c r="U22" s="52"/>
      <c r="V22" s="52"/>
      <c r="W22" s="52"/>
      <c r="X22" s="52"/>
      <c r="Y22" s="52"/>
      <c r="Z22" s="54">
        <f t="shared" si="1"/>
        <v>0</v>
      </c>
      <c r="AA22" s="54">
        <f t="shared" si="2"/>
        <v>0</v>
      </c>
      <c r="AB22" s="55">
        <f t="shared" si="3"/>
        <v>0</v>
      </c>
      <c r="AC22" s="55">
        <f t="shared" si="3"/>
        <v>0</v>
      </c>
      <c r="AD22" s="56"/>
      <c r="AE22" s="57"/>
      <c r="AF22" s="57"/>
      <c r="AG22" s="57"/>
      <c r="AH22" s="57"/>
      <c r="AI22" s="57"/>
      <c r="AJ22" s="58">
        <f t="shared" si="4"/>
        <v>0</v>
      </c>
      <c r="AK22" s="59"/>
      <c r="AL22" s="59"/>
      <c r="AM22" s="60">
        <f t="shared" si="5"/>
        <v>0</v>
      </c>
      <c r="AN22" s="60">
        <f t="shared" si="6"/>
        <v>0</v>
      </c>
      <c r="AO22" s="4"/>
      <c r="AP22" s="4"/>
    </row>
    <row r="23" spans="1:42" x14ac:dyDescent="0.2">
      <c r="A23" s="20"/>
      <c r="B23" s="20"/>
      <c r="C23" s="20"/>
      <c r="D23" s="52"/>
      <c r="E23" s="52"/>
      <c r="F23" s="52"/>
      <c r="G23" s="52"/>
      <c r="H23" s="52"/>
      <c r="I23" s="52"/>
      <c r="J23" s="52"/>
      <c r="K23" s="52"/>
      <c r="L23" s="52"/>
      <c r="M23" s="52"/>
      <c r="N23" s="52"/>
      <c r="O23" s="52"/>
      <c r="P23" s="53">
        <f t="shared" si="0"/>
        <v>0</v>
      </c>
      <c r="Q23" s="53">
        <f t="shared" si="0"/>
        <v>0</v>
      </c>
      <c r="R23" s="52"/>
      <c r="S23" s="52"/>
      <c r="T23" s="52"/>
      <c r="U23" s="52"/>
      <c r="V23" s="52"/>
      <c r="W23" s="52"/>
      <c r="X23" s="52"/>
      <c r="Y23" s="52"/>
      <c r="Z23" s="54">
        <f t="shared" si="1"/>
        <v>0</v>
      </c>
      <c r="AA23" s="54">
        <f t="shared" si="2"/>
        <v>0</v>
      </c>
      <c r="AB23" s="55">
        <f t="shared" si="3"/>
        <v>0</v>
      </c>
      <c r="AC23" s="55">
        <f t="shared" si="3"/>
        <v>0</v>
      </c>
      <c r="AD23" s="56"/>
      <c r="AE23" s="57"/>
      <c r="AF23" s="57"/>
      <c r="AG23" s="57"/>
      <c r="AH23" s="57"/>
      <c r="AI23" s="57"/>
      <c r="AJ23" s="58">
        <f t="shared" si="4"/>
        <v>0</v>
      </c>
      <c r="AK23" s="59"/>
      <c r="AL23" s="59"/>
      <c r="AM23" s="60">
        <f t="shared" si="5"/>
        <v>0</v>
      </c>
      <c r="AN23" s="60">
        <f t="shared" si="6"/>
        <v>0</v>
      </c>
      <c r="AO23" s="4"/>
      <c r="AP23" s="4"/>
    </row>
    <row r="24" spans="1:42" x14ac:dyDescent="0.2">
      <c r="A24" s="20"/>
      <c r="B24" s="20"/>
      <c r="C24" s="20"/>
      <c r="D24" s="52"/>
      <c r="E24" s="52"/>
      <c r="F24" s="52"/>
      <c r="G24" s="52"/>
      <c r="H24" s="52"/>
      <c r="I24" s="52"/>
      <c r="J24" s="52"/>
      <c r="K24" s="52"/>
      <c r="L24" s="52"/>
      <c r="M24" s="52"/>
      <c r="N24" s="52"/>
      <c r="O24" s="52"/>
      <c r="P24" s="53">
        <f t="shared" si="0"/>
        <v>0</v>
      </c>
      <c r="Q24" s="53">
        <f t="shared" si="0"/>
        <v>0</v>
      </c>
      <c r="R24" s="52"/>
      <c r="S24" s="52"/>
      <c r="T24" s="52"/>
      <c r="U24" s="52"/>
      <c r="V24" s="52"/>
      <c r="W24" s="52"/>
      <c r="X24" s="52"/>
      <c r="Y24" s="52"/>
      <c r="Z24" s="54">
        <f t="shared" si="1"/>
        <v>0</v>
      </c>
      <c r="AA24" s="54">
        <f t="shared" si="2"/>
        <v>0</v>
      </c>
      <c r="AB24" s="55">
        <f t="shared" si="3"/>
        <v>0</v>
      </c>
      <c r="AC24" s="55">
        <f t="shared" si="3"/>
        <v>0</v>
      </c>
      <c r="AD24" s="56"/>
      <c r="AE24" s="57"/>
      <c r="AF24" s="57"/>
      <c r="AG24" s="57"/>
      <c r="AH24" s="57"/>
      <c r="AI24" s="57"/>
      <c r="AJ24" s="58">
        <f t="shared" si="4"/>
        <v>0</v>
      </c>
      <c r="AK24" s="59"/>
      <c r="AL24" s="59"/>
      <c r="AM24" s="60">
        <f t="shared" si="5"/>
        <v>0</v>
      </c>
      <c r="AN24" s="60">
        <f t="shared" si="6"/>
        <v>0</v>
      </c>
      <c r="AO24" s="4"/>
      <c r="AP24" s="4"/>
    </row>
    <row r="25" spans="1:42" x14ac:dyDescent="0.2">
      <c r="A25" s="20"/>
      <c r="B25" s="20"/>
      <c r="C25" s="20"/>
      <c r="D25" s="52"/>
      <c r="E25" s="52"/>
      <c r="F25" s="52"/>
      <c r="G25" s="52"/>
      <c r="H25" s="52"/>
      <c r="I25" s="52"/>
      <c r="J25" s="52"/>
      <c r="K25" s="52"/>
      <c r="L25" s="52"/>
      <c r="M25" s="52"/>
      <c r="N25" s="52"/>
      <c r="O25" s="52"/>
      <c r="P25" s="53">
        <f t="shared" si="0"/>
        <v>0</v>
      </c>
      <c r="Q25" s="53">
        <f t="shared" si="0"/>
        <v>0</v>
      </c>
      <c r="R25" s="52"/>
      <c r="S25" s="52"/>
      <c r="T25" s="52"/>
      <c r="U25" s="52"/>
      <c r="V25" s="52"/>
      <c r="W25" s="52"/>
      <c r="X25" s="52"/>
      <c r="Y25" s="52"/>
      <c r="Z25" s="54">
        <f t="shared" si="1"/>
        <v>0</v>
      </c>
      <c r="AA25" s="54">
        <f t="shared" si="2"/>
        <v>0</v>
      </c>
      <c r="AB25" s="55">
        <f t="shared" si="3"/>
        <v>0</v>
      </c>
      <c r="AC25" s="55">
        <f t="shared" si="3"/>
        <v>0</v>
      </c>
      <c r="AD25" s="56"/>
      <c r="AE25" s="57"/>
      <c r="AF25" s="57"/>
      <c r="AG25" s="57"/>
      <c r="AH25" s="57"/>
      <c r="AI25" s="57"/>
      <c r="AJ25" s="58">
        <f t="shared" si="4"/>
        <v>0</v>
      </c>
      <c r="AK25" s="59"/>
      <c r="AL25" s="59"/>
      <c r="AM25" s="60">
        <f t="shared" si="5"/>
        <v>0</v>
      </c>
      <c r="AN25" s="60">
        <f t="shared" si="6"/>
        <v>0</v>
      </c>
      <c r="AO25" s="4"/>
      <c r="AP25" s="4"/>
    </row>
    <row r="26" spans="1:42" x14ac:dyDescent="0.2">
      <c r="A26" s="20"/>
      <c r="B26" s="20"/>
      <c r="C26" s="20"/>
      <c r="D26" s="52"/>
      <c r="E26" s="52"/>
      <c r="F26" s="52"/>
      <c r="G26" s="52"/>
      <c r="H26" s="52"/>
      <c r="I26" s="52"/>
      <c r="J26" s="52"/>
      <c r="K26" s="52"/>
      <c r="L26" s="52"/>
      <c r="M26" s="52"/>
      <c r="N26" s="52"/>
      <c r="O26" s="52"/>
      <c r="P26" s="53">
        <f t="shared" si="0"/>
        <v>0</v>
      </c>
      <c r="Q26" s="53">
        <f t="shared" si="0"/>
        <v>0</v>
      </c>
      <c r="R26" s="52"/>
      <c r="S26" s="52"/>
      <c r="T26" s="52"/>
      <c r="U26" s="52"/>
      <c r="V26" s="52"/>
      <c r="W26" s="52"/>
      <c r="X26" s="52"/>
      <c r="Y26" s="52"/>
      <c r="Z26" s="54">
        <f t="shared" si="1"/>
        <v>0</v>
      </c>
      <c r="AA26" s="54">
        <f t="shared" si="2"/>
        <v>0</v>
      </c>
      <c r="AB26" s="55">
        <f t="shared" si="3"/>
        <v>0</v>
      </c>
      <c r="AC26" s="55">
        <f t="shared" si="3"/>
        <v>0</v>
      </c>
      <c r="AD26" s="56"/>
      <c r="AE26" s="57"/>
      <c r="AF26" s="57"/>
      <c r="AG26" s="57"/>
      <c r="AH26" s="57"/>
      <c r="AI26" s="57"/>
      <c r="AJ26" s="58">
        <f t="shared" si="4"/>
        <v>0</v>
      </c>
      <c r="AK26" s="59"/>
      <c r="AL26" s="59"/>
      <c r="AM26" s="60">
        <f t="shared" si="5"/>
        <v>0</v>
      </c>
      <c r="AN26" s="60">
        <f t="shared" si="6"/>
        <v>0</v>
      </c>
      <c r="AO26" s="4"/>
      <c r="AP26" s="4"/>
    </row>
    <row r="27" spans="1:42" x14ac:dyDescent="0.2">
      <c r="A27" s="20"/>
      <c r="B27" s="20"/>
      <c r="C27" s="20"/>
      <c r="D27" s="52"/>
      <c r="E27" s="52"/>
      <c r="F27" s="52"/>
      <c r="G27" s="52"/>
      <c r="H27" s="52"/>
      <c r="I27" s="52"/>
      <c r="J27" s="52"/>
      <c r="K27" s="52"/>
      <c r="L27" s="52"/>
      <c r="M27" s="52"/>
      <c r="N27" s="52"/>
      <c r="O27" s="52"/>
      <c r="P27" s="53">
        <f t="shared" si="0"/>
        <v>0</v>
      </c>
      <c r="Q27" s="53">
        <f t="shared" si="0"/>
        <v>0</v>
      </c>
      <c r="R27" s="52"/>
      <c r="S27" s="52"/>
      <c r="T27" s="52"/>
      <c r="U27" s="52"/>
      <c r="V27" s="52"/>
      <c r="W27" s="52"/>
      <c r="X27" s="52"/>
      <c r="Y27" s="52"/>
      <c r="Z27" s="54">
        <f t="shared" si="1"/>
        <v>0</v>
      </c>
      <c r="AA27" s="54">
        <f t="shared" si="2"/>
        <v>0</v>
      </c>
      <c r="AB27" s="55">
        <f t="shared" si="3"/>
        <v>0</v>
      </c>
      <c r="AC27" s="55">
        <f t="shared" si="3"/>
        <v>0</v>
      </c>
      <c r="AD27" s="56"/>
      <c r="AE27" s="57"/>
      <c r="AF27" s="57"/>
      <c r="AG27" s="57"/>
      <c r="AH27" s="57"/>
      <c r="AI27" s="57"/>
      <c r="AJ27" s="58">
        <f t="shared" si="4"/>
        <v>0</v>
      </c>
      <c r="AK27" s="59"/>
      <c r="AL27" s="59"/>
      <c r="AM27" s="60">
        <f t="shared" si="5"/>
        <v>0</v>
      </c>
      <c r="AN27" s="60">
        <f t="shared" si="6"/>
        <v>0</v>
      </c>
      <c r="AO27" s="4"/>
      <c r="AP27" s="4"/>
    </row>
    <row r="28" spans="1:42" x14ac:dyDescent="0.2">
      <c r="A28" s="20"/>
      <c r="B28" s="20"/>
      <c r="C28" s="20"/>
      <c r="D28" s="52"/>
      <c r="E28" s="52"/>
      <c r="F28" s="52"/>
      <c r="G28" s="52"/>
      <c r="H28" s="52"/>
      <c r="I28" s="52"/>
      <c r="J28" s="52"/>
      <c r="K28" s="52"/>
      <c r="L28" s="52"/>
      <c r="M28" s="52"/>
      <c r="N28" s="52"/>
      <c r="O28" s="52"/>
      <c r="P28" s="53">
        <f t="shared" si="0"/>
        <v>0</v>
      </c>
      <c r="Q28" s="53">
        <f t="shared" si="0"/>
        <v>0</v>
      </c>
      <c r="R28" s="52"/>
      <c r="S28" s="52"/>
      <c r="T28" s="52"/>
      <c r="U28" s="52"/>
      <c r="V28" s="52"/>
      <c r="W28" s="52"/>
      <c r="X28" s="52"/>
      <c r="Y28" s="52"/>
      <c r="Z28" s="54">
        <f t="shared" si="1"/>
        <v>0</v>
      </c>
      <c r="AA28" s="54">
        <f t="shared" si="2"/>
        <v>0</v>
      </c>
      <c r="AB28" s="55">
        <f t="shared" si="3"/>
        <v>0</v>
      </c>
      <c r="AC28" s="55">
        <f t="shared" si="3"/>
        <v>0</v>
      </c>
      <c r="AD28" s="56"/>
      <c r="AE28" s="57"/>
      <c r="AF28" s="57"/>
      <c r="AG28" s="57"/>
      <c r="AH28" s="57"/>
      <c r="AI28" s="57"/>
      <c r="AJ28" s="58">
        <f t="shared" si="4"/>
        <v>0</v>
      </c>
      <c r="AK28" s="59"/>
      <c r="AL28" s="59"/>
      <c r="AM28" s="60">
        <f t="shared" si="5"/>
        <v>0</v>
      </c>
      <c r="AN28" s="60">
        <f t="shared" si="6"/>
        <v>0</v>
      </c>
      <c r="AO28" s="4"/>
      <c r="AP28" s="4"/>
    </row>
    <row r="29" spans="1:42" x14ac:dyDescent="0.2">
      <c r="A29" s="20"/>
      <c r="B29" s="20"/>
      <c r="C29" s="20"/>
      <c r="D29" s="52"/>
      <c r="E29" s="52"/>
      <c r="F29" s="52"/>
      <c r="G29" s="52"/>
      <c r="H29" s="52"/>
      <c r="I29" s="52"/>
      <c r="J29" s="52"/>
      <c r="K29" s="52"/>
      <c r="L29" s="52"/>
      <c r="M29" s="52"/>
      <c r="N29" s="52"/>
      <c r="O29" s="52"/>
      <c r="P29" s="53">
        <f t="shared" si="0"/>
        <v>0</v>
      </c>
      <c r="Q29" s="53">
        <f t="shared" si="0"/>
        <v>0</v>
      </c>
      <c r="R29" s="52"/>
      <c r="S29" s="52"/>
      <c r="T29" s="52"/>
      <c r="U29" s="52"/>
      <c r="V29" s="52"/>
      <c r="W29" s="52"/>
      <c r="X29" s="52"/>
      <c r="Y29" s="52"/>
      <c r="Z29" s="54">
        <f t="shared" si="1"/>
        <v>0</v>
      </c>
      <c r="AA29" s="54">
        <f t="shared" si="2"/>
        <v>0</v>
      </c>
      <c r="AB29" s="55">
        <f t="shared" si="3"/>
        <v>0</v>
      </c>
      <c r="AC29" s="55">
        <f t="shared" si="3"/>
        <v>0</v>
      </c>
      <c r="AD29" s="56"/>
      <c r="AE29" s="57"/>
      <c r="AF29" s="57"/>
      <c r="AG29" s="57"/>
      <c r="AH29" s="57"/>
      <c r="AI29" s="57"/>
      <c r="AJ29" s="58">
        <f t="shared" si="4"/>
        <v>0</v>
      </c>
      <c r="AK29" s="59"/>
      <c r="AL29" s="59"/>
      <c r="AM29" s="60">
        <f t="shared" si="5"/>
        <v>0</v>
      </c>
      <c r="AN29" s="60">
        <f t="shared" si="6"/>
        <v>0</v>
      </c>
      <c r="AO29" s="4"/>
      <c r="AP29" s="4"/>
    </row>
    <row r="30" spans="1:42" x14ac:dyDescent="0.2">
      <c r="A30" s="20"/>
      <c r="B30" s="20"/>
      <c r="C30" s="20"/>
      <c r="D30" s="52"/>
      <c r="E30" s="52"/>
      <c r="F30" s="52"/>
      <c r="G30" s="52"/>
      <c r="H30" s="52"/>
      <c r="I30" s="52"/>
      <c r="J30" s="52"/>
      <c r="K30" s="52"/>
      <c r="L30" s="52"/>
      <c r="M30" s="52"/>
      <c r="N30" s="52"/>
      <c r="O30" s="52"/>
      <c r="P30" s="53">
        <f t="shared" si="0"/>
        <v>0</v>
      </c>
      <c r="Q30" s="53">
        <f t="shared" si="0"/>
        <v>0</v>
      </c>
      <c r="R30" s="52"/>
      <c r="S30" s="52"/>
      <c r="T30" s="52"/>
      <c r="U30" s="52"/>
      <c r="V30" s="52"/>
      <c r="W30" s="52"/>
      <c r="X30" s="52"/>
      <c r="Y30" s="52"/>
      <c r="Z30" s="54">
        <f t="shared" si="1"/>
        <v>0</v>
      </c>
      <c r="AA30" s="54">
        <f t="shared" si="2"/>
        <v>0</v>
      </c>
      <c r="AB30" s="55">
        <f t="shared" si="3"/>
        <v>0</v>
      </c>
      <c r="AC30" s="55">
        <f t="shared" si="3"/>
        <v>0</v>
      </c>
      <c r="AD30" s="56"/>
      <c r="AE30" s="57"/>
      <c r="AF30" s="57"/>
      <c r="AG30" s="57"/>
      <c r="AH30" s="57"/>
      <c r="AI30" s="57"/>
      <c r="AJ30" s="58">
        <f t="shared" si="4"/>
        <v>0</v>
      </c>
      <c r="AK30" s="59"/>
      <c r="AL30" s="59"/>
      <c r="AM30" s="60">
        <f t="shared" si="5"/>
        <v>0</v>
      </c>
      <c r="AN30" s="60">
        <f t="shared" si="6"/>
        <v>0</v>
      </c>
      <c r="AO30" s="4"/>
      <c r="AP30" s="4"/>
    </row>
    <row r="31" spans="1:42" x14ac:dyDescent="0.2">
      <c r="A31" s="20"/>
      <c r="B31" s="20"/>
      <c r="C31" s="20"/>
      <c r="D31" s="52"/>
      <c r="E31" s="52"/>
      <c r="F31" s="52"/>
      <c r="G31" s="52"/>
      <c r="H31" s="52"/>
      <c r="I31" s="52"/>
      <c r="J31" s="52"/>
      <c r="K31" s="52"/>
      <c r="L31" s="52"/>
      <c r="M31" s="52"/>
      <c r="N31" s="52"/>
      <c r="O31" s="52"/>
      <c r="P31" s="53">
        <f t="shared" si="0"/>
        <v>0</v>
      </c>
      <c r="Q31" s="53">
        <f t="shared" si="0"/>
        <v>0</v>
      </c>
      <c r="R31" s="52"/>
      <c r="S31" s="52"/>
      <c r="T31" s="52"/>
      <c r="U31" s="52"/>
      <c r="V31" s="52"/>
      <c r="W31" s="52"/>
      <c r="X31" s="52"/>
      <c r="Y31" s="52"/>
      <c r="Z31" s="54">
        <f t="shared" si="1"/>
        <v>0</v>
      </c>
      <c r="AA31" s="54">
        <f t="shared" si="2"/>
        <v>0</v>
      </c>
      <c r="AB31" s="55">
        <f t="shared" si="3"/>
        <v>0</v>
      </c>
      <c r="AC31" s="55">
        <f t="shared" si="3"/>
        <v>0</v>
      </c>
      <c r="AD31" s="56"/>
      <c r="AE31" s="57"/>
      <c r="AF31" s="57"/>
      <c r="AG31" s="57"/>
      <c r="AH31" s="57"/>
      <c r="AI31" s="57"/>
      <c r="AJ31" s="58">
        <f t="shared" si="4"/>
        <v>0</v>
      </c>
      <c r="AK31" s="59"/>
      <c r="AL31" s="59"/>
      <c r="AM31" s="60">
        <f t="shared" si="5"/>
        <v>0</v>
      </c>
      <c r="AN31" s="60">
        <f t="shared" si="6"/>
        <v>0</v>
      </c>
      <c r="AO31" s="4"/>
      <c r="AP31" s="4"/>
    </row>
    <row r="32" spans="1:42" x14ac:dyDescent="0.2">
      <c r="A32" s="20"/>
      <c r="B32" s="20"/>
      <c r="C32" s="20"/>
      <c r="D32" s="52"/>
      <c r="E32" s="52"/>
      <c r="F32" s="52"/>
      <c r="G32" s="52"/>
      <c r="H32" s="52"/>
      <c r="I32" s="52"/>
      <c r="J32" s="52"/>
      <c r="K32" s="52"/>
      <c r="L32" s="52"/>
      <c r="M32" s="52"/>
      <c r="N32" s="52"/>
      <c r="O32" s="52"/>
      <c r="P32" s="53">
        <f t="shared" si="0"/>
        <v>0</v>
      </c>
      <c r="Q32" s="53">
        <f t="shared" si="0"/>
        <v>0</v>
      </c>
      <c r="R32" s="52"/>
      <c r="S32" s="52"/>
      <c r="T32" s="52"/>
      <c r="U32" s="52"/>
      <c r="V32" s="52"/>
      <c r="W32" s="52"/>
      <c r="X32" s="52"/>
      <c r="Y32" s="52"/>
      <c r="Z32" s="54">
        <f t="shared" si="1"/>
        <v>0</v>
      </c>
      <c r="AA32" s="54">
        <f t="shared" si="2"/>
        <v>0</v>
      </c>
      <c r="AB32" s="55">
        <f t="shared" si="3"/>
        <v>0</v>
      </c>
      <c r="AC32" s="55">
        <f t="shared" si="3"/>
        <v>0</v>
      </c>
      <c r="AD32" s="56"/>
      <c r="AE32" s="57"/>
      <c r="AF32" s="57"/>
      <c r="AG32" s="57"/>
      <c r="AH32" s="57"/>
      <c r="AI32" s="57"/>
      <c r="AJ32" s="58">
        <f t="shared" si="4"/>
        <v>0</v>
      </c>
      <c r="AK32" s="59"/>
      <c r="AL32" s="59"/>
      <c r="AM32" s="60">
        <f t="shared" si="5"/>
        <v>0</v>
      </c>
      <c r="AN32" s="60">
        <f t="shared" si="6"/>
        <v>0</v>
      </c>
      <c r="AO32" s="4"/>
      <c r="AP32" s="4"/>
    </row>
    <row r="33" spans="1:42" x14ac:dyDescent="0.2">
      <c r="A33" s="20"/>
      <c r="B33" s="20"/>
      <c r="C33" s="20"/>
      <c r="D33" s="52"/>
      <c r="E33" s="52"/>
      <c r="F33" s="52"/>
      <c r="G33" s="52"/>
      <c r="H33" s="52"/>
      <c r="I33" s="52"/>
      <c r="J33" s="52"/>
      <c r="K33" s="52"/>
      <c r="L33" s="52"/>
      <c r="M33" s="52"/>
      <c r="N33" s="52"/>
      <c r="O33" s="52"/>
      <c r="P33" s="53">
        <f t="shared" si="0"/>
        <v>0</v>
      </c>
      <c r="Q33" s="53">
        <f t="shared" si="0"/>
        <v>0</v>
      </c>
      <c r="R33" s="52"/>
      <c r="S33" s="52"/>
      <c r="T33" s="52"/>
      <c r="U33" s="52"/>
      <c r="V33" s="52"/>
      <c r="W33" s="52"/>
      <c r="X33" s="52"/>
      <c r="Y33" s="52"/>
      <c r="Z33" s="54">
        <f t="shared" si="1"/>
        <v>0</v>
      </c>
      <c r="AA33" s="54">
        <f t="shared" si="2"/>
        <v>0</v>
      </c>
      <c r="AB33" s="55">
        <f t="shared" si="3"/>
        <v>0</v>
      </c>
      <c r="AC33" s="55">
        <f t="shared" si="3"/>
        <v>0</v>
      </c>
      <c r="AD33" s="56"/>
      <c r="AE33" s="57"/>
      <c r="AF33" s="57"/>
      <c r="AG33" s="57"/>
      <c r="AH33" s="57"/>
      <c r="AI33" s="57"/>
      <c r="AJ33" s="58">
        <f t="shared" si="4"/>
        <v>0</v>
      </c>
      <c r="AK33" s="59"/>
      <c r="AL33" s="59"/>
      <c r="AM33" s="60">
        <f t="shared" si="5"/>
        <v>0</v>
      </c>
      <c r="AN33" s="60">
        <f t="shared" si="6"/>
        <v>0</v>
      </c>
      <c r="AO33" s="4"/>
      <c r="AP33" s="4"/>
    </row>
    <row r="34" spans="1:42" x14ac:dyDescent="0.2">
      <c r="A34" s="20"/>
      <c r="B34" s="20"/>
      <c r="C34" s="20"/>
      <c r="D34" s="52"/>
      <c r="E34" s="52"/>
      <c r="F34" s="52"/>
      <c r="G34" s="52"/>
      <c r="H34" s="52"/>
      <c r="I34" s="52"/>
      <c r="J34" s="52"/>
      <c r="K34" s="52"/>
      <c r="L34" s="52"/>
      <c r="M34" s="52"/>
      <c r="N34" s="52"/>
      <c r="O34" s="52"/>
      <c r="P34" s="53">
        <f t="shared" si="0"/>
        <v>0</v>
      </c>
      <c r="Q34" s="53">
        <f t="shared" si="0"/>
        <v>0</v>
      </c>
      <c r="R34" s="52"/>
      <c r="S34" s="52"/>
      <c r="T34" s="52"/>
      <c r="U34" s="52"/>
      <c r="V34" s="52"/>
      <c r="W34" s="52"/>
      <c r="X34" s="52"/>
      <c r="Y34" s="52"/>
      <c r="Z34" s="54">
        <f t="shared" si="1"/>
        <v>0</v>
      </c>
      <c r="AA34" s="54">
        <f t="shared" si="2"/>
        <v>0</v>
      </c>
      <c r="AB34" s="55">
        <f t="shared" si="3"/>
        <v>0</v>
      </c>
      <c r="AC34" s="55">
        <f t="shared" si="3"/>
        <v>0</v>
      </c>
      <c r="AD34" s="56"/>
      <c r="AE34" s="57"/>
      <c r="AF34" s="57"/>
      <c r="AG34" s="57"/>
      <c r="AH34" s="57"/>
      <c r="AI34" s="57"/>
      <c r="AJ34" s="58">
        <f t="shared" si="4"/>
        <v>0</v>
      </c>
      <c r="AK34" s="59"/>
      <c r="AL34" s="59"/>
      <c r="AM34" s="60">
        <f t="shared" si="5"/>
        <v>0</v>
      </c>
      <c r="AN34" s="60">
        <f t="shared" si="6"/>
        <v>0</v>
      </c>
      <c r="AO34" s="4"/>
      <c r="AP34" s="4"/>
    </row>
    <row r="35" spans="1:42" x14ac:dyDescent="0.2">
      <c r="A35" s="20"/>
      <c r="B35" s="20"/>
      <c r="C35" s="20"/>
      <c r="D35" s="52"/>
      <c r="E35" s="52"/>
      <c r="F35" s="52"/>
      <c r="G35" s="52"/>
      <c r="H35" s="52"/>
      <c r="I35" s="52"/>
      <c r="J35" s="52"/>
      <c r="K35" s="52"/>
      <c r="L35" s="52"/>
      <c r="M35" s="52"/>
      <c r="N35" s="52"/>
      <c r="O35" s="52"/>
      <c r="P35" s="53">
        <f t="shared" si="0"/>
        <v>0</v>
      </c>
      <c r="Q35" s="53">
        <f t="shared" si="0"/>
        <v>0</v>
      </c>
      <c r="R35" s="52"/>
      <c r="S35" s="52"/>
      <c r="T35" s="52"/>
      <c r="U35" s="52"/>
      <c r="V35" s="52"/>
      <c r="W35" s="52"/>
      <c r="X35" s="52"/>
      <c r="Y35" s="52"/>
      <c r="Z35" s="54">
        <f t="shared" si="1"/>
        <v>0</v>
      </c>
      <c r="AA35" s="54">
        <f t="shared" si="2"/>
        <v>0</v>
      </c>
      <c r="AB35" s="55">
        <f t="shared" si="3"/>
        <v>0</v>
      </c>
      <c r="AC35" s="55">
        <f t="shared" si="3"/>
        <v>0</v>
      </c>
      <c r="AD35" s="56"/>
      <c r="AE35" s="57"/>
      <c r="AF35" s="57"/>
      <c r="AG35" s="57"/>
      <c r="AH35" s="57"/>
      <c r="AI35" s="57"/>
      <c r="AJ35" s="58">
        <f t="shared" si="4"/>
        <v>0</v>
      </c>
      <c r="AK35" s="59"/>
      <c r="AL35" s="59"/>
      <c r="AM35" s="60">
        <f t="shared" si="5"/>
        <v>0</v>
      </c>
      <c r="AN35" s="60">
        <f t="shared" si="6"/>
        <v>0</v>
      </c>
      <c r="AO35" s="4"/>
      <c r="AP35" s="4"/>
    </row>
    <row r="36" spans="1:42" x14ac:dyDescent="0.2">
      <c r="A36" s="20"/>
      <c r="B36" s="20"/>
      <c r="C36" s="20"/>
      <c r="D36" s="52"/>
      <c r="E36" s="52"/>
      <c r="F36" s="52"/>
      <c r="G36" s="52"/>
      <c r="H36" s="52"/>
      <c r="I36" s="52"/>
      <c r="J36" s="52"/>
      <c r="K36" s="52"/>
      <c r="L36" s="52"/>
      <c r="M36" s="52"/>
      <c r="N36" s="52"/>
      <c r="O36" s="52"/>
      <c r="P36" s="53">
        <f t="shared" si="0"/>
        <v>0</v>
      </c>
      <c r="Q36" s="53">
        <f t="shared" si="0"/>
        <v>0</v>
      </c>
      <c r="R36" s="52"/>
      <c r="S36" s="52"/>
      <c r="T36" s="52"/>
      <c r="U36" s="52"/>
      <c r="V36" s="52"/>
      <c r="W36" s="52"/>
      <c r="X36" s="52"/>
      <c r="Y36" s="52"/>
      <c r="Z36" s="54">
        <f t="shared" si="1"/>
        <v>0</v>
      </c>
      <c r="AA36" s="54">
        <f t="shared" si="2"/>
        <v>0</v>
      </c>
      <c r="AB36" s="55">
        <f t="shared" si="3"/>
        <v>0</v>
      </c>
      <c r="AC36" s="55">
        <f t="shared" si="3"/>
        <v>0</v>
      </c>
      <c r="AD36" s="56"/>
      <c r="AE36" s="57"/>
      <c r="AF36" s="57"/>
      <c r="AG36" s="57"/>
      <c r="AH36" s="57"/>
      <c r="AI36" s="57"/>
      <c r="AJ36" s="58">
        <f t="shared" si="4"/>
        <v>0</v>
      </c>
      <c r="AK36" s="59"/>
      <c r="AL36" s="59"/>
      <c r="AM36" s="60">
        <f t="shared" si="5"/>
        <v>0</v>
      </c>
      <c r="AN36" s="60">
        <f t="shared" si="6"/>
        <v>0</v>
      </c>
      <c r="AO36" s="4"/>
      <c r="AP36" s="4"/>
    </row>
    <row r="37" spans="1:42" x14ac:dyDescent="0.2">
      <c r="A37" s="20"/>
      <c r="B37" s="20"/>
      <c r="C37" s="20"/>
      <c r="D37" s="52"/>
      <c r="E37" s="52"/>
      <c r="F37" s="52"/>
      <c r="G37" s="52"/>
      <c r="H37" s="52"/>
      <c r="I37" s="52"/>
      <c r="J37" s="52"/>
      <c r="K37" s="52"/>
      <c r="L37" s="52"/>
      <c r="M37" s="52"/>
      <c r="N37" s="52"/>
      <c r="O37" s="52"/>
      <c r="P37" s="53">
        <f t="shared" si="0"/>
        <v>0</v>
      </c>
      <c r="Q37" s="53">
        <f t="shared" si="0"/>
        <v>0</v>
      </c>
      <c r="R37" s="52"/>
      <c r="S37" s="52"/>
      <c r="T37" s="52"/>
      <c r="U37" s="52"/>
      <c r="V37" s="52"/>
      <c r="W37" s="52"/>
      <c r="X37" s="52"/>
      <c r="Y37" s="52"/>
      <c r="Z37" s="54">
        <f t="shared" si="1"/>
        <v>0</v>
      </c>
      <c r="AA37" s="54">
        <f t="shared" si="2"/>
        <v>0</v>
      </c>
      <c r="AB37" s="55">
        <f t="shared" si="3"/>
        <v>0</v>
      </c>
      <c r="AC37" s="55">
        <f t="shared" si="3"/>
        <v>0</v>
      </c>
      <c r="AD37" s="56"/>
      <c r="AE37" s="57"/>
      <c r="AF37" s="57"/>
      <c r="AG37" s="57"/>
      <c r="AH37" s="57"/>
      <c r="AI37" s="57"/>
      <c r="AJ37" s="58">
        <f t="shared" si="4"/>
        <v>0</v>
      </c>
      <c r="AK37" s="59"/>
      <c r="AL37" s="59"/>
      <c r="AM37" s="60">
        <f t="shared" si="5"/>
        <v>0</v>
      </c>
      <c r="AN37" s="60">
        <f t="shared" si="6"/>
        <v>0</v>
      </c>
      <c r="AO37" s="4"/>
      <c r="AP37" s="4"/>
    </row>
    <row r="38" spans="1:42" x14ac:dyDescent="0.2">
      <c r="A38" s="20"/>
      <c r="B38" s="20"/>
      <c r="C38" s="20"/>
      <c r="D38" s="52"/>
      <c r="E38" s="52"/>
      <c r="F38" s="52"/>
      <c r="G38" s="52"/>
      <c r="H38" s="52"/>
      <c r="I38" s="52"/>
      <c r="J38" s="52"/>
      <c r="K38" s="52"/>
      <c r="L38" s="52"/>
      <c r="M38" s="52"/>
      <c r="N38" s="52"/>
      <c r="O38" s="52"/>
      <c r="P38" s="53">
        <f t="shared" si="0"/>
        <v>0</v>
      </c>
      <c r="Q38" s="53">
        <f t="shared" si="0"/>
        <v>0</v>
      </c>
      <c r="R38" s="52"/>
      <c r="S38" s="52"/>
      <c r="T38" s="52"/>
      <c r="U38" s="52"/>
      <c r="V38" s="52"/>
      <c r="W38" s="52"/>
      <c r="X38" s="52"/>
      <c r="Y38" s="52"/>
      <c r="Z38" s="54">
        <f t="shared" si="1"/>
        <v>0</v>
      </c>
      <c r="AA38" s="54">
        <f t="shared" si="2"/>
        <v>0</v>
      </c>
      <c r="AB38" s="55">
        <f t="shared" si="3"/>
        <v>0</v>
      </c>
      <c r="AC38" s="55">
        <f t="shared" si="3"/>
        <v>0</v>
      </c>
      <c r="AD38" s="56"/>
      <c r="AE38" s="57"/>
      <c r="AF38" s="57"/>
      <c r="AG38" s="57"/>
      <c r="AH38" s="57"/>
      <c r="AI38" s="57"/>
      <c r="AJ38" s="58">
        <f t="shared" si="4"/>
        <v>0</v>
      </c>
      <c r="AK38" s="59"/>
      <c r="AL38" s="59"/>
      <c r="AM38" s="60">
        <f t="shared" si="5"/>
        <v>0</v>
      </c>
      <c r="AN38" s="60">
        <f t="shared" si="6"/>
        <v>0</v>
      </c>
      <c r="AO38" s="4"/>
      <c r="AP38" s="4"/>
    </row>
    <row r="39" spans="1:42" x14ac:dyDescent="0.2">
      <c r="A39" s="20"/>
      <c r="B39" s="20"/>
      <c r="C39" s="20"/>
      <c r="D39" s="52"/>
      <c r="E39" s="52"/>
      <c r="F39" s="52"/>
      <c r="G39" s="52"/>
      <c r="H39" s="52"/>
      <c r="I39" s="52"/>
      <c r="J39" s="52"/>
      <c r="K39" s="52"/>
      <c r="L39" s="52"/>
      <c r="M39" s="52"/>
      <c r="N39" s="52"/>
      <c r="O39" s="52"/>
      <c r="P39" s="53">
        <f t="shared" si="0"/>
        <v>0</v>
      </c>
      <c r="Q39" s="53">
        <f t="shared" si="0"/>
        <v>0</v>
      </c>
      <c r="R39" s="52"/>
      <c r="S39" s="52"/>
      <c r="T39" s="52"/>
      <c r="U39" s="52"/>
      <c r="V39" s="52"/>
      <c r="W39" s="52"/>
      <c r="X39" s="52"/>
      <c r="Y39" s="52"/>
      <c r="Z39" s="54">
        <f t="shared" si="1"/>
        <v>0</v>
      </c>
      <c r="AA39" s="54">
        <f t="shared" si="2"/>
        <v>0</v>
      </c>
      <c r="AB39" s="55">
        <f t="shared" si="3"/>
        <v>0</v>
      </c>
      <c r="AC39" s="55">
        <f t="shared" si="3"/>
        <v>0</v>
      </c>
      <c r="AD39" s="56"/>
      <c r="AE39" s="57"/>
      <c r="AF39" s="57"/>
      <c r="AG39" s="57"/>
      <c r="AH39" s="57"/>
      <c r="AI39" s="57"/>
      <c r="AJ39" s="58">
        <f t="shared" si="4"/>
        <v>0</v>
      </c>
      <c r="AK39" s="59"/>
      <c r="AL39" s="59"/>
      <c r="AM39" s="60">
        <f t="shared" si="5"/>
        <v>0</v>
      </c>
      <c r="AN39" s="60">
        <f t="shared" si="6"/>
        <v>0</v>
      </c>
      <c r="AO39" s="4"/>
      <c r="AP39" s="4"/>
    </row>
    <row r="40" spans="1:42" x14ac:dyDescent="0.2">
      <c r="A40" s="20"/>
      <c r="B40" s="20"/>
      <c r="C40" s="20"/>
      <c r="D40" s="52"/>
      <c r="E40" s="52"/>
      <c r="F40" s="52"/>
      <c r="G40" s="52"/>
      <c r="H40" s="52"/>
      <c r="I40" s="52"/>
      <c r="J40" s="52"/>
      <c r="K40" s="52"/>
      <c r="L40" s="52"/>
      <c r="M40" s="52"/>
      <c r="N40" s="52"/>
      <c r="O40" s="52"/>
      <c r="P40" s="53">
        <f t="shared" si="0"/>
        <v>0</v>
      </c>
      <c r="Q40" s="53">
        <f t="shared" si="0"/>
        <v>0</v>
      </c>
      <c r="R40" s="52"/>
      <c r="S40" s="52"/>
      <c r="T40" s="52"/>
      <c r="U40" s="52"/>
      <c r="V40" s="52"/>
      <c r="W40" s="52"/>
      <c r="X40" s="52"/>
      <c r="Y40" s="52"/>
      <c r="Z40" s="54">
        <f t="shared" si="1"/>
        <v>0</v>
      </c>
      <c r="AA40" s="54">
        <f t="shared" si="2"/>
        <v>0</v>
      </c>
      <c r="AB40" s="55">
        <f t="shared" si="3"/>
        <v>0</v>
      </c>
      <c r="AC40" s="55">
        <f t="shared" si="3"/>
        <v>0</v>
      </c>
      <c r="AD40" s="56"/>
      <c r="AE40" s="57"/>
      <c r="AF40" s="57"/>
      <c r="AG40" s="57"/>
      <c r="AH40" s="57"/>
      <c r="AI40" s="57"/>
      <c r="AJ40" s="58">
        <f t="shared" si="4"/>
        <v>0</v>
      </c>
      <c r="AK40" s="59"/>
      <c r="AL40" s="59"/>
      <c r="AM40" s="60">
        <f t="shared" si="5"/>
        <v>0</v>
      </c>
      <c r="AN40" s="60">
        <f t="shared" si="6"/>
        <v>0</v>
      </c>
      <c r="AO40" s="4"/>
      <c r="AP40" s="4"/>
    </row>
    <row r="41" spans="1:42" x14ac:dyDescent="0.2">
      <c r="A41" s="20"/>
      <c r="B41" s="20"/>
      <c r="C41" s="20"/>
      <c r="D41" s="52"/>
      <c r="E41" s="52"/>
      <c r="F41" s="52"/>
      <c r="G41" s="52"/>
      <c r="H41" s="52"/>
      <c r="I41" s="52"/>
      <c r="J41" s="52"/>
      <c r="K41" s="52"/>
      <c r="L41" s="52"/>
      <c r="M41" s="52"/>
      <c r="N41" s="52"/>
      <c r="O41" s="52"/>
      <c r="P41" s="53">
        <f t="shared" si="0"/>
        <v>0</v>
      </c>
      <c r="Q41" s="53">
        <f t="shared" si="0"/>
        <v>0</v>
      </c>
      <c r="R41" s="52"/>
      <c r="S41" s="52"/>
      <c r="T41" s="52"/>
      <c r="U41" s="52"/>
      <c r="V41" s="52"/>
      <c r="W41" s="52"/>
      <c r="X41" s="52"/>
      <c r="Y41" s="52"/>
      <c r="Z41" s="54">
        <f t="shared" si="1"/>
        <v>0</v>
      </c>
      <c r="AA41" s="54">
        <f t="shared" si="2"/>
        <v>0</v>
      </c>
      <c r="AB41" s="55">
        <f t="shared" si="3"/>
        <v>0</v>
      </c>
      <c r="AC41" s="55">
        <f t="shared" si="3"/>
        <v>0</v>
      </c>
      <c r="AD41" s="56"/>
      <c r="AE41" s="57"/>
      <c r="AF41" s="57"/>
      <c r="AG41" s="57"/>
      <c r="AH41" s="57"/>
      <c r="AI41" s="57"/>
      <c r="AJ41" s="58">
        <f t="shared" si="4"/>
        <v>0</v>
      </c>
      <c r="AK41" s="59"/>
      <c r="AL41" s="59"/>
      <c r="AM41" s="60">
        <f t="shared" si="5"/>
        <v>0</v>
      </c>
      <c r="AN41" s="60">
        <f t="shared" si="6"/>
        <v>0</v>
      </c>
      <c r="AO41" s="4"/>
      <c r="AP41" s="4"/>
    </row>
    <row r="42" spans="1:42" x14ac:dyDescent="0.2">
      <c r="A42" s="20"/>
      <c r="B42" s="20"/>
      <c r="C42" s="20"/>
      <c r="D42" s="52"/>
      <c r="E42" s="52"/>
      <c r="F42" s="52"/>
      <c r="G42" s="52"/>
      <c r="H42" s="52"/>
      <c r="I42" s="52"/>
      <c r="J42" s="52"/>
      <c r="K42" s="52"/>
      <c r="L42" s="52"/>
      <c r="M42" s="52"/>
      <c r="N42" s="52"/>
      <c r="O42" s="52"/>
      <c r="P42" s="53">
        <f t="shared" si="0"/>
        <v>0</v>
      </c>
      <c r="Q42" s="53">
        <f t="shared" si="0"/>
        <v>0</v>
      </c>
      <c r="R42" s="52"/>
      <c r="S42" s="52"/>
      <c r="T42" s="52"/>
      <c r="U42" s="52"/>
      <c r="V42" s="52"/>
      <c r="W42" s="52"/>
      <c r="X42" s="52"/>
      <c r="Y42" s="52"/>
      <c r="Z42" s="54">
        <f t="shared" si="1"/>
        <v>0</v>
      </c>
      <c r="AA42" s="54">
        <f t="shared" si="2"/>
        <v>0</v>
      </c>
      <c r="AB42" s="55">
        <f t="shared" si="3"/>
        <v>0</v>
      </c>
      <c r="AC42" s="55">
        <f t="shared" si="3"/>
        <v>0</v>
      </c>
      <c r="AD42" s="56"/>
      <c r="AE42" s="57"/>
      <c r="AF42" s="57"/>
      <c r="AG42" s="57"/>
      <c r="AH42" s="57"/>
      <c r="AI42" s="57"/>
      <c r="AJ42" s="58">
        <f t="shared" si="4"/>
        <v>0</v>
      </c>
      <c r="AK42" s="59"/>
      <c r="AL42" s="59"/>
      <c r="AM42" s="60">
        <f t="shared" si="5"/>
        <v>0</v>
      </c>
      <c r="AN42" s="60">
        <f t="shared" si="6"/>
        <v>0</v>
      </c>
      <c r="AO42" s="4"/>
      <c r="AP42" s="4"/>
    </row>
    <row r="43" spans="1:42" x14ac:dyDescent="0.2">
      <c r="A43" s="20"/>
      <c r="B43" s="20"/>
      <c r="C43" s="20"/>
      <c r="D43" s="52"/>
      <c r="E43" s="52"/>
      <c r="F43" s="52"/>
      <c r="G43" s="52"/>
      <c r="H43" s="52"/>
      <c r="I43" s="52"/>
      <c r="J43" s="52"/>
      <c r="K43" s="52"/>
      <c r="L43" s="52"/>
      <c r="M43" s="52"/>
      <c r="N43" s="52"/>
      <c r="O43" s="52"/>
      <c r="P43" s="53">
        <f t="shared" si="0"/>
        <v>0</v>
      </c>
      <c r="Q43" s="53">
        <f t="shared" si="0"/>
        <v>0</v>
      </c>
      <c r="R43" s="52"/>
      <c r="S43" s="52"/>
      <c r="T43" s="52"/>
      <c r="U43" s="52"/>
      <c r="V43" s="52"/>
      <c r="W43" s="52"/>
      <c r="X43" s="52"/>
      <c r="Y43" s="52"/>
      <c r="Z43" s="54">
        <f t="shared" si="1"/>
        <v>0</v>
      </c>
      <c r="AA43" s="54">
        <f t="shared" si="2"/>
        <v>0</v>
      </c>
      <c r="AB43" s="55">
        <f t="shared" si="3"/>
        <v>0</v>
      </c>
      <c r="AC43" s="55">
        <f t="shared" si="3"/>
        <v>0</v>
      </c>
      <c r="AD43" s="56"/>
      <c r="AE43" s="57"/>
      <c r="AF43" s="57"/>
      <c r="AG43" s="57"/>
      <c r="AH43" s="57"/>
      <c r="AI43" s="57"/>
      <c r="AJ43" s="58">
        <f t="shared" si="4"/>
        <v>0</v>
      </c>
      <c r="AK43" s="59"/>
      <c r="AL43" s="59"/>
      <c r="AM43" s="60">
        <f t="shared" si="5"/>
        <v>0</v>
      </c>
      <c r="AN43" s="60">
        <f t="shared" si="6"/>
        <v>0</v>
      </c>
      <c r="AO43" s="4"/>
      <c r="AP43" s="4"/>
    </row>
    <row r="44" spans="1:42" x14ac:dyDescent="0.2">
      <c r="A44" s="20"/>
      <c r="B44" s="20"/>
      <c r="C44" s="20"/>
      <c r="D44" s="52"/>
      <c r="E44" s="52"/>
      <c r="F44" s="52"/>
      <c r="G44" s="52"/>
      <c r="H44" s="52"/>
      <c r="I44" s="52"/>
      <c r="J44" s="52"/>
      <c r="K44" s="52"/>
      <c r="L44" s="52"/>
      <c r="M44" s="52"/>
      <c r="N44" s="52"/>
      <c r="O44" s="52"/>
      <c r="P44" s="53">
        <f t="shared" si="0"/>
        <v>0</v>
      </c>
      <c r="Q44" s="53">
        <f t="shared" si="0"/>
        <v>0</v>
      </c>
      <c r="R44" s="52"/>
      <c r="S44" s="52"/>
      <c r="T44" s="52"/>
      <c r="U44" s="52"/>
      <c r="V44" s="52"/>
      <c r="W44" s="52"/>
      <c r="X44" s="52"/>
      <c r="Y44" s="52"/>
      <c r="Z44" s="54">
        <f t="shared" si="1"/>
        <v>0</v>
      </c>
      <c r="AA44" s="54">
        <f t="shared" si="2"/>
        <v>0</v>
      </c>
      <c r="AB44" s="55">
        <f t="shared" si="3"/>
        <v>0</v>
      </c>
      <c r="AC44" s="55">
        <f t="shared" si="3"/>
        <v>0</v>
      </c>
      <c r="AD44" s="56"/>
      <c r="AE44" s="57"/>
      <c r="AF44" s="57"/>
      <c r="AG44" s="57"/>
      <c r="AH44" s="57"/>
      <c r="AI44" s="57"/>
      <c r="AJ44" s="58">
        <f t="shared" si="4"/>
        <v>0</v>
      </c>
      <c r="AK44" s="59"/>
      <c r="AL44" s="59"/>
      <c r="AM44" s="60">
        <f t="shared" si="5"/>
        <v>0</v>
      </c>
      <c r="AN44" s="60">
        <f t="shared" si="6"/>
        <v>0</v>
      </c>
      <c r="AO44" s="4"/>
      <c r="AP44" s="4"/>
    </row>
    <row r="45" spans="1:42" x14ac:dyDescent="0.2">
      <c r="A45" s="20"/>
      <c r="B45" s="20"/>
      <c r="C45" s="20"/>
      <c r="D45" s="52"/>
      <c r="E45" s="52"/>
      <c r="F45" s="52"/>
      <c r="G45" s="52"/>
      <c r="H45" s="52"/>
      <c r="I45" s="52"/>
      <c r="J45" s="52"/>
      <c r="K45" s="52"/>
      <c r="L45" s="52"/>
      <c r="M45" s="52"/>
      <c r="N45" s="52"/>
      <c r="O45" s="52"/>
      <c r="P45" s="53">
        <f t="shared" si="0"/>
        <v>0</v>
      </c>
      <c r="Q45" s="53">
        <f t="shared" si="0"/>
        <v>0</v>
      </c>
      <c r="R45" s="52"/>
      <c r="S45" s="52"/>
      <c r="T45" s="52"/>
      <c r="U45" s="52"/>
      <c r="V45" s="52"/>
      <c r="W45" s="52"/>
      <c r="X45" s="52"/>
      <c r="Y45" s="52"/>
      <c r="Z45" s="54">
        <f t="shared" si="1"/>
        <v>0</v>
      </c>
      <c r="AA45" s="54">
        <f t="shared" si="2"/>
        <v>0</v>
      </c>
      <c r="AB45" s="55">
        <f t="shared" si="3"/>
        <v>0</v>
      </c>
      <c r="AC45" s="55">
        <f t="shared" si="3"/>
        <v>0</v>
      </c>
      <c r="AD45" s="56"/>
      <c r="AE45" s="57"/>
      <c r="AF45" s="57"/>
      <c r="AG45" s="57"/>
      <c r="AH45" s="57"/>
      <c r="AI45" s="57"/>
      <c r="AJ45" s="58">
        <f t="shared" si="4"/>
        <v>0</v>
      </c>
      <c r="AK45" s="59"/>
      <c r="AL45" s="59"/>
      <c r="AM45" s="60">
        <f t="shared" si="5"/>
        <v>0</v>
      </c>
      <c r="AN45" s="60">
        <f t="shared" si="6"/>
        <v>0</v>
      </c>
      <c r="AO45" s="4"/>
      <c r="AP45" s="4"/>
    </row>
    <row r="46" spans="1:42" x14ac:dyDescent="0.2">
      <c r="A46" s="20"/>
      <c r="B46" s="20"/>
      <c r="C46" s="20"/>
      <c r="D46" s="52"/>
      <c r="E46" s="52"/>
      <c r="F46" s="52"/>
      <c r="G46" s="52"/>
      <c r="H46" s="52"/>
      <c r="I46" s="52"/>
      <c r="J46" s="52"/>
      <c r="K46" s="52"/>
      <c r="L46" s="52"/>
      <c r="M46" s="52"/>
      <c r="N46" s="52"/>
      <c r="O46" s="52"/>
      <c r="P46" s="53">
        <f t="shared" si="0"/>
        <v>0</v>
      </c>
      <c r="Q46" s="53">
        <f t="shared" si="0"/>
        <v>0</v>
      </c>
      <c r="R46" s="52"/>
      <c r="S46" s="52"/>
      <c r="T46" s="52"/>
      <c r="U46" s="52"/>
      <c r="V46" s="52"/>
      <c r="W46" s="52"/>
      <c r="X46" s="52"/>
      <c r="Y46" s="52"/>
      <c r="Z46" s="54">
        <f t="shared" si="1"/>
        <v>0</v>
      </c>
      <c r="AA46" s="54">
        <f t="shared" si="2"/>
        <v>0</v>
      </c>
      <c r="AB46" s="55">
        <f t="shared" si="3"/>
        <v>0</v>
      </c>
      <c r="AC46" s="55">
        <f t="shared" si="3"/>
        <v>0</v>
      </c>
      <c r="AD46" s="56"/>
      <c r="AE46" s="57"/>
      <c r="AF46" s="57"/>
      <c r="AG46" s="57"/>
      <c r="AH46" s="57"/>
      <c r="AI46" s="57"/>
      <c r="AJ46" s="58">
        <f t="shared" si="4"/>
        <v>0</v>
      </c>
      <c r="AK46" s="59"/>
      <c r="AL46" s="59"/>
      <c r="AM46" s="60">
        <f t="shared" si="5"/>
        <v>0</v>
      </c>
      <c r="AN46" s="60">
        <f t="shared" si="6"/>
        <v>0</v>
      </c>
      <c r="AO46" s="4"/>
      <c r="AP46" s="4"/>
    </row>
    <row r="47" spans="1:42" x14ac:dyDescent="0.2">
      <c r="A47" s="20"/>
      <c r="B47" s="20"/>
      <c r="C47" s="20"/>
      <c r="D47" s="52"/>
      <c r="E47" s="52"/>
      <c r="F47" s="52"/>
      <c r="G47" s="52"/>
      <c r="H47" s="52"/>
      <c r="I47" s="52"/>
      <c r="J47" s="52"/>
      <c r="K47" s="52"/>
      <c r="L47" s="52"/>
      <c r="M47" s="52"/>
      <c r="N47" s="52"/>
      <c r="O47" s="52"/>
      <c r="P47" s="53">
        <f t="shared" si="0"/>
        <v>0</v>
      </c>
      <c r="Q47" s="53">
        <f t="shared" si="0"/>
        <v>0</v>
      </c>
      <c r="R47" s="52"/>
      <c r="S47" s="52"/>
      <c r="T47" s="52"/>
      <c r="U47" s="52"/>
      <c r="V47" s="52"/>
      <c r="W47" s="52"/>
      <c r="X47" s="52"/>
      <c r="Y47" s="52"/>
      <c r="Z47" s="54">
        <f t="shared" si="1"/>
        <v>0</v>
      </c>
      <c r="AA47" s="54">
        <f t="shared" si="2"/>
        <v>0</v>
      </c>
      <c r="AB47" s="55">
        <f t="shared" si="3"/>
        <v>0</v>
      </c>
      <c r="AC47" s="55">
        <f t="shared" si="3"/>
        <v>0</v>
      </c>
      <c r="AD47" s="56"/>
      <c r="AE47" s="57"/>
      <c r="AF47" s="57"/>
      <c r="AG47" s="57"/>
      <c r="AH47" s="57"/>
      <c r="AI47" s="57"/>
      <c r="AJ47" s="58">
        <f t="shared" si="4"/>
        <v>0</v>
      </c>
      <c r="AK47" s="59"/>
      <c r="AL47" s="59"/>
      <c r="AM47" s="60">
        <f t="shared" si="5"/>
        <v>0</v>
      </c>
      <c r="AN47" s="60">
        <f t="shared" si="6"/>
        <v>0</v>
      </c>
      <c r="AO47" s="4"/>
      <c r="AP47" s="4"/>
    </row>
    <row r="48" spans="1:42" x14ac:dyDescent="0.2">
      <c r="A48" s="20"/>
      <c r="B48" s="20"/>
      <c r="C48" s="20"/>
      <c r="D48" s="52"/>
      <c r="E48" s="52"/>
      <c r="F48" s="52"/>
      <c r="G48" s="52"/>
      <c r="H48" s="52"/>
      <c r="I48" s="52"/>
      <c r="J48" s="52"/>
      <c r="K48" s="52"/>
      <c r="L48" s="52"/>
      <c r="M48" s="52"/>
      <c r="N48" s="52"/>
      <c r="O48" s="52"/>
      <c r="P48" s="53">
        <f t="shared" si="0"/>
        <v>0</v>
      </c>
      <c r="Q48" s="53">
        <f t="shared" si="0"/>
        <v>0</v>
      </c>
      <c r="R48" s="52"/>
      <c r="S48" s="52"/>
      <c r="T48" s="52"/>
      <c r="U48" s="52"/>
      <c r="V48" s="52"/>
      <c r="W48" s="52"/>
      <c r="X48" s="52"/>
      <c r="Y48" s="52"/>
      <c r="Z48" s="54">
        <f t="shared" si="1"/>
        <v>0</v>
      </c>
      <c r="AA48" s="54">
        <f t="shared" si="2"/>
        <v>0</v>
      </c>
      <c r="AB48" s="55">
        <f t="shared" si="3"/>
        <v>0</v>
      </c>
      <c r="AC48" s="55">
        <f t="shared" si="3"/>
        <v>0</v>
      </c>
      <c r="AD48" s="56"/>
      <c r="AE48" s="57"/>
      <c r="AF48" s="57"/>
      <c r="AG48" s="57"/>
      <c r="AH48" s="57"/>
      <c r="AI48" s="57"/>
      <c r="AJ48" s="58">
        <f t="shared" si="4"/>
        <v>0</v>
      </c>
      <c r="AK48" s="59"/>
      <c r="AL48" s="59"/>
      <c r="AM48" s="60">
        <f t="shared" si="5"/>
        <v>0</v>
      </c>
      <c r="AN48" s="60">
        <f t="shared" si="6"/>
        <v>0</v>
      </c>
      <c r="AO48" s="4"/>
      <c r="AP48" s="4"/>
    </row>
    <row r="49" spans="1:42" x14ac:dyDescent="0.2">
      <c r="A49" s="20"/>
      <c r="B49" s="20"/>
      <c r="C49" s="20"/>
      <c r="D49" s="52"/>
      <c r="E49" s="52"/>
      <c r="F49" s="52"/>
      <c r="G49" s="52"/>
      <c r="H49" s="52"/>
      <c r="I49" s="52"/>
      <c r="J49" s="52"/>
      <c r="K49" s="52"/>
      <c r="L49" s="52"/>
      <c r="M49" s="52"/>
      <c r="N49" s="52"/>
      <c r="O49" s="52"/>
      <c r="P49" s="53">
        <f t="shared" si="0"/>
        <v>0</v>
      </c>
      <c r="Q49" s="53">
        <f t="shared" si="0"/>
        <v>0</v>
      </c>
      <c r="R49" s="52"/>
      <c r="S49" s="52"/>
      <c r="T49" s="52"/>
      <c r="U49" s="52"/>
      <c r="V49" s="52"/>
      <c r="W49" s="52"/>
      <c r="X49" s="52"/>
      <c r="Y49" s="52"/>
      <c r="Z49" s="54">
        <f t="shared" si="1"/>
        <v>0</v>
      </c>
      <c r="AA49" s="54">
        <f t="shared" si="2"/>
        <v>0</v>
      </c>
      <c r="AB49" s="55">
        <f t="shared" si="3"/>
        <v>0</v>
      </c>
      <c r="AC49" s="55">
        <f t="shared" si="3"/>
        <v>0</v>
      </c>
      <c r="AD49" s="56"/>
      <c r="AE49" s="57"/>
      <c r="AF49" s="57"/>
      <c r="AG49" s="57"/>
      <c r="AH49" s="57"/>
      <c r="AI49" s="57"/>
      <c r="AJ49" s="58">
        <f t="shared" si="4"/>
        <v>0</v>
      </c>
      <c r="AK49" s="59"/>
      <c r="AL49" s="59"/>
      <c r="AM49" s="60">
        <f t="shared" si="5"/>
        <v>0</v>
      </c>
      <c r="AN49" s="60">
        <f t="shared" si="6"/>
        <v>0</v>
      </c>
      <c r="AO49" s="4"/>
      <c r="AP49" s="4"/>
    </row>
    <row r="50" spans="1:42" x14ac:dyDescent="0.2">
      <c r="A50" s="20"/>
      <c r="B50" s="20"/>
      <c r="C50" s="20"/>
      <c r="D50" s="52"/>
      <c r="E50" s="52"/>
      <c r="F50" s="52"/>
      <c r="G50" s="52"/>
      <c r="H50" s="52"/>
      <c r="I50" s="52"/>
      <c r="J50" s="52"/>
      <c r="K50" s="52"/>
      <c r="L50" s="52"/>
      <c r="M50" s="52"/>
      <c r="N50" s="52"/>
      <c r="O50" s="52"/>
      <c r="P50" s="53">
        <f t="shared" si="0"/>
        <v>0</v>
      </c>
      <c r="Q50" s="53">
        <f t="shared" si="0"/>
        <v>0</v>
      </c>
      <c r="R50" s="52"/>
      <c r="S50" s="52"/>
      <c r="T50" s="52"/>
      <c r="U50" s="52"/>
      <c r="V50" s="52"/>
      <c r="W50" s="52"/>
      <c r="X50" s="52"/>
      <c r="Y50" s="52"/>
      <c r="Z50" s="54">
        <f t="shared" si="1"/>
        <v>0</v>
      </c>
      <c r="AA50" s="54">
        <f t="shared" si="2"/>
        <v>0</v>
      </c>
      <c r="AB50" s="55">
        <f t="shared" si="3"/>
        <v>0</v>
      </c>
      <c r="AC50" s="55">
        <f t="shared" si="3"/>
        <v>0</v>
      </c>
      <c r="AD50" s="56"/>
      <c r="AE50" s="57"/>
      <c r="AF50" s="57"/>
      <c r="AG50" s="57"/>
      <c r="AH50" s="57"/>
      <c r="AI50" s="57"/>
      <c r="AJ50" s="58">
        <f t="shared" si="4"/>
        <v>0</v>
      </c>
      <c r="AK50" s="59"/>
      <c r="AL50" s="59"/>
      <c r="AM50" s="60">
        <f t="shared" si="5"/>
        <v>0</v>
      </c>
      <c r="AN50" s="60">
        <f t="shared" si="6"/>
        <v>0</v>
      </c>
      <c r="AO50" s="4"/>
      <c r="AP50" s="4"/>
    </row>
    <row r="51" spans="1:42" x14ac:dyDescent="0.2">
      <c r="A51" s="20"/>
      <c r="B51" s="20"/>
      <c r="C51" s="20"/>
      <c r="D51" s="52"/>
      <c r="E51" s="52"/>
      <c r="F51" s="52"/>
      <c r="G51" s="52"/>
      <c r="H51" s="52"/>
      <c r="I51" s="52"/>
      <c r="J51" s="52"/>
      <c r="K51" s="52"/>
      <c r="L51" s="52"/>
      <c r="M51" s="52"/>
      <c r="N51" s="52"/>
      <c r="O51" s="52"/>
      <c r="P51" s="53">
        <f t="shared" si="0"/>
        <v>0</v>
      </c>
      <c r="Q51" s="53">
        <f t="shared" si="0"/>
        <v>0</v>
      </c>
      <c r="R51" s="52"/>
      <c r="S51" s="52"/>
      <c r="T51" s="52"/>
      <c r="U51" s="52"/>
      <c r="V51" s="52"/>
      <c r="W51" s="52"/>
      <c r="X51" s="52"/>
      <c r="Y51" s="52"/>
      <c r="Z51" s="54">
        <f t="shared" si="1"/>
        <v>0</v>
      </c>
      <c r="AA51" s="54">
        <f t="shared" si="2"/>
        <v>0</v>
      </c>
      <c r="AB51" s="55">
        <f t="shared" si="3"/>
        <v>0</v>
      </c>
      <c r="AC51" s="55">
        <f t="shared" si="3"/>
        <v>0</v>
      </c>
      <c r="AD51" s="56"/>
      <c r="AE51" s="57"/>
      <c r="AF51" s="57"/>
      <c r="AG51" s="57"/>
      <c r="AH51" s="57"/>
      <c r="AI51" s="57"/>
      <c r="AJ51" s="58">
        <f t="shared" si="4"/>
        <v>0</v>
      </c>
      <c r="AK51" s="59"/>
      <c r="AL51" s="59"/>
      <c r="AM51" s="60">
        <f t="shared" si="5"/>
        <v>0</v>
      </c>
      <c r="AN51" s="60">
        <f t="shared" si="6"/>
        <v>0</v>
      </c>
      <c r="AO51" s="4"/>
      <c r="AP51" s="4"/>
    </row>
    <row r="52" spans="1:42" x14ac:dyDescent="0.2">
      <c r="A52" s="2"/>
      <c r="B52" s="2"/>
      <c r="C52" s="2"/>
      <c r="D52" s="2"/>
      <c r="E52" s="2"/>
      <c r="F52" s="2"/>
      <c r="G52" s="2"/>
      <c r="H52" s="2"/>
      <c r="I52" s="2"/>
      <c r="J52" s="2"/>
      <c r="K52" s="2"/>
      <c r="L52" s="2"/>
      <c r="M52" s="2"/>
      <c r="N52" s="2"/>
      <c r="O52" s="2"/>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sheetData>
  <sheetProtection selectLockedCells="1"/>
  <mergeCells count="34">
    <mergeCell ref="V5:W5"/>
    <mergeCell ref="AB4:AC5"/>
    <mergeCell ref="R5:S5"/>
    <mergeCell ref="T5:U5"/>
    <mergeCell ref="X5:Y5"/>
    <mergeCell ref="Z5:AA5"/>
    <mergeCell ref="R4:AA4"/>
    <mergeCell ref="A2:H2"/>
    <mergeCell ref="A4:A6"/>
    <mergeCell ref="B4:B6"/>
    <mergeCell ref="C4:C6"/>
    <mergeCell ref="D4:Q4"/>
    <mergeCell ref="D5:E5"/>
    <mergeCell ref="N5:O5"/>
    <mergeCell ref="P5:Q5"/>
    <mergeCell ref="F5:G5"/>
    <mergeCell ref="H5:I5"/>
    <mergeCell ref="J5:K5"/>
    <mergeCell ref="L5:M5"/>
    <mergeCell ref="AP4:AP6"/>
    <mergeCell ref="AH5:AH6"/>
    <mergeCell ref="AI5:AI6"/>
    <mergeCell ref="AJ5:AJ6"/>
    <mergeCell ref="AK5:AK6"/>
    <mergeCell ref="AO4:AO6"/>
    <mergeCell ref="AD4:AJ4"/>
    <mergeCell ref="AD5:AD6"/>
    <mergeCell ref="AE5:AE6"/>
    <mergeCell ref="AF5:AF6"/>
    <mergeCell ref="AG5:AG6"/>
    <mergeCell ref="AN4:AN6"/>
    <mergeCell ref="AK4:AM4"/>
    <mergeCell ref="AL5:AL6"/>
    <mergeCell ref="AM5:AM6"/>
  </mergeCells>
  <phoneticPr fontId="51" type="noConversion"/>
  <conditionalFormatting sqref="D7:O8 V8:W8 V7 N9:N51 D9:D51 F9:F51 H9:H51 J9:J51 L9:L51 R7:R51 T7:T51 V9:V51 X7:X51">
    <cfRule type="expression" dxfId="113" priority="1" stopIfTrue="1">
      <formula>AND(NOT(ISBLANK(E7)),ISBLANK(D7))</formula>
    </cfRule>
  </conditionalFormatting>
  <conditionalFormatting sqref="O9:O51 W7 E9:E51 G9:G51 I9:I51 K9:K51 M9:M51 S7:S51 U7:U51 W9:W51 Y7:Y51">
    <cfRule type="expression" dxfId="112" priority="2" stopIfTrue="1">
      <formula>AND(NOT(ISBLANK(D7)),ISBLANK(E7))</formula>
    </cfRule>
  </conditionalFormatting>
  <conditionalFormatting sqref="B7:B51">
    <cfRule type="expression" dxfId="111" priority="3" stopIfTrue="1">
      <formula>AND(NOT(ISBLANK($A7)),ISBLANK(B7))</formula>
    </cfRule>
  </conditionalFormatting>
  <conditionalFormatting sqref="C7:C51">
    <cfRule type="expression" dxfId="110" priority="4" stopIfTrue="1">
      <formula>AND(NOT(ISBLANK(A7)),ISBLANK(C7))</formula>
    </cfRule>
  </conditionalFormatting>
  <dataValidations count="7">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1">
      <formula1>INDIRECT("Main_Department")</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1">
      <formula1>INDIRECT("Organisation_Type")</formula1>
    </dataValidation>
    <dataValidation type="custom" allowBlank="1" showInputMessage="1" showErrorMessage="1" errorTitle="Headcount" error="The value entered in the headcount field must be greater than or equal to the value entered in the FTE field." sqref="H7:H51 F7:F51 D7:D51 N7:N51 L7:L51 J7:J51 V7:V51 R7:R51 T7:T51 X7:X51">
      <formula1>D7&gt;=E7</formula1>
    </dataValidation>
    <dataValidation type="custom" allowBlank="1" showInputMessage="1" showErrorMessage="1" errorTitle="FTE" error="The value entered in the FTE field must be less than or equal to the value entered in the headcount field." sqref="G7:G51 M7:M51 E7:E51 O7:O51 K7:K51 I7:I51 W7:W51 S7:S51 U7:U51 Y7:Y51">
      <formula1>E7&lt;=D7</formula1>
    </dataValidation>
    <dataValidation type="decimal" operator="greaterThanOrEqual" allowBlank="1" showInputMessage="1" showErrorMessage="1" sqref="AD7:AI51 AK7:AL51">
      <formula1>0</formula1>
    </dataValidation>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1">
      <formula1>INDIRECT("List_of_organisations")</formula1>
    </dataValidation>
    <dataValidation operator="lessThanOrEqual" allowBlank="1" showInputMessage="1" showErrorMessage="1" error="FTE cannot be greater than Headcount_x000a_" sqref="R52:AN65536 A52:O65536 AO7:AP65536 AB6:AC51 AQ1:IV1048576 R4 A4:C4 P5 AB4 AO4:AP4 P7:Q65536"/>
  </dataValidations>
  <pageMargins left="0.23622047244094491" right="0.19685039370078741" top="0.31496062992125984" bottom="0.39370078740157483" header="0.15748031496062992" footer="0.31496062992125984"/>
  <pageSetup paperSize="8" scale="80" fitToHeight="3" orientation="landscape" verticalDpi="4" r:id="rId1"/>
  <headerFooter alignWithMargins="0"/>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3"/>
  <sheetViews>
    <sheetView topLeftCell="Z4" workbookViewId="0">
      <selection activeCell="AL8" sqref="AL8"/>
    </sheetView>
  </sheetViews>
  <sheetFormatPr defaultColWidth="8.88671875" defaultRowHeight="15" x14ac:dyDescent="0.2"/>
  <cols>
    <col min="1" max="1" width="23.5546875" style="3" customWidth="1"/>
    <col min="2" max="2" width="15.109375" style="3" customWidth="1"/>
    <col min="3" max="3" width="13.109375" style="3" customWidth="1"/>
    <col min="4" max="15" width="9.6640625" style="3" customWidth="1"/>
    <col min="16" max="17" width="9.1093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88671875" style="2" customWidth="1"/>
    <col min="41" max="41" width="18" style="2" customWidth="1"/>
    <col min="42" max="42" width="17.33203125" style="2" customWidth="1"/>
    <col min="43" max="16384" width="8.88671875" style="2"/>
  </cols>
  <sheetData>
    <row r="1" spans="1:42" ht="7.5" customHeight="1" x14ac:dyDescent="0.2">
      <c r="A1" s="50"/>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row>
    <row r="2" spans="1:42" ht="113.25" customHeight="1" x14ac:dyDescent="0.2">
      <c r="A2" s="235" t="s">
        <v>335</v>
      </c>
      <c r="B2" s="236"/>
      <c r="C2" s="236"/>
      <c r="D2" s="236"/>
      <c r="E2" s="236"/>
      <c r="F2" s="236"/>
      <c r="G2" s="236"/>
      <c r="H2" s="237"/>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row>
    <row r="3" spans="1:42" ht="7.5" customHeight="1" x14ac:dyDescent="0.2">
      <c r="A3" s="50"/>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row>
    <row r="4" spans="1:42" s="1" customFormat="1" ht="15" customHeight="1" x14ac:dyDescent="0.2">
      <c r="A4" s="211" t="s">
        <v>72</v>
      </c>
      <c r="B4" s="215" t="s">
        <v>1</v>
      </c>
      <c r="C4" s="215" t="s">
        <v>0</v>
      </c>
      <c r="D4" s="209" t="s">
        <v>12</v>
      </c>
      <c r="E4" s="219"/>
      <c r="F4" s="219"/>
      <c r="G4" s="219"/>
      <c r="H4" s="219"/>
      <c r="I4" s="219"/>
      <c r="J4" s="219"/>
      <c r="K4" s="219"/>
      <c r="L4" s="219"/>
      <c r="M4" s="219"/>
      <c r="N4" s="219"/>
      <c r="O4" s="219"/>
      <c r="P4" s="219"/>
      <c r="Q4" s="220"/>
      <c r="R4" s="218" t="s">
        <v>79</v>
      </c>
      <c r="S4" s="229"/>
      <c r="T4" s="229"/>
      <c r="U4" s="229"/>
      <c r="V4" s="229"/>
      <c r="W4" s="229"/>
      <c r="X4" s="229"/>
      <c r="Y4" s="229"/>
      <c r="Z4" s="229"/>
      <c r="AA4" s="210"/>
      <c r="AB4" s="225" t="s">
        <v>132</v>
      </c>
      <c r="AC4" s="226"/>
      <c r="AD4" s="221" t="s">
        <v>70</v>
      </c>
      <c r="AE4" s="222"/>
      <c r="AF4" s="222"/>
      <c r="AG4" s="222"/>
      <c r="AH4" s="222"/>
      <c r="AI4" s="222"/>
      <c r="AJ4" s="223"/>
      <c r="AK4" s="230" t="s">
        <v>78</v>
      </c>
      <c r="AL4" s="231"/>
      <c r="AM4" s="231"/>
      <c r="AN4" s="232" t="s">
        <v>126</v>
      </c>
      <c r="AO4" s="211" t="s">
        <v>129</v>
      </c>
      <c r="AP4" s="211" t="s">
        <v>97</v>
      </c>
    </row>
    <row r="5" spans="1:42" s="1" customFormat="1" ht="53.25" customHeight="1" x14ac:dyDescent="0.2">
      <c r="A5" s="213"/>
      <c r="B5" s="213"/>
      <c r="C5" s="213"/>
      <c r="D5" s="216" t="s">
        <v>8</v>
      </c>
      <c r="E5" s="217"/>
      <c r="F5" s="216" t="s">
        <v>7</v>
      </c>
      <c r="G5" s="217"/>
      <c r="H5" s="216" t="s">
        <v>6</v>
      </c>
      <c r="I5" s="217"/>
      <c r="J5" s="216" t="s">
        <v>10</v>
      </c>
      <c r="K5" s="217"/>
      <c r="L5" s="216" t="s">
        <v>5</v>
      </c>
      <c r="M5" s="217"/>
      <c r="N5" s="216" t="s">
        <v>9</v>
      </c>
      <c r="O5" s="217"/>
      <c r="P5" s="209" t="s">
        <v>13</v>
      </c>
      <c r="Q5" s="220"/>
      <c r="R5" s="209" t="s">
        <v>74</v>
      </c>
      <c r="S5" s="210"/>
      <c r="T5" s="218" t="s">
        <v>3</v>
      </c>
      <c r="U5" s="210"/>
      <c r="V5" s="218" t="s">
        <v>4</v>
      </c>
      <c r="W5" s="210"/>
      <c r="X5" s="218" t="s">
        <v>75</v>
      </c>
      <c r="Y5" s="210"/>
      <c r="Z5" s="209" t="s">
        <v>14</v>
      </c>
      <c r="AA5" s="220"/>
      <c r="AB5" s="227"/>
      <c r="AC5" s="228"/>
      <c r="AD5" s="211" t="s">
        <v>102</v>
      </c>
      <c r="AE5" s="211" t="s">
        <v>101</v>
      </c>
      <c r="AF5" s="211" t="s">
        <v>103</v>
      </c>
      <c r="AG5" s="211" t="s">
        <v>104</v>
      </c>
      <c r="AH5" s="211" t="s">
        <v>105</v>
      </c>
      <c r="AI5" s="211" t="s">
        <v>106</v>
      </c>
      <c r="AJ5" s="208" t="s">
        <v>125</v>
      </c>
      <c r="AK5" s="211" t="s">
        <v>122</v>
      </c>
      <c r="AL5" s="211" t="s">
        <v>123</v>
      </c>
      <c r="AM5" s="211" t="s">
        <v>124</v>
      </c>
      <c r="AN5" s="233"/>
      <c r="AO5" s="224"/>
      <c r="AP5" s="224"/>
    </row>
    <row r="6" spans="1:42" ht="57.75" customHeight="1" x14ac:dyDescent="0.2">
      <c r="A6" s="214"/>
      <c r="B6" s="214"/>
      <c r="C6" s="214"/>
      <c r="D6" s="65" t="s">
        <v>2</v>
      </c>
      <c r="E6" s="65" t="s">
        <v>11</v>
      </c>
      <c r="F6" s="65" t="s">
        <v>2</v>
      </c>
      <c r="G6" s="65" t="s">
        <v>11</v>
      </c>
      <c r="H6" s="65" t="s">
        <v>2</v>
      </c>
      <c r="I6" s="65" t="s">
        <v>11</v>
      </c>
      <c r="J6" s="65" t="s">
        <v>2</v>
      </c>
      <c r="K6" s="65" t="s">
        <v>11</v>
      </c>
      <c r="L6" s="65" t="s">
        <v>2</v>
      </c>
      <c r="M6" s="65" t="s">
        <v>11</v>
      </c>
      <c r="N6" s="65" t="s">
        <v>2</v>
      </c>
      <c r="O6" s="65" t="s">
        <v>11</v>
      </c>
      <c r="P6" s="65" t="s">
        <v>2</v>
      </c>
      <c r="Q6" s="65" t="s">
        <v>11</v>
      </c>
      <c r="R6" s="66" t="s">
        <v>2</v>
      </c>
      <c r="S6" s="66" t="s">
        <v>11</v>
      </c>
      <c r="T6" s="66" t="s">
        <v>2</v>
      </c>
      <c r="U6" s="66" t="s">
        <v>11</v>
      </c>
      <c r="V6" s="66" t="s">
        <v>2</v>
      </c>
      <c r="W6" s="66" t="s">
        <v>11</v>
      </c>
      <c r="X6" s="66" t="s">
        <v>2</v>
      </c>
      <c r="Y6" s="66" t="s">
        <v>11</v>
      </c>
      <c r="Z6" s="66" t="s">
        <v>2</v>
      </c>
      <c r="AA6" s="66" t="s">
        <v>11</v>
      </c>
      <c r="AB6" s="67" t="s">
        <v>2</v>
      </c>
      <c r="AC6" s="68" t="s">
        <v>11</v>
      </c>
      <c r="AD6" s="212"/>
      <c r="AE6" s="212"/>
      <c r="AF6" s="212"/>
      <c r="AG6" s="212"/>
      <c r="AH6" s="212"/>
      <c r="AI6" s="212"/>
      <c r="AJ6" s="208"/>
      <c r="AK6" s="212"/>
      <c r="AL6" s="212"/>
      <c r="AM6" s="212"/>
      <c r="AN6" s="234"/>
      <c r="AO6" s="212"/>
      <c r="AP6" s="212"/>
    </row>
    <row r="7" spans="1:42" ht="30" x14ac:dyDescent="0.2">
      <c r="A7" s="92" t="s">
        <v>55</v>
      </c>
      <c r="B7" s="93" t="s">
        <v>139</v>
      </c>
      <c r="C7" s="93" t="s">
        <v>55</v>
      </c>
      <c r="D7" s="87">
        <v>10175</v>
      </c>
      <c r="E7" s="87">
        <v>9717.4943243243215</v>
      </c>
      <c r="F7" s="87">
        <v>5556</v>
      </c>
      <c r="G7" s="87">
        <v>5427.9927027027006</v>
      </c>
      <c r="H7" s="87">
        <v>8177</v>
      </c>
      <c r="I7" s="87">
        <v>8013.7243243243211</v>
      </c>
      <c r="J7" s="87">
        <v>1354</v>
      </c>
      <c r="K7" s="87">
        <v>1332.5345945945899</v>
      </c>
      <c r="L7" s="87">
        <v>171</v>
      </c>
      <c r="M7" s="87">
        <v>168.74864864864901</v>
      </c>
      <c r="N7" s="87">
        <f>10072+1909</f>
        <v>11981</v>
      </c>
      <c r="O7" s="87">
        <f>9724.98243243243+1909</f>
        <v>11633.982432432431</v>
      </c>
      <c r="P7" s="95">
        <f t="shared" ref="P7:P51" si="0">SUM(D7,F7,H7,J7,L7,N7)</f>
        <v>37414</v>
      </c>
      <c r="Q7" s="95">
        <f t="shared" ref="Q7:Q51" si="1">SUM(E7,G7,I7,K7,M7,O7)</f>
        <v>36294.477027027009</v>
      </c>
      <c r="R7" s="87">
        <v>86</v>
      </c>
      <c r="S7" s="87">
        <v>83.4</v>
      </c>
      <c r="T7" s="87">
        <v>239</v>
      </c>
      <c r="U7" s="87">
        <v>238.45</v>
      </c>
      <c r="V7" s="87">
        <v>176</v>
      </c>
      <c r="W7" s="87">
        <v>175.35135135135101</v>
      </c>
      <c r="X7" s="87">
        <v>38</v>
      </c>
      <c r="Y7" s="87">
        <v>37.027027027026996</v>
      </c>
      <c r="Z7" s="96">
        <f t="shared" ref="Z7:Z51" si="2">SUM(R7,T7,V7,X7,)</f>
        <v>539</v>
      </c>
      <c r="AA7" s="96">
        <f t="shared" ref="AA7:AA51" si="3">SUM(S7,U7,W7,Y7)</f>
        <v>534.22837837837801</v>
      </c>
      <c r="AB7" s="97">
        <f t="shared" ref="AB7:AB51" si="4">P7+Z7</f>
        <v>37953</v>
      </c>
      <c r="AC7" s="97">
        <f t="shared" ref="AC7:AC51" si="5">Q7+AA7</f>
        <v>36828.705405405388</v>
      </c>
      <c r="AD7" s="88">
        <v>99459000</v>
      </c>
      <c r="AE7" s="89">
        <v>0</v>
      </c>
      <c r="AF7" s="89">
        <v>0</v>
      </c>
      <c r="AG7" s="88">
        <v>1360000</v>
      </c>
      <c r="AH7" s="88">
        <v>23291000</v>
      </c>
      <c r="AI7" s="88">
        <v>8732000</v>
      </c>
      <c r="AJ7" s="106">
        <f t="shared" ref="AJ7:AJ51" si="6">SUM(AD7:AI7)</f>
        <v>132842000</v>
      </c>
      <c r="AK7" s="108">
        <v>5542000</v>
      </c>
      <c r="AL7" s="108">
        <v>2080000</v>
      </c>
      <c r="AM7" s="106">
        <f t="shared" ref="AM7:AM51" si="7">SUM(AK7:AL7)</f>
        <v>7622000</v>
      </c>
      <c r="AN7" s="106">
        <f t="shared" ref="AN7:AN51" si="8">SUM(AM7,AJ7)</f>
        <v>140464000</v>
      </c>
      <c r="AO7" s="102"/>
      <c r="AP7" s="51"/>
    </row>
    <row r="8" spans="1:42" ht="30" x14ac:dyDescent="0.2">
      <c r="A8" s="92" t="s">
        <v>331</v>
      </c>
      <c r="B8" s="93" t="s">
        <v>139</v>
      </c>
      <c r="C8" s="93" t="s">
        <v>55</v>
      </c>
      <c r="D8" s="87">
        <v>772</v>
      </c>
      <c r="E8" s="87">
        <v>727.42432432432406</v>
      </c>
      <c r="F8" s="87">
        <v>1422</v>
      </c>
      <c r="G8" s="87">
        <v>1379.5162162162201</v>
      </c>
      <c r="H8" s="87">
        <v>5069</v>
      </c>
      <c r="I8" s="87">
        <v>4954.6094594594606</v>
      </c>
      <c r="J8" s="87">
        <v>1124</v>
      </c>
      <c r="K8" s="87">
        <v>1113.50891891892</v>
      </c>
      <c r="L8" s="87">
        <v>87</v>
      </c>
      <c r="M8" s="87">
        <v>85.812432432432402</v>
      </c>
      <c r="N8" s="87">
        <f>1138+22</f>
        <v>1160</v>
      </c>
      <c r="O8" s="87">
        <f>1132.25+22</f>
        <v>1154.25</v>
      </c>
      <c r="P8" s="95">
        <f t="shared" si="0"/>
        <v>9634</v>
      </c>
      <c r="Q8" s="95">
        <f t="shared" si="1"/>
        <v>9415.1213513513576</v>
      </c>
      <c r="R8" s="87">
        <v>47</v>
      </c>
      <c r="S8" s="87">
        <v>47</v>
      </c>
      <c r="T8" s="87">
        <v>175</v>
      </c>
      <c r="U8" s="87">
        <v>175</v>
      </c>
      <c r="V8" s="112">
        <v>6</v>
      </c>
      <c r="W8" s="112">
        <v>6</v>
      </c>
      <c r="X8" s="109" t="s">
        <v>337</v>
      </c>
      <c r="Y8" s="109" t="s">
        <v>337</v>
      </c>
      <c r="Z8" s="96">
        <f t="shared" si="2"/>
        <v>228</v>
      </c>
      <c r="AA8" s="96">
        <f t="shared" si="3"/>
        <v>228</v>
      </c>
      <c r="AB8" s="97">
        <f t="shared" si="4"/>
        <v>9862</v>
      </c>
      <c r="AC8" s="97">
        <f t="shared" si="5"/>
        <v>9643.1213513513576</v>
      </c>
      <c r="AD8" s="88">
        <v>34331000</v>
      </c>
      <c r="AE8" s="89">
        <v>0</v>
      </c>
      <c r="AF8" s="89">
        <v>0</v>
      </c>
      <c r="AG8" s="89">
        <v>521000</v>
      </c>
      <c r="AH8" s="89">
        <v>299000</v>
      </c>
      <c r="AI8" s="89">
        <v>3110000</v>
      </c>
      <c r="AJ8" s="106">
        <f t="shared" si="6"/>
        <v>38261000</v>
      </c>
      <c r="AK8" s="108">
        <v>1087000</v>
      </c>
      <c r="AL8" s="108">
        <v>3872000</v>
      </c>
      <c r="AM8" s="106">
        <f t="shared" si="7"/>
        <v>4959000</v>
      </c>
      <c r="AN8" s="106">
        <f t="shared" si="8"/>
        <v>43220000</v>
      </c>
      <c r="AO8" s="103"/>
      <c r="AP8" s="4"/>
    </row>
    <row r="9" spans="1:42" ht="30" x14ac:dyDescent="0.2">
      <c r="A9" s="104" t="s">
        <v>294</v>
      </c>
      <c r="B9" s="93" t="s">
        <v>68</v>
      </c>
      <c r="C9" s="93" t="s">
        <v>55</v>
      </c>
      <c r="D9" s="81">
        <v>178</v>
      </c>
      <c r="E9" s="111">
        <v>174.07</v>
      </c>
      <c r="F9" s="52">
        <v>231</v>
      </c>
      <c r="G9" s="87">
        <v>221.61</v>
      </c>
      <c r="H9" s="87">
        <v>1837</v>
      </c>
      <c r="I9" s="87">
        <v>1766.11</v>
      </c>
      <c r="J9" s="52">
        <v>1476</v>
      </c>
      <c r="K9" s="87">
        <v>1404.17</v>
      </c>
      <c r="L9" s="52">
        <v>36</v>
      </c>
      <c r="M9" s="52">
        <v>33.22</v>
      </c>
      <c r="N9" s="52">
        <v>0</v>
      </c>
      <c r="O9" s="52">
        <v>0</v>
      </c>
      <c r="P9" s="95">
        <f t="shared" si="0"/>
        <v>3758</v>
      </c>
      <c r="Q9" s="95">
        <f t="shared" si="1"/>
        <v>3599.18</v>
      </c>
      <c r="R9" s="52">
        <v>1</v>
      </c>
      <c r="S9" s="52">
        <v>1</v>
      </c>
      <c r="T9" s="52">
        <v>0</v>
      </c>
      <c r="U9" s="52">
        <v>0</v>
      </c>
      <c r="V9" s="52">
        <v>155</v>
      </c>
      <c r="W9" s="87">
        <v>145.69999999999999</v>
      </c>
      <c r="X9" s="52">
        <v>0</v>
      </c>
      <c r="Y9" s="52">
        <v>0</v>
      </c>
      <c r="Z9" s="96">
        <f t="shared" si="2"/>
        <v>156</v>
      </c>
      <c r="AA9" s="96">
        <f t="shared" si="3"/>
        <v>146.69999999999999</v>
      </c>
      <c r="AB9" s="97">
        <f t="shared" si="4"/>
        <v>3914</v>
      </c>
      <c r="AC9" s="97">
        <f t="shared" si="5"/>
        <v>3745.8799999999997</v>
      </c>
      <c r="AD9" s="88">
        <v>10911513.279999999</v>
      </c>
      <c r="AE9" s="89">
        <v>104820.04</v>
      </c>
      <c r="AF9" s="89">
        <v>0</v>
      </c>
      <c r="AG9" s="89">
        <v>254862.72</v>
      </c>
      <c r="AH9" s="89">
        <v>2309567.5099999998</v>
      </c>
      <c r="AI9" s="89">
        <v>948194.71</v>
      </c>
      <c r="AJ9" s="106">
        <f t="shared" si="6"/>
        <v>14528958.259999998</v>
      </c>
      <c r="AK9" s="108">
        <v>825150.23</v>
      </c>
      <c r="AL9" s="108">
        <v>0</v>
      </c>
      <c r="AM9" s="106">
        <f t="shared" si="7"/>
        <v>825150.23</v>
      </c>
      <c r="AN9" s="106">
        <f t="shared" si="8"/>
        <v>15354108.489999998</v>
      </c>
      <c r="AO9" s="107"/>
      <c r="AP9" s="51"/>
    </row>
    <row r="10" spans="1:42" ht="45" x14ac:dyDescent="0.2">
      <c r="A10" s="104" t="s">
        <v>192</v>
      </c>
      <c r="B10" s="93" t="s">
        <v>134</v>
      </c>
      <c r="C10" s="93" t="s">
        <v>55</v>
      </c>
      <c r="D10" s="81">
        <v>142</v>
      </c>
      <c r="E10" s="52">
        <v>139.4</v>
      </c>
      <c r="F10" s="52">
        <v>314</v>
      </c>
      <c r="G10" s="87">
        <v>297.52999999999997</v>
      </c>
      <c r="H10" s="52">
        <v>422</v>
      </c>
      <c r="I10" s="87">
        <v>408.17</v>
      </c>
      <c r="J10" s="52">
        <v>62</v>
      </c>
      <c r="K10" s="87">
        <v>61.81</v>
      </c>
      <c r="L10" s="52">
        <v>3</v>
      </c>
      <c r="M10" s="52">
        <v>3</v>
      </c>
      <c r="N10" s="52">
        <v>0</v>
      </c>
      <c r="O10" s="52">
        <v>0</v>
      </c>
      <c r="P10" s="95">
        <f t="shared" si="0"/>
        <v>943</v>
      </c>
      <c r="Q10" s="95">
        <f t="shared" si="1"/>
        <v>909.90999999999985</v>
      </c>
      <c r="R10" s="52">
        <v>19</v>
      </c>
      <c r="S10" s="52">
        <v>19</v>
      </c>
      <c r="T10" s="52">
        <v>0</v>
      </c>
      <c r="U10" s="52">
        <v>0</v>
      </c>
      <c r="V10" s="52">
        <v>54</v>
      </c>
      <c r="W10" s="52">
        <v>53.2</v>
      </c>
      <c r="X10" s="52">
        <v>0</v>
      </c>
      <c r="Y10" s="52">
        <v>0</v>
      </c>
      <c r="Z10" s="96">
        <f t="shared" si="2"/>
        <v>73</v>
      </c>
      <c r="AA10" s="96">
        <f t="shared" si="3"/>
        <v>72.2</v>
      </c>
      <c r="AB10" s="97">
        <f t="shared" si="4"/>
        <v>1016</v>
      </c>
      <c r="AC10" s="97">
        <f t="shared" si="5"/>
        <v>982.1099999999999</v>
      </c>
      <c r="AD10" s="88">
        <v>2311491.48</v>
      </c>
      <c r="AE10" s="89">
        <v>55142.91</v>
      </c>
      <c r="AF10" s="89">
        <v>300</v>
      </c>
      <c r="AG10" s="89">
        <v>62534.97</v>
      </c>
      <c r="AH10" s="89">
        <v>494734.62</v>
      </c>
      <c r="AI10" s="89">
        <v>185501.61</v>
      </c>
      <c r="AJ10" s="106">
        <f t="shared" si="6"/>
        <v>3109705.5900000003</v>
      </c>
      <c r="AK10" s="108">
        <v>431256.45</v>
      </c>
      <c r="AL10" s="108">
        <v>0</v>
      </c>
      <c r="AM10" s="106">
        <f t="shared" si="7"/>
        <v>431256.45</v>
      </c>
      <c r="AN10" s="106">
        <f t="shared" si="8"/>
        <v>3540962.0400000005</v>
      </c>
      <c r="AO10" s="107">
        <v>42277</v>
      </c>
      <c r="AP10" s="51" t="s">
        <v>333</v>
      </c>
    </row>
    <row r="11" spans="1:42" ht="45" x14ac:dyDescent="0.2">
      <c r="A11" s="93" t="s">
        <v>195</v>
      </c>
      <c r="B11" s="93" t="s">
        <v>134</v>
      </c>
      <c r="C11" s="93" t="s">
        <v>55</v>
      </c>
      <c r="D11" s="81">
        <v>0</v>
      </c>
      <c r="E11" s="52">
        <v>0</v>
      </c>
      <c r="F11" s="52">
        <v>0</v>
      </c>
      <c r="G11" s="52">
        <v>0</v>
      </c>
      <c r="H11" s="52">
        <v>0</v>
      </c>
      <c r="I11" s="52">
        <v>0</v>
      </c>
      <c r="J11" s="52">
        <v>0</v>
      </c>
      <c r="K11" s="52">
        <v>0</v>
      </c>
      <c r="L11" s="52">
        <v>0</v>
      </c>
      <c r="M11" s="52">
        <v>0</v>
      </c>
      <c r="N11" s="52">
        <v>175</v>
      </c>
      <c r="O11" s="52">
        <v>164</v>
      </c>
      <c r="P11" s="95">
        <f t="shared" si="0"/>
        <v>175</v>
      </c>
      <c r="Q11" s="95">
        <f t="shared" si="1"/>
        <v>164</v>
      </c>
      <c r="R11" s="52">
        <v>0</v>
      </c>
      <c r="S11" s="52">
        <v>0</v>
      </c>
      <c r="T11" s="52">
        <v>0</v>
      </c>
      <c r="U11" s="52">
        <v>0</v>
      </c>
      <c r="V11" s="52">
        <v>1</v>
      </c>
      <c r="W11" s="52">
        <v>1</v>
      </c>
      <c r="X11" s="52">
        <v>0</v>
      </c>
      <c r="Y11" s="52">
        <v>0</v>
      </c>
      <c r="Z11" s="96">
        <f t="shared" si="2"/>
        <v>1</v>
      </c>
      <c r="AA11" s="96">
        <f t="shared" si="3"/>
        <v>1</v>
      </c>
      <c r="AB11" s="97">
        <f t="shared" si="4"/>
        <v>176</v>
      </c>
      <c r="AC11" s="97">
        <f t="shared" si="5"/>
        <v>165</v>
      </c>
      <c r="AD11" s="88">
        <v>368337</v>
      </c>
      <c r="AE11" s="89">
        <v>6151</v>
      </c>
      <c r="AF11" s="89">
        <v>0</v>
      </c>
      <c r="AG11" s="89">
        <v>14103</v>
      </c>
      <c r="AH11" s="89">
        <v>19909</v>
      </c>
      <c r="AI11" s="89">
        <v>34549</v>
      </c>
      <c r="AJ11" s="106">
        <f t="shared" si="6"/>
        <v>443049</v>
      </c>
      <c r="AK11" s="108">
        <v>3654.25</v>
      </c>
      <c r="AL11" s="108">
        <v>0</v>
      </c>
      <c r="AM11" s="106">
        <f t="shared" si="7"/>
        <v>3654.25</v>
      </c>
      <c r="AN11" s="106">
        <f t="shared" si="8"/>
        <v>446703.25</v>
      </c>
      <c r="AO11" s="102"/>
      <c r="AP11" s="51" t="s">
        <v>332</v>
      </c>
    </row>
    <row r="12" spans="1:42" ht="45" x14ac:dyDescent="0.2">
      <c r="A12" s="93" t="s">
        <v>193</v>
      </c>
      <c r="B12" s="93" t="s">
        <v>134</v>
      </c>
      <c r="C12" s="93" t="s">
        <v>55</v>
      </c>
      <c r="D12" s="81">
        <v>0</v>
      </c>
      <c r="E12" s="52">
        <v>0</v>
      </c>
      <c r="F12" s="52">
        <v>0</v>
      </c>
      <c r="G12" s="52">
        <v>0</v>
      </c>
      <c r="H12" s="52">
        <v>3</v>
      </c>
      <c r="I12" s="52">
        <v>3</v>
      </c>
      <c r="J12" s="52">
        <v>3</v>
      </c>
      <c r="K12" s="52">
        <v>3</v>
      </c>
      <c r="L12" s="52">
        <v>1</v>
      </c>
      <c r="M12" s="52">
        <v>1</v>
      </c>
      <c r="N12" s="52">
        <v>32</v>
      </c>
      <c r="O12" s="52">
        <v>31.28</v>
      </c>
      <c r="P12" s="95">
        <f t="shared" si="0"/>
        <v>39</v>
      </c>
      <c r="Q12" s="95">
        <f t="shared" si="1"/>
        <v>38.28</v>
      </c>
      <c r="R12" s="52">
        <v>0</v>
      </c>
      <c r="S12" s="52">
        <v>0</v>
      </c>
      <c r="T12" s="52">
        <v>0</v>
      </c>
      <c r="U12" s="52">
        <v>0</v>
      </c>
      <c r="V12" s="52">
        <v>0</v>
      </c>
      <c r="W12" s="52">
        <v>0</v>
      </c>
      <c r="X12" s="52">
        <v>1</v>
      </c>
      <c r="Y12" s="52">
        <v>0.4</v>
      </c>
      <c r="Z12" s="96">
        <f t="shared" si="2"/>
        <v>1</v>
      </c>
      <c r="AA12" s="96">
        <f t="shared" si="3"/>
        <v>0.4</v>
      </c>
      <c r="AB12" s="97">
        <f t="shared" si="4"/>
        <v>40</v>
      </c>
      <c r="AC12" s="97">
        <f t="shared" si="5"/>
        <v>38.68</v>
      </c>
      <c r="AD12" s="88">
        <v>113919.08</v>
      </c>
      <c r="AE12" s="89">
        <v>8458.4500000000007</v>
      </c>
      <c r="AF12" s="89">
        <v>0</v>
      </c>
      <c r="AG12" s="89">
        <v>0</v>
      </c>
      <c r="AH12" s="89">
        <v>26217.96</v>
      </c>
      <c r="AI12" s="89">
        <v>9889.2199999999993</v>
      </c>
      <c r="AJ12" s="106">
        <f t="shared" si="6"/>
        <v>158484.71</v>
      </c>
      <c r="AK12" s="108">
        <v>4900</v>
      </c>
      <c r="AL12" s="59">
        <v>0</v>
      </c>
      <c r="AM12" s="106">
        <f t="shared" si="7"/>
        <v>4900</v>
      </c>
      <c r="AN12" s="106">
        <f t="shared" si="8"/>
        <v>163384.71</v>
      </c>
      <c r="AO12" s="103"/>
      <c r="AP12" s="4"/>
    </row>
    <row r="13" spans="1:42" ht="30" x14ac:dyDescent="0.2">
      <c r="A13" s="93" t="s">
        <v>194</v>
      </c>
      <c r="B13" s="93" t="s">
        <v>71</v>
      </c>
      <c r="C13" s="93" t="s">
        <v>55</v>
      </c>
      <c r="D13" s="52">
        <v>153</v>
      </c>
      <c r="E13" s="87">
        <v>59.5</v>
      </c>
      <c r="F13" s="52">
        <v>47</v>
      </c>
      <c r="G13" s="87">
        <v>46.63</v>
      </c>
      <c r="H13" s="52">
        <v>26</v>
      </c>
      <c r="I13" s="87">
        <v>25.6</v>
      </c>
      <c r="J13" s="52">
        <v>1</v>
      </c>
      <c r="K13" s="52">
        <v>1</v>
      </c>
      <c r="L13" s="52">
        <v>4</v>
      </c>
      <c r="M13" s="52">
        <v>4</v>
      </c>
      <c r="N13" s="52">
        <v>0</v>
      </c>
      <c r="O13" s="52">
        <v>0</v>
      </c>
      <c r="P13" s="95">
        <f t="shared" si="0"/>
        <v>231</v>
      </c>
      <c r="Q13" s="95">
        <f t="shared" si="1"/>
        <v>136.72999999999999</v>
      </c>
      <c r="R13" s="87">
        <v>0</v>
      </c>
      <c r="S13" s="87">
        <v>0</v>
      </c>
      <c r="T13" s="87">
        <v>0</v>
      </c>
      <c r="U13" s="87">
        <v>0</v>
      </c>
      <c r="V13" s="87">
        <v>0</v>
      </c>
      <c r="W13" s="87">
        <v>0</v>
      </c>
      <c r="X13" s="87">
        <v>0</v>
      </c>
      <c r="Y13" s="87">
        <v>0</v>
      </c>
      <c r="Z13" s="96">
        <f t="shared" si="2"/>
        <v>0</v>
      </c>
      <c r="AA13" s="96">
        <f t="shared" si="3"/>
        <v>0</v>
      </c>
      <c r="AB13" s="97">
        <f t="shared" si="4"/>
        <v>231</v>
      </c>
      <c r="AC13" s="97">
        <f t="shared" si="5"/>
        <v>136.72999999999999</v>
      </c>
      <c r="AD13" s="88">
        <v>334272.87</v>
      </c>
      <c r="AE13" s="89">
        <v>0</v>
      </c>
      <c r="AF13" s="89">
        <v>0</v>
      </c>
      <c r="AG13" s="89">
        <v>0</v>
      </c>
      <c r="AH13" s="89">
        <v>25386.329999999998</v>
      </c>
      <c r="AI13" s="89">
        <v>26261.200000000001</v>
      </c>
      <c r="AJ13" s="106">
        <f t="shared" si="6"/>
        <v>385920.4</v>
      </c>
      <c r="AK13" s="108">
        <v>3579.91</v>
      </c>
      <c r="AL13" s="108">
        <v>8550</v>
      </c>
      <c r="AM13" s="106">
        <f t="shared" si="7"/>
        <v>12129.91</v>
      </c>
      <c r="AN13" s="106">
        <f t="shared" si="8"/>
        <v>398050.31</v>
      </c>
      <c r="AO13" s="103"/>
      <c r="AP13" s="4"/>
    </row>
    <row r="14" spans="1:42" ht="30" x14ac:dyDescent="0.2">
      <c r="A14" s="92" t="s">
        <v>327</v>
      </c>
      <c r="B14" s="93" t="s">
        <v>68</v>
      </c>
      <c r="C14" s="93" t="s">
        <v>55</v>
      </c>
      <c r="D14" s="81">
        <v>76</v>
      </c>
      <c r="E14" s="87">
        <v>73.121623999999997</v>
      </c>
      <c r="F14" s="52">
        <v>310</v>
      </c>
      <c r="G14" s="87">
        <v>301.50513599999999</v>
      </c>
      <c r="H14" s="52">
        <v>37</v>
      </c>
      <c r="I14" s="52">
        <v>37</v>
      </c>
      <c r="J14" s="52">
        <v>12</v>
      </c>
      <c r="K14" s="52">
        <v>12</v>
      </c>
      <c r="L14" s="52">
        <v>1</v>
      </c>
      <c r="M14" s="52">
        <v>1</v>
      </c>
      <c r="N14" s="52">
        <v>0</v>
      </c>
      <c r="O14" s="52">
        <v>0</v>
      </c>
      <c r="P14" s="95">
        <f t="shared" si="0"/>
        <v>436</v>
      </c>
      <c r="Q14" s="95">
        <f t="shared" si="1"/>
        <v>424.62675999999999</v>
      </c>
      <c r="R14" s="52">
        <v>4</v>
      </c>
      <c r="S14" s="52">
        <v>4</v>
      </c>
      <c r="T14" s="52">
        <v>0</v>
      </c>
      <c r="U14" s="52">
        <v>0</v>
      </c>
      <c r="V14" s="52">
        <v>0</v>
      </c>
      <c r="W14" s="52">
        <v>0</v>
      </c>
      <c r="X14" s="52">
        <v>0</v>
      </c>
      <c r="Y14" s="52">
        <v>0</v>
      </c>
      <c r="Z14" s="96">
        <f t="shared" si="2"/>
        <v>4</v>
      </c>
      <c r="AA14" s="96">
        <f t="shared" si="3"/>
        <v>4</v>
      </c>
      <c r="AB14" s="97">
        <f t="shared" si="4"/>
        <v>440</v>
      </c>
      <c r="AC14" s="97">
        <f t="shared" si="5"/>
        <v>428.62675999999999</v>
      </c>
      <c r="AD14" s="88">
        <v>953385.16999999806</v>
      </c>
      <c r="AE14" s="89">
        <v>21464.15</v>
      </c>
      <c r="AF14" s="89">
        <v>0</v>
      </c>
      <c r="AG14" s="89">
        <v>8966.4</v>
      </c>
      <c r="AH14" s="89">
        <v>203127.38</v>
      </c>
      <c r="AI14" s="89">
        <v>70039.87</v>
      </c>
      <c r="AJ14" s="106">
        <f t="shared" si="6"/>
        <v>1256982.9699999983</v>
      </c>
      <c r="AK14" s="108">
        <v>10305</v>
      </c>
      <c r="AL14" s="108">
        <v>0</v>
      </c>
      <c r="AM14" s="106">
        <f t="shared" si="7"/>
        <v>10305</v>
      </c>
      <c r="AN14" s="106">
        <f t="shared" si="8"/>
        <v>1267287.9699999983</v>
      </c>
      <c r="AO14" s="103"/>
      <c r="AP14" s="4"/>
    </row>
    <row r="15" spans="1:42" x14ac:dyDescent="0.2">
      <c r="A15" s="20"/>
      <c r="B15" s="20"/>
      <c r="C15" s="20"/>
      <c r="D15" s="52"/>
      <c r="E15" s="52"/>
      <c r="F15" s="52"/>
      <c r="G15" s="52"/>
      <c r="H15" s="52"/>
      <c r="I15" s="52"/>
      <c r="J15" s="52"/>
      <c r="K15" s="52"/>
      <c r="L15" s="52"/>
      <c r="M15" s="52"/>
      <c r="N15" s="52"/>
      <c r="O15" s="52"/>
      <c r="P15" s="53">
        <f t="shared" si="0"/>
        <v>0</v>
      </c>
      <c r="Q15" s="53">
        <f t="shared" si="1"/>
        <v>0</v>
      </c>
      <c r="R15" s="52"/>
      <c r="S15" s="52"/>
      <c r="T15" s="52"/>
      <c r="U15" s="52"/>
      <c r="V15" s="52"/>
      <c r="W15" s="52"/>
      <c r="X15" s="52"/>
      <c r="Y15" s="52"/>
      <c r="Z15" s="54">
        <f t="shared" si="2"/>
        <v>0</v>
      </c>
      <c r="AA15" s="54">
        <f t="shared" si="3"/>
        <v>0</v>
      </c>
      <c r="AB15" s="55">
        <f t="shared" si="4"/>
        <v>0</v>
      </c>
      <c r="AC15" s="55">
        <f t="shared" si="5"/>
        <v>0</v>
      </c>
      <c r="AD15" s="56"/>
      <c r="AE15" s="57"/>
      <c r="AF15" s="57"/>
      <c r="AG15" s="57"/>
      <c r="AH15" s="57"/>
      <c r="AI15" s="57"/>
      <c r="AJ15" s="58">
        <f t="shared" si="6"/>
        <v>0</v>
      </c>
      <c r="AK15" s="59"/>
      <c r="AL15" s="59"/>
      <c r="AM15" s="60">
        <f t="shared" si="7"/>
        <v>0</v>
      </c>
      <c r="AN15" s="60">
        <f t="shared" si="8"/>
        <v>0</v>
      </c>
      <c r="AO15" s="4"/>
      <c r="AP15" s="4"/>
    </row>
    <row r="16" spans="1:42" x14ac:dyDescent="0.2">
      <c r="A16" s="20"/>
      <c r="B16" s="20"/>
      <c r="C16" s="20"/>
      <c r="D16" s="52"/>
      <c r="E16" s="52"/>
      <c r="F16" s="52"/>
      <c r="G16" s="52"/>
      <c r="H16" s="52"/>
      <c r="I16" s="52"/>
      <c r="J16" s="52"/>
      <c r="K16" s="52"/>
      <c r="L16" s="52"/>
      <c r="M16" s="52"/>
      <c r="N16" s="52"/>
      <c r="O16" s="52"/>
      <c r="P16" s="53">
        <f t="shared" si="0"/>
        <v>0</v>
      </c>
      <c r="Q16" s="53">
        <f t="shared" si="1"/>
        <v>0</v>
      </c>
      <c r="R16" s="52"/>
      <c r="S16" s="52"/>
      <c r="T16" s="52"/>
      <c r="U16" s="52"/>
      <c r="V16" s="52"/>
      <c r="W16" s="52"/>
      <c r="X16" s="52"/>
      <c r="Y16" s="52"/>
      <c r="Z16" s="54">
        <f t="shared" si="2"/>
        <v>0</v>
      </c>
      <c r="AA16" s="54">
        <f t="shared" si="3"/>
        <v>0</v>
      </c>
      <c r="AB16" s="55">
        <f t="shared" si="4"/>
        <v>0</v>
      </c>
      <c r="AC16" s="55">
        <f t="shared" si="5"/>
        <v>0</v>
      </c>
      <c r="AD16" s="56"/>
      <c r="AE16" s="57"/>
      <c r="AF16" s="57"/>
      <c r="AG16" s="57"/>
      <c r="AH16" s="57"/>
      <c r="AI16" s="57"/>
      <c r="AJ16" s="58">
        <f t="shared" si="6"/>
        <v>0</v>
      </c>
      <c r="AK16" s="59"/>
      <c r="AL16" s="59"/>
      <c r="AM16" s="60">
        <f t="shared" si="7"/>
        <v>0</v>
      </c>
      <c r="AN16" s="60">
        <f t="shared" si="8"/>
        <v>0</v>
      </c>
      <c r="AO16" s="4"/>
      <c r="AP16" s="4"/>
    </row>
    <row r="17" spans="1:42" x14ac:dyDescent="0.2">
      <c r="A17" s="20"/>
      <c r="B17" s="20"/>
      <c r="C17" s="20"/>
      <c r="D17" s="52"/>
      <c r="E17" s="52"/>
      <c r="F17" s="52"/>
      <c r="G17" s="52"/>
      <c r="H17" s="52"/>
      <c r="I17" s="52"/>
      <c r="J17" s="52"/>
      <c r="K17" s="52"/>
      <c r="L17" s="52"/>
      <c r="M17" s="52"/>
      <c r="N17" s="52"/>
      <c r="O17" s="52"/>
      <c r="P17" s="53">
        <f t="shared" si="0"/>
        <v>0</v>
      </c>
      <c r="Q17" s="53">
        <f t="shared" si="1"/>
        <v>0</v>
      </c>
      <c r="R17" s="52"/>
      <c r="S17" s="52"/>
      <c r="T17" s="52"/>
      <c r="U17" s="52"/>
      <c r="V17" s="52"/>
      <c r="W17" s="52"/>
      <c r="X17" s="52"/>
      <c r="Y17" s="52"/>
      <c r="Z17" s="54">
        <f t="shared" si="2"/>
        <v>0</v>
      </c>
      <c r="AA17" s="54">
        <f t="shared" si="3"/>
        <v>0</v>
      </c>
      <c r="AB17" s="55">
        <f t="shared" si="4"/>
        <v>0</v>
      </c>
      <c r="AC17" s="55">
        <f t="shared" si="5"/>
        <v>0</v>
      </c>
      <c r="AD17" s="56"/>
      <c r="AE17" s="57"/>
      <c r="AF17" s="57"/>
      <c r="AG17" s="57"/>
      <c r="AH17" s="57"/>
      <c r="AI17" s="57"/>
      <c r="AJ17" s="58">
        <f t="shared" si="6"/>
        <v>0</v>
      </c>
      <c r="AK17" s="59"/>
      <c r="AL17" s="59"/>
      <c r="AM17" s="60">
        <f t="shared" si="7"/>
        <v>0</v>
      </c>
      <c r="AN17" s="60">
        <f t="shared" si="8"/>
        <v>0</v>
      </c>
      <c r="AO17" s="4"/>
      <c r="AP17" s="4"/>
    </row>
    <row r="18" spans="1:42" x14ac:dyDescent="0.2">
      <c r="A18" s="20"/>
      <c r="B18" s="20"/>
      <c r="C18" s="20"/>
      <c r="D18" s="52"/>
      <c r="E18" s="52"/>
      <c r="F18" s="52"/>
      <c r="G18" s="52"/>
      <c r="H18" s="52"/>
      <c r="I18" s="52"/>
      <c r="J18" s="52"/>
      <c r="K18" s="52"/>
      <c r="L18" s="52"/>
      <c r="M18" s="52"/>
      <c r="N18" s="52"/>
      <c r="O18" s="52"/>
      <c r="P18" s="53">
        <f t="shared" si="0"/>
        <v>0</v>
      </c>
      <c r="Q18" s="53">
        <f t="shared" si="1"/>
        <v>0</v>
      </c>
      <c r="R18" s="52"/>
      <c r="S18" s="52"/>
      <c r="T18" s="52"/>
      <c r="U18" s="52"/>
      <c r="V18" s="52"/>
      <c r="W18" s="52"/>
      <c r="X18" s="52"/>
      <c r="Y18" s="52"/>
      <c r="Z18" s="54">
        <f t="shared" si="2"/>
        <v>0</v>
      </c>
      <c r="AA18" s="54">
        <f t="shared" si="3"/>
        <v>0</v>
      </c>
      <c r="AB18" s="55">
        <f t="shared" si="4"/>
        <v>0</v>
      </c>
      <c r="AC18" s="55">
        <f t="shared" si="5"/>
        <v>0</v>
      </c>
      <c r="AD18" s="56"/>
      <c r="AE18" s="57"/>
      <c r="AF18" s="57"/>
      <c r="AG18" s="57"/>
      <c r="AH18" s="57"/>
      <c r="AI18" s="57"/>
      <c r="AJ18" s="58">
        <f t="shared" si="6"/>
        <v>0</v>
      </c>
      <c r="AK18" s="59"/>
      <c r="AL18" s="59"/>
      <c r="AM18" s="60">
        <f t="shared" si="7"/>
        <v>0</v>
      </c>
      <c r="AN18" s="60">
        <f t="shared" si="8"/>
        <v>0</v>
      </c>
      <c r="AO18" s="4"/>
      <c r="AP18" s="4"/>
    </row>
    <row r="19" spans="1:42" x14ac:dyDescent="0.2">
      <c r="A19" s="20"/>
      <c r="B19" s="20"/>
      <c r="C19" s="20"/>
      <c r="D19" s="52"/>
      <c r="E19" s="52"/>
      <c r="F19" s="52"/>
      <c r="G19" s="52"/>
      <c r="H19" s="52"/>
      <c r="I19" s="52"/>
      <c r="J19" s="52"/>
      <c r="K19" s="52"/>
      <c r="L19" s="52"/>
      <c r="M19" s="52"/>
      <c r="N19" s="52"/>
      <c r="O19" s="52"/>
      <c r="P19" s="53">
        <f t="shared" si="0"/>
        <v>0</v>
      </c>
      <c r="Q19" s="53">
        <f t="shared" si="1"/>
        <v>0</v>
      </c>
      <c r="R19" s="52"/>
      <c r="S19" s="52"/>
      <c r="T19" s="52"/>
      <c r="U19" s="52"/>
      <c r="V19" s="52"/>
      <c r="W19" s="52"/>
      <c r="X19" s="52"/>
      <c r="Y19" s="52"/>
      <c r="Z19" s="54">
        <f t="shared" si="2"/>
        <v>0</v>
      </c>
      <c r="AA19" s="54">
        <f t="shared" si="3"/>
        <v>0</v>
      </c>
      <c r="AB19" s="55">
        <f t="shared" si="4"/>
        <v>0</v>
      </c>
      <c r="AC19" s="55">
        <f t="shared" si="5"/>
        <v>0</v>
      </c>
      <c r="AD19" s="56"/>
      <c r="AE19" s="57"/>
      <c r="AF19" s="57"/>
      <c r="AG19" s="57"/>
      <c r="AH19" s="57"/>
      <c r="AI19" s="57"/>
      <c r="AJ19" s="58">
        <f t="shared" si="6"/>
        <v>0</v>
      </c>
      <c r="AK19" s="59"/>
      <c r="AL19" s="59"/>
      <c r="AM19" s="60">
        <f t="shared" si="7"/>
        <v>0</v>
      </c>
      <c r="AN19" s="60">
        <f t="shared" si="8"/>
        <v>0</v>
      </c>
      <c r="AO19" s="4"/>
      <c r="AP19" s="4"/>
    </row>
    <row r="20" spans="1:42" x14ac:dyDescent="0.2">
      <c r="A20" s="20"/>
      <c r="B20" s="20"/>
      <c r="C20" s="20"/>
      <c r="D20" s="52"/>
      <c r="E20" s="52"/>
      <c r="F20" s="52"/>
      <c r="G20" s="52"/>
      <c r="H20" s="52"/>
      <c r="I20" s="52"/>
      <c r="J20" s="52"/>
      <c r="K20" s="52"/>
      <c r="L20" s="52"/>
      <c r="M20" s="52"/>
      <c r="N20" s="52"/>
      <c r="O20" s="52"/>
      <c r="P20" s="53">
        <f t="shared" si="0"/>
        <v>0</v>
      </c>
      <c r="Q20" s="53">
        <f t="shared" si="1"/>
        <v>0</v>
      </c>
      <c r="R20" s="52"/>
      <c r="S20" s="52"/>
      <c r="T20" s="52"/>
      <c r="U20" s="52"/>
      <c r="V20" s="52"/>
      <c r="W20" s="52"/>
      <c r="X20" s="52"/>
      <c r="Y20" s="52"/>
      <c r="Z20" s="54">
        <f t="shared" si="2"/>
        <v>0</v>
      </c>
      <c r="AA20" s="54">
        <f t="shared" si="3"/>
        <v>0</v>
      </c>
      <c r="AB20" s="55">
        <f t="shared" si="4"/>
        <v>0</v>
      </c>
      <c r="AC20" s="55">
        <f t="shared" si="5"/>
        <v>0</v>
      </c>
      <c r="AD20" s="56"/>
      <c r="AE20" s="57"/>
      <c r="AF20" s="57"/>
      <c r="AG20" s="57"/>
      <c r="AH20" s="57"/>
      <c r="AI20" s="57"/>
      <c r="AJ20" s="58">
        <f t="shared" si="6"/>
        <v>0</v>
      </c>
      <c r="AK20" s="59"/>
      <c r="AL20" s="59"/>
      <c r="AM20" s="60">
        <f t="shared" si="7"/>
        <v>0</v>
      </c>
      <c r="AN20" s="60">
        <f t="shared" si="8"/>
        <v>0</v>
      </c>
      <c r="AO20" s="4"/>
      <c r="AP20" s="4"/>
    </row>
    <row r="21" spans="1:42" x14ac:dyDescent="0.2">
      <c r="A21" s="20"/>
      <c r="B21" s="20"/>
      <c r="C21" s="20"/>
      <c r="D21" s="52"/>
      <c r="E21" s="52"/>
      <c r="F21" s="52"/>
      <c r="G21" s="52"/>
      <c r="H21" s="52"/>
      <c r="I21" s="52"/>
      <c r="J21" s="52"/>
      <c r="K21" s="52"/>
      <c r="L21" s="52"/>
      <c r="M21" s="52"/>
      <c r="N21" s="52"/>
      <c r="O21" s="52"/>
      <c r="P21" s="53">
        <f t="shared" si="0"/>
        <v>0</v>
      </c>
      <c r="Q21" s="53">
        <f t="shared" si="1"/>
        <v>0</v>
      </c>
      <c r="R21" s="52"/>
      <c r="S21" s="52"/>
      <c r="T21" s="52"/>
      <c r="U21" s="52"/>
      <c r="V21" s="52"/>
      <c r="W21" s="52"/>
      <c r="X21" s="52"/>
      <c r="Y21" s="52"/>
      <c r="Z21" s="54">
        <f t="shared" si="2"/>
        <v>0</v>
      </c>
      <c r="AA21" s="54">
        <f t="shared" si="3"/>
        <v>0</v>
      </c>
      <c r="AB21" s="55">
        <f t="shared" si="4"/>
        <v>0</v>
      </c>
      <c r="AC21" s="55">
        <f t="shared" si="5"/>
        <v>0</v>
      </c>
      <c r="AD21" s="56"/>
      <c r="AE21" s="57"/>
      <c r="AF21" s="57"/>
      <c r="AG21" s="57"/>
      <c r="AH21" s="57"/>
      <c r="AI21" s="57"/>
      <c r="AJ21" s="58">
        <f t="shared" si="6"/>
        <v>0</v>
      </c>
      <c r="AK21" s="59"/>
      <c r="AL21" s="59"/>
      <c r="AM21" s="60">
        <f t="shared" si="7"/>
        <v>0</v>
      </c>
      <c r="AN21" s="60">
        <f t="shared" si="8"/>
        <v>0</v>
      </c>
      <c r="AO21" s="4"/>
      <c r="AP21" s="4"/>
    </row>
    <row r="22" spans="1:42" x14ac:dyDescent="0.2">
      <c r="A22" s="20"/>
      <c r="B22" s="20"/>
      <c r="C22" s="20"/>
      <c r="D22" s="52"/>
      <c r="E22" s="52"/>
      <c r="F22" s="52"/>
      <c r="G22" s="52"/>
      <c r="H22" s="52"/>
      <c r="I22" s="52"/>
      <c r="J22" s="52"/>
      <c r="K22" s="52"/>
      <c r="L22" s="52"/>
      <c r="M22" s="52"/>
      <c r="N22" s="52"/>
      <c r="O22" s="52"/>
      <c r="P22" s="53">
        <f t="shared" si="0"/>
        <v>0</v>
      </c>
      <c r="Q22" s="53">
        <f t="shared" si="1"/>
        <v>0</v>
      </c>
      <c r="R22" s="52"/>
      <c r="S22" s="52"/>
      <c r="T22" s="52"/>
      <c r="U22" s="52"/>
      <c r="V22" s="52"/>
      <c r="W22" s="52"/>
      <c r="X22" s="52"/>
      <c r="Y22" s="52"/>
      <c r="Z22" s="54">
        <f t="shared" si="2"/>
        <v>0</v>
      </c>
      <c r="AA22" s="54">
        <f t="shared" si="3"/>
        <v>0</v>
      </c>
      <c r="AB22" s="55">
        <f t="shared" si="4"/>
        <v>0</v>
      </c>
      <c r="AC22" s="55">
        <f t="shared" si="5"/>
        <v>0</v>
      </c>
      <c r="AD22" s="56"/>
      <c r="AE22" s="57"/>
      <c r="AF22" s="57"/>
      <c r="AG22" s="57"/>
      <c r="AH22" s="57"/>
      <c r="AI22" s="57"/>
      <c r="AJ22" s="58">
        <f t="shared" si="6"/>
        <v>0</v>
      </c>
      <c r="AK22" s="59"/>
      <c r="AL22" s="59"/>
      <c r="AM22" s="60">
        <f t="shared" si="7"/>
        <v>0</v>
      </c>
      <c r="AN22" s="60">
        <f t="shared" si="8"/>
        <v>0</v>
      </c>
      <c r="AO22" s="4"/>
      <c r="AP22" s="4"/>
    </row>
    <row r="23" spans="1:42" x14ac:dyDescent="0.2">
      <c r="A23" s="20"/>
      <c r="B23" s="20"/>
      <c r="C23" s="20"/>
      <c r="D23" s="52"/>
      <c r="E23" s="52"/>
      <c r="F23" s="52"/>
      <c r="G23" s="52"/>
      <c r="H23" s="52"/>
      <c r="I23" s="52"/>
      <c r="J23" s="52"/>
      <c r="K23" s="52"/>
      <c r="L23" s="52"/>
      <c r="M23" s="52"/>
      <c r="N23" s="52"/>
      <c r="O23" s="52"/>
      <c r="P23" s="53">
        <f t="shared" si="0"/>
        <v>0</v>
      </c>
      <c r="Q23" s="53">
        <f t="shared" si="1"/>
        <v>0</v>
      </c>
      <c r="R23" s="52"/>
      <c r="S23" s="52"/>
      <c r="T23" s="52"/>
      <c r="U23" s="52"/>
      <c r="V23" s="52"/>
      <c r="W23" s="52"/>
      <c r="X23" s="52"/>
      <c r="Y23" s="52"/>
      <c r="Z23" s="54">
        <f t="shared" si="2"/>
        <v>0</v>
      </c>
      <c r="AA23" s="54">
        <f t="shared" si="3"/>
        <v>0</v>
      </c>
      <c r="AB23" s="55">
        <f t="shared" si="4"/>
        <v>0</v>
      </c>
      <c r="AC23" s="55">
        <f t="shared" si="5"/>
        <v>0</v>
      </c>
      <c r="AD23" s="56"/>
      <c r="AE23" s="57"/>
      <c r="AF23" s="57"/>
      <c r="AG23" s="57"/>
      <c r="AH23" s="57"/>
      <c r="AI23" s="57"/>
      <c r="AJ23" s="58">
        <f t="shared" si="6"/>
        <v>0</v>
      </c>
      <c r="AK23" s="59"/>
      <c r="AL23" s="59"/>
      <c r="AM23" s="60">
        <f t="shared" si="7"/>
        <v>0</v>
      </c>
      <c r="AN23" s="60">
        <f t="shared" si="8"/>
        <v>0</v>
      </c>
      <c r="AO23" s="4"/>
      <c r="AP23" s="4"/>
    </row>
    <row r="24" spans="1:42" x14ac:dyDescent="0.2">
      <c r="A24" s="20"/>
      <c r="B24" s="20"/>
      <c r="C24" s="20"/>
      <c r="D24" s="52"/>
      <c r="E24" s="52"/>
      <c r="F24" s="52"/>
      <c r="G24" s="52"/>
      <c r="H24" s="52"/>
      <c r="I24" s="52"/>
      <c r="J24" s="52"/>
      <c r="K24" s="52"/>
      <c r="L24" s="52"/>
      <c r="M24" s="52"/>
      <c r="N24" s="52"/>
      <c r="O24" s="52"/>
      <c r="P24" s="53">
        <f t="shared" si="0"/>
        <v>0</v>
      </c>
      <c r="Q24" s="53">
        <f t="shared" si="1"/>
        <v>0</v>
      </c>
      <c r="R24" s="52"/>
      <c r="S24" s="52"/>
      <c r="T24" s="52"/>
      <c r="U24" s="52"/>
      <c r="V24" s="52"/>
      <c r="W24" s="52"/>
      <c r="X24" s="52"/>
      <c r="Y24" s="52"/>
      <c r="Z24" s="54">
        <f t="shared" si="2"/>
        <v>0</v>
      </c>
      <c r="AA24" s="54">
        <f t="shared" si="3"/>
        <v>0</v>
      </c>
      <c r="AB24" s="55">
        <f t="shared" si="4"/>
        <v>0</v>
      </c>
      <c r="AC24" s="55">
        <f t="shared" si="5"/>
        <v>0</v>
      </c>
      <c r="AD24" s="56"/>
      <c r="AE24" s="57"/>
      <c r="AF24" s="57"/>
      <c r="AG24" s="57"/>
      <c r="AH24" s="57"/>
      <c r="AI24" s="57"/>
      <c r="AJ24" s="58">
        <f t="shared" si="6"/>
        <v>0</v>
      </c>
      <c r="AK24" s="59"/>
      <c r="AL24" s="59"/>
      <c r="AM24" s="60">
        <f t="shared" si="7"/>
        <v>0</v>
      </c>
      <c r="AN24" s="60">
        <f t="shared" si="8"/>
        <v>0</v>
      </c>
      <c r="AO24" s="4"/>
      <c r="AP24" s="4"/>
    </row>
    <row r="25" spans="1:42" x14ac:dyDescent="0.2">
      <c r="A25" s="20"/>
      <c r="B25" s="20"/>
      <c r="C25" s="20"/>
      <c r="D25" s="52"/>
      <c r="E25" s="52"/>
      <c r="F25" s="52"/>
      <c r="G25" s="52"/>
      <c r="H25" s="52"/>
      <c r="I25" s="52"/>
      <c r="J25" s="52"/>
      <c r="K25" s="52"/>
      <c r="L25" s="52"/>
      <c r="M25" s="52"/>
      <c r="N25" s="52"/>
      <c r="O25" s="52"/>
      <c r="P25" s="53">
        <f t="shared" si="0"/>
        <v>0</v>
      </c>
      <c r="Q25" s="53">
        <f t="shared" si="1"/>
        <v>0</v>
      </c>
      <c r="R25" s="52"/>
      <c r="S25" s="52"/>
      <c r="T25" s="52"/>
      <c r="U25" s="52"/>
      <c r="V25" s="52"/>
      <c r="W25" s="52"/>
      <c r="X25" s="52"/>
      <c r="Y25" s="52"/>
      <c r="Z25" s="54">
        <f t="shared" si="2"/>
        <v>0</v>
      </c>
      <c r="AA25" s="54">
        <f t="shared" si="3"/>
        <v>0</v>
      </c>
      <c r="AB25" s="55">
        <f t="shared" si="4"/>
        <v>0</v>
      </c>
      <c r="AC25" s="55">
        <f t="shared" si="5"/>
        <v>0</v>
      </c>
      <c r="AD25" s="56"/>
      <c r="AE25" s="57"/>
      <c r="AF25" s="57"/>
      <c r="AG25" s="57"/>
      <c r="AH25" s="57"/>
      <c r="AI25" s="57"/>
      <c r="AJ25" s="58">
        <f t="shared" si="6"/>
        <v>0</v>
      </c>
      <c r="AK25" s="59"/>
      <c r="AL25" s="59"/>
      <c r="AM25" s="60">
        <f t="shared" si="7"/>
        <v>0</v>
      </c>
      <c r="AN25" s="60">
        <f t="shared" si="8"/>
        <v>0</v>
      </c>
      <c r="AO25" s="4"/>
      <c r="AP25" s="4"/>
    </row>
    <row r="26" spans="1:42" x14ac:dyDescent="0.2">
      <c r="A26" s="20"/>
      <c r="B26" s="20"/>
      <c r="C26" s="20"/>
      <c r="D26" s="52"/>
      <c r="E26" s="52"/>
      <c r="F26" s="52"/>
      <c r="G26" s="52"/>
      <c r="H26" s="52"/>
      <c r="I26" s="52"/>
      <c r="J26" s="52"/>
      <c r="K26" s="52"/>
      <c r="L26" s="52"/>
      <c r="M26" s="52"/>
      <c r="N26" s="52"/>
      <c r="O26" s="52"/>
      <c r="P26" s="53">
        <f t="shared" si="0"/>
        <v>0</v>
      </c>
      <c r="Q26" s="53">
        <f t="shared" si="1"/>
        <v>0</v>
      </c>
      <c r="R26" s="52"/>
      <c r="S26" s="52"/>
      <c r="T26" s="52"/>
      <c r="U26" s="52"/>
      <c r="V26" s="52"/>
      <c r="W26" s="52"/>
      <c r="X26" s="52"/>
      <c r="Y26" s="52"/>
      <c r="Z26" s="54">
        <f t="shared" si="2"/>
        <v>0</v>
      </c>
      <c r="AA26" s="54">
        <f t="shared" si="3"/>
        <v>0</v>
      </c>
      <c r="AB26" s="55">
        <f t="shared" si="4"/>
        <v>0</v>
      </c>
      <c r="AC26" s="55">
        <f t="shared" si="5"/>
        <v>0</v>
      </c>
      <c r="AD26" s="56"/>
      <c r="AE26" s="57"/>
      <c r="AF26" s="57"/>
      <c r="AG26" s="57"/>
      <c r="AH26" s="57"/>
      <c r="AI26" s="57"/>
      <c r="AJ26" s="58">
        <f t="shared" si="6"/>
        <v>0</v>
      </c>
      <c r="AK26" s="59"/>
      <c r="AL26" s="59"/>
      <c r="AM26" s="60">
        <f t="shared" si="7"/>
        <v>0</v>
      </c>
      <c r="AN26" s="60">
        <f t="shared" si="8"/>
        <v>0</v>
      </c>
      <c r="AO26" s="4"/>
      <c r="AP26" s="4"/>
    </row>
    <row r="27" spans="1:42" x14ac:dyDescent="0.2">
      <c r="A27" s="20"/>
      <c r="B27" s="20"/>
      <c r="C27" s="20"/>
      <c r="D27" s="52"/>
      <c r="E27" s="52"/>
      <c r="F27" s="52"/>
      <c r="G27" s="52"/>
      <c r="H27" s="52"/>
      <c r="I27" s="52"/>
      <c r="J27" s="52"/>
      <c r="K27" s="52"/>
      <c r="L27" s="52"/>
      <c r="M27" s="52"/>
      <c r="N27" s="52"/>
      <c r="O27" s="52"/>
      <c r="P27" s="53">
        <f t="shared" si="0"/>
        <v>0</v>
      </c>
      <c r="Q27" s="53">
        <f t="shared" si="1"/>
        <v>0</v>
      </c>
      <c r="R27" s="52"/>
      <c r="S27" s="52"/>
      <c r="T27" s="52"/>
      <c r="U27" s="52"/>
      <c r="V27" s="52"/>
      <c r="W27" s="52"/>
      <c r="X27" s="52"/>
      <c r="Y27" s="52"/>
      <c r="Z27" s="54">
        <f t="shared" si="2"/>
        <v>0</v>
      </c>
      <c r="AA27" s="54">
        <f t="shared" si="3"/>
        <v>0</v>
      </c>
      <c r="AB27" s="55">
        <f t="shared" si="4"/>
        <v>0</v>
      </c>
      <c r="AC27" s="55">
        <f t="shared" si="5"/>
        <v>0</v>
      </c>
      <c r="AD27" s="56"/>
      <c r="AE27" s="57"/>
      <c r="AF27" s="57"/>
      <c r="AG27" s="57"/>
      <c r="AH27" s="57"/>
      <c r="AI27" s="57"/>
      <c r="AJ27" s="58">
        <f t="shared" si="6"/>
        <v>0</v>
      </c>
      <c r="AK27" s="59"/>
      <c r="AL27" s="59"/>
      <c r="AM27" s="60">
        <f t="shared" si="7"/>
        <v>0</v>
      </c>
      <c r="AN27" s="60">
        <f t="shared" si="8"/>
        <v>0</v>
      </c>
      <c r="AO27" s="4"/>
      <c r="AP27" s="4"/>
    </row>
    <row r="28" spans="1:42" x14ac:dyDescent="0.2">
      <c r="A28" s="20"/>
      <c r="B28" s="20"/>
      <c r="C28" s="20"/>
      <c r="D28" s="52"/>
      <c r="E28" s="52"/>
      <c r="F28" s="52"/>
      <c r="G28" s="52"/>
      <c r="H28" s="52"/>
      <c r="I28" s="52"/>
      <c r="J28" s="52"/>
      <c r="K28" s="52"/>
      <c r="L28" s="52"/>
      <c r="M28" s="52"/>
      <c r="N28" s="52"/>
      <c r="O28" s="52"/>
      <c r="P28" s="53">
        <f t="shared" si="0"/>
        <v>0</v>
      </c>
      <c r="Q28" s="53">
        <f t="shared" si="1"/>
        <v>0</v>
      </c>
      <c r="R28" s="52"/>
      <c r="S28" s="52"/>
      <c r="T28" s="52"/>
      <c r="U28" s="52"/>
      <c r="V28" s="52"/>
      <c r="W28" s="52"/>
      <c r="X28" s="52"/>
      <c r="Y28" s="52"/>
      <c r="Z28" s="54">
        <f t="shared" si="2"/>
        <v>0</v>
      </c>
      <c r="AA28" s="54">
        <f t="shared" si="3"/>
        <v>0</v>
      </c>
      <c r="AB28" s="55">
        <f t="shared" si="4"/>
        <v>0</v>
      </c>
      <c r="AC28" s="55">
        <f t="shared" si="5"/>
        <v>0</v>
      </c>
      <c r="AD28" s="56"/>
      <c r="AE28" s="57"/>
      <c r="AF28" s="57"/>
      <c r="AG28" s="57"/>
      <c r="AH28" s="57"/>
      <c r="AI28" s="57"/>
      <c r="AJ28" s="58">
        <f t="shared" si="6"/>
        <v>0</v>
      </c>
      <c r="AK28" s="59"/>
      <c r="AL28" s="59"/>
      <c r="AM28" s="60">
        <f t="shared" si="7"/>
        <v>0</v>
      </c>
      <c r="AN28" s="60">
        <f t="shared" si="8"/>
        <v>0</v>
      </c>
      <c r="AO28" s="4"/>
      <c r="AP28" s="4"/>
    </row>
    <row r="29" spans="1:42" x14ac:dyDescent="0.2">
      <c r="A29" s="20"/>
      <c r="B29" s="20"/>
      <c r="C29" s="20"/>
      <c r="D29" s="52"/>
      <c r="E29" s="52"/>
      <c r="F29" s="52"/>
      <c r="G29" s="52"/>
      <c r="H29" s="52"/>
      <c r="I29" s="52"/>
      <c r="J29" s="52"/>
      <c r="K29" s="52"/>
      <c r="L29" s="52"/>
      <c r="M29" s="52"/>
      <c r="N29" s="52"/>
      <c r="O29" s="52"/>
      <c r="P29" s="53">
        <f t="shared" si="0"/>
        <v>0</v>
      </c>
      <c r="Q29" s="53">
        <f t="shared" si="1"/>
        <v>0</v>
      </c>
      <c r="R29" s="52"/>
      <c r="S29" s="52"/>
      <c r="T29" s="52"/>
      <c r="U29" s="52"/>
      <c r="V29" s="52"/>
      <c r="W29" s="52"/>
      <c r="X29" s="52"/>
      <c r="Y29" s="52"/>
      <c r="Z29" s="54">
        <f t="shared" si="2"/>
        <v>0</v>
      </c>
      <c r="AA29" s="54">
        <f t="shared" si="3"/>
        <v>0</v>
      </c>
      <c r="AB29" s="55">
        <f t="shared" si="4"/>
        <v>0</v>
      </c>
      <c r="AC29" s="55">
        <f t="shared" si="5"/>
        <v>0</v>
      </c>
      <c r="AD29" s="56"/>
      <c r="AE29" s="57"/>
      <c r="AF29" s="57"/>
      <c r="AG29" s="57"/>
      <c r="AH29" s="57"/>
      <c r="AI29" s="57"/>
      <c r="AJ29" s="58">
        <f t="shared" si="6"/>
        <v>0</v>
      </c>
      <c r="AK29" s="59"/>
      <c r="AL29" s="59"/>
      <c r="AM29" s="60">
        <f t="shared" si="7"/>
        <v>0</v>
      </c>
      <c r="AN29" s="60">
        <f t="shared" si="8"/>
        <v>0</v>
      </c>
      <c r="AO29" s="4"/>
      <c r="AP29" s="4"/>
    </row>
    <row r="30" spans="1:42" x14ac:dyDescent="0.2">
      <c r="A30" s="20"/>
      <c r="B30" s="20"/>
      <c r="C30" s="20"/>
      <c r="D30" s="52"/>
      <c r="E30" s="52"/>
      <c r="F30" s="52"/>
      <c r="G30" s="52"/>
      <c r="H30" s="52"/>
      <c r="I30" s="52"/>
      <c r="J30" s="52"/>
      <c r="K30" s="52"/>
      <c r="L30" s="52"/>
      <c r="M30" s="52"/>
      <c r="N30" s="52"/>
      <c r="O30" s="52"/>
      <c r="P30" s="53">
        <f t="shared" si="0"/>
        <v>0</v>
      </c>
      <c r="Q30" s="53">
        <f t="shared" si="1"/>
        <v>0</v>
      </c>
      <c r="R30" s="52"/>
      <c r="S30" s="52"/>
      <c r="T30" s="52"/>
      <c r="U30" s="52"/>
      <c r="V30" s="52"/>
      <c r="W30" s="52"/>
      <c r="X30" s="52"/>
      <c r="Y30" s="52"/>
      <c r="Z30" s="54">
        <f t="shared" si="2"/>
        <v>0</v>
      </c>
      <c r="AA30" s="54">
        <f t="shared" si="3"/>
        <v>0</v>
      </c>
      <c r="AB30" s="55">
        <f t="shared" si="4"/>
        <v>0</v>
      </c>
      <c r="AC30" s="55">
        <f t="shared" si="5"/>
        <v>0</v>
      </c>
      <c r="AD30" s="56"/>
      <c r="AE30" s="57"/>
      <c r="AF30" s="57"/>
      <c r="AG30" s="57"/>
      <c r="AH30" s="57"/>
      <c r="AI30" s="57"/>
      <c r="AJ30" s="58">
        <f t="shared" si="6"/>
        <v>0</v>
      </c>
      <c r="AK30" s="59"/>
      <c r="AL30" s="59"/>
      <c r="AM30" s="60">
        <f t="shared" si="7"/>
        <v>0</v>
      </c>
      <c r="AN30" s="60">
        <f t="shared" si="8"/>
        <v>0</v>
      </c>
      <c r="AO30" s="4"/>
      <c r="AP30" s="4"/>
    </row>
    <row r="31" spans="1:42" x14ac:dyDescent="0.2">
      <c r="A31" s="20"/>
      <c r="B31" s="20"/>
      <c r="C31" s="20"/>
      <c r="D31" s="52"/>
      <c r="E31" s="52"/>
      <c r="F31" s="52"/>
      <c r="G31" s="52"/>
      <c r="H31" s="52"/>
      <c r="I31" s="52"/>
      <c r="J31" s="52"/>
      <c r="K31" s="52"/>
      <c r="L31" s="52"/>
      <c r="M31" s="52"/>
      <c r="N31" s="52"/>
      <c r="O31" s="52"/>
      <c r="P31" s="53">
        <f t="shared" si="0"/>
        <v>0</v>
      </c>
      <c r="Q31" s="53">
        <f t="shared" si="1"/>
        <v>0</v>
      </c>
      <c r="R31" s="52"/>
      <c r="S31" s="52"/>
      <c r="T31" s="52"/>
      <c r="U31" s="52"/>
      <c r="V31" s="52"/>
      <c r="W31" s="52"/>
      <c r="X31" s="52"/>
      <c r="Y31" s="52"/>
      <c r="Z31" s="54">
        <f t="shared" si="2"/>
        <v>0</v>
      </c>
      <c r="AA31" s="54">
        <f t="shared" si="3"/>
        <v>0</v>
      </c>
      <c r="AB31" s="55">
        <f t="shared" si="4"/>
        <v>0</v>
      </c>
      <c r="AC31" s="55">
        <f t="shared" si="5"/>
        <v>0</v>
      </c>
      <c r="AD31" s="56"/>
      <c r="AE31" s="57"/>
      <c r="AF31" s="57"/>
      <c r="AG31" s="57"/>
      <c r="AH31" s="57"/>
      <c r="AI31" s="57"/>
      <c r="AJ31" s="58">
        <f t="shared" si="6"/>
        <v>0</v>
      </c>
      <c r="AK31" s="59"/>
      <c r="AL31" s="59"/>
      <c r="AM31" s="60">
        <f t="shared" si="7"/>
        <v>0</v>
      </c>
      <c r="AN31" s="60">
        <f t="shared" si="8"/>
        <v>0</v>
      </c>
      <c r="AO31" s="4"/>
      <c r="AP31" s="4"/>
    </row>
    <row r="32" spans="1:42" x14ac:dyDescent="0.2">
      <c r="A32" s="20"/>
      <c r="B32" s="20"/>
      <c r="C32" s="20"/>
      <c r="D32" s="52"/>
      <c r="E32" s="52"/>
      <c r="F32" s="52"/>
      <c r="G32" s="52"/>
      <c r="H32" s="52"/>
      <c r="I32" s="52"/>
      <c r="J32" s="52"/>
      <c r="K32" s="52"/>
      <c r="L32" s="52"/>
      <c r="M32" s="52"/>
      <c r="N32" s="52"/>
      <c r="O32" s="52"/>
      <c r="P32" s="53">
        <f t="shared" si="0"/>
        <v>0</v>
      </c>
      <c r="Q32" s="53">
        <f t="shared" si="1"/>
        <v>0</v>
      </c>
      <c r="R32" s="52"/>
      <c r="S32" s="52"/>
      <c r="T32" s="52"/>
      <c r="U32" s="52"/>
      <c r="V32" s="52"/>
      <c r="W32" s="52"/>
      <c r="X32" s="52"/>
      <c r="Y32" s="52"/>
      <c r="Z32" s="54">
        <f t="shared" si="2"/>
        <v>0</v>
      </c>
      <c r="AA32" s="54">
        <f t="shared" si="3"/>
        <v>0</v>
      </c>
      <c r="AB32" s="55">
        <f t="shared" si="4"/>
        <v>0</v>
      </c>
      <c r="AC32" s="55">
        <f t="shared" si="5"/>
        <v>0</v>
      </c>
      <c r="AD32" s="56"/>
      <c r="AE32" s="57"/>
      <c r="AF32" s="57"/>
      <c r="AG32" s="57"/>
      <c r="AH32" s="57"/>
      <c r="AI32" s="57"/>
      <c r="AJ32" s="58">
        <f t="shared" si="6"/>
        <v>0</v>
      </c>
      <c r="AK32" s="59"/>
      <c r="AL32" s="59"/>
      <c r="AM32" s="60">
        <f t="shared" si="7"/>
        <v>0</v>
      </c>
      <c r="AN32" s="60">
        <f t="shared" si="8"/>
        <v>0</v>
      </c>
      <c r="AO32" s="4"/>
      <c r="AP32" s="4"/>
    </row>
    <row r="33" spans="1:42" x14ac:dyDescent="0.2">
      <c r="A33" s="20"/>
      <c r="B33" s="20"/>
      <c r="C33" s="20"/>
      <c r="D33" s="52"/>
      <c r="E33" s="52"/>
      <c r="F33" s="52"/>
      <c r="G33" s="52"/>
      <c r="H33" s="52"/>
      <c r="I33" s="52"/>
      <c r="J33" s="52"/>
      <c r="K33" s="52"/>
      <c r="L33" s="52"/>
      <c r="M33" s="52"/>
      <c r="N33" s="52"/>
      <c r="O33" s="52"/>
      <c r="P33" s="53">
        <f t="shared" si="0"/>
        <v>0</v>
      </c>
      <c r="Q33" s="53">
        <f t="shared" si="1"/>
        <v>0</v>
      </c>
      <c r="R33" s="52"/>
      <c r="S33" s="52"/>
      <c r="T33" s="52"/>
      <c r="U33" s="52"/>
      <c r="V33" s="52"/>
      <c r="W33" s="52"/>
      <c r="X33" s="52"/>
      <c r="Y33" s="52"/>
      <c r="Z33" s="54">
        <f t="shared" si="2"/>
        <v>0</v>
      </c>
      <c r="AA33" s="54">
        <f t="shared" si="3"/>
        <v>0</v>
      </c>
      <c r="AB33" s="55">
        <f t="shared" si="4"/>
        <v>0</v>
      </c>
      <c r="AC33" s="55">
        <f t="shared" si="5"/>
        <v>0</v>
      </c>
      <c r="AD33" s="56"/>
      <c r="AE33" s="57"/>
      <c r="AF33" s="57"/>
      <c r="AG33" s="57"/>
      <c r="AH33" s="57"/>
      <c r="AI33" s="57"/>
      <c r="AJ33" s="58">
        <f t="shared" si="6"/>
        <v>0</v>
      </c>
      <c r="AK33" s="59"/>
      <c r="AL33" s="59"/>
      <c r="AM33" s="60">
        <f t="shared" si="7"/>
        <v>0</v>
      </c>
      <c r="AN33" s="60">
        <f t="shared" si="8"/>
        <v>0</v>
      </c>
      <c r="AO33" s="4"/>
      <c r="AP33" s="4"/>
    </row>
    <row r="34" spans="1:42" x14ac:dyDescent="0.2">
      <c r="A34" s="20"/>
      <c r="B34" s="20"/>
      <c r="C34" s="20"/>
      <c r="D34" s="52"/>
      <c r="E34" s="52"/>
      <c r="F34" s="52"/>
      <c r="G34" s="52"/>
      <c r="H34" s="52"/>
      <c r="I34" s="52"/>
      <c r="J34" s="52"/>
      <c r="K34" s="52"/>
      <c r="L34" s="52"/>
      <c r="M34" s="52"/>
      <c r="N34" s="52"/>
      <c r="O34" s="52"/>
      <c r="P34" s="53">
        <f t="shared" si="0"/>
        <v>0</v>
      </c>
      <c r="Q34" s="53">
        <f t="shared" si="1"/>
        <v>0</v>
      </c>
      <c r="R34" s="52"/>
      <c r="S34" s="52"/>
      <c r="T34" s="52"/>
      <c r="U34" s="52"/>
      <c r="V34" s="52"/>
      <c r="W34" s="52"/>
      <c r="X34" s="52"/>
      <c r="Y34" s="52"/>
      <c r="Z34" s="54">
        <f t="shared" si="2"/>
        <v>0</v>
      </c>
      <c r="AA34" s="54">
        <f t="shared" si="3"/>
        <v>0</v>
      </c>
      <c r="AB34" s="55">
        <f t="shared" si="4"/>
        <v>0</v>
      </c>
      <c r="AC34" s="55">
        <f t="shared" si="5"/>
        <v>0</v>
      </c>
      <c r="AD34" s="56"/>
      <c r="AE34" s="57"/>
      <c r="AF34" s="57"/>
      <c r="AG34" s="57"/>
      <c r="AH34" s="57"/>
      <c r="AI34" s="57"/>
      <c r="AJ34" s="58">
        <f t="shared" si="6"/>
        <v>0</v>
      </c>
      <c r="AK34" s="59"/>
      <c r="AL34" s="59"/>
      <c r="AM34" s="60">
        <f t="shared" si="7"/>
        <v>0</v>
      </c>
      <c r="AN34" s="60">
        <f t="shared" si="8"/>
        <v>0</v>
      </c>
      <c r="AO34" s="4"/>
      <c r="AP34" s="4"/>
    </row>
    <row r="35" spans="1:42" x14ac:dyDescent="0.2">
      <c r="A35" s="20"/>
      <c r="B35" s="20"/>
      <c r="C35" s="20"/>
      <c r="D35" s="52"/>
      <c r="E35" s="52"/>
      <c r="F35" s="52"/>
      <c r="G35" s="52"/>
      <c r="H35" s="52"/>
      <c r="I35" s="52"/>
      <c r="J35" s="52"/>
      <c r="K35" s="52"/>
      <c r="L35" s="52"/>
      <c r="M35" s="52"/>
      <c r="N35" s="52"/>
      <c r="O35" s="52"/>
      <c r="P35" s="53">
        <f t="shared" si="0"/>
        <v>0</v>
      </c>
      <c r="Q35" s="53">
        <f t="shared" si="1"/>
        <v>0</v>
      </c>
      <c r="R35" s="52"/>
      <c r="S35" s="52"/>
      <c r="T35" s="52"/>
      <c r="U35" s="52"/>
      <c r="V35" s="52"/>
      <c r="W35" s="52"/>
      <c r="X35" s="52"/>
      <c r="Y35" s="52"/>
      <c r="Z35" s="54">
        <f t="shared" si="2"/>
        <v>0</v>
      </c>
      <c r="AA35" s="54">
        <f t="shared" si="3"/>
        <v>0</v>
      </c>
      <c r="AB35" s="55">
        <f t="shared" si="4"/>
        <v>0</v>
      </c>
      <c r="AC35" s="55">
        <f t="shared" si="5"/>
        <v>0</v>
      </c>
      <c r="AD35" s="56"/>
      <c r="AE35" s="57"/>
      <c r="AF35" s="57"/>
      <c r="AG35" s="57"/>
      <c r="AH35" s="57"/>
      <c r="AI35" s="57"/>
      <c r="AJ35" s="58">
        <f t="shared" si="6"/>
        <v>0</v>
      </c>
      <c r="AK35" s="59"/>
      <c r="AL35" s="59"/>
      <c r="AM35" s="60">
        <f t="shared" si="7"/>
        <v>0</v>
      </c>
      <c r="AN35" s="60">
        <f t="shared" si="8"/>
        <v>0</v>
      </c>
      <c r="AO35" s="4"/>
      <c r="AP35" s="4"/>
    </row>
    <row r="36" spans="1:42" x14ac:dyDescent="0.2">
      <c r="A36" s="20"/>
      <c r="B36" s="20"/>
      <c r="C36" s="20"/>
      <c r="D36" s="52"/>
      <c r="E36" s="52"/>
      <c r="F36" s="52"/>
      <c r="G36" s="52"/>
      <c r="H36" s="52"/>
      <c r="I36" s="52"/>
      <c r="J36" s="52"/>
      <c r="K36" s="52"/>
      <c r="L36" s="52"/>
      <c r="M36" s="52"/>
      <c r="N36" s="52"/>
      <c r="O36" s="52"/>
      <c r="P36" s="53">
        <f t="shared" si="0"/>
        <v>0</v>
      </c>
      <c r="Q36" s="53">
        <f t="shared" si="1"/>
        <v>0</v>
      </c>
      <c r="R36" s="52"/>
      <c r="S36" s="52"/>
      <c r="T36" s="52"/>
      <c r="U36" s="52"/>
      <c r="V36" s="52"/>
      <c r="W36" s="52"/>
      <c r="X36" s="52"/>
      <c r="Y36" s="52"/>
      <c r="Z36" s="54">
        <f t="shared" si="2"/>
        <v>0</v>
      </c>
      <c r="AA36" s="54">
        <f t="shared" si="3"/>
        <v>0</v>
      </c>
      <c r="AB36" s="55">
        <f t="shared" si="4"/>
        <v>0</v>
      </c>
      <c r="AC36" s="55">
        <f t="shared" si="5"/>
        <v>0</v>
      </c>
      <c r="AD36" s="56"/>
      <c r="AE36" s="57"/>
      <c r="AF36" s="57"/>
      <c r="AG36" s="57"/>
      <c r="AH36" s="57"/>
      <c r="AI36" s="57"/>
      <c r="AJ36" s="58">
        <f t="shared" si="6"/>
        <v>0</v>
      </c>
      <c r="AK36" s="59"/>
      <c r="AL36" s="59"/>
      <c r="AM36" s="60">
        <f t="shared" si="7"/>
        <v>0</v>
      </c>
      <c r="AN36" s="60">
        <f t="shared" si="8"/>
        <v>0</v>
      </c>
      <c r="AO36" s="4"/>
      <c r="AP36" s="4"/>
    </row>
    <row r="37" spans="1:42" x14ac:dyDescent="0.2">
      <c r="A37" s="20"/>
      <c r="B37" s="20"/>
      <c r="C37" s="20"/>
      <c r="D37" s="52"/>
      <c r="E37" s="52"/>
      <c r="F37" s="52"/>
      <c r="G37" s="52"/>
      <c r="H37" s="52"/>
      <c r="I37" s="52"/>
      <c r="J37" s="52"/>
      <c r="K37" s="52"/>
      <c r="L37" s="52"/>
      <c r="M37" s="52"/>
      <c r="N37" s="52"/>
      <c r="O37" s="52"/>
      <c r="P37" s="53">
        <f t="shared" si="0"/>
        <v>0</v>
      </c>
      <c r="Q37" s="53">
        <f t="shared" si="1"/>
        <v>0</v>
      </c>
      <c r="R37" s="52"/>
      <c r="S37" s="52"/>
      <c r="T37" s="52"/>
      <c r="U37" s="52"/>
      <c r="V37" s="52"/>
      <c r="W37" s="52"/>
      <c r="X37" s="52"/>
      <c r="Y37" s="52"/>
      <c r="Z37" s="54">
        <f t="shared" si="2"/>
        <v>0</v>
      </c>
      <c r="AA37" s="54">
        <f t="shared" si="3"/>
        <v>0</v>
      </c>
      <c r="AB37" s="55">
        <f t="shared" si="4"/>
        <v>0</v>
      </c>
      <c r="AC37" s="55">
        <f t="shared" si="5"/>
        <v>0</v>
      </c>
      <c r="AD37" s="56"/>
      <c r="AE37" s="57"/>
      <c r="AF37" s="57"/>
      <c r="AG37" s="57"/>
      <c r="AH37" s="57"/>
      <c r="AI37" s="57"/>
      <c r="AJ37" s="58">
        <f t="shared" si="6"/>
        <v>0</v>
      </c>
      <c r="AK37" s="59"/>
      <c r="AL37" s="59"/>
      <c r="AM37" s="60">
        <f t="shared" si="7"/>
        <v>0</v>
      </c>
      <c r="AN37" s="60">
        <f t="shared" si="8"/>
        <v>0</v>
      </c>
      <c r="AO37" s="4"/>
      <c r="AP37" s="4"/>
    </row>
    <row r="38" spans="1:42" x14ac:dyDescent="0.2">
      <c r="A38" s="20"/>
      <c r="B38" s="20"/>
      <c r="C38" s="20"/>
      <c r="D38" s="52"/>
      <c r="E38" s="52"/>
      <c r="F38" s="52"/>
      <c r="G38" s="52"/>
      <c r="H38" s="52"/>
      <c r="I38" s="52"/>
      <c r="J38" s="52"/>
      <c r="K38" s="52"/>
      <c r="L38" s="52"/>
      <c r="M38" s="52"/>
      <c r="N38" s="52"/>
      <c r="O38" s="52"/>
      <c r="P38" s="53">
        <f t="shared" si="0"/>
        <v>0</v>
      </c>
      <c r="Q38" s="53">
        <f t="shared" si="1"/>
        <v>0</v>
      </c>
      <c r="R38" s="52"/>
      <c r="S38" s="52"/>
      <c r="T38" s="52"/>
      <c r="U38" s="52"/>
      <c r="V38" s="52"/>
      <c r="W38" s="52"/>
      <c r="X38" s="52"/>
      <c r="Y38" s="52"/>
      <c r="Z38" s="54">
        <f t="shared" si="2"/>
        <v>0</v>
      </c>
      <c r="AA38" s="54">
        <f t="shared" si="3"/>
        <v>0</v>
      </c>
      <c r="AB38" s="55">
        <f t="shared" si="4"/>
        <v>0</v>
      </c>
      <c r="AC38" s="55">
        <f t="shared" si="5"/>
        <v>0</v>
      </c>
      <c r="AD38" s="56"/>
      <c r="AE38" s="57"/>
      <c r="AF38" s="57"/>
      <c r="AG38" s="57"/>
      <c r="AH38" s="57"/>
      <c r="AI38" s="57"/>
      <c r="AJ38" s="58">
        <f t="shared" si="6"/>
        <v>0</v>
      </c>
      <c r="AK38" s="59"/>
      <c r="AL38" s="59"/>
      <c r="AM38" s="60">
        <f t="shared" si="7"/>
        <v>0</v>
      </c>
      <c r="AN38" s="60">
        <f t="shared" si="8"/>
        <v>0</v>
      </c>
      <c r="AO38" s="4"/>
      <c r="AP38" s="4"/>
    </row>
    <row r="39" spans="1:42" x14ac:dyDescent="0.2">
      <c r="A39" s="20"/>
      <c r="B39" s="20"/>
      <c r="C39" s="20"/>
      <c r="D39" s="52"/>
      <c r="E39" s="52"/>
      <c r="F39" s="52"/>
      <c r="G39" s="52"/>
      <c r="H39" s="52"/>
      <c r="I39" s="52"/>
      <c r="J39" s="52"/>
      <c r="K39" s="52"/>
      <c r="L39" s="52"/>
      <c r="M39" s="52"/>
      <c r="N39" s="52"/>
      <c r="O39" s="52"/>
      <c r="P39" s="53">
        <f t="shared" si="0"/>
        <v>0</v>
      </c>
      <c r="Q39" s="53">
        <f t="shared" si="1"/>
        <v>0</v>
      </c>
      <c r="R39" s="52"/>
      <c r="S39" s="52"/>
      <c r="T39" s="52"/>
      <c r="U39" s="52"/>
      <c r="V39" s="52"/>
      <c r="W39" s="52"/>
      <c r="X39" s="52"/>
      <c r="Y39" s="52"/>
      <c r="Z39" s="54">
        <f t="shared" si="2"/>
        <v>0</v>
      </c>
      <c r="AA39" s="54">
        <f t="shared" si="3"/>
        <v>0</v>
      </c>
      <c r="AB39" s="55">
        <f t="shared" si="4"/>
        <v>0</v>
      </c>
      <c r="AC39" s="55">
        <f t="shared" si="5"/>
        <v>0</v>
      </c>
      <c r="AD39" s="56"/>
      <c r="AE39" s="57"/>
      <c r="AF39" s="57"/>
      <c r="AG39" s="57"/>
      <c r="AH39" s="57"/>
      <c r="AI39" s="57"/>
      <c r="AJ39" s="58">
        <f t="shared" si="6"/>
        <v>0</v>
      </c>
      <c r="AK39" s="59"/>
      <c r="AL39" s="59"/>
      <c r="AM39" s="60">
        <f t="shared" si="7"/>
        <v>0</v>
      </c>
      <c r="AN39" s="60">
        <f t="shared" si="8"/>
        <v>0</v>
      </c>
      <c r="AO39" s="4"/>
      <c r="AP39" s="4"/>
    </row>
    <row r="40" spans="1:42" x14ac:dyDescent="0.2">
      <c r="A40" s="20"/>
      <c r="B40" s="20"/>
      <c r="C40" s="20"/>
      <c r="D40" s="52"/>
      <c r="E40" s="52"/>
      <c r="F40" s="52"/>
      <c r="G40" s="52"/>
      <c r="H40" s="52"/>
      <c r="I40" s="52"/>
      <c r="J40" s="52"/>
      <c r="K40" s="52"/>
      <c r="L40" s="52"/>
      <c r="M40" s="52"/>
      <c r="N40" s="52"/>
      <c r="O40" s="52"/>
      <c r="P40" s="53">
        <f t="shared" si="0"/>
        <v>0</v>
      </c>
      <c r="Q40" s="53">
        <f t="shared" si="1"/>
        <v>0</v>
      </c>
      <c r="R40" s="52"/>
      <c r="S40" s="52"/>
      <c r="T40" s="52"/>
      <c r="U40" s="52"/>
      <c r="V40" s="52"/>
      <c r="W40" s="52"/>
      <c r="X40" s="52"/>
      <c r="Y40" s="52"/>
      <c r="Z40" s="54">
        <f t="shared" si="2"/>
        <v>0</v>
      </c>
      <c r="AA40" s="54">
        <f t="shared" si="3"/>
        <v>0</v>
      </c>
      <c r="AB40" s="55">
        <f t="shared" si="4"/>
        <v>0</v>
      </c>
      <c r="AC40" s="55">
        <f t="shared" si="5"/>
        <v>0</v>
      </c>
      <c r="AD40" s="56"/>
      <c r="AE40" s="57"/>
      <c r="AF40" s="57"/>
      <c r="AG40" s="57"/>
      <c r="AH40" s="57"/>
      <c r="AI40" s="57"/>
      <c r="AJ40" s="58">
        <f t="shared" si="6"/>
        <v>0</v>
      </c>
      <c r="AK40" s="59"/>
      <c r="AL40" s="59"/>
      <c r="AM40" s="60">
        <f t="shared" si="7"/>
        <v>0</v>
      </c>
      <c r="AN40" s="60">
        <f t="shared" si="8"/>
        <v>0</v>
      </c>
      <c r="AO40" s="4"/>
      <c r="AP40" s="4"/>
    </row>
    <row r="41" spans="1:42" x14ac:dyDescent="0.2">
      <c r="A41" s="20"/>
      <c r="B41" s="20"/>
      <c r="C41" s="20"/>
      <c r="D41" s="52"/>
      <c r="E41" s="52"/>
      <c r="F41" s="52"/>
      <c r="G41" s="52"/>
      <c r="H41" s="52"/>
      <c r="I41" s="52"/>
      <c r="J41" s="52"/>
      <c r="K41" s="52"/>
      <c r="L41" s="52"/>
      <c r="M41" s="52"/>
      <c r="N41" s="52"/>
      <c r="O41" s="52"/>
      <c r="P41" s="53">
        <f t="shared" si="0"/>
        <v>0</v>
      </c>
      <c r="Q41" s="53">
        <f t="shared" si="1"/>
        <v>0</v>
      </c>
      <c r="R41" s="52"/>
      <c r="S41" s="52"/>
      <c r="T41" s="52"/>
      <c r="U41" s="52"/>
      <c r="V41" s="52"/>
      <c r="W41" s="52"/>
      <c r="X41" s="52"/>
      <c r="Y41" s="52"/>
      <c r="Z41" s="54">
        <f t="shared" si="2"/>
        <v>0</v>
      </c>
      <c r="AA41" s="54">
        <f t="shared" si="3"/>
        <v>0</v>
      </c>
      <c r="AB41" s="55">
        <f t="shared" si="4"/>
        <v>0</v>
      </c>
      <c r="AC41" s="55">
        <f t="shared" si="5"/>
        <v>0</v>
      </c>
      <c r="AD41" s="56"/>
      <c r="AE41" s="57"/>
      <c r="AF41" s="57"/>
      <c r="AG41" s="57"/>
      <c r="AH41" s="57"/>
      <c r="AI41" s="57"/>
      <c r="AJ41" s="58">
        <f t="shared" si="6"/>
        <v>0</v>
      </c>
      <c r="AK41" s="59"/>
      <c r="AL41" s="59"/>
      <c r="AM41" s="60">
        <f t="shared" si="7"/>
        <v>0</v>
      </c>
      <c r="AN41" s="60">
        <f t="shared" si="8"/>
        <v>0</v>
      </c>
      <c r="AO41" s="4"/>
      <c r="AP41" s="4"/>
    </row>
    <row r="42" spans="1:42" x14ac:dyDescent="0.2">
      <c r="A42" s="20"/>
      <c r="B42" s="20"/>
      <c r="C42" s="20"/>
      <c r="D42" s="52"/>
      <c r="E42" s="52"/>
      <c r="F42" s="52"/>
      <c r="G42" s="52"/>
      <c r="H42" s="52"/>
      <c r="I42" s="52"/>
      <c r="J42" s="52"/>
      <c r="K42" s="52"/>
      <c r="L42" s="52"/>
      <c r="M42" s="52"/>
      <c r="N42" s="52"/>
      <c r="O42" s="52"/>
      <c r="P42" s="53">
        <f t="shared" si="0"/>
        <v>0</v>
      </c>
      <c r="Q42" s="53">
        <f t="shared" si="1"/>
        <v>0</v>
      </c>
      <c r="R42" s="52"/>
      <c r="S42" s="52"/>
      <c r="T42" s="52"/>
      <c r="U42" s="52"/>
      <c r="V42" s="52"/>
      <c r="W42" s="52"/>
      <c r="X42" s="52"/>
      <c r="Y42" s="52"/>
      <c r="Z42" s="54">
        <f t="shared" si="2"/>
        <v>0</v>
      </c>
      <c r="AA42" s="54">
        <f t="shared" si="3"/>
        <v>0</v>
      </c>
      <c r="AB42" s="55">
        <f t="shared" si="4"/>
        <v>0</v>
      </c>
      <c r="AC42" s="55">
        <f t="shared" si="5"/>
        <v>0</v>
      </c>
      <c r="AD42" s="56"/>
      <c r="AE42" s="57"/>
      <c r="AF42" s="57"/>
      <c r="AG42" s="57"/>
      <c r="AH42" s="57"/>
      <c r="AI42" s="57"/>
      <c r="AJ42" s="58">
        <f t="shared" si="6"/>
        <v>0</v>
      </c>
      <c r="AK42" s="59"/>
      <c r="AL42" s="59"/>
      <c r="AM42" s="60">
        <f t="shared" si="7"/>
        <v>0</v>
      </c>
      <c r="AN42" s="60">
        <f t="shared" si="8"/>
        <v>0</v>
      </c>
      <c r="AO42" s="4"/>
      <c r="AP42" s="4"/>
    </row>
    <row r="43" spans="1:42" x14ac:dyDescent="0.2">
      <c r="A43" s="20"/>
      <c r="B43" s="20"/>
      <c r="C43" s="20"/>
      <c r="D43" s="52"/>
      <c r="E43" s="52"/>
      <c r="F43" s="52"/>
      <c r="G43" s="52"/>
      <c r="H43" s="52"/>
      <c r="I43" s="52"/>
      <c r="J43" s="52"/>
      <c r="K43" s="52"/>
      <c r="L43" s="52"/>
      <c r="M43" s="52"/>
      <c r="N43" s="52"/>
      <c r="O43" s="52"/>
      <c r="P43" s="53">
        <f t="shared" si="0"/>
        <v>0</v>
      </c>
      <c r="Q43" s="53">
        <f t="shared" si="1"/>
        <v>0</v>
      </c>
      <c r="R43" s="52"/>
      <c r="S43" s="52"/>
      <c r="T43" s="52"/>
      <c r="U43" s="52"/>
      <c r="V43" s="52"/>
      <c r="W43" s="52"/>
      <c r="X43" s="52"/>
      <c r="Y43" s="52"/>
      <c r="Z43" s="54">
        <f t="shared" si="2"/>
        <v>0</v>
      </c>
      <c r="AA43" s="54">
        <f t="shared" si="3"/>
        <v>0</v>
      </c>
      <c r="AB43" s="55">
        <f t="shared" si="4"/>
        <v>0</v>
      </c>
      <c r="AC43" s="55">
        <f t="shared" si="5"/>
        <v>0</v>
      </c>
      <c r="AD43" s="56"/>
      <c r="AE43" s="57"/>
      <c r="AF43" s="57"/>
      <c r="AG43" s="57"/>
      <c r="AH43" s="57"/>
      <c r="AI43" s="57"/>
      <c r="AJ43" s="58">
        <f t="shared" si="6"/>
        <v>0</v>
      </c>
      <c r="AK43" s="59"/>
      <c r="AL43" s="59"/>
      <c r="AM43" s="60">
        <f t="shared" si="7"/>
        <v>0</v>
      </c>
      <c r="AN43" s="60">
        <f t="shared" si="8"/>
        <v>0</v>
      </c>
      <c r="AO43" s="4"/>
      <c r="AP43" s="4"/>
    </row>
    <row r="44" spans="1:42" x14ac:dyDescent="0.2">
      <c r="A44" s="20"/>
      <c r="B44" s="20"/>
      <c r="C44" s="20"/>
      <c r="D44" s="52"/>
      <c r="E44" s="52"/>
      <c r="F44" s="52"/>
      <c r="G44" s="52"/>
      <c r="H44" s="52"/>
      <c r="I44" s="52"/>
      <c r="J44" s="52"/>
      <c r="K44" s="52"/>
      <c r="L44" s="52"/>
      <c r="M44" s="52"/>
      <c r="N44" s="52"/>
      <c r="O44" s="52"/>
      <c r="P44" s="53">
        <f t="shared" si="0"/>
        <v>0</v>
      </c>
      <c r="Q44" s="53">
        <f t="shared" si="1"/>
        <v>0</v>
      </c>
      <c r="R44" s="52"/>
      <c r="S44" s="52"/>
      <c r="T44" s="52"/>
      <c r="U44" s="52"/>
      <c r="V44" s="52"/>
      <c r="W44" s="52"/>
      <c r="X44" s="52"/>
      <c r="Y44" s="52"/>
      <c r="Z44" s="54">
        <f t="shared" si="2"/>
        <v>0</v>
      </c>
      <c r="AA44" s="54">
        <f t="shared" si="3"/>
        <v>0</v>
      </c>
      <c r="AB44" s="55">
        <f t="shared" si="4"/>
        <v>0</v>
      </c>
      <c r="AC44" s="55">
        <f t="shared" si="5"/>
        <v>0</v>
      </c>
      <c r="AD44" s="56"/>
      <c r="AE44" s="57"/>
      <c r="AF44" s="57"/>
      <c r="AG44" s="57"/>
      <c r="AH44" s="57"/>
      <c r="AI44" s="57"/>
      <c r="AJ44" s="58">
        <f t="shared" si="6"/>
        <v>0</v>
      </c>
      <c r="AK44" s="59"/>
      <c r="AL44" s="59"/>
      <c r="AM44" s="60">
        <f t="shared" si="7"/>
        <v>0</v>
      </c>
      <c r="AN44" s="60">
        <f t="shared" si="8"/>
        <v>0</v>
      </c>
      <c r="AO44" s="4"/>
      <c r="AP44" s="4"/>
    </row>
    <row r="45" spans="1:42" x14ac:dyDescent="0.2">
      <c r="A45" s="20"/>
      <c r="B45" s="20"/>
      <c r="C45" s="20"/>
      <c r="D45" s="52"/>
      <c r="E45" s="52"/>
      <c r="F45" s="52"/>
      <c r="G45" s="52"/>
      <c r="H45" s="52"/>
      <c r="I45" s="52"/>
      <c r="J45" s="52"/>
      <c r="K45" s="52"/>
      <c r="L45" s="52"/>
      <c r="M45" s="52"/>
      <c r="N45" s="52"/>
      <c r="O45" s="52"/>
      <c r="P45" s="53">
        <f t="shared" si="0"/>
        <v>0</v>
      </c>
      <c r="Q45" s="53">
        <f t="shared" si="1"/>
        <v>0</v>
      </c>
      <c r="R45" s="52"/>
      <c r="S45" s="52"/>
      <c r="T45" s="52"/>
      <c r="U45" s="52"/>
      <c r="V45" s="52"/>
      <c r="W45" s="52"/>
      <c r="X45" s="52"/>
      <c r="Y45" s="52"/>
      <c r="Z45" s="54">
        <f t="shared" si="2"/>
        <v>0</v>
      </c>
      <c r="AA45" s="54">
        <f t="shared" si="3"/>
        <v>0</v>
      </c>
      <c r="AB45" s="55">
        <f t="shared" si="4"/>
        <v>0</v>
      </c>
      <c r="AC45" s="55">
        <f t="shared" si="5"/>
        <v>0</v>
      </c>
      <c r="AD45" s="56"/>
      <c r="AE45" s="57"/>
      <c r="AF45" s="57"/>
      <c r="AG45" s="57"/>
      <c r="AH45" s="57"/>
      <c r="AI45" s="57"/>
      <c r="AJ45" s="58">
        <f t="shared" si="6"/>
        <v>0</v>
      </c>
      <c r="AK45" s="59"/>
      <c r="AL45" s="59"/>
      <c r="AM45" s="60">
        <f t="shared" si="7"/>
        <v>0</v>
      </c>
      <c r="AN45" s="60">
        <f t="shared" si="8"/>
        <v>0</v>
      </c>
      <c r="AO45" s="4"/>
      <c r="AP45" s="4"/>
    </row>
    <row r="46" spans="1:42" x14ac:dyDescent="0.2">
      <c r="A46" s="20"/>
      <c r="B46" s="20"/>
      <c r="C46" s="20"/>
      <c r="D46" s="52"/>
      <c r="E46" s="52"/>
      <c r="F46" s="52"/>
      <c r="G46" s="52"/>
      <c r="H46" s="52"/>
      <c r="I46" s="52"/>
      <c r="J46" s="52"/>
      <c r="K46" s="52"/>
      <c r="L46" s="52"/>
      <c r="M46" s="52"/>
      <c r="N46" s="52"/>
      <c r="O46" s="52"/>
      <c r="P46" s="53">
        <f t="shared" si="0"/>
        <v>0</v>
      </c>
      <c r="Q46" s="53">
        <f t="shared" si="1"/>
        <v>0</v>
      </c>
      <c r="R46" s="52"/>
      <c r="S46" s="52"/>
      <c r="T46" s="52"/>
      <c r="U46" s="52"/>
      <c r="V46" s="52"/>
      <c r="W46" s="52"/>
      <c r="X46" s="52"/>
      <c r="Y46" s="52"/>
      <c r="Z46" s="54">
        <f t="shared" si="2"/>
        <v>0</v>
      </c>
      <c r="AA46" s="54">
        <f t="shared" si="3"/>
        <v>0</v>
      </c>
      <c r="AB46" s="55">
        <f t="shared" si="4"/>
        <v>0</v>
      </c>
      <c r="AC46" s="55">
        <f t="shared" si="5"/>
        <v>0</v>
      </c>
      <c r="AD46" s="56"/>
      <c r="AE46" s="57"/>
      <c r="AF46" s="57"/>
      <c r="AG46" s="57"/>
      <c r="AH46" s="57"/>
      <c r="AI46" s="57"/>
      <c r="AJ46" s="58">
        <f t="shared" si="6"/>
        <v>0</v>
      </c>
      <c r="AK46" s="59"/>
      <c r="AL46" s="59"/>
      <c r="AM46" s="60">
        <f t="shared" si="7"/>
        <v>0</v>
      </c>
      <c r="AN46" s="60">
        <f t="shared" si="8"/>
        <v>0</v>
      </c>
      <c r="AO46" s="4"/>
      <c r="AP46" s="4"/>
    </row>
    <row r="47" spans="1:42" x14ac:dyDescent="0.2">
      <c r="A47" s="20"/>
      <c r="B47" s="20"/>
      <c r="C47" s="20"/>
      <c r="D47" s="52"/>
      <c r="E47" s="52"/>
      <c r="F47" s="52"/>
      <c r="G47" s="52"/>
      <c r="H47" s="52"/>
      <c r="I47" s="52"/>
      <c r="J47" s="52"/>
      <c r="K47" s="52"/>
      <c r="L47" s="52"/>
      <c r="M47" s="52"/>
      <c r="N47" s="52"/>
      <c r="O47" s="52"/>
      <c r="P47" s="53">
        <f t="shared" si="0"/>
        <v>0</v>
      </c>
      <c r="Q47" s="53">
        <f t="shared" si="1"/>
        <v>0</v>
      </c>
      <c r="R47" s="52"/>
      <c r="S47" s="52"/>
      <c r="T47" s="52"/>
      <c r="U47" s="52"/>
      <c r="V47" s="52"/>
      <c r="W47" s="52"/>
      <c r="X47" s="52"/>
      <c r="Y47" s="52"/>
      <c r="Z47" s="54">
        <f t="shared" si="2"/>
        <v>0</v>
      </c>
      <c r="AA47" s="54">
        <f t="shared" si="3"/>
        <v>0</v>
      </c>
      <c r="AB47" s="55">
        <f t="shared" si="4"/>
        <v>0</v>
      </c>
      <c r="AC47" s="55">
        <f t="shared" si="5"/>
        <v>0</v>
      </c>
      <c r="AD47" s="56"/>
      <c r="AE47" s="57"/>
      <c r="AF47" s="57"/>
      <c r="AG47" s="57"/>
      <c r="AH47" s="57"/>
      <c r="AI47" s="57"/>
      <c r="AJ47" s="58">
        <f t="shared" si="6"/>
        <v>0</v>
      </c>
      <c r="AK47" s="59"/>
      <c r="AL47" s="59"/>
      <c r="AM47" s="60">
        <f t="shared" si="7"/>
        <v>0</v>
      </c>
      <c r="AN47" s="60">
        <f t="shared" si="8"/>
        <v>0</v>
      </c>
      <c r="AO47" s="4"/>
      <c r="AP47" s="4"/>
    </row>
    <row r="48" spans="1:42" x14ac:dyDescent="0.2">
      <c r="A48" s="20"/>
      <c r="B48" s="20"/>
      <c r="C48" s="20"/>
      <c r="D48" s="52"/>
      <c r="E48" s="52"/>
      <c r="F48" s="52"/>
      <c r="G48" s="52"/>
      <c r="H48" s="52"/>
      <c r="I48" s="52"/>
      <c r="J48" s="52"/>
      <c r="K48" s="52"/>
      <c r="L48" s="52"/>
      <c r="M48" s="52"/>
      <c r="N48" s="52"/>
      <c r="O48" s="52"/>
      <c r="P48" s="53">
        <f t="shared" si="0"/>
        <v>0</v>
      </c>
      <c r="Q48" s="53">
        <f t="shared" si="1"/>
        <v>0</v>
      </c>
      <c r="R48" s="52"/>
      <c r="S48" s="52"/>
      <c r="T48" s="52"/>
      <c r="U48" s="52"/>
      <c r="V48" s="52"/>
      <c r="W48" s="52"/>
      <c r="X48" s="52"/>
      <c r="Y48" s="52"/>
      <c r="Z48" s="54">
        <f t="shared" si="2"/>
        <v>0</v>
      </c>
      <c r="AA48" s="54">
        <f t="shared" si="3"/>
        <v>0</v>
      </c>
      <c r="AB48" s="55">
        <f t="shared" si="4"/>
        <v>0</v>
      </c>
      <c r="AC48" s="55">
        <f t="shared" si="5"/>
        <v>0</v>
      </c>
      <c r="AD48" s="56"/>
      <c r="AE48" s="57"/>
      <c r="AF48" s="57"/>
      <c r="AG48" s="57"/>
      <c r="AH48" s="57"/>
      <c r="AI48" s="57"/>
      <c r="AJ48" s="58">
        <f t="shared" si="6"/>
        <v>0</v>
      </c>
      <c r="AK48" s="59"/>
      <c r="AL48" s="59"/>
      <c r="AM48" s="60">
        <f t="shared" si="7"/>
        <v>0</v>
      </c>
      <c r="AN48" s="60">
        <f t="shared" si="8"/>
        <v>0</v>
      </c>
      <c r="AO48" s="4"/>
      <c r="AP48" s="4"/>
    </row>
    <row r="49" spans="1:42" x14ac:dyDescent="0.2">
      <c r="A49" s="20"/>
      <c r="B49" s="20"/>
      <c r="C49" s="20"/>
      <c r="D49" s="52"/>
      <c r="E49" s="52"/>
      <c r="F49" s="52"/>
      <c r="G49" s="52"/>
      <c r="H49" s="52"/>
      <c r="I49" s="52"/>
      <c r="J49" s="52"/>
      <c r="K49" s="52"/>
      <c r="L49" s="52"/>
      <c r="M49" s="52"/>
      <c r="N49" s="52"/>
      <c r="O49" s="52"/>
      <c r="P49" s="53">
        <f t="shared" si="0"/>
        <v>0</v>
      </c>
      <c r="Q49" s="53">
        <f t="shared" si="1"/>
        <v>0</v>
      </c>
      <c r="R49" s="52"/>
      <c r="S49" s="52"/>
      <c r="T49" s="52"/>
      <c r="U49" s="52"/>
      <c r="V49" s="52"/>
      <c r="W49" s="52"/>
      <c r="X49" s="52"/>
      <c r="Y49" s="52"/>
      <c r="Z49" s="54">
        <f t="shared" si="2"/>
        <v>0</v>
      </c>
      <c r="AA49" s="54">
        <f t="shared" si="3"/>
        <v>0</v>
      </c>
      <c r="AB49" s="55">
        <f t="shared" si="4"/>
        <v>0</v>
      </c>
      <c r="AC49" s="55">
        <f t="shared" si="5"/>
        <v>0</v>
      </c>
      <c r="AD49" s="56"/>
      <c r="AE49" s="57"/>
      <c r="AF49" s="57"/>
      <c r="AG49" s="57"/>
      <c r="AH49" s="57"/>
      <c r="AI49" s="57"/>
      <c r="AJ49" s="58">
        <f t="shared" si="6"/>
        <v>0</v>
      </c>
      <c r="AK49" s="59"/>
      <c r="AL49" s="59"/>
      <c r="AM49" s="60">
        <f t="shared" si="7"/>
        <v>0</v>
      </c>
      <c r="AN49" s="60">
        <f t="shared" si="8"/>
        <v>0</v>
      </c>
      <c r="AO49" s="4"/>
      <c r="AP49" s="4"/>
    </row>
    <row r="50" spans="1:42" x14ac:dyDescent="0.2">
      <c r="A50" s="20"/>
      <c r="B50" s="20"/>
      <c r="C50" s="20"/>
      <c r="D50" s="52"/>
      <c r="E50" s="52"/>
      <c r="F50" s="52"/>
      <c r="G50" s="52"/>
      <c r="H50" s="52"/>
      <c r="I50" s="52"/>
      <c r="J50" s="52"/>
      <c r="K50" s="52"/>
      <c r="L50" s="52"/>
      <c r="M50" s="52"/>
      <c r="N50" s="52"/>
      <c r="O50" s="52"/>
      <c r="P50" s="53">
        <f t="shared" si="0"/>
        <v>0</v>
      </c>
      <c r="Q50" s="53">
        <f t="shared" si="1"/>
        <v>0</v>
      </c>
      <c r="R50" s="52"/>
      <c r="S50" s="52"/>
      <c r="T50" s="52"/>
      <c r="U50" s="52"/>
      <c r="V50" s="52"/>
      <c r="W50" s="52"/>
      <c r="X50" s="52"/>
      <c r="Y50" s="52"/>
      <c r="Z50" s="54">
        <f t="shared" si="2"/>
        <v>0</v>
      </c>
      <c r="AA50" s="54">
        <f t="shared" si="3"/>
        <v>0</v>
      </c>
      <c r="AB50" s="55">
        <f t="shared" si="4"/>
        <v>0</v>
      </c>
      <c r="AC50" s="55">
        <f t="shared" si="5"/>
        <v>0</v>
      </c>
      <c r="AD50" s="56"/>
      <c r="AE50" s="57"/>
      <c r="AF50" s="57"/>
      <c r="AG50" s="57"/>
      <c r="AH50" s="57"/>
      <c r="AI50" s="57"/>
      <c r="AJ50" s="58">
        <f t="shared" si="6"/>
        <v>0</v>
      </c>
      <c r="AK50" s="59"/>
      <c r="AL50" s="59"/>
      <c r="AM50" s="60">
        <f t="shared" si="7"/>
        <v>0</v>
      </c>
      <c r="AN50" s="60">
        <f t="shared" si="8"/>
        <v>0</v>
      </c>
      <c r="AO50" s="4"/>
      <c r="AP50" s="4"/>
    </row>
    <row r="51" spans="1:42" x14ac:dyDescent="0.2">
      <c r="A51" s="20"/>
      <c r="B51" s="20"/>
      <c r="C51" s="20"/>
      <c r="D51" s="52"/>
      <c r="E51" s="52"/>
      <c r="F51" s="52"/>
      <c r="G51" s="52"/>
      <c r="H51" s="52"/>
      <c r="I51" s="52"/>
      <c r="J51" s="52"/>
      <c r="K51" s="52"/>
      <c r="L51" s="52"/>
      <c r="M51" s="52"/>
      <c r="N51" s="52"/>
      <c r="O51" s="52"/>
      <c r="P51" s="53">
        <f t="shared" si="0"/>
        <v>0</v>
      </c>
      <c r="Q51" s="53">
        <f t="shared" si="1"/>
        <v>0</v>
      </c>
      <c r="R51" s="52"/>
      <c r="S51" s="52"/>
      <c r="T51" s="52"/>
      <c r="U51" s="52"/>
      <c r="V51" s="52"/>
      <c r="W51" s="52"/>
      <c r="X51" s="52"/>
      <c r="Y51" s="52"/>
      <c r="Z51" s="54">
        <f t="shared" si="2"/>
        <v>0</v>
      </c>
      <c r="AA51" s="54">
        <f t="shared" si="3"/>
        <v>0</v>
      </c>
      <c r="AB51" s="55">
        <f t="shared" si="4"/>
        <v>0</v>
      </c>
      <c r="AC51" s="55">
        <f t="shared" si="5"/>
        <v>0</v>
      </c>
      <c r="AD51" s="56"/>
      <c r="AE51" s="57"/>
      <c r="AF51" s="57"/>
      <c r="AG51" s="57"/>
      <c r="AH51" s="57"/>
      <c r="AI51" s="57"/>
      <c r="AJ51" s="58">
        <f t="shared" si="6"/>
        <v>0</v>
      </c>
      <c r="AK51" s="59"/>
      <c r="AL51" s="59"/>
      <c r="AM51" s="60">
        <f t="shared" si="7"/>
        <v>0</v>
      </c>
      <c r="AN51" s="60">
        <f t="shared" si="8"/>
        <v>0</v>
      </c>
      <c r="AO51" s="4"/>
      <c r="AP51" s="4"/>
    </row>
    <row r="52" spans="1:42" x14ac:dyDescent="0.2">
      <c r="A52" s="2"/>
      <c r="B52" s="2"/>
      <c r="C52" s="2"/>
      <c r="D52" s="2"/>
      <c r="E52" s="2"/>
      <c r="F52" s="2"/>
      <c r="G52" s="2"/>
      <c r="H52" s="2"/>
      <c r="I52" s="2"/>
      <c r="J52" s="2"/>
      <c r="K52" s="2"/>
      <c r="L52" s="2"/>
      <c r="M52" s="2"/>
      <c r="N52" s="2"/>
      <c r="O52" s="2"/>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sheetData>
  <sheetProtection selectLockedCells="1"/>
  <mergeCells count="34">
    <mergeCell ref="T5:U5"/>
    <mergeCell ref="P5:Q5"/>
    <mergeCell ref="X5:Y5"/>
    <mergeCell ref="AB4:AC5"/>
    <mergeCell ref="R4:AA4"/>
    <mergeCell ref="R5:S5"/>
    <mergeCell ref="Z5:AA5"/>
    <mergeCell ref="V5:W5"/>
    <mergeCell ref="AO4:AO6"/>
    <mergeCell ref="AP4:AP6"/>
    <mergeCell ref="AH5:AH6"/>
    <mergeCell ref="AI5:AI6"/>
    <mergeCell ref="AJ5:AJ6"/>
    <mergeCell ref="AK5:AK6"/>
    <mergeCell ref="AD4:AJ4"/>
    <mergeCell ref="AF5:AF6"/>
    <mergeCell ref="AG5:AG6"/>
    <mergeCell ref="AD5:AD6"/>
    <mergeCell ref="AN4:AN6"/>
    <mergeCell ref="AK4:AM4"/>
    <mergeCell ref="AL5:AL6"/>
    <mergeCell ref="AM5:AM6"/>
    <mergeCell ref="AE5:AE6"/>
    <mergeCell ref="A2:H2"/>
    <mergeCell ref="A4:A6"/>
    <mergeCell ref="B4:B6"/>
    <mergeCell ref="C4:C6"/>
    <mergeCell ref="D4:Q4"/>
    <mergeCell ref="D5:E5"/>
    <mergeCell ref="N5:O5"/>
    <mergeCell ref="F5:G5"/>
    <mergeCell ref="H5:I5"/>
    <mergeCell ref="J5:K5"/>
    <mergeCell ref="L5:M5"/>
  </mergeCells>
  <phoneticPr fontId="51" type="noConversion"/>
  <conditionalFormatting sqref="X7:X51 V8:W8 V7 D7:O8 R7:R51 T7:T51 V9:V51 D9:D51 F9:F51 H9:H51 J9:J51 L9:L51 N9:N51">
    <cfRule type="expression" dxfId="109" priority="1" stopIfTrue="1">
      <formula>AND(NOT(ISBLANK(E7)),ISBLANK(D7))</formula>
    </cfRule>
  </conditionalFormatting>
  <conditionalFormatting sqref="W7 Y7:Y51 S7:S51 U7:U51 W9:W51 E9:E51 G9:G51 I9:I51 K9:K51 M9:M51 O9:O51">
    <cfRule type="expression" dxfId="108" priority="2" stopIfTrue="1">
      <formula>AND(NOT(ISBLANK(D7)),ISBLANK(E7))</formula>
    </cfRule>
  </conditionalFormatting>
  <conditionalFormatting sqref="B7:B51">
    <cfRule type="expression" dxfId="107" priority="3" stopIfTrue="1">
      <formula>AND(NOT(ISBLANK($A7)),ISBLANK(B7))</formula>
    </cfRule>
  </conditionalFormatting>
  <conditionalFormatting sqref="C7:C51">
    <cfRule type="expression" dxfId="106" priority="4" stopIfTrue="1">
      <formula>AND(NOT(ISBLANK(A7)),ISBLANK(C7))</formula>
    </cfRule>
  </conditionalFormatting>
  <dataValidations count="8">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1">
      <formula1>INDIRECT("Main_Department")</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1">
      <formula1>INDIRECT("Organisation_Type")</formula1>
    </dataValidation>
    <dataValidation type="custom" allowBlank="1" showInputMessage="1" showErrorMessage="1" errorTitle="Headcount" error="The value entered in the headcount field must be greater than or equal to the value entered in the FTE field." sqref="X7:X51 T7:T51 R7:R51 V7:V51 F7:F51 D7:D51 N7:N51 L7:L51 J7:J51 H7:H51">
      <formula1>D7&gt;=E7</formula1>
    </dataValidation>
    <dataValidation type="custom" allowBlank="1" showInputMessage="1" showErrorMessage="1" errorTitle="FTE" error="The value entered in the FTE field must be less than or equal to the value entered in the headcount field." sqref="Y7:Y51 U7:U51 S7:S51 W7:W51 M7:M51 E7:E51 O7:O51 K7:K51 I7:I51 G7:G51">
      <formula1>E7&lt;=D7</formula1>
    </dataValidation>
    <dataValidation type="decimal" operator="greaterThanOrEqual" allowBlank="1" showInputMessage="1" showErrorMessage="1" sqref="AD7:AI51 AK7:AL8 AK10:AL51 AL9">
      <formula1>0</formula1>
    </dataValidation>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1">
      <formula1>INDIRECT("List_of_organisations")</formula1>
    </dataValidation>
    <dataValidation operator="lessThanOrEqual" allowBlank="1" showInputMessage="1" showErrorMessage="1" error="FTE cannot be greater than Headcount_x000a_" sqref="R52:AN65536 A52:O65536 P7:Q65536 AB6:AC51 AQ1:IV1048576 R4 A4:C4 P5 AB4 AO4:AP4 AO7:AP65536"/>
    <dataValidation type="decimal" operator="greaterThan" allowBlank="1" showInputMessage="1" showErrorMessage="1" sqref="AK9">
      <formula1>0</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14</vt:i4>
      </vt:variant>
    </vt:vector>
  </HeadingPairs>
  <TitlesOfParts>
    <vt:vector size="31" baseType="lpstr">
      <vt:lpstr>Contents</vt:lpstr>
      <vt:lpstr>Cover sheet</vt:lpstr>
      <vt:lpstr>Data fields</vt:lpstr>
      <vt:lpstr>April 15</vt:lpstr>
      <vt:lpstr>May 15</vt:lpstr>
      <vt:lpstr>June 15</vt:lpstr>
      <vt:lpstr>July 15</vt:lpstr>
      <vt:lpstr>August 15</vt:lpstr>
      <vt:lpstr>Sept 15</vt:lpstr>
      <vt:lpstr>October 15</vt:lpstr>
      <vt:lpstr>November 15</vt:lpstr>
      <vt:lpstr>December 15</vt:lpstr>
      <vt:lpstr>January 16</vt:lpstr>
      <vt:lpstr>February 16</vt:lpstr>
      <vt:lpstr>March 16</vt:lpstr>
      <vt:lpstr>List of Organisations</vt:lpstr>
      <vt:lpstr>Drop down lists</vt:lpstr>
      <vt:lpstr>List_of_organisations</vt:lpstr>
      <vt:lpstr>Main_Department</vt:lpstr>
      <vt:lpstr>Organisation_Type</vt:lpstr>
      <vt:lpstr>'April 15'!Print_Area</vt:lpstr>
      <vt:lpstr>'August 15'!Print_Area</vt:lpstr>
      <vt:lpstr>'December 15'!Print_Area</vt:lpstr>
      <vt:lpstr>'January 16'!Print_Area</vt:lpstr>
      <vt:lpstr>'July 15'!Print_Area</vt:lpstr>
      <vt:lpstr>'June 15'!Print_Area</vt:lpstr>
      <vt:lpstr>'May 15'!Print_Area</vt:lpstr>
      <vt:lpstr>'November 15'!Print_Area</vt:lpstr>
      <vt:lpstr>'October 15'!Print_Area</vt:lpstr>
      <vt:lpstr>'Sept 15'!Print_Area</vt:lpstr>
      <vt:lpstr>Yes_No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2015-06-19T15:31:43Z</cp:lastPrinted>
  <dcterms:created xsi:type="dcterms:W3CDTF">2015-06-10T15:36:44Z</dcterms:created>
  <dcterms:modified xsi:type="dcterms:W3CDTF">2016-05-13T10:21:56Z</dcterms:modified>
</cp:coreProperties>
</file>