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6C37F706-05A5-4550-ADAD-DB3D61AE0232}"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<sst xmlns="http://schemas.openxmlformats.org/spreadsheetml/2006/main" count="1045" uniqueCount="309">
  <si>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</si>
  <si>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</si>
  <si>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</si>
  <si>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</si>
  <si>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</si>
  <si>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</si>
  <si>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</si>
  <si>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</si>
  <si>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</si>
  <si>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</si>
  <si>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</si>
  <si>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</si>
  <si>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</si>
  <si>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</si>
  <si>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</si>
  <si>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</si>
  <si>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</si>
  <si>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</si>
  <si>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</si>
  <si>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</si>
  <si>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</si>
  <si>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</si>
  <si>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</si>
  <si>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</si>
  <si>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</si>
  <si>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</si>
  <si>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</si>
  <si>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</si>
  <si>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</si>
  <si>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</si>
  <si>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</si>
  <si>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</si>
  <si>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</si>
  <si>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</si>
  <si>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</si>
  <si>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</si>
  <si>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</si>
  <si>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</si>
  <si>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</si>
  <si>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</si>
  <si>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</si>
  <si>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</si>
  <si>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</si>
  <si>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</si>
  <si>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</si>
  <si>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</si>
  <si>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</si>
  <si>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</si>
  <si>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</si>
  <si>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</si>
  <si>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</si>
  <si>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</si>
  <si>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</si>
  <si>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</si>
  <si>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</si>
  <si>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</si>
  <si>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</si>
  <si>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</si>
  <si>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</si>
  <si>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</si>
  <si>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</si>
  <si>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</si>
  <si>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</si>
  <si>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</si>
  <si>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</si>
  <si>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</si>
  <si>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</si>
  <si>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</si>
  <si>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</si>
  <si>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</si>
  <si>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November</t>
  </si>
  <si>
    <t>December</t>
  </si>
  <si>
    <t>January</t>
  </si>
  <si>
    <t>February</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</si>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</sst>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W2" activePane="bottomRight" state="frozen"/>
      <selection pane="topRight" activeCell="D1" sqref="D1"/>
      <selection pane="bottomLeft" activeCell="A2" sqref="A2"/>
      <selection pane="bottomRight" activeCell="W17" sqref="W17"/>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75</v>
      </c>
      <c r="C2" s="11" t="s">
        <v>42</v>
      </c>
      <c r="D2" s="11" t="s">
        <v>43</v>
      </c>
      <c r="E2" s="11" t="s">
        <v>42</v>
      </c>
      <c r="F2" s="23">
        <v>134</v>
      </c>
      <c r="G2" s="23">
        <v>122.78525999999999</v>
      </c>
      <c r="H2" s="23">
        <v>580</v>
      </c>
      <c r="I2" s="23">
        <v>557.77625999999998</v>
      </c>
      <c r="J2" s="23">
        <v>3106</v>
      </c>
      <c r="K2" s="23">
        <v>3001.1044299999985</v>
      </c>
      <c r="L2" s="23">
        <v>2266</v>
      </c>
      <c r="M2" s="23">
        <v>2192.5753599999985</v>
      </c>
      <c r="N2" s="23">
        <v>186</v>
      </c>
      <c r="O2" s="23">
        <v>180.67211000000003</v>
      </c>
      <c r="P2" s="23">
        <v>21</v>
      </c>
      <c r="Q2" s="23">
        <v>21</v>
      </c>
      <c r="R2" s="5">
        <f>SUM(F2,H2,J2,L2,N2,P2)</f>
        <v>6293</v>
      </c>
      <c r="S2" s="5">
        <f>SUM(G2,I2,K2,M2,O2,Q2)</f>
        <v>6075.913419999998</v>
      </c>
      <c r="T2" s="4">
        <v>37</v>
      </c>
      <c r="U2" s="23">
        <v>37</v>
      </c>
      <c r="V2" s="4">
        <v>422</v>
      </c>
      <c r="W2" s="23">
        <v>418.4</v>
      </c>
      <c r="X2" s="23">
        <v>0</v>
      </c>
      <c r="Y2" s="23">
        <v>0</v>
      </c>
      <c r="Z2" s="31">
        <f>SUM(T2,V2,X2)</f>
        <v>459</v>
      </c>
      <c r="AA2" s="31">
        <f>SUM(U2,W2,Y2)</f>
        <v>455.4</v>
      </c>
      <c r="AB2" s="47">
        <v>19</v>
      </c>
      <c r="AC2" s="6">
        <f>R2+Z2</f>
        <v>6752</v>
      </c>
      <c r="AD2" s="6">
        <f t="shared" ref="AD2:AD40" si="0">S2+AA2</f>
        <v>6531.3134199999977</v>
      </c>
      <c r="AE2" s="7">
        <v>27945945.600000001</v>
      </c>
      <c r="AF2" s="7">
        <v>132352.35999999999</v>
      </c>
      <c r="AG2" s="7">
        <v>67642.61</v>
      </c>
      <c r="AH2" s="7">
        <v>108031.02</v>
      </c>
      <c r="AI2" s="7">
        <v>6099709.2000000002</v>
      </c>
      <c r="AJ2" s="7">
        <v>2432993.4900000002</v>
      </c>
      <c r="AK2" s="8">
        <f>SUM(AE2:AJ2)</f>
        <v>36786674.280000001</v>
      </c>
      <c r="AL2" s="9">
        <v>13664392.26</v>
      </c>
      <c r="AM2" s="9">
        <v>1365773.08</v>
      </c>
      <c r="AN2" s="10">
        <f>SUM(AL2:AM2)</f>
        <v>15030165.34</v>
      </c>
      <c r="AO2" s="8">
        <f>SUM(AN2,AK2)</f>
        <v>51816839.620000005</v>
      </c>
    </row>
    <row r="3" spans="1:41" ht="30" x14ac:dyDescent="0.2">
      <c r="A3" s="12">
        <v>2023</v>
      </c>
      <c r="B3" s="12" t="s">
        <v>75</v>
      </c>
      <c r="C3" s="11" t="s">
        <v>44</v>
      </c>
      <c r="D3" s="11" t="s">
        <v>45</v>
      </c>
      <c r="E3" s="11" t="s">
        <v>42</v>
      </c>
      <c r="F3" s="23">
        <v>990</v>
      </c>
      <c r="G3" s="23">
        <v>928.33919999999841</v>
      </c>
      <c r="H3" s="23">
        <v>812</v>
      </c>
      <c r="I3" s="23">
        <v>775.0572399999993</v>
      </c>
      <c r="J3" s="23">
        <v>996</v>
      </c>
      <c r="K3" s="23">
        <v>952.01929999999993</v>
      </c>
      <c r="L3" s="23">
        <v>233</v>
      </c>
      <c r="M3" s="23">
        <v>224.90604000000002</v>
      </c>
      <c r="N3" s="23">
        <v>7</v>
      </c>
      <c r="O3" s="23">
        <v>7</v>
      </c>
      <c r="P3" s="23">
        <v>7</v>
      </c>
      <c r="Q3" s="23">
        <v>7</v>
      </c>
      <c r="R3" s="5">
        <f>SUM(F3,H3,J3,L3,N3,P3)</f>
        <v>3045</v>
      </c>
      <c r="S3" s="5">
        <f t="shared" ref="S3:S40" si="1">SUM(G3,I3,K3,M3,O3,Q3)</f>
        <v>2894.3217799999975</v>
      </c>
      <c r="T3" s="4">
        <v>114</v>
      </c>
      <c r="U3" s="4">
        <v>114</v>
      </c>
      <c r="V3" s="4">
        <v>54</v>
      </c>
      <c r="W3" s="4">
        <v>54</v>
      </c>
      <c r="X3" s="4">
        <v>0</v>
      </c>
      <c r="Y3" s="23">
        <v>0</v>
      </c>
      <c r="Z3" s="31">
        <f t="shared" ref="Z3:Z40" si="2">SUM(T3,V3,X3)</f>
        <v>168</v>
      </c>
      <c r="AA3" s="31">
        <f t="shared" ref="AA3:AA40" si="3">SUM(U3,W3,Y3)</f>
        <v>168</v>
      </c>
      <c r="AB3" s="47">
        <v>3</v>
      </c>
      <c r="AC3" s="6">
        <f t="shared" ref="AC3:AC40" si="4">R3+Z3</f>
        <v>3213</v>
      </c>
      <c r="AD3" s="6">
        <f t="shared" si="0"/>
        <v>3062.3217799999975</v>
      </c>
      <c r="AE3" s="7">
        <v>14880957.420000099</v>
      </c>
      <c r="AF3" s="7">
        <v>1149276.1899999974</v>
      </c>
      <c r="AG3" s="7">
        <v>61160</v>
      </c>
      <c r="AH3" s="7">
        <v>728597.46999999974</v>
      </c>
      <c r="AI3" s="7">
        <v>4067679.5800001244</v>
      </c>
      <c r="AJ3" s="7">
        <v>1673161.7300000177</v>
      </c>
      <c r="AK3" s="8">
        <f t="shared" ref="AK3:AK40" si="5">SUM(AE3:AJ3)</f>
        <v>22560832.390000239</v>
      </c>
      <c r="AL3" s="9">
        <v>2945395.63</v>
      </c>
      <c r="AM3" s="9">
        <v>66000</v>
      </c>
      <c r="AN3" s="10">
        <f t="shared" ref="AN3:AN40" si="6">SUM(AL3:AM3)</f>
        <v>3011395.63</v>
      </c>
      <c r="AO3" s="8">
        <f t="shared" ref="AO3:AO40" si="7">SUM(AN3,AK3)</f>
        <v>25572228.020000238</v>
      </c>
    </row>
    <row r="4" spans="1:41" ht="30" x14ac:dyDescent="0.2">
      <c r="A4" s="12">
        <v>2023</v>
      </c>
      <c r="B4" s="12" t="s">
        <v>75</v>
      </c>
      <c r="C4" s="11" t="s">
        <v>46</v>
      </c>
      <c r="D4" s="11" t="s">
        <v>45</v>
      </c>
      <c r="E4" s="11" t="s">
        <v>42</v>
      </c>
      <c r="F4" s="23">
        <v>20</v>
      </c>
      <c r="G4" s="23">
        <v>19.22</v>
      </c>
      <c r="H4" s="23">
        <v>145</v>
      </c>
      <c r="I4" s="23">
        <v>133.31</v>
      </c>
      <c r="J4" s="23">
        <v>348</v>
      </c>
      <c r="K4" s="23">
        <v>330.07</v>
      </c>
      <c r="L4" s="23">
        <v>134</v>
      </c>
      <c r="M4" s="23">
        <v>128.96</v>
      </c>
      <c r="N4" s="23">
        <v>4</v>
      </c>
      <c r="O4" s="23">
        <v>4</v>
      </c>
      <c r="P4" s="23">
        <v>0</v>
      </c>
      <c r="Q4" s="23">
        <v>0</v>
      </c>
      <c r="R4" s="5">
        <f t="shared" ref="R4:R40" si="8">SUM(F4,H4,J4,L4,N4,P4)</f>
        <v>651</v>
      </c>
      <c r="S4" s="5">
        <f t="shared" si="1"/>
        <v>615.56000000000006</v>
      </c>
      <c r="T4" s="4">
        <v>0</v>
      </c>
      <c r="U4" s="23">
        <v>0</v>
      </c>
      <c r="V4" s="4">
        <v>0</v>
      </c>
      <c r="W4" s="23">
        <v>0</v>
      </c>
      <c r="X4" s="23">
        <v>0</v>
      </c>
      <c r="Y4" s="23">
        <v>0</v>
      </c>
      <c r="Z4" s="31">
        <f t="shared" si="2"/>
        <v>0</v>
      </c>
      <c r="AA4" s="31">
        <f t="shared" si="3"/>
        <v>0</v>
      </c>
      <c r="AB4" s="47">
        <v>0</v>
      </c>
      <c r="AC4" s="6">
        <f t="shared" si="4"/>
        <v>651</v>
      </c>
      <c r="AD4" s="6">
        <f t="shared" si="0"/>
        <v>615.56000000000006</v>
      </c>
      <c r="AE4" s="7">
        <v>1819343.71</v>
      </c>
      <c r="AF4" s="7">
        <v>15834.8</v>
      </c>
      <c r="AG4" s="7">
        <v>0</v>
      </c>
      <c r="AH4" s="7">
        <v>41722.28</v>
      </c>
      <c r="AI4" s="7">
        <v>510275.93</v>
      </c>
      <c r="AJ4" s="7">
        <v>213927.91</v>
      </c>
      <c r="AK4" s="8">
        <f t="shared" si="5"/>
        <v>2601104.6300000004</v>
      </c>
      <c r="AL4" s="9">
        <v>0</v>
      </c>
      <c r="AM4" s="9">
        <v>0</v>
      </c>
      <c r="AN4" s="10">
        <f t="shared" si="6"/>
        <v>0</v>
      </c>
      <c r="AO4" s="8">
        <f t="shared" si="7"/>
        <v>2601104.6300000004</v>
      </c>
    </row>
    <row r="5" spans="1:41" ht="30" x14ac:dyDescent="0.2">
      <c r="A5" s="12">
        <v>2023</v>
      </c>
      <c r="B5" s="12" t="s">
        <v>75</v>
      </c>
      <c r="C5" s="11" t="s">
        <v>47</v>
      </c>
      <c r="D5" s="11" t="s">
        <v>45</v>
      </c>
      <c r="E5" s="11" t="s">
        <v>42</v>
      </c>
      <c r="F5" s="23">
        <v>1467</v>
      </c>
      <c r="G5" s="23">
        <v>1340.16</v>
      </c>
      <c r="H5" s="23">
        <v>681</v>
      </c>
      <c r="I5" s="23">
        <v>634.23999999999978</v>
      </c>
      <c r="J5" s="23">
        <v>531</v>
      </c>
      <c r="K5" s="23">
        <v>499.90000000000009</v>
      </c>
      <c r="L5" s="23">
        <v>126</v>
      </c>
      <c r="M5" s="23">
        <v>119.95000000000002</v>
      </c>
      <c r="N5" s="23">
        <v>10</v>
      </c>
      <c r="O5" s="23">
        <v>9.19</v>
      </c>
      <c r="P5" s="23">
        <v>0</v>
      </c>
      <c r="Q5" s="23">
        <v>0</v>
      </c>
      <c r="R5" s="5">
        <f t="shared" si="8"/>
        <v>2815</v>
      </c>
      <c r="S5" s="5">
        <f t="shared" si="1"/>
        <v>2603.44</v>
      </c>
      <c r="T5" s="4">
        <v>24</v>
      </c>
      <c r="U5" s="23">
        <v>23.43</v>
      </c>
      <c r="V5" s="4">
        <v>4</v>
      </c>
      <c r="W5" s="23">
        <v>4</v>
      </c>
      <c r="X5" s="23">
        <v>0</v>
      </c>
      <c r="Y5" s="23">
        <v>0</v>
      </c>
      <c r="Z5" s="31">
        <f t="shared" si="2"/>
        <v>28</v>
      </c>
      <c r="AA5" s="31">
        <f t="shared" si="3"/>
        <v>27.43</v>
      </c>
      <c r="AB5" s="47">
        <v>3</v>
      </c>
      <c r="AC5" s="6">
        <f t="shared" si="4"/>
        <v>2843</v>
      </c>
      <c r="AD5" s="6">
        <f t="shared" si="0"/>
        <v>2630.87</v>
      </c>
      <c r="AE5" s="7">
        <v>5852105.6100000627</v>
      </c>
      <c r="AF5" s="7">
        <v>4499.1399999999994</v>
      </c>
      <c r="AG5" s="7">
        <v>5915</v>
      </c>
      <c r="AH5" s="7">
        <v>47396.379999999983</v>
      </c>
      <c r="AI5" s="7">
        <v>1555655.0600000031</v>
      </c>
      <c r="AJ5" s="7">
        <v>545149.09999999707</v>
      </c>
      <c r="AK5" s="8">
        <f t="shared" si="5"/>
        <v>8010720.2900000624</v>
      </c>
      <c r="AL5" s="9">
        <v>296707.3</v>
      </c>
      <c r="AM5" s="9">
        <v>490000</v>
      </c>
      <c r="AN5" s="10">
        <f t="shared" si="6"/>
        <v>786707.3</v>
      </c>
      <c r="AO5" s="8">
        <f t="shared" si="7"/>
        <v>8797427.5900000632</v>
      </c>
    </row>
    <row r="6" spans="1:41" ht="30" x14ac:dyDescent="0.2">
      <c r="A6" s="12">
        <v>2023</v>
      </c>
      <c r="B6" s="12" t="s">
        <v>75</v>
      </c>
      <c r="C6" s="11" t="s">
        <v>48</v>
      </c>
      <c r="D6" s="11" t="s">
        <v>45</v>
      </c>
      <c r="E6" s="11" t="s">
        <v>42</v>
      </c>
      <c r="F6" s="23">
        <v>27</v>
      </c>
      <c r="G6" s="23">
        <v>26.394594594594597</v>
      </c>
      <c r="H6" s="23">
        <v>22</v>
      </c>
      <c r="I6" s="23">
        <v>21.0864864864865</v>
      </c>
      <c r="J6" s="23">
        <v>58</v>
      </c>
      <c r="K6" s="23">
        <v>57.533033033033036</v>
      </c>
      <c r="L6" s="23">
        <v>60</v>
      </c>
      <c r="M6" s="23">
        <v>59.157657657656756</v>
      </c>
      <c r="N6" s="23">
        <v>2</v>
      </c>
      <c r="O6" s="23">
        <v>2</v>
      </c>
      <c r="P6" s="23">
        <v>0</v>
      </c>
      <c r="Q6" s="23">
        <v>0</v>
      </c>
      <c r="R6" s="5">
        <f t="shared" si="8"/>
        <v>169</v>
      </c>
      <c r="S6" s="5">
        <f t="shared" si="1"/>
        <v>166.17177177177089</v>
      </c>
      <c r="T6" s="4">
        <v>19</v>
      </c>
      <c r="U6" s="23">
        <v>19</v>
      </c>
      <c r="V6" s="4">
        <v>0</v>
      </c>
      <c r="W6" s="23">
        <v>0</v>
      </c>
      <c r="X6" s="23">
        <v>0</v>
      </c>
      <c r="Y6" s="23">
        <v>0</v>
      </c>
      <c r="Z6" s="31">
        <f t="shared" si="2"/>
        <v>19</v>
      </c>
      <c r="AA6" s="31">
        <f t="shared" si="3"/>
        <v>19</v>
      </c>
      <c r="AB6" s="47">
        <v>25</v>
      </c>
      <c r="AC6" s="6">
        <f t="shared" si="4"/>
        <v>188</v>
      </c>
      <c r="AD6" s="6">
        <f t="shared" si="0"/>
        <v>185.17177177177089</v>
      </c>
      <c r="AE6" s="7">
        <v>573846.02</v>
      </c>
      <c r="AF6" s="7">
        <v>22764</v>
      </c>
      <c r="AG6" s="7">
        <v>0</v>
      </c>
      <c r="AH6" s="7">
        <v>2900.95</v>
      </c>
      <c r="AI6" s="7">
        <v>161973.97</v>
      </c>
      <c r="AJ6" s="7">
        <v>67422.559999999998</v>
      </c>
      <c r="AK6" s="8">
        <f t="shared" si="5"/>
        <v>828907.5</v>
      </c>
      <c r="AL6" s="9">
        <v>101006.44</v>
      </c>
      <c r="AM6" s="9">
        <v>139245.28</v>
      </c>
      <c r="AN6" s="10">
        <f t="shared" si="6"/>
        <v>240251.72</v>
      </c>
      <c r="AO6" s="8">
        <f t="shared" si="7"/>
        <v>1069159.22</v>
      </c>
    </row>
    <row r="7" spans="1:41" ht="30" x14ac:dyDescent="0.2">
      <c r="A7" s="12">
        <v>2023</v>
      </c>
      <c r="B7" s="12" t="s">
        <v>75</v>
      </c>
      <c r="C7" s="11" t="s">
        <v>49</v>
      </c>
      <c r="D7" s="11" t="s">
        <v>50</v>
      </c>
      <c r="E7" s="11" t="s">
        <v>42</v>
      </c>
      <c r="F7" s="23">
        <v>0</v>
      </c>
      <c r="G7" s="23">
        <v>0</v>
      </c>
      <c r="H7" s="23">
        <v>0</v>
      </c>
      <c r="I7" s="23">
        <v>0</v>
      </c>
      <c r="J7" s="23">
        <v>0</v>
      </c>
      <c r="K7" s="23">
        <v>0</v>
      </c>
      <c r="L7" s="23">
        <v>0</v>
      </c>
      <c r="M7" s="23">
        <v>0</v>
      </c>
      <c r="N7" s="23">
        <v>0</v>
      </c>
      <c r="O7" s="23">
        <v>0</v>
      </c>
      <c r="P7" s="23">
        <v>344</v>
      </c>
      <c r="Q7" s="23">
        <v>328.19</v>
      </c>
      <c r="R7" s="5">
        <f t="shared" si="8"/>
        <v>344</v>
      </c>
      <c r="S7" s="5">
        <f t="shared" si="1"/>
        <v>328.19</v>
      </c>
      <c r="T7" s="4">
        <v>0</v>
      </c>
      <c r="U7" s="23">
        <v>0</v>
      </c>
      <c r="V7" s="4">
        <v>0</v>
      </c>
      <c r="W7" s="23">
        <v>0</v>
      </c>
      <c r="X7" s="23">
        <v>0</v>
      </c>
      <c r="Y7" s="23">
        <v>0</v>
      </c>
      <c r="Z7" s="31">
        <f t="shared" si="2"/>
        <v>0</v>
      </c>
      <c r="AA7" s="31">
        <f t="shared" si="3"/>
        <v>0</v>
      </c>
      <c r="AB7" s="47">
        <v>0</v>
      </c>
      <c r="AC7" s="6">
        <f t="shared" si="4"/>
        <v>344</v>
      </c>
      <c r="AD7" s="6">
        <f t="shared" si="0"/>
        <v>328.19</v>
      </c>
      <c r="AE7" s="7">
        <v>1131609.28</v>
      </c>
      <c r="AF7" s="7">
        <v>59245.23</v>
      </c>
      <c r="AG7" s="7">
        <v>0</v>
      </c>
      <c r="AH7" s="7">
        <v>0</v>
      </c>
      <c r="AI7" s="7">
        <v>100208.87</v>
      </c>
      <c r="AJ7" s="7">
        <v>131094.20000000001</v>
      </c>
      <c r="AK7" s="8">
        <f t="shared" si="5"/>
        <v>1422157.5799999998</v>
      </c>
      <c r="AL7" s="9">
        <v>0</v>
      </c>
      <c r="AM7" s="9">
        <v>0</v>
      </c>
      <c r="AN7" s="10">
        <f t="shared" si="6"/>
        <v>0</v>
      </c>
      <c r="AO7" s="8">
        <f t="shared" si="7"/>
        <v>1422157.5799999998</v>
      </c>
    </row>
    <row r="8" spans="1:41" ht="30" x14ac:dyDescent="0.2">
      <c r="A8" s="12">
        <v>2023</v>
      </c>
      <c r="B8" s="12" t="s">
        <v>75</v>
      </c>
      <c r="C8" s="11" t="s">
        <v>51</v>
      </c>
      <c r="D8" s="11" t="s">
        <v>50</v>
      </c>
      <c r="E8" s="11" t="s">
        <v>42</v>
      </c>
      <c r="F8" s="23">
        <v>7</v>
      </c>
      <c r="G8" s="23">
        <v>6.64</v>
      </c>
      <c r="H8" s="23">
        <v>28</v>
      </c>
      <c r="I8" s="23">
        <v>26.66</v>
      </c>
      <c r="J8" s="23">
        <v>24</v>
      </c>
      <c r="K8" s="23">
        <v>23.22</v>
      </c>
      <c r="L8" s="23">
        <v>16</v>
      </c>
      <c r="M8" s="23">
        <v>15.59</v>
      </c>
      <c r="N8" s="23">
        <v>5</v>
      </c>
      <c r="O8" s="23">
        <v>5</v>
      </c>
      <c r="P8" s="23">
        <v>0</v>
      </c>
      <c r="Q8" s="23">
        <v>0</v>
      </c>
      <c r="R8" s="5">
        <f t="shared" si="8"/>
        <v>80</v>
      </c>
      <c r="S8" s="5">
        <f t="shared" si="1"/>
        <v>77.11</v>
      </c>
      <c r="T8" s="4">
        <v>0</v>
      </c>
      <c r="U8" s="23">
        <v>0</v>
      </c>
      <c r="V8" s="4">
        <v>1</v>
      </c>
      <c r="W8" s="23">
        <v>1</v>
      </c>
      <c r="X8" s="23">
        <v>2</v>
      </c>
      <c r="Y8" s="23">
        <v>2</v>
      </c>
      <c r="Z8" s="31">
        <f t="shared" si="2"/>
        <v>3</v>
      </c>
      <c r="AA8" s="31">
        <f t="shared" si="3"/>
        <v>3</v>
      </c>
      <c r="AB8" s="47">
        <v>0</v>
      </c>
      <c r="AC8" s="6">
        <f t="shared" si="4"/>
        <v>83</v>
      </c>
      <c r="AD8" s="6">
        <f t="shared" si="0"/>
        <v>80.11</v>
      </c>
      <c r="AE8" s="7">
        <v>244894.05</v>
      </c>
      <c r="AF8" s="7">
        <v>1931.5</v>
      </c>
      <c r="AG8" s="7">
        <v>9400</v>
      </c>
      <c r="AH8" s="7">
        <v>0</v>
      </c>
      <c r="AI8" s="7">
        <v>66782.47</v>
      </c>
      <c r="AJ8" s="7">
        <v>27222.63</v>
      </c>
      <c r="AK8" s="8">
        <f t="shared" si="5"/>
        <v>350230.65</v>
      </c>
      <c r="AL8" s="9">
        <v>22699.68</v>
      </c>
      <c r="AM8" s="9">
        <v>0</v>
      </c>
      <c r="AN8" s="10">
        <f t="shared" si="6"/>
        <v>22699.68</v>
      </c>
      <c r="AO8" s="8">
        <f t="shared" si="7"/>
        <v>372930.33</v>
      </c>
    </row>
    <row r="9" spans="1:41" ht="30" x14ac:dyDescent="0.2">
      <c r="A9" s="12">
        <v>2023</v>
      </c>
      <c r="B9" s="12" t="s">
        <v>75</v>
      </c>
      <c r="C9" s="11" t="s">
        <v>52</v>
      </c>
      <c r="D9" s="11" t="s">
        <v>50</v>
      </c>
      <c r="E9" s="11" t="s">
        <v>42</v>
      </c>
      <c r="F9" s="23">
        <v>1988</v>
      </c>
      <c r="G9" s="23">
        <v>1898.0299999999975</v>
      </c>
      <c r="H9" s="23">
        <v>2804</v>
      </c>
      <c r="I9" s="23">
        <v>2670.5299999999979</v>
      </c>
      <c r="J9" s="23">
        <v>4033</v>
      </c>
      <c r="K9" s="23">
        <v>3821.4100000000108</v>
      </c>
      <c r="L9" s="23">
        <v>2816</v>
      </c>
      <c r="M9" s="23">
        <v>2678.1399999999985</v>
      </c>
      <c r="N9" s="23">
        <v>107</v>
      </c>
      <c r="O9" s="23">
        <v>106.45</v>
      </c>
      <c r="P9" s="23">
        <v>832</v>
      </c>
      <c r="Q9" s="23">
        <v>811.21999999999969</v>
      </c>
      <c r="R9" s="5">
        <f t="shared" si="8"/>
        <v>12580</v>
      </c>
      <c r="S9" s="5">
        <f t="shared" si="1"/>
        <v>11985.780000000004</v>
      </c>
      <c r="T9" s="4">
        <v>158</v>
      </c>
      <c r="U9" s="23">
        <v>152.38999999999999</v>
      </c>
      <c r="V9" s="4">
        <v>568</v>
      </c>
      <c r="W9" s="23">
        <v>493.59000000000026</v>
      </c>
      <c r="X9" s="23">
        <v>0</v>
      </c>
      <c r="Y9" s="23">
        <v>0</v>
      </c>
      <c r="Z9" s="31">
        <f t="shared" si="2"/>
        <v>726</v>
      </c>
      <c r="AA9" s="31">
        <f t="shared" si="3"/>
        <v>645.98000000000025</v>
      </c>
      <c r="AB9" s="47">
        <v>9</v>
      </c>
      <c r="AC9" s="6">
        <f t="shared" si="4"/>
        <v>13306</v>
      </c>
      <c r="AD9" s="6">
        <f t="shared" si="0"/>
        <v>12631.760000000004</v>
      </c>
      <c r="AE9" s="7">
        <v>35842457.030000001</v>
      </c>
      <c r="AF9" s="7">
        <v>300676.72000000009</v>
      </c>
      <c r="AG9" s="7">
        <v>3000</v>
      </c>
      <c r="AH9" s="7">
        <v>1427480.5599999998</v>
      </c>
      <c r="AI9" s="7">
        <v>5402096.6900000004</v>
      </c>
      <c r="AJ9" s="7">
        <v>4017922.69</v>
      </c>
      <c r="AK9" s="8">
        <f t="shared" si="5"/>
        <v>46993633.689999998</v>
      </c>
      <c r="AL9" s="9"/>
      <c r="AM9" s="9">
        <v>175000</v>
      </c>
      <c r="AN9" s="10">
        <f t="shared" si="6"/>
        <v>175000</v>
      </c>
      <c r="AO9" s="8">
        <f t="shared" si="7"/>
        <v>47168633.689999998</v>
      </c>
    </row>
    <row r="10" spans="1:41" ht="30" x14ac:dyDescent="0.2">
      <c r="A10" s="12">
        <v>2023</v>
      </c>
      <c r="B10" s="12" t="s">
        <v>75</v>
      </c>
      <c r="C10" s="11" t="s">
        <v>53</v>
      </c>
      <c r="D10" s="11" t="s">
        <v>50</v>
      </c>
      <c r="E10" s="11" t="s">
        <v>42</v>
      </c>
      <c r="F10" s="23">
        <v>8</v>
      </c>
      <c r="G10" s="23">
        <v>8</v>
      </c>
      <c r="H10" s="23">
        <v>35</v>
      </c>
      <c r="I10" s="23">
        <v>34.4</v>
      </c>
      <c r="J10" s="23">
        <v>205</v>
      </c>
      <c r="K10" s="23">
        <v>196.68</v>
      </c>
      <c r="L10" s="23">
        <v>38</v>
      </c>
      <c r="M10" s="23">
        <v>36.04</v>
      </c>
      <c r="N10" s="23">
        <v>3</v>
      </c>
      <c r="O10" s="23">
        <v>3</v>
      </c>
      <c r="P10" s="23">
        <v>0</v>
      </c>
      <c r="Q10" s="23">
        <v>0</v>
      </c>
      <c r="R10" s="5">
        <f t="shared" si="8"/>
        <v>289</v>
      </c>
      <c r="S10" s="5">
        <f t="shared" si="1"/>
        <v>278.12</v>
      </c>
      <c r="T10" s="4">
        <v>1</v>
      </c>
      <c r="U10" s="23">
        <v>1</v>
      </c>
      <c r="V10" s="4">
        <v>1</v>
      </c>
      <c r="W10" s="23">
        <v>1</v>
      </c>
      <c r="X10" s="23">
        <v>0</v>
      </c>
      <c r="Y10" s="23">
        <v>0</v>
      </c>
      <c r="Z10" s="31">
        <f t="shared" si="2"/>
        <v>2</v>
      </c>
      <c r="AA10" s="31">
        <f t="shared" si="3"/>
        <v>2</v>
      </c>
      <c r="AB10" s="47">
        <v>1</v>
      </c>
      <c r="AC10" s="6">
        <f t="shared" si="4"/>
        <v>291</v>
      </c>
      <c r="AD10" s="6">
        <f t="shared" si="0"/>
        <v>280.12</v>
      </c>
      <c r="AE10" s="7">
        <v>784358</v>
      </c>
      <c r="AF10" s="7">
        <v>17944</v>
      </c>
      <c r="AG10" s="7">
        <v>0</v>
      </c>
      <c r="AH10" s="7">
        <v>4973</v>
      </c>
      <c r="AI10" s="7">
        <v>215336</v>
      </c>
      <c r="AJ10" s="7">
        <v>81160</v>
      </c>
      <c r="AK10" s="8">
        <f t="shared" si="5"/>
        <v>1103771</v>
      </c>
      <c r="AL10" s="9">
        <v>7116</v>
      </c>
      <c r="AM10" s="9">
        <v>20215.68</v>
      </c>
      <c r="AN10" s="10">
        <f t="shared" si="6"/>
        <v>27331.68</v>
      </c>
      <c r="AO10" s="8">
        <f t="shared" si="7"/>
        <v>1131102.68</v>
      </c>
    </row>
    <row r="11" spans="1:41" ht="30" x14ac:dyDescent="0.2">
      <c r="A11" s="12">
        <v>2023</v>
      </c>
      <c r="B11" s="12" t="s">
        <v>75</v>
      </c>
      <c r="C11" s="11" t="s">
        <v>54</v>
      </c>
      <c r="D11" s="11" t="s">
        <v>50</v>
      </c>
      <c r="E11" s="11" t="s">
        <v>42</v>
      </c>
      <c r="F11" s="23">
        <v>26</v>
      </c>
      <c r="G11" s="23">
        <v>22.99</v>
      </c>
      <c r="H11" s="23">
        <v>128</v>
      </c>
      <c r="I11" s="23">
        <v>123.30000000000001</v>
      </c>
      <c r="J11" s="23">
        <v>239</v>
      </c>
      <c r="K11" s="23">
        <v>232.28999999999996</v>
      </c>
      <c r="L11" s="23">
        <v>88</v>
      </c>
      <c r="M11" s="23">
        <v>86.049999999999983</v>
      </c>
      <c r="N11" s="23">
        <v>6</v>
      </c>
      <c r="O11" s="23">
        <v>6</v>
      </c>
      <c r="P11" s="23">
        <v>0</v>
      </c>
      <c r="Q11" s="23">
        <v>0</v>
      </c>
      <c r="R11" s="5">
        <f t="shared" si="8"/>
        <v>487</v>
      </c>
      <c r="S11" s="5">
        <f t="shared" si="1"/>
        <v>470.63</v>
      </c>
      <c r="T11" s="4">
        <v>0</v>
      </c>
      <c r="U11" s="23">
        <v>0</v>
      </c>
      <c r="V11" s="4">
        <v>0</v>
      </c>
      <c r="W11" s="23">
        <v>0</v>
      </c>
      <c r="X11" s="23">
        <v>0</v>
      </c>
      <c r="Y11" s="23">
        <v>0</v>
      </c>
      <c r="Z11" s="31">
        <f t="shared" si="2"/>
        <v>0</v>
      </c>
      <c r="AA11" s="31">
        <f t="shared" si="3"/>
        <v>0</v>
      </c>
      <c r="AB11" s="47">
        <v>0</v>
      </c>
      <c r="AC11" s="6">
        <f t="shared" si="4"/>
        <v>487</v>
      </c>
      <c r="AD11" s="6">
        <f t="shared" si="0"/>
        <v>470.63</v>
      </c>
      <c r="AE11" s="7">
        <v>1374942</v>
      </c>
      <c r="AF11" s="7">
        <v>20708</v>
      </c>
      <c r="AG11" s="7">
        <v>0</v>
      </c>
      <c r="AH11" s="7">
        <v>30008</v>
      </c>
      <c r="AI11" s="7">
        <v>370257</v>
      </c>
      <c r="AJ11" s="7">
        <v>150985</v>
      </c>
      <c r="AK11" s="8">
        <f t="shared" si="5"/>
        <v>1946900</v>
      </c>
      <c r="AL11" s="9">
        <v>0</v>
      </c>
      <c r="AM11" s="9">
        <v>0</v>
      </c>
      <c r="AN11" s="10">
        <f t="shared" si="6"/>
        <v>0</v>
      </c>
      <c r="AO11" s="8">
        <f t="shared" si="7"/>
        <v>1946900</v>
      </c>
    </row>
    <row r="12" spans="1:41" ht="30" x14ac:dyDescent="0.2">
      <c r="A12" s="12">
        <v>2023</v>
      </c>
      <c r="B12" s="12" t="s">
        <v>75</v>
      </c>
      <c r="C12" s="11" t="s">
        <v>55</v>
      </c>
      <c r="D12" s="11" t="s">
        <v>50</v>
      </c>
      <c r="E12" s="11" t="s">
        <v>42</v>
      </c>
      <c r="F12" s="23">
        <v>2</v>
      </c>
      <c r="G12" s="23">
        <v>2</v>
      </c>
      <c r="H12" s="23">
        <v>6</v>
      </c>
      <c r="I12" s="23">
        <v>5.3</v>
      </c>
      <c r="J12" s="23">
        <v>25</v>
      </c>
      <c r="K12" s="23">
        <v>23.3</v>
      </c>
      <c r="L12" s="23">
        <v>8</v>
      </c>
      <c r="M12" s="23">
        <v>7.54</v>
      </c>
      <c r="N12" s="23">
        <v>1</v>
      </c>
      <c r="O12" s="23">
        <v>1</v>
      </c>
      <c r="P12" s="23">
        <v>0</v>
      </c>
      <c r="Q12" s="23">
        <v>0</v>
      </c>
      <c r="R12" s="5">
        <f t="shared" si="8"/>
        <v>42</v>
      </c>
      <c r="S12" s="5">
        <f t="shared" si="1"/>
        <v>39.14</v>
      </c>
      <c r="T12" s="4">
        <v>0</v>
      </c>
      <c r="U12" s="23">
        <v>0</v>
      </c>
      <c r="V12" s="4">
        <v>0</v>
      </c>
      <c r="W12" s="23">
        <v>0</v>
      </c>
      <c r="X12" s="23">
        <v>0</v>
      </c>
      <c r="Y12" s="23">
        <v>0</v>
      </c>
      <c r="Z12" s="31">
        <f t="shared" si="2"/>
        <v>0</v>
      </c>
      <c r="AA12" s="31">
        <f t="shared" si="3"/>
        <v>0</v>
      </c>
      <c r="AB12" s="47">
        <v>0</v>
      </c>
      <c r="AC12" s="6">
        <f t="shared" si="4"/>
        <v>42</v>
      </c>
      <c r="AD12" s="6">
        <f t="shared" si="0"/>
        <v>39.14</v>
      </c>
      <c r="AE12" s="7">
        <v>125419.70999999999</v>
      </c>
      <c r="AF12" s="7">
        <v>0</v>
      </c>
      <c r="AG12" s="7">
        <v>13114</v>
      </c>
      <c r="AH12" s="7">
        <v>201.42</v>
      </c>
      <c r="AI12" s="7">
        <v>32619.77</v>
      </c>
      <c r="AJ12" s="7">
        <v>14752.07</v>
      </c>
      <c r="AK12" s="8">
        <f t="shared" si="5"/>
        <v>186106.97</v>
      </c>
      <c r="AL12" s="9">
        <v>0</v>
      </c>
      <c r="AM12" s="9">
        <v>0</v>
      </c>
      <c r="AN12" s="10">
        <f t="shared" si="6"/>
        <v>0</v>
      </c>
      <c r="AO12" s="8">
        <f t="shared" si="7"/>
        <v>186106.97</v>
      </c>
    </row>
    <row r="13" spans="1:41" ht="30" x14ac:dyDescent="0.2">
      <c r="A13" s="12">
        <v>2023</v>
      </c>
      <c r="B13" s="12" t="s">
        <v>75</v>
      </c>
      <c r="C13" s="11" t="s">
        <v>56</v>
      </c>
      <c r="D13" s="11" t="s">
        <v>50</v>
      </c>
      <c r="E13" s="11" t="s">
        <v>42</v>
      </c>
      <c r="F13" s="23">
        <v>130</v>
      </c>
      <c r="G13" s="23">
        <v>117.63000000000005</v>
      </c>
      <c r="H13" s="23">
        <v>475</v>
      </c>
      <c r="I13" s="23">
        <v>447.95000000000039</v>
      </c>
      <c r="J13" s="23">
        <v>2231</v>
      </c>
      <c r="K13" s="23">
        <v>2077.4099999999889</v>
      </c>
      <c r="L13" s="23">
        <v>333</v>
      </c>
      <c r="M13" s="23">
        <v>316.10000000000002</v>
      </c>
      <c r="N13" s="23">
        <v>25</v>
      </c>
      <c r="O13" s="23">
        <v>23.18</v>
      </c>
      <c r="P13" s="23">
        <v>9</v>
      </c>
      <c r="Q13" s="23">
        <v>8.65</v>
      </c>
      <c r="R13" s="5">
        <f t="shared" si="8"/>
        <v>3203</v>
      </c>
      <c r="S13" s="5">
        <f t="shared" si="1"/>
        <v>2990.9199999999892</v>
      </c>
      <c r="T13" s="4">
        <v>29</v>
      </c>
      <c r="U13" s="23">
        <v>29</v>
      </c>
      <c r="V13" s="4">
        <v>0</v>
      </c>
      <c r="W13" s="4">
        <v>0</v>
      </c>
      <c r="X13" s="4">
        <v>0</v>
      </c>
      <c r="Y13" s="23">
        <v>0</v>
      </c>
      <c r="Z13" s="31">
        <f t="shared" si="2"/>
        <v>29</v>
      </c>
      <c r="AA13" s="31">
        <f t="shared" si="3"/>
        <v>29</v>
      </c>
      <c r="AB13" s="47">
        <v>3</v>
      </c>
      <c r="AC13" s="6">
        <f t="shared" si="4"/>
        <v>3232</v>
      </c>
      <c r="AD13" s="6">
        <f t="shared" si="0"/>
        <v>3019.9199999999892</v>
      </c>
      <c r="AE13" s="7">
        <v>8183286.6100000311</v>
      </c>
      <c r="AF13" s="7">
        <v>81828.419999999896</v>
      </c>
      <c r="AG13" s="7">
        <v>10700</v>
      </c>
      <c r="AH13" s="7">
        <v>67916.649999999994</v>
      </c>
      <c r="AI13" s="7">
        <v>2187728.6400000202</v>
      </c>
      <c r="AJ13" s="7">
        <v>811301.070000006</v>
      </c>
      <c r="AK13" s="8">
        <f t="shared" si="5"/>
        <v>11342761.390000058</v>
      </c>
      <c r="AL13" s="9">
        <v>85000</v>
      </c>
      <c r="AM13" s="9">
        <v>40000</v>
      </c>
      <c r="AN13" s="10">
        <f t="shared" si="6"/>
        <v>125000</v>
      </c>
      <c r="AO13" s="8">
        <f t="shared" si="7"/>
        <v>11467761.390000058</v>
      </c>
    </row>
    <row r="14" spans="1:41" ht="30" x14ac:dyDescent="0.2">
      <c r="A14" s="12">
        <v>2023</v>
      </c>
      <c r="B14" s="12" t="s">
        <v>75</v>
      </c>
      <c r="C14" s="11" t="s">
        <v>57</v>
      </c>
      <c r="D14" s="11" t="s">
        <v>50</v>
      </c>
      <c r="E14" s="11" t="s">
        <v>42</v>
      </c>
      <c r="F14" s="23">
        <v>328</v>
      </c>
      <c r="G14" s="23">
        <v>228.71</v>
      </c>
      <c r="H14" s="23">
        <v>261</v>
      </c>
      <c r="I14" s="23">
        <v>209.68</v>
      </c>
      <c r="J14" s="23">
        <v>300</v>
      </c>
      <c r="K14" s="23">
        <v>283.93</v>
      </c>
      <c r="L14" s="23">
        <v>88</v>
      </c>
      <c r="M14" s="23">
        <v>86.07</v>
      </c>
      <c r="N14" s="23">
        <v>13</v>
      </c>
      <c r="O14" s="23">
        <v>13</v>
      </c>
      <c r="P14" s="23">
        <v>98</v>
      </c>
      <c r="Q14" s="23">
        <v>96.23</v>
      </c>
      <c r="R14" s="5">
        <f t="shared" si="8"/>
        <v>1088</v>
      </c>
      <c r="S14" s="5">
        <f t="shared" si="1"/>
        <v>917.61999999999989</v>
      </c>
      <c r="T14" s="4">
        <v>0</v>
      </c>
      <c r="U14" s="23">
        <v>0</v>
      </c>
      <c r="V14" s="4">
        <v>15</v>
      </c>
      <c r="W14" s="23">
        <v>15</v>
      </c>
      <c r="X14" s="23">
        <v>0</v>
      </c>
      <c r="Y14" s="23">
        <v>0</v>
      </c>
      <c r="Z14" s="31">
        <f t="shared" si="2"/>
        <v>15</v>
      </c>
      <c r="AA14" s="31">
        <f t="shared" si="3"/>
        <v>15</v>
      </c>
      <c r="AB14" s="47">
        <v>0</v>
      </c>
      <c r="AC14" s="6">
        <f t="shared" si="4"/>
        <v>1103</v>
      </c>
      <c r="AD14" s="6">
        <f t="shared" si="0"/>
        <v>932.61999999999989</v>
      </c>
      <c r="AE14" s="7">
        <v>2702817.6500000004</v>
      </c>
      <c r="AF14" s="7">
        <v>19802.36</v>
      </c>
      <c r="AG14" s="7">
        <v>0</v>
      </c>
      <c r="AH14" s="7">
        <v>77383.94</v>
      </c>
      <c r="AI14" s="7">
        <v>495197.37</v>
      </c>
      <c r="AJ14" s="7">
        <v>282018.09999999998</v>
      </c>
      <c r="AK14" s="8">
        <f t="shared" si="5"/>
        <v>3577219.4200000004</v>
      </c>
      <c r="AL14" s="9">
        <v>236464.9</v>
      </c>
      <c r="AM14" s="9">
        <v>0</v>
      </c>
      <c r="AN14" s="10">
        <f t="shared" si="6"/>
        <v>236464.9</v>
      </c>
      <c r="AO14" s="8">
        <f t="shared" si="7"/>
        <v>3813684.3200000003</v>
      </c>
    </row>
    <row r="15" spans="1:41" ht="30" x14ac:dyDescent="0.2">
      <c r="A15" s="12">
        <v>2023</v>
      </c>
      <c r="B15" s="12" t="s">
        <v>75</v>
      </c>
      <c r="C15" s="11" t="s">
        <v>58</v>
      </c>
      <c r="D15" s="11" t="s">
        <v>50</v>
      </c>
      <c r="E15" s="11" t="s">
        <v>42</v>
      </c>
      <c r="F15" s="23">
        <v>31</v>
      </c>
      <c r="G15" s="23">
        <v>29.76</v>
      </c>
      <c r="H15" s="23">
        <v>32</v>
      </c>
      <c r="I15" s="23">
        <v>31.6</v>
      </c>
      <c r="J15" s="23">
        <v>20</v>
      </c>
      <c r="K15" s="23">
        <v>19.510000000000002</v>
      </c>
      <c r="L15" s="23">
        <v>0</v>
      </c>
      <c r="M15" s="23">
        <v>0</v>
      </c>
      <c r="N15" s="23">
        <v>5</v>
      </c>
      <c r="O15" s="23">
        <v>5</v>
      </c>
      <c r="P15" s="23">
        <v>0</v>
      </c>
      <c r="Q15" s="23">
        <v>0</v>
      </c>
      <c r="R15" s="5">
        <f t="shared" si="8"/>
        <v>88</v>
      </c>
      <c r="S15" s="5">
        <f t="shared" si="1"/>
        <v>85.87</v>
      </c>
      <c r="T15" s="4">
        <v>0</v>
      </c>
      <c r="U15" s="23">
        <v>0</v>
      </c>
      <c r="V15" s="4">
        <v>0</v>
      </c>
      <c r="W15" s="4">
        <v>0</v>
      </c>
      <c r="X15" s="4">
        <v>0</v>
      </c>
      <c r="Y15" s="23">
        <v>0</v>
      </c>
      <c r="Z15" s="31">
        <f t="shared" si="2"/>
        <v>0</v>
      </c>
      <c r="AA15" s="31">
        <f t="shared" si="3"/>
        <v>0</v>
      </c>
      <c r="AB15" s="47">
        <v>0</v>
      </c>
      <c r="AC15" s="6">
        <f t="shared" si="4"/>
        <v>88</v>
      </c>
      <c r="AD15" s="6">
        <f t="shared" si="0"/>
        <v>85.87</v>
      </c>
      <c r="AE15" s="7">
        <v>294776.50999999995</v>
      </c>
      <c r="AF15" s="7">
        <v>6423.99</v>
      </c>
      <c r="AG15" s="7">
        <v>0</v>
      </c>
      <c r="AH15" s="7">
        <v>0</v>
      </c>
      <c r="AI15" s="7">
        <v>40049.599999999999</v>
      </c>
      <c r="AJ15" s="7">
        <v>28760.73</v>
      </c>
      <c r="AK15" s="8">
        <f t="shared" si="5"/>
        <v>370010.8299999999</v>
      </c>
      <c r="AL15" s="9">
        <v>0</v>
      </c>
      <c r="AM15" s="9">
        <v>0</v>
      </c>
      <c r="AN15" s="10">
        <f t="shared" si="6"/>
        <v>0</v>
      </c>
      <c r="AO15" s="8">
        <f t="shared" si="7"/>
        <v>370010.8299999999</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2" priority="54">
      <formula>AND(NOT(ISBLANK(C2)),ISBLANK(E2))</formula>
    </cfRule>
  </conditionalFormatting>
  <conditionalFormatting sqref="F2:F40 H2:H40 J2:J40 L2:L40 N2:N40 P2:P5 T2:T6 V2 V4:V6 V16:V40 T14 V14 T16:T40 V8:V10 U3:X3 P8:P40 T8:T10">
    <cfRule type="expression" dxfId="21" priority="53">
      <formula>AND(NOT(ISBLANK(G2)),ISBLANK(F2))</formula>
    </cfRule>
  </conditionalFormatting>
  <conditionalFormatting sqref="G2:G40 I2:I40 K2:K40 M2:M40 O2:O40 Q2:Q5 U2 W2:X2 W4:X6 U4:U6 W8:X10 W14:X14 W16:X40 U16:U40 U14 Q8:Q40 U8:U10">
    <cfRule type="expression" dxfId="20" priority="52">
      <formula>AND(NOT(ISBLANK(F2)),ISBLANK(G2))</formula>
    </cfRule>
  </conditionalFormatting>
  <conditionalFormatting sqref="T13 V13:X13">
    <cfRule type="expression" dxfId="19" priority="22">
      <formula>AND(NOT(ISBLANK(U13)),ISBLANK(T13))</formula>
    </cfRule>
  </conditionalFormatting>
  <conditionalFormatting sqref="U13">
    <cfRule type="expression" dxfId="18" priority="21">
      <formula>AND(NOT(ISBLANK(T13)),ISBLANK(U13))</formula>
    </cfRule>
  </conditionalFormatting>
  <conditionalFormatting sqref="T15 V15:X15">
    <cfRule type="expression" dxfId="17" priority="20">
      <formula>AND(NOT(ISBLANK(U15)),ISBLANK(T15))</formula>
    </cfRule>
  </conditionalFormatting>
  <conditionalFormatting sqref="U15">
    <cfRule type="expression" dxfId="16" priority="19">
      <formula>AND(NOT(ISBLANK(T15)),ISBLANK(U15))</formula>
    </cfRule>
  </conditionalFormatting>
  <conditionalFormatting sqref="Y3">
    <cfRule type="expression" dxfId="15" priority="17">
      <formula>AND(NOT(ISBLANK(W3)),ISBLANK(Y3))</formula>
    </cfRule>
  </conditionalFormatting>
  <conditionalFormatting sqref="Y8:Y10 Y13:Y16">
    <cfRule type="expression" dxfId="14" priority="16">
      <formula>AND(NOT(ISBLANK(W8)),ISBLANK(Y8))</formula>
    </cfRule>
  </conditionalFormatting>
  <conditionalFormatting sqref="P7">
    <cfRule type="expression" dxfId="13" priority="15">
      <formula>AND(NOT(ISBLANK(Q7)),ISBLANK(P7))</formula>
    </cfRule>
  </conditionalFormatting>
  <conditionalFormatting sqref="Q7">
    <cfRule type="expression" dxfId="12" priority="14">
      <formula>AND(NOT(ISBLANK(P7)),ISBLANK(Q7))</formula>
    </cfRule>
  </conditionalFormatting>
  <conditionalFormatting sqref="P6">
    <cfRule type="expression" dxfId="11" priority="11">
      <formula>AND(NOT(ISBLANK(Q6)),ISBLANK(P6))</formula>
    </cfRule>
  </conditionalFormatting>
  <conditionalFormatting sqref="Q6">
    <cfRule type="expression" dxfId="10" priority="10">
      <formula>AND(NOT(ISBLANK(P6)),ISBLANK(Q6))</formula>
    </cfRule>
  </conditionalFormatting>
  <conditionalFormatting sqref="Y7">
    <cfRule type="expression" dxfId="9" priority="9">
      <formula>AND(NOT(ISBLANK(W7)),ISBLANK(Y7))</formula>
    </cfRule>
  </conditionalFormatting>
  <conditionalFormatting sqref="T7 V7">
    <cfRule type="expression" dxfId="8" priority="8">
      <formula>AND(NOT(ISBLANK(U7)),ISBLANK(T7))</formula>
    </cfRule>
  </conditionalFormatting>
  <conditionalFormatting sqref="W7:X7 U7">
    <cfRule type="expression" dxfId="7" priority="7">
      <formula>AND(NOT(ISBLANK(T7)),ISBLANK(U7))</formula>
    </cfRule>
  </conditionalFormatting>
  <conditionalFormatting sqref="Y11">
    <cfRule type="expression" dxfId="6" priority="6">
      <formula>AND(NOT(ISBLANK(W11)),ISBLANK(Y11))</formula>
    </cfRule>
  </conditionalFormatting>
  <conditionalFormatting sqref="T11 V11">
    <cfRule type="expression" dxfId="5" priority="5">
      <formula>AND(NOT(ISBLANK(U11)),ISBLANK(T11))</formula>
    </cfRule>
  </conditionalFormatting>
  <conditionalFormatting sqref="W11:X11 U11">
    <cfRule type="expression" dxfId="4" priority="4">
      <formula>AND(NOT(ISBLANK(T11)),ISBLANK(U11))</formula>
    </cfRule>
  </conditionalFormatting>
  <conditionalFormatting sqref="Y12">
    <cfRule type="expression" dxfId="3" priority="3">
      <formula>AND(NOT(ISBLANK(W12)),ISBLANK(Y12))</formula>
    </cfRule>
  </conditionalFormatting>
  <conditionalFormatting sqref="T12 V12">
    <cfRule type="expression" dxfId="2" priority="2">
      <formula>AND(NOT(ISBLANK(U12)),ISBLANK(T12))</formula>
    </cfRule>
  </conditionalFormatting>
  <conditionalFormatting sqref="W12:X12 U12">
    <cfRule type="expression" dxfId="1" priority="1">
      <formula>AND(NOT(ISBLANK(T12)),ISBLANK(U12))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70</v>
      </c>
      <c r="D7" s="11" t="s">
        <v>49</v>
      </c>
      <c r="E7" s="11" t="s">
        <v>50</v>
      </c>
      <c r="F7" s="48" t="s">
        <v>42</v>
      </c>
      <c r="G7" s="49"/>
      <c r="H7" s="54"/>
    </row>
    <row r="8" spans="1:8" ht="49.5" customHeight="1" x14ac:dyDescent="0.2">
      <c r="B8" s="53">
        <v>2022</v>
      </c>
      <c r="C8" s="12" t="s">
        <v>71</v>
      </c>
      <c r="D8" s="11" t="s">
        <v>51</v>
      </c>
      <c r="E8" s="11" t="s">
        <v>50</v>
      </c>
      <c r="F8" s="48" t="s">
        <v>42</v>
      </c>
      <c r="G8" s="49"/>
      <c r="H8" s="54"/>
    </row>
    <row r="9" spans="1:8" ht="80.25" customHeight="1" x14ac:dyDescent="0.2">
      <c r="B9" s="53">
        <v>2022</v>
      </c>
      <c r="C9" s="12" t="s">
        <v>72</v>
      </c>
      <c r="D9" s="11" t="s">
        <v>52</v>
      </c>
      <c r="E9" s="11" t="s">
        <v>50</v>
      </c>
      <c r="F9" s="48" t="s">
        <v>42</v>
      </c>
      <c r="G9" s="49"/>
      <c r="H9" s="49"/>
    </row>
    <row r="10" spans="1:8" ht="49.5" customHeight="1" x14ac:dyDescent="0.2">
      <c r="B10" s="53">
        <v>2022</v>
      </c>
      <c r="C10" s="12" t="s">
        <v>73</v>
      </c>
      <c r="D10" s="11" t="s">
        <v>53</v>
      </c>
      <c r="E10" s="11" t="s">
        <v>50</v>
      </c>
      <c r="F10" s="48" t="s">
        <v>42</v>
      </c>
      <c r="G10" s="49"/>
      <c r="H10" s="54"/>
    </row>
    <row r="11" spans="1:8" ht="49.5" customHeight="1" x14ac:dyDescent="0.2">
      <c r="B11" s="53">
        <v>2022</v>
      </c>
      <c r="C11" s="12" t="s">
        <v>41</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72</v>
      </c>
    </row>
    <row r="5" spans="2:9" x14ac:dyDescent="0.2">
      <c r="B5" s="18" t="s">
        <v>118</v>
      </c>
      <c r="C5" s="3" t="s">
        <v>129</v>
      </c>
      <c r="D5" s="19" t="s">
        <v>123</v>
      </c>
      <c r="F5" s="3" t="s">
        <v>49</v>
      </c>
      <c r="G5" s="1" t="s">
        <v>130</v>
      </c>
      <c r="H5" s="22" t="s">
        <v>43</v>
      </c>
      <c r="I5" s="1" t="s">
        <v>73</v>
      </c>
    </row>
    <row r="6" spans="2:9" x14ac:dyDescent="0.2">
      <c r="B6" s="18" t="s">
        <v>118</v>
      </c>
      <c r="C6" s="3" t="s">
        <v>131</v>
      </c>
      <c r="D6" s="19" t="s">
        <v>123</v>
      </c>
      <c r="F6" s="3" t="s">
        <v>44</v>
      </c>
      <c r="G6" s="1" t="s">
        <v>132</v>
      </c>
      <c r="H6" s="22" t="s">
        <v>123</v>
      </c>
      <c r="I6" s="1" t="s">
        <v>41</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70</v>
      </c>
    </row>
    <row r="15" spans="2:9" x14ac:dyDescent="0.2">
      <c r="B15" s="18" t="s">
        <v>132</v>
      </c>
      <c r="C15" s="3" t="s">
        <v>134</v>
      </c>
      <c r="D15" s="19" t="s">
        <v>50</v>
      </c>
      <c r="F15" s="3" t="s">
        <v>151</v>
      </c>
      <c r="G15" s="1" t="s">
        <v>152</v>
      </c>
      <c r="I15" s="1" t="s">
        <v>71</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D2AA67-C232-4301-830F-2CA0E89DEB86}"/>
</file>

<file path=customXml/itemProps2.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564D7683-5563-4A75-B85B-E80E0FC4ACE5}">
  <ds:schemaRefs>
    <ds:schemaRef ds:uri="http://purl.org/dc/terms/"/>
    <ds:schemaRef ds:uri="662745e8-e224-48e8-a2e3-254862b8c2f5"/>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 ds:uri="http://schemas.openxmlformats.org/package/2006/metadata/core-properties"/>
    <ds:schemaRef ds:uri="http://purl.org/dc/dcmitype/"/>
  </ds:schemaRefs>
</ds:datastoreItem>
</file>

<file path=customXml/itemProps5.xml><?xml version="1.0" encoding="utf-8"?>
<ds:datastoreItem xmlns:ds="http://schemas.openxmlformats.org/officeDocument/2006/customXml" ds:itemID="{0657C12D-5CBF-4F21-95D5-5A402A54BD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2023-06-29T14:30:12Z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