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/Downloads/"/>
    </mc:Choice>
  </mc:AlternateContent>
  <xr:revisionPtr revIDLastSave="0" documentId="13_ncr:40009_{AFDADDB7-781F-2148-8C53-059A05C3462C}" xr6:coauthVersionLast="45" xr6:coauthVersionMax="45" xr10:uidLastSave="{00000000-0000-0000-0000-000000000000}"/>
  <bookViews>
    <workbookView xWindow="140" yWindow="1480" windowWidth="28240" windowHeight="17560" activeTab="1"/>
  </bookViews>
  <sheets>
    <sheet name="Alvo" sheetId="2" r:id="rId1"/>
    <sheet name="Personalidade" sheetId="4" r:id="rId2"/>
    <sheet name="Critica" sheetId="6" r:id="rId3"/>
    <sheet name="Foco" sheetId="5" r:id="rId4"/>
  </sheets>
  <definedNames>
    <definedName name="Dilma_vs_Lula__2016_2020_Personalidad" localSheetId="1">Personalidade!$A$1:$H$7</definedName>
    <definedName name="Dilma_vs_Lula_Crítica___Período___Plataforma" localSheetId="2">Critica!$A$2:$D$11</definedName>
    <definedName name="Dilma_vs_Lula_Crítica___Período___Plataforma_1" localSheetId="2">Critica!$A$15:$D$24</definedName>
    <definedName name="dilma_vs_lula_Foco___período__plataforma_AGORA_SIM_PRA_VALER_1" localSheetId="3">Foco!$A$2:$D$11</definedName>
    <definedName name="dilma_vs_lula_Foco___período__plataforma_AGORA_SIM_PRA_VALER_2" localSheetId="3">Foco!$A$15:$D$24</definedName>
    <definedName name="dilma_vs_lula_Foco___período__plataforma_AGORA_SIM_PRA_VALER_3" localSheetId="3">Foco!$A$28:$D$37</definedName>
    <definedName name="dilma_vs_lula_Foco___período__plataforma_AGORA_SIM_PRA_VALER_4" localSheetId="3">Foco!$A$41:$D$50</definedName>
    <definedName name="Dilva_vs_Lula_Foco___Período___Plataforma_AGORA_SIM" localSheetId="3">Foco!$A$2:$D$11</definedName>
    <definedName name="Dilva_vs_Lula_Foco___Período___Plataforma_AGORA_SIM_1" localSheetId="3">Foco!$A$15:$D$24</definedName>
    <definedName name="Dilva_vs_Lula_Foco___Período___Plataforma_AGORA_SIM_2" localSheetId="3">Foco!$A$15:$D$24</definedName>
    <definedName name="Dilva_vs_Lula_Foco___Período___Plataforma_AGORA_SIM_3" localSheetId="3">Foco!$A$28:$D$37</definedName>
    <definedName name="Dilva_vs_Lula_Foco___Período___Plataforma_AGORA_SIM_4" localSheetId="3">Foco!$A$41:$D$50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5" l="1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C42" i="5"/>
  <c r="D42" i="5"/>
  <c r="B42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B30" i="5"/>
  <c r="B31" i="5"/>
  <c r="B32" i="5"/>
  <c r="B33" i="5"/>
  <c r="B34" i="5"/>
  <c r="B35" i="5"/>
  <c r="B36" i="5"/>
  <c r="B37" i="5"/>
  <c r="B38" i="5"/>
  <c r="B29" i="5"/>
  <c r="C17" i="5"/>
  <c r="C18" i="5"/>
  <c r="C19" i="5"/>
  <c r="C20" i="5"/>
  <c r="C21" i="5"/>
  <c r="C22" i="5"/>
  <c r="C23" i="5"/>
  <c r="C24" i="5"/>
  <c r="C25" i="5"/>
  <c r="C16" i="5"/>
  <c r="B17" i="5"/>
  <c r="B18" i="5"/>
  <c r="B19" i="5"/>
  <c r="B20" i="5"/>
  <c r="B21" i="5"/>
  <c r="B22" i="5"/>
  <c r="B23" i="5"/>
  <c r="B24" i="5"/>
  <c r="B25" i="5"/>
  <c r="B16" i="5"/>
  <c r="D25" i="5"/>
  <c r="D23" i="5"/>
  <c r="D22" i="5"/>
  <c r="D21" i="5"/>
  <c r="D19" i="5"/>
  <c r="D18" i="5"/>
  <c r="D17" i="5"/>
  <c r="D16" i="5"/>
  <c r="C12" i="5"/>
  <c r="B12" i="5"/>
  <c r="D12" i="5" s="1"/>
  <c r="D11" i="5"/>
  <c r="D10" i="5"/>
  <c r="D9" i="5"/>
  <c r="D8" i="5"/>
  <c r="D7" i="5"/>
  <c r="D6" i="5"/>
  <c r="D5" i="5"/>
  <c r="D4" i="5"/>
  <c r="D3" i="5"/>
  <c r="D43" i="6"/>
  <c r="D44" i="6"/>
  <c r="D45" i="6"/>
  <c r="D46" i="6"/>
  <c r="D47" i="6"/>
  <c r="D48" i="6"/>
  <c r="D49" i="6"/>
  <c r="D50" i="6"/>
  <c r="D51" i="6"/>
  <c r="D42" i="6"/>
  <c r="C43" i="6"/>
  <c r="C44" i="6"/>
  <c r="C45" i="6"/>
  <c r="C46" i="6"/>
  <c r="C47" i="6"/>
  <c r="C48" i="6"/>
  <c r="C49" i="6"/>
  <c r="C50" i="6"/>
  <c r="C51" i="6"/>
  <c r="C42" i="6"/>
  <c r="B43" i="6"/>
  <c r="B44" i="6"/>
  <c r="B45" i="6"/>
  <c r="B46" i="6"/>
  <c r="B47" i="6"/>
  <c r="B48" i="6"/>
  <c r="B49" i="6"/>
  <c r="B50" i="6"/>
  <c r="B51" i="6"/>
  <c r="B42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C29" i="6"/>
  <c r="D29" i="6"/>
  <c r="B29" i="6"/>
  <c r="D17" i="6"/>
  <c r="D18" i="6"/>
  <c r="D19" i="6"/>
  <c r="D20" i="6"/>
  <c r="D21" i="6"/>
  <c r="D22" i="6"/>
  <c r="D23" i="6"/>
  <c r="D24" i="6"/>
  <c r="D25" i="6"/>
  <c r="D16" i="6"/>
  <c r="C17" i="6"/>
  <c r="C18" i="6"/>
  <c r="C19" i="6"/>
  <c r="C20" i="6"/>
  <c r="C21" i="6"/>
  <c r="C22" i="6"/>
  <c r="C23" i="6"/>
  <c r="C24" i="6"/>
  <c r="C25" i="6"/>
  <c r="C16" i="6"/>
  <c r="B17" i="6"/>
  <c r="B18" i="6"/>
  <c r="B19" i="6"/>
  <c r="B20" i="6"/>
  <c r="B21" i="6"/>
  <c r="B22" i="6"/>
  <c r="B23" i="6"/>
  <c r="B24" i="6"/>
  <c r="B25" i="6"/>
  <c r="B16" i="6"/>
  <c r="C12" i="6"/>
  <c r="B12" i="6"/>
  <c r="D4" i="6"/>
  <c r="D5" i="6"/>
  <c r="D6" i="6"/>
  <c r="D7" i="6"/>
  <c r="D8" i="6"/>
  <c r="D9" i="6"/>
  <c r="D10" i="6"/>
  <c r="D11" i="6"/>
  <c r="D12" i="6"/>
  <c r="D3" i="6"/>
  <c r="I34" i="4"/>
  <c r="I35" i="4"/>
  <c r="I36" i="4"/>
  <c r="I37" i="4"/>
  <c r="I38" i="4"/>
  <c r="I39" i="4"/>
  <c r="I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H33" i="4"/>
  <c r="G33" i="4"/>
  <c r="F33" i="4"/>
  <c r="E33" i="4"/>
  <c r="D33" i="4"/>
  <c r="C33" i="4"/>
  <c r="B3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C23" i="4"/>
  <c r="D23" i="4"/>
  <c r="E23" i="4"/>
  <c r="F23" i="4"/>
  <c r="G23" i="4"/>
  <c r="H23" i="4"/>
  <c r="I23" i="4"/>
  <c r="B23" i="4"/>
  <c r="I14" i="4"/>
  <c r="I15" i="4"/>
  <c r="I16" i="4"/>
  <c r="I17" i="4"/>
  <c r="I18" i="4"/>
  <c r="I19" i="4"/>
  <c r="I13" i="4"/>
  <c r="H14" i="4"/>
  <c r="H15" i="4"/>
  <c r="H16" i="4"/>
  <c r="H17" i="4"/>
  <c r="H18" i="4"/>
  <c r="H19" i="4"/>
  <c r="H13" i="4"/>
  <c r="G14" i="4"/>
  <c r="G15" i="4"/>
  <c r="G16" i="4"/>
  <c r="G17" i="4"/>
  <c r="G18" i="4"/>
  <c r="G19" i="4"/>
  <c r="G13" i="4"/>
  <c r="F14" i="4"/>
  <c r="F15" i="4"/>
  <c r="F16" i="4"/>
  <c r="F17" i="4"/>
  <c r="F18" i="4"/>
  <c r="F19" i="4"/>
  <c r="F13" i="4"/>
  <c r="E14" i="4"/>
  <c r="E15" i="4"/>
  <c r="E16" i="4"/>
  <c r="E17" i="4"/>
  <c r="E18" i="4"/>
  <c r="E19" i="4"/>
  <c r="E13" i="4"/>
  <c r="D14" i="4"/>
  <c r="D15" i="4"/>
  <c r="D16" i="4"/>
  <c r="D17" i="4"/>
  <c r="D18" i="4"/>
  <c r="D19" i="4"/>
  <c r="D13" i="4"/>
  <c r="C14" i="4"/>
  <c r="C15" i="4"/>
  <c r="C16" i="4"/>
  <c r="C17" i="4"/>
  <c r="C18" i="4"/>
  <c r="C19" i="4"/>
  <c r="C13" i="4"/>
  <c r="B19" i="4"/>
  <c r="B18" i="4"/>
  <c r="B17" i="4"/>
  <c r="B16" i="4"/>
  <c r="B15" i="4"/>
  <c r="B14" i="4"/>
  <c r="B13" i="4"/>
  <c r="I4" i="4"/>
  <c r="I5" i="4"/>
  <c r="I6" i="4"/>
  <c r="I9" i="4" s="1"/>
  <c r="I7" i="4"/>
  <c r="I8" i="4"/>
  <c r="I3" i="4"/>
  <c r="C9" i="4"/>
  <c r="D9" i="4"/>
  <c r="E9" i="4"/>
  <c r="F9" i="4"/>
  <c r="G9" i="4"/>
  <c r="H9" i="4"/>
  <c r="B9" i="4"/>
  <c r="D25" i="2"/>
  <c r="D26" i="2"/>
  <c r="D27" i="2"/>
  <c r="D24" i="2"/>
  <c r="C25" i="2"/>
  <c r="C26" i="2"/>
  <c r="C27" i="2"/>
  <c r="C24" i="2"/>
  <c r="B25" i="2"/>
  <c r="B26" i="2"/>
  <c r="B27" i="2"/>
  <c r="B24" i="2"/>
  <c r="E18" i="2"/>
  <c r="E19" i="2"/>
  <c r="E20" i="2"/>
  <c r="E17" i="2"/>
  <c r="D18" i="2"/>
  <c r="D19" i="2"/>
  <c r="D20" i="2"/>
  <c r="D17" i="2"/>
  <c r="C18" i="2"/>
  <c r="C19" i="2"/>
  <c r="C20" i="2"/>
  <c r="C17" i="2"/>
  <c r="B18" i="2"/>
  <c r="B19" i="2"/>
  <c r="B20" i="2"/>
  <c r="B17" i="2"/>
  <c r="D11" i="2"/>
  <c r="D12" i="2"/>
  <c r="D13" i="2"/>
  <c r="D10" i="2"/>
  <c r="C11" i="2"/>
  <c r="C12" i="2"/>
  <c r="E12" i="2" s="1"/>
  <c r="C13" i="2"/>
  <c r="C10" i="2"/>
  <c r="B13" i="2"/>
  <c r="B11" i="2"/>
  <c r="E11" i="2" s="1"/>
  <c r="B12" i="2"/>
  <c r="B10" i="2"/>
  <c r="E10" i="2" s="1"/>
  <c r="C6" i="2"/>
  <c r="D6" i="2"/>
  <c r="B6" i="2"/>
  <c r="E4" i="2"/>
  <c r="E5" i="2"/>
  <c r="E3" i="2"/>
  <c r="D24" i="5" l="1"/>
  <c r="D20" i="5"/>
  <c r="E13" i="2"/>
  <c r="E6" i="2"/>
</calcChain>
</file>

<file path=xl/connections.xml><?xml version="1.0" encoding="utf-8"?>
<connections xmlns="http://schemas.openxmlformats.org/spreadsheetml/2006/main">
  <connection id="1" name="Dilma vs Lula Crítica + Período + Plataforma" type="6" refreshedVersion="6" background="1" saveData="1">
    <textPr codePage="65001" sourceFile="/Users/viktor/Downloads/Dilma vs Lula Crítica + Período + Plataforma.csv" decimal="," thousands="." tab="0" comma="1">
      <textFields count="4">
        <textField/>
        <textField/>
        <textField/>
        <textField/>
      </textFields>
    </textPr>
  </connection>
  <connection id="2" name="Dilma vs Lula Crítica + Período + Plataforma1" type="6" refreshedVersion="6" background="1" saveData="1">
    <textPr codePage="65001" sourceFile="/Users/viktor/Downloads/Dilma vs Lula Crítica + Período + Plataforma.csv" decimal="," thousands="." tab="0" comma="1">
      <textFields count="4">
        <textField/>
        <textField/>
        <textField/>
        <textField/>
      </textFields>
    </textPr>
  </connection>
  <connection id="3" name="dilma vs lula Foco + período +plataforma AGORA SIM PRA VALER1" type="6" refreshedVersion="6" background="1" saveData="1">
    <textPr codePage="65001" sourceFile="/Users/viktor/Downloads/dilma vs lula Foco + período +plataforma AGORA SIM PRA VALER.csv" decimal="," thousands="." tab="0" comma="1">
      <textFields count="4">
        <textField/>
        <textField/>
        <textField/>
        <textField/>
      </textFields>
    </textPr>
  </connection>
  <connection id="4" name="dilma vs lula Foco + período +plataforma AGORA SIM PRA VALER11" type="6" refreshedVersion="6" background="1" saveData="1">
    <textPr codePage="65001" sourceFile="/Users/viktor/Downloads/dilma vs lula Foco + período +plataforma AGORA SIM PRA VALER.csv" decimal="," thousands="." tab="0" comma="1">
      <textFields count="4">
        <textField/>
        <textField/>
        <textField/>
        <textField/>
      </textFields>
    </textPr>
  </connection>
  <connection id="5" name="dilma vs lula Foco + período +plataforma AGORA SIM PRA VALER12" type="6" refreshedVersion="6" background="1" saveData="1">
    <textPr codePage="65001" sourceFile="/Users/viktor/Downloads/dilma vs lula Foco + período +plataforma AGORA SIM PRA VALER.csv" decimal="," thousands="." tab="0" comma="1">
      <textFields count="4">
        <textField/>
        <textField/>
        <textField/>
        <textField/>
      </textFields>
    </textPr>
  </connection>
  <connection id="6" name="dilma vs lula Foco + período +plataforma AGORA SIM PRA VALER13" type="6" refreshedVersion="6" background="1" saveData="1">
    <textPr codePage="65001" sourceFile="/Users/viktor/Downloads/dilma vs lula Foco + período +plataforma AGORA SIM PRA VALER.csv" decimal="," thousands="." tab="0" comma="1">
      <textFields count="4">
        <textField/>
        <textField/>
        <textField/>
        <textField/>
      </textFields>
    </textPr>
  </connection>
  <connection id="7" name="Dilma vs Lula_ 2016+2020+Personalidad" type="6" refreshedVersion="6" background="1" saveData="1">
    <textPr codePage="65001" sourceFile="/Users/viktor/Downloads/Dilma vs Lula_ 2016+2020+Personalida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Dilva vs Lula Foco + Período + Plataforma AGORA SIM" type="6" refreshedVersion="6" background="1" saveData="1">
    <textPr codePage="65001" sourceFile="/Users/viktor/Downloads/Dilva vs Lula Foco + Período + Plataforma AGORA SIM.csv" decimal="," thousands="." tab="0" comma="1">
      <textFields count="4">
        <textField/>
        <textField/>
        <textField/>
        <textField/>
      </textFields>
    </textPr>
  </connection>
  <connection id="9" name="Dilva vs Lula Foco + Período + Plataforma AGORA SIM1" type="6" refreshedVersion="6" background="1" saveData="1">
    <textPr codePage="65001" sourceFile="/Users/viktor/Downloads/Dilva vs Lula Foco + Período + Plataforma AGORA SIM.csv" decimal="," thousands="." tab="0" comma="1">
      <textFields count="4">
        <textField/>
        <textField/>
        <textField/>
        <textField/>
      </textFields>
    </textPr>
  </connection>
  <connection id="10" name="Dilva vs Lula Foco + Período + Plataforma AGORA SIM2" type="6" refreshedVersion="6" background="1" saveData="1">
    <textPr codePage="65001" sourceFile="/Users/viktor/Downloads/Dilva vs Lula Foco + Período + Plataforma AGORA SIM.csv" decimal="," thousands="." tab="0" comma="1">
      <textFields count="4">
        <textField/>
        <textField/>
        <textField/>
        <textField/>
      </textFields>
    </textPr>
  </connection>
  <connection id="11" name="Dilva vs Lula Foco + Período + Plataforma AGORA SIM3" type="6" refreshedVersion="6" background="1" saveData="1">
    <textPr codePage="65001" sourceFile="/Users/viktor/Downloads/Dilva vs Lula Foco + Período + Plataforma AGORA SIM.csv" decimal="," thousands="." tab="0" comma="1">
      <textFields count="4">
        <textField/>
        <textField/>
        <textField/>
        <textField/>
      </textFields>
    </textPr>
  </connection>
  <connection id="12" name="Dilva vs Lula Foco + Período + Plataforma AGORA SIM4" type="6" refreshedVersion="6" background="1" saveData="1">
    <textPr codePage="65001" sourceFile="/Users/viktor/Downloads/Dilva vs Lula Foco + Período + Plataforma AGORA SIM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<sst xmlns="http://schemas.openxmlformats.org/spreadsheetml/2006/main" count="231" uniqueCount="41">
  <si>
    <t>Alvo</t>
  </si>
  <si>
    <t>Dilma</t>
  </si>
  <si>
    <t>Lula</t>
  </si>
  <si>
    <t>Ambos</t>
  </si>
  <si>
    <t>Total</t>
  </si>
  <si>
    <t>2015-2016 FB</t>
  </si>
  <si>
    <t>2019-2020 FB</t>
  </si>
  <si>
    <t>2019-2020 WA</t>
  </si>
  <si>
    <t>FREQUÊNCIA ESPERADA</t>
  </si>
  <si>
    <t>CASOS</t>
  </si>
  <si>
    <t>RESÍDUOS BRUTOS</t>
  </si>
  <si>
    <t>RESÍDUOS PADRONIZADOS</t>
  </si>
  <si>
    <t>Frequência esperada = (Marginal Linha x Marginal Coluna) / Total</t>
  </si>
  <si>
    <t>Resíduo Bruto = Frequência Obtida - Frequência Esperada</t>
  </si>
  <si>
    <t>Resíduo Padronizado = Resíduo Bruto / (Raiz(Frequência Esperada))</t>
  </si>
  <si>
    <t>Antipatia</t>
  </si>
  <si>
    <t>Desgosto</t>
  </si>
  <si>
    <t>Destempero</t>
  </si>
  <si>
    <t>Estupidez</t>
  </si>
  <si>
    <t>Suspeição</t>
  </si>
  <si>
    <t>Vacilação</t>
  </si>
  <si>
    <t>Manipulação</t>
  </si>
  <si>
    <t>Dilma 2016 FB</t>
  </si>
  <si>
    <t>Dilma 2020 FB</t>
  </si>
  <si>
    <t>Dilma 2020 WA</t>
  </si>
  <si>
    <t>Lula 2016 FB</t>
  </si>
  <si>
    <t>Lula 2020 FB</t>
  </si>
  <si>
    <t>Lula 2020 WA</t>
  </si>
  <si>
    <t>Pessoal</t>
  </si>
  <si>
    <t>Político</t>
  </si>
  <si>
    <t>Dilma FB 2016</t>
  </si>
  <si>
    <t>Dilma FB 2020</t>
  </si>
  <si>
    <t>Dilma WA 2020</t>
  </si>
  <si>
    <t>Lula FB 2016</t>
  </si>
  <si>
    <t>Lula FB 2020</t>
  </si>
  <si>
    <t>Lula WA 2020</t>
  </si>
  <si>
    <t>Ambos FB 2016</t>
  </si>
  <si>
    <t>Ambos FB 2020</t>
  </si>
  <si>
    <t>Ambos WA 2020</t>
  </si>
  <si>
    <t>Ataque</t>
  </si>
  <si>
    <t>Contraste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</si>
</sst>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169" fontId="19" fillId="0" borderId="0" xfId="0" applyNumberFormat="1" applyFont="1"/>
    <xf numFmtId="169" fontId="14" fillId="0" borderId="0" xfId="0" applyNumberFormat="1" applyFont="1"/>
    <xf numFmtId="16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lma vs Lula_ 2016+2020+Personalidad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ilma vs lula Foco + período +plataforma AGORA SIM PRA VALER_1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ilva vs Lula Foco + Período + Plataforma AGORA SIM_1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ilva vs Lula Foco + Período + Plataforma AGORA SIM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lma vs Lula Crítica + Período + Plataform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lma vs Lula Crítica + Período + Plataform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lva vs Lula Foco + Período + Plataforma AGORA SIM_4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lma vs lula Foco + período +plataforma AGORA SIM PRA VALER_4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ilva vs Lula Foco + Período + Plataforma AGORA SIM_3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ilma vs lula Foco + período +plataforma AGORA SIM PRA VALER_3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ilva vs Lula Foco + Período + Plataforma AGORA SIM_2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ilma vs lula Foco + período +plataforma AGORA SIM PRA VALER_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4" sqref="C34"/>
    </sheetView>
  </sheetViews>
  <sheetFormatPr baseColWidth="10" defaultRowHeight="16" x14ac:dyDescent="0.2"/>
  <cols>
    <col min="1" max="1" width="28.33203125" customWidth="1"/>
    <col min="2" max="3" width="14.83203125" customWidth="1"/>
    <col min="4" max="4" width="16" customWidth="1"/>
  </cols>
  <sheetData>
    <row r="1" spans="1:7" x14ac:dyDescent="0.2">
      <c r="A1" s="1" t="s">
        <v>9</v>
      </c>
    </row>
    <row r="2" spans="1:7" x14ac:dyDescent="0.2">
      <c r="A2" t="s">
        <v>0</v>
      </c>
      <c r="B2" t="s">
        <v>5</v>
      </c>
      <c r="C2" t="s">
        <v>6</v>
      </c>
      <c r="D2" t="s">
        <v>7</v>
      </c>
      <c r="E2" t="s">
        <v>4</v>
      </c>
    </row>
    <row r="3" spans="1:7" x14ac:dyDescent="0.2">
      <c r="A3" t="s">
        <v>1</v>
      </c>
      <c r="B3">
        <v>173</v>
      </c>
      <c r="C3">
        <v>8</v>
      </c>
      <c r="D3">
        <v>32</v>
      </c>
      <c r="E3">
        <f>SUM(B3:D3)</f>
        <v>213</v>
      </c>
    </row>
    <row r="4" spans="1:7" x14ac:dyDescent="0.2">
      <c r="A4" t="s">
        <v>2</v>
      </c>
      <c r="B4">
        <v>155</v>
      </c>
      <c r="C4">
        <v>61</v>
      </c>
      <c r="D4">
        <v>140</v>
      </c>
      <c r="E4">
        <f t="shared" ref="E4:E6" si="0">SUM(B4:D4)</f>
        <v>356</v>
      </c>
    </row>
    <row r="5" spans="1:7" x14ac:dyDescent="0.2">
      <c r="A5" t="s">
        <v>3</v>
      </c>
      <c r="B5">
        <v>45</v>
      </c>
      <c r="C5">
        <v>2</v>
      </c>
      <c r="D5">
        <v>19</v>
      </c>
      <c r="E5">
        <f t="shared" si="0"/>
        <v>66</v>
      </c>
    </row>
    <row r="6" spans="1:7" x14ac:dyDescent="0.2">
      <c r="A6" t="s">
        <v>4</v>
      </c>
      <c r="B6">
        <f>SUM(B3:B5)</f>
        <v>373</v>
      </c>
      <c r="C6">
        <f t="shared" ref="C6:D6" si="1">SUM(C3:C5)</f>
        <v>71</v>
      </c>
      <c r="D6">
        <f t="shared" si="1"/>
        <v>191</v>
      </c>
      <c r="E6">
        <f t="shared" si="0"/>
        <v>635</v>
      </c>
    </row>
    <row r="8" spans="1:7" x14ac:dyDescent="0.2">
      <c r="A8" s="1" t="s">
        <v>8</v>
      </c>
      <c r="G8" t="s">
        <v>12</v>
      </c>
    </row>
    <row r="9" spans="1:7" x14ac:dyDescent="0.2">
      <c r="A9" t="s">
        <v>0</v>
      </c>
      <c r="B9" t="s">
        <v>5</v>
      </c>
      <c r="C9" t="s">
        <v>6</v>
      </c>
      <c r="D9" t="s">
        <v>7</v>
      </c>
      <c r="E9" t="s">
        <v>4</v>
      </c>
    </row>
    <row r="10" spans="1:7" x14ac:dyDescent="0.2">
      <c r="A10" t="s">
        <v>1</v>
      </c>
      <c r="B10">
        <f>($E3*$B$6)/$E$6</f>
        <v>125.11653543307087</v>
      </c>
      <c r="C10">
        <f>($E3*$C$6)/$E$6</f>
        <v>23.815748031496064</v>
      </c>
      <c r="D10">
        <f>($E3*$D$6)/$E$6</f>
        <v>64.067716535433064</v>
      </c>
      <c r="E10">
        <f>SUM(B10:D10)</f>
        <v>213</v>
      </c>
    </row>
    <row r="11" spans="1:7" x14ac:dyDescent="0.2">
      <c r="A11" t="s">
        <v>2</v>
      </c>
      <c r="B11">
        <f t="shared" ref="B11:B12" si="2">($E4*$B$6)/$E$6</f>
        <v>209.11496062992126</v>
      </c>
      <c r="C11">
        <f t="shared" ref="C11:C13" si="3">($E4*$C$6)/$E$6</f>
        <v>39.804724409448816</v>
      </c>
      <c r="D11">
        <f t="shared" ref="D11:D13" si="4">($E4*$D$6)/$E$6</f>
        <v>107.08031496062992</v>
      </c>
      <c r="E11">
        <f>SUM(B11:D11)</f>
        <v>356</v>
      </c>
    </row>
    <row r="12" spans="1:7" x14ac:dyDescent="0.2">
      <c r="A12" t="s">
        <v>3</v>
      </c>
      <c r="B12">
        <f t="shared" si="2"/>
        <v>38.768503937007871</v>
      </c>
      <c r="C12">
        <f t="shared" si="3"/>
        <v>7.3795275590551181</v>
      </c>
      <c r="D12">
        <f t="shared" si="4"/>
        <v>19.851968503937009</v>
      </c>
      <c r="E12">
        <f>SUM(B12:D12)</f>
        <v>66</v>
      </c>
    </row>
    <row r="13" spans="1:7" x14ac:dyDescent="0.2">
      <c r="A13" t="s">
        <v>4</v>
      </c>
      <c r="B13">
        <f>($E6*$B$6)/$E$6</f>
        <v>373</v>
      </c>
      <c r="C13">
        <f t="shared" si="3"/>
        <v>71</v>
      </c>
      <c r="D13">
        <f t="shared" si="4"/>
        <v>191</v>
      </c>
      <c r="E13">
        <f>SUM(B13:D13)</f>
        <v>635</v>
      </c>
    </row>
    <row r="15" spans="1:7" x14ac:dyDescent="0.2">
      <c r="A15" s="1" t="s">
        <v>10</v>
      </c>
      <c r="G15" t="s">
        <v>13</v>
      </c>
    </row>
    <row r="16" spans="1:7" x14ac:dyDescent="0.2">
      <c r="A16" t="s">
        <v>0</v>
      </c>
      <c r="B16" t="s">
        <v>5</v>
      </c>
      <c r="C16" t="s">
        <v>6</v>
      </c>
      <c r="D16" t="s">
        <v>7</v>
      </c>
      <c r="E16" t="s">
        <v>4</v>
      </c>
    </row>
    <row r="17" spans="1:7" x14ac:dyDescent="0.2">
      <c r="A17" t="s">
        <v>1</v>
      </c>
      <c r="B17">
        <f>B3-B10</f>
        <v>47.883464566929135</v>
      </c>
      <c r="C17">
        <f>C3-C10</f>
        <v>-15.815748031496064</v>
      </c>
      <c r="D17">
        <f>D3-D10</f>
        <v>-32.067716535433064</v>
      </c>
      <c r="E17">
        <f>E3-E10</f>
        <v>0</v>
      </c>
    </row>
    <row r="18" spans="1:7" x14ac:dyDescent="0.2">
      <c r="A18" t="s">
        <v>2</v>
      </c>
      <c r="B18">
        <f t="shared" ref="B18:E20" si="5">B4-B11</f>
        <v>-54.114960629921256</v>
      </c>
      <c r="C18">
        <f t="shared" si="5"/>
        <v>21.195275590551184</v>
      </c>
      <c r="D18">
        <f t="shared" si="5"/>
        <v>32.91968503937008</v>
      </c>
      <c r="E18">
        <f t="shared" si="5"/>
        <v>0</v>
      </c>
    </row>
    <row r="19" spans="1:7" x14ac:dyDescent="0.2">
      <c r="A19" t="s">
        <v>3</v>
      </c>
      <c r="B19">
        <f t="shared" si="5"/>
        <v>6.2314960629921288</v>
      </c>
      <c r="C19">
        <f t="shared" si="5"/>
        <v>-5.3795275590551181</v>
      </c>
      <c r="D19">
        <f t="shared" si="5"/>
        <v>-0.85196850393700885</v>
      </c>
      <c r="E19">
        <f t="shared" si="5"/>
        <v>0</v>
      </c>
    </row>
    <row r="20" spans="1:7" x14ac:dyDescent="0.2">
      <c r="A20" t="s">
        <v>4</v>
      </c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</row>
    <row r="22" spans="1:7" x14ac:dyDescent="0.2">
      <c r="A22" s="2" t="s">
        <v>11</v>
      </c>
      <c r="B22" s="3"/>
      <c r="C22" s="3"/>
      <c r="D22" s="3"/>
      <c r="E22" s="3"/>
      <c r="G22" t="s">
        <v>14</v>
      </c>
    </row>
    <row r="23" spans="1:7" x14ac:dyDescent="0.2">
      <c r="A23" s="3" t="s">
        <v>0</v>
      </c>
      <c r="B23" s="3" t="s">
        <v>5</v>
      </c>
      <c r="C23" s="3" t="s">
        <v>6</v>
      </c>
      <c r="D23" s="3" t="s">
        <v>7</v>
      </c>
      <c r="E23" s="3" t="s">
        <v>4</v>
      </c>
    </row>
    <row r="24" spans="1:7" x14ac:dyDescent="0.2">
      <c r="A24" s="3" t="s">
        <v>1</v>
      </c>
      <c r="B24" s="5">
        <f>B17/SQRT(B10)</f>
        <v>4.2808322610987553</v>
      </c>
      <c r="C24" s="5">
        <f>C17/SQRT(C10)</f>
        <v>-3.2408402499011815</v>
      </c>
      <c r="D24" s="5">
        <f>D17/SQRT(D10)</f>
        <v>-4.0063456284831132</v>
      </c>
      <c r="E24" s="3">
        <v>213</v>
      </c>
    </row>
    <row r="25" spans="1:7" x14ac:dyDescent="0.2">
      <c r="A25" s="3" t="s">
        <v>2</v>
      </c>
      <c r="B25" s="5">
        <f t="shared" ref="B25:D27" si="6">B18/SQRT(B11)</f>
        <v>-3.7421810444619403</v>
      </c>
      <c r="C25" s="5">
        <f t="shared" si="6"/>
        <v>3.3594776575939984</v>
      </c>
      <c r="D25" s="5">
        <f t="shared" si="6"/>
        <v>3.1812723546843618</v>
      </c>
      <c r="E25" s="3">
        <v>356</v>
      </c>
    </row>
    <row r="26" spans="1:7" x14ac:dyDescent="0.2">
      <c r="A26" s="3" t="s">
        <v>3</v>
      </c>
      <c r="B26" s="4">
        <f t="shared" si="6"/>
        <v>1.0008126911586084</v>
      </c>
      <c r="C26" s="5">
        <f t="shared" si="6"/>
        <v>-1.9802948463701124</v>
      </c>
      <c r="D26" s="4">
        <f t="shared" si="6"/>
        <v>-0.19121490896691759</v>
      </c>
      <c r="E26" s="3">
        <v>66</v>
      </c>
    </row>
    <row r="27" spans="1:7" x14ac:dyDescent="0.2">
      <c r="A27" s="3" t="s">
        <v>4</v>
      </c>
      <c r="B27" s="3">
        <f t="shared" si="6"/>
        <v>0</v>
      </c>
      <c r="C27" s="3">
        <f t="shared" si="6"/>
        <v>0</v>
      </c>
      <c r="D27" s="3">
        <f t="shared" si="6"/>
        <v>0</v>
      </c>
      <c r="E27" s="3">
        <v>635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5" workbookViewId="0">
      <selection activeCell="L39" sqref="L39"/>
    </sheetView>
  </sheetViews>
  <sheetFormatPr baseColWidth="10" defaultRowHeight="16" x14ac:dyDescent="0.2"/>
  <cols>
    <col min="1" max="1" width="24.5" customWidth="1"/>
    <col min="2" max="3" width="8.6640625" bestFit="1" customWidth="1"/>
    <col min="4" max="4" width="11.1640625" bestFit="1" customWidth="1"/>
    <col min="5" max="5" width="9" bestFit="1" customWidth="1"/>
    <col min="6" max="6" width="9.33203125" bestFit="1" customWidth="1"/>
    <col min="7" max="7" width="8.83203125" bestFit="1" customWidth="1"/>
    <col min="8" max="8" width="11.6640625" bestFit="1" customWidth="1"/>
  </cols>
  <sheetData>
    <row r="1" spans="1:9" x14ac:dyDescent="0.2">
      <c r="A1" s="1" t="s">
        <v>9</v>
      </c>
    </row>
    <row r="2" spans="1:9" x14ac:dyDescent="0.2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4</v>
      </c>
    </row>
    <row r="3" spans="1:9" x14ac:dyDescent="0.2">
      <c r="A3" t="s">
        <v>22</v>
      </c>
      <c r="B3">
        <v>21</v>
      </c>
      <c r="C3">
        <v>28</v>
      </c>
      <c r="D3">
        <v>16</v>
      </c>
      <c r="E3">
        <v>67</v>
      </c>
      <c r="F3">
        <v>61</v>
      </c>
      <c r="G3">
        <v>70</v>
      </c>
      <c r="H3">
        <v>43</v>
      </c>
      <c r="I3">
        <f>SUM(B3:H3)</f>
        <v>306</v>
      </c>
    </row>
    <row r="4" spans="1:9" x14ac:dyDescent="0.2">
      <c r="A4" t="s">
        <v>23</v>
      </c>
      <c r="B4">
        <v>0</v>
      </c>
      <c r="C4">
        <v>0</v>
      </c>
      <c r="D4">
        <v>0</v>
      </c>
      <c r="E4">
        <v>7</v>
      </c>
      <c r="F4">
        <v>1</v>
      </c>
      <c r="G4">
        <v>0</v>
      </c>
      <c r="H4">
        <v>0</v>
      </c>
      <c r="I4">
        <f t="shared" ref="I4:I8" si="0">SUM(B4:H4)</f>
        <v>8</v>
      </c>
    </row>
    <row r="5" spans="1:9" x14ac:dyDescent="0.2">
      <c r="A5" t="s">
        <v>24</v>
      </c>
      <c r="B5">
        <v>0</v>
      </c>
      <c r="C5">
        <v>3</v>
      </c>
      <c r="D5">
        <v>1</v>
      </c>
      <c r="E5">
        <v>21</v>
      </c>
      <c r="F5">
        <v>11</v>
      </c>
      <c r="G5">
        <v>9</v>
      </c>
      <c r="H5">
        <v>3</v>
      </c>
      <c r="I5">
        <f t="shared" si="0"/>
        <v>48</v>
      </c>
    </row>
    <row r="6" spans="1:9" x14ac:dyDescent="0.2">
      <c r="A6" t="s">
        <v>25</v>
      </c>
      <c r="B6">
        <v>12</v>
      </c>
      <c r="C6">
        <v>30</v>
      </c>
      <c r="D6">
        <v>17</v>
      </c>
      <c r="E6">
        <v>11</v>
      </c>
      <c r="F6">
        <v>102</v>
      </c>
      <c r="G6">
        <v>38</v>
      </c>
      <c r="H6">
        <v>56</v>
      </c>
      <c r="I6">
        <f t="shared" si="0"/>
        <v>266</v>
      </c>
    </row>
    <row r="7" spans="1:9" x14ac:dyDescent="0.2">
      <c r="A7" t="s">
        <v>26</v>
      </c>
      <c r="B7">
        <v>6</v>
      </c>
      <c r="C7">
        <v>12</v>
      </c>
      <c r="D7">
        <v>4</v>
      </c>
      <c r="E7">
        <v>7</v>
      </c>
      <c r="F7">
        <v>38</v>
      </c>
      <c r="G7">
        <v>27</v>
      </c>
      <c r="H7">
        <v>16</v>
      </c>
      <c r="I7">
        <f t="shared" si="0"/>
        <v>110</v>
      </c>
    </row>
    <row r="8" spans="1:9" x14ac:dyDescent="0.2">
      <c r="A8" t="s">
        <v>27</v>
      </c>
      <c r="B8">
        <v>26</v>
      </c>
      <c r="C8">
        <v>53</v>
      </c>
      <c r="D8">
        <v>5</v>
      </c>
      <c r="E8">
        <v>25</v>
      </c>
      <c r="F8">
        <v>78</v>
      </c>
      <c r="G8">
        <v>29</v>
      </c>
      <c r="H8">
        <v>42</v>
      </c>
      <c r="I8">
        <f t="shared" si="0"/>
        <v>258</v>
      </c>
    </row>
    <row r="9" spans="1:9" x14ac:dyDescent="0.2">
      <c r="A9" t="s">
        <v>4</v>
      </c>
      <c r="B9">
        <f>SUM(B3:B8)</f>
        <v>65</v>
      </c>
      <c r="C9">
        <f t="shared" ref="C9:I9" si="1">SUM(C3:C8)</f>
        <v>126</v>
      </c>
      <c r="D9">
        <f t="shared" si="1"/>
        <v>43</v>
      </c>
      <c r="E9">
        <f t="shared" si="1"/>
        <v>138</v>
      </c>
      <c r="F9">
        <f t="shared" si="1"/>
        <v>291</v>
      </c>
      <c r="G9">
        <f t="shared" si="1"/>
        <v>173</v>
      </c>
      <c r="H9">
        <f t="shared" si="1"/>
        <v>160</v>
      </c>
      <c r="I9">
        <f t="shared" si="1"/>
        <v>996</v>
      </c>
    </row>
    <row r="11" spans="1:9" x14ac:dyDescent="0.2">
      <c r="A11" s="1" t="s">
        <v>8</v>
      </c>
    </row>
    <row r="12" spans="1:9" x14ac:dyDescent="0.2">
      <c r="A12" t="s">
        <v>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 t="s">
        <v>4</v>
      </c>
    </row>
    <row r="13" spans="1:9" x14ac:dyDescent="0.2">
      <c r="A13" t="s">
        <v>22</v>
      </c>
      <c r="B13">
        <f>($I3*$B$9)/$I$9</f>
        <v>19.96987951807229</v>
      </c>
      <c r="C13">
        <f>($I3*$C$9)/$I$9</f>
        <v>38.710843373493979</v>
      </c>
      <c r="D13">
        <f>($I3*$D$9)/$I$9</f>
        <v>13.210843373493976</v>
      </c>
      <c r="E13">
        <f>($I3*$E$9)/$I$9</f>
        <v>42.397590361445786</v>
      </c>
      <c r="F13">
        <f>($I3*$F$9)/$I$9</f>
        <v>89.403614457831324</v>
      </c>
      <c r="G13">
        <f>($I3*$G$9)/$I$9</f>
        <v>53.150602409638552</v>
      </c>
      <c r="H13">
        <f>($I3*$H$9)/$I$9</f>
        <v>49.156626506024097</v>
      </c>
      <c r="I13">
        <f>($I3*$I$9)/$I$9</f>
        <v>306</v>
      </c>
    </row>
    <row r="14" spans="1:9" x14ac:dyDescent="0.2">
      <c r="A14" t="s">
        <v>23</v>
      </c>
      <c r="B14">
        <f>($I4*$B$9)/$I$9</f>
        <v>0.52208835341365467</v>
      </c>
      <c r="C14">
        <f t="shared" ref="C14:C19" si="2">($I4*$C$9)/$I$9</f>
        <v>1.0120481927710843</v>
      </c>
      <c r="D14">
        <f t="shared" ref="D14:D19" si="3">($I4*$D$9)/$I$9</f>
        <v>0.34538152610441769</v>
      </c>
      <c r="E14">
        <f t="shared" ref="E14:E19" si="4">($I4*$E$9)/$I$9</f>
        <v>1.1084337349397591</v>
      </c>
      <c r="F14">
        <f t="shared" ref="F14:F19" si="5">($I4*$F$9)/$I$9</f>
        <v>2.3373493975903616</v>
      </c>
      <c r="G14">
        <f t="shared" ref="G14:G19" si="6">($I4*$G$9)/$I$9</f>
        <v>1.3895582329317269</v>
      </c>
      <c r="H14">
        <f t="shared" ref="H14:H19" si="7">($I4*$H$9)/$I$9</f>
        <v>1.285140562248996</v>
      </c>
      <c r="I14">
        <f t="shared" ref="I14:I19" si="8">($I4*$I$9)/$I$9</f>
        <v>8</v>
      </c>
    </row>
    <row r="15" spans="1:9" x14ac:dyDescent="0.2">
      <c r="A15" t="s">
        <v>24</v>
      </c>
      <c r="B15">
        <f>($I5*$B$9)/$I$9</f>
        <v>3.1325301204819276</v>
      </c>
      <c r="C15">
        <f t="shared" si="2"/>
        <v>6.072289156626506</v>
      </c>
      <c r="D15">
        <f t="shared" si="3"/>
        <v>2.072289156626506</v>
      </c>
      <c r="E15">
        <f t="shared" si="4"/>
        <v>6.6506024096385543</v>
      </c>
      <c r="F15">
        <f t="shared" si="5"/>
        <v>14.024096385542169</v>
      </c>
      <c r="G15">
        <f t="shared" si="6"/>
        <v>8.3373493975903621</v>
      </c>
      <c r="H15">
        <f t="shared" si="7"/>
        <v>7.7108433734939759</v>
      </c>
      <c r="I15">
        <f t="shared" si="8"/>
        <v>48</v>
      </c>
    </row>
    <row r="16" spans="1:9" x14ac:dyDescent="0.2">
      <c r="A16" t="s">
        <v>25</v>
      </c>
      <c r="B16">
        <f>($I6*$B$9)/$I$9</f>
        <v>17.359437751004016</v>
      </c>
      <c r="C16">
        <f t="shared" si="2"/>
        <v>33.650602409638552</v>
      </c>
      <c r="D16">
        <f t="shared" si="3"/>
        <v>11.483935742971887</v>
      </c>
      <c r="E16">
        <f t="shared" si="4"/>
        <v>36.855421686746986</v>
      </c>
      <c r="F16">
        <f t="shared" si="5"/>
        <v>77.716867469879517</v>
      </c>
      <c r="G16">
        <f t="shared" si="6"/>
        <v>46.20281124497992</v>
      </c>
      <c r="H16">
        <f t="shared" si="7"/>
        <v>42.730923694779115</v>
      </c>
      <c r="I16">
        <f t="shared" si="8"/>
        <v>266</v>
      </c>
    </row>
    <row r="17" spans="1:9" x14ac:dyDescent="0.2">
      <c r="A17" t="s">
        <v>26</v>
      </c>
      <c r="B17">
        <f>($I7*$B$9)/$I$9</f>
        <v>7.1787148594377506</v>
      </c>
      <c r="C17">
        <f t="shared" si="2"/>
        <v>13.91566265060241</v>
      </c>
      <c r="D17">
        <f t="shared" si="3"/>
        <v>4.7489959839357434</v>
      </c>
      <c r="E17">
        <f t="shared" si="4"/>
        <v>15.240963855421686</v>
      </c>
      <c r="F17">
        <f t="shared" si="5"/>
        <v>32.138554216867469</v>
      </c>
      <c r="G17">
        <f t="shared" si="6"/>
        <v>19.106425702811244</v>
      </c>
      <c r="H17">
        <f t="shared" si="7"/>
        <v>17.670682730923694</v>
      </c>
      <c r="I17">
        <f t="shared" si="8"/>
        <v>110</v>
      </c>
    </row>
    <row r="18" spans="1:9" x14ac:dyDescent="0.2">
      <c r="A18" t="s">
        <v>27</v>
      </c>
      <c r="B18">
        <f>($I8*$B$9)/$I$9</f>
        <v>16.837349397590362</v>
      </c>
      <c r="C18">
        <f t="shared" si="2"/>
        <v>32.638554216867469</v>
      </c>
      <c r="D18">
        <f t="shared" si="3"/>
        <v>11.138554216867471</v>
      </c>
      <c r="E18">
        <f t="shared" si="4"/>
        <v>35.746987951807228</v>
      </c>
      <c r="F18">
        <f t="shared" si="5"/>
        <v>75.379518072289159</v>
      </c>
      <c r="G18">
        <f t="shared" si="6"/>
        <v>44.813253012048193</v>
      </c>
      <c r="H18">
        <f t="shared" si="7"/>
        <v>41.445783132530117</v>
      </c>
      <c r="I18">
        <f t="shared" si="8"/>
        <v>258</v>
      </c>
    </row>
    <row r="19" spans="1:9" x14ac:dyDescent="0.2">
      <c r="A19" t="s">
        <v>4</v>
      </c>
      <c r="B19">
        <f>($I9*$B$9)/$I$9</f>
        <v>65</v>
      </c>
      <c r="C19">
        <f t="shared" si="2"/>
        <v>126</v>
      </c>
      <c r="D19">
        <f t="shared" si="3"/>
        <v>43</v>
      </c>
      <c r="E19">
        <f t="shared" si="4"/>
        <v>138</v>
      </c>
      <c r="F19">
        <f t="shared" si="5"/>
        <v>291</v>
      </c>
      <c r="G19">
        <f t="shared" si="6"/>
        <v>173</v>
      </c>
      <c r="H19">
        <f t="shared" si="7"/>
        <v>160</v>
      </c>
      <c r="I19">
        <f t="shared" si="8"/>
        <v>996</v>
      </c>
    </row>
    <row r="21" spans="1:9" x14ac:dyDescent="0.2">
      <c r="A21" s="1" t="s">
        <v>10</v>
      </c>
    </row>
    <row r="22" spans="1:9" x14ac:dyDescent="0.2">
      <c r="A22" s="3" t="s">
        <v>0</v>
      </c>
      <c r="B22" s="3" t="s">
        <v>15</v>
      </c>
      <c r="C22" s="3" t="s">
        <v>16</v>
      </c>
      <c r="D22" s="3" t="s">
        <v>17</v>
      </c>
      <c r="E22" s="3" t="s">
        <v>18</v>
      </c>
      <c r="F22" s="3" t="s">
        <v>19</v>
      </c>
      <c r="G22" s="3" t="s">
        <v>20</v>
      </c>
      <c r="H22" s="3" t="s">
        <v>21</v>
      </c>
      <c r="I22" s="3" t="s">
        <v>4</v>
      </c>
    </row>
    <row r="23" spans="1:9" x14ac:dyDescent="0.2">
      <c r="A23" s="3" t="s">
        <v>22</v>
      </c>
      <c r="B23" s="3">
        <f>B3-B13</f>
        <v>1.0301204819277103</v>
      </c>
      <c r="C23" s="3">
        <f t="shared" ref="C23:I23" si="9">C3-C13</f>
        <v>-10.710843373493979</v>
      </c>
      <c r="D23" s="3">
        <f t="shared" si="9"/>
        <v>2.7891566265060241</v>
      </c>
      <c r="E23" s="3">
        <f t="shared" si="9"/>
        <v>24.602409638554214</v>
      </c>
      <c r="F23" s="3">
        <f t="shared" si="9"/>
        <v>-28.403614457831324</v>
      </c>
      <c r="G23" s="3">
        <f t="shared" si="9"/>
        <v>16.849397590361448</v>
      </c>
      <c r="H23" s="3">
        <f t="shared" si="9"/>
        <v>-6.1566265060240966</v>
      </c>
      <c r="I23" s="3">
        <f t="shared" si="9"/>
        <v>0</v>
      </c>
    </row>
    <row r="24" spans="1:9" x14ac:dyDescent="0.2">
      <c r="A24" s="3" t="s">
        <v>23</v>
      </c>
      <c r="B24" s="3">
        <f t="shared" ref="B24:I24" si="10">B4-B14</f>
        <v>-0.52208835341365467</v>
      </c>
      <c r="C24" s="3">
        <f t="shared" si="10"/>
        <v>-1.0120481927710843</v>
      </c>
      <c r="D24" s="3">
        <f t="shared" si="10"/>
        <v>-0.34538152610441769</v>
      </c>
      <c r="E24" s="3">
        <f t="shared" si="10"/>
        <v>5.8915662650602414</v>
      </c>
      <c r="F24" s="3">
        <f t="shared" si="10"/>
        <v>-1.3373493975903616</v>
      </c>
      <c r="G24" s="3">
        <f t="shared" si="10"/>
        <v>-1.3895582329317269</v>
      </c>
      <c r="H24" s="3">
        <f t="shared" si="10"/>
        <v>-1.285140562248996</v>
      </c>
      <c r="I24" s="3">
        <f t="shared" si="10"/>
        <v>0</v>
      </c>
    </row>
    <row r="25" spans="1:9" x14ac:dyDescent="0.2">
      <c r="A25" s="3" t="s">
        <v>24</v>
      </c>
      <c r="B25" s="3">
        <f t="shared" ref="B25:I25" si="11">B5-B15</f>
        <v>-3.1325301204819276</v>
      </c>
      <c r="C25" s="3">
        <f t="shared" si="11"/>
        <v>-3.072289156626506</v>
      </c>
      <c r="D25" s="3">
        <f t="shared" si="11"/>
        <v>-1.072289156626506</v>
      </c>
      <c r="E25" s="3">
        <f t="shared" si="11"/>
        <v>14.349397590361445</v>
      </c>
      <c r="F25" s="3">
        <f t="shared" si="11"/>
        <v>-3.024096385542169</v>
      </c>
      <c r="G25" s="3">
        <f t="shared" si="11"/>
        <v>0.66265060240963791</v>
      </c>
      <c r="H25" s="3">
        <f t="shared" si="11"/>
        <v>-4.7108433734939759</v>
      </c>
      <c r="I25" s="3">
        <f t="shared" si="11"/>
        <v>0</v>
      </c>
    </row>
    <row r="26" spans="1:9" x14ac:dyDescent="0.2">
      <c r="A26" s="3" t="s">
        <v>25</v>
      </c>
      <c r="B26" s="3">
        <f t="shared" ref="B26:I26" si="12">B6-B16</f>
        <v>-5.3594377510040161</v>
      </c>
      <c r="C26" s="3">
        <f t="shared" si="12"/>
        <v>-3.6506024096385516</v>
      </c>
      <c r="D26" s="3">
        <f t="shared" si="12"/>
        <v>5.5160642570281126</v>
      </c>
      <c r="E26" s="3">
        <f t="shared" si="12"/>
        <v>-25.855421686746986</v>
      </c>
      <c r="F26" s="3">
        <f t="shared" si="12"/>
        <v>24.283132530120483</v>
      </c>
      <c r="G26" s="3">
        <f t="shared" si="12"/>
        <v>-8.2028112449799195</v>
      </c>
      <c r="H26" s="3">
        <f t="shared" si="12"/>
        <v>13.269076305220885</v>
      </c>
      <c r="I26" s="3">
        <f t="shared" si="12"/>
        <v>0</v>
      </c>
    </row>
    <row r="27" spans="1:9" x14ac:dyDescent="0.2">
      <c r="A27" s="3" t="s">
        <v>26</v>
      </c>
      <c r="B27" s="3">
        <f t="shared" ref="B27:I27" si="13">B7-B17</f>
        <v>-1.1787148594377506</v>
      </c>
      <c r="C27" s="3">
        <f t="shared" si="13"/>
        <v>-1.9156626506024104</v>
      </c>
      <c r="D27" s="3">
        <f t="shared" si="13"/>
        <v>-0.7489959839357434</v>
      </c>
      <c r="E27" s="3">
        <f t="shared" si="13"/>
        <v>-8.2409638554216862</v>
      </c>
      <c r="F27" s="3">
        <f t="shared" si="13"/>
        <v>5.8614457831325311</v>
      </c>
      <c r="G27" s="3">
        <f t="shared" si="13"/>
        <v>7.8935742971887564</v>
      </c>
      <c r="H27" s="3">
        <f t="shared" si="13"/>
        <v>-1.6706827309236942</v>
      </c>
      <c r="I27" s="3">
        <f t="shared" si="13"/>
        <v>0</v>
      </c>
    </row>
    <row r="28" spans="1:9" x14ac:dyDescent="0.2">
      <c r="A28" s="3" t="s">
        <v>27</v>
      </c>
      <c r="B28" s="3">
        <f t="shared" ref="B28:I28" si="14">B8-B18</f>
        <v>9.1626506024096379</v>
      </c>
      <c r="C28" s="3">
        <f t="shared" si="14"/>
        <v>20.361445783132531</v>
      </c>
      <c r="D28" s="3">
        <f t="shared" si="14"/>
        <v>-6.1385542168674707</v>
      </c>
      <c r="E28" s="3">
        <f t="shared" si="14"/>
        <v>-10.746987951807228</v>
      </c>
      <c r="F28" s="3">
        <f t="shared" si="14"/>
        <v>2.6204819277108413</v>
      </c>
      <c r="G28" s="3">
        <f t="shared" si="14"/>
        <v>-15.813253012048193</v>
      </c>
      <c r="H28" s="3">
        <f t="shared" si="14"/>
        <v>0.55421686746988286</v>
      </c>
      <c r="I28" s="3">
        <f t="shared" si="14"/>
        <v>0</v>
      </c>
    </row>
    <row r="29" spans="1:9" x14ac:dyDescent="0.2">
      <c r="A29" s="3" t="s">
        <v>4</v>
      </c>
      <c r="B29" s="3">
        <f t="shared" ref="B29:I29" si="15">B9-B19</f>
        <v>0</v>
      </c>
      <c r="C29" s="3">
        <f t="shared" si="15"/>
        <v>0</v>
      </c>
      <c r="D29" s="3">
        <f t="shared" si="15"/>
        <v>0</v>
      </c>
      <c r="E29" s="3">
        <f t="shared" si="15"/>
        <v>0</v>
      </c>
      <c r="F29" s="3">
        <f t="shared" si="15"/>
        <v>0</v>
      </c>
      <c r="G29" s="3">
        <f t="shared" si="15"/>
        <v>0</v>
      </c>
      <c r="H29" s="3">
        <f t="shared" si="15"/>
        <v>0</v>
      </c>
      <c r="I29" s="3">
        <f t="shared" si="15"/>
        <v>0</v>
      </c>
    </row>
    <row r="31" spans="1:9" x14ac:dyDescent="0.2">
      <c r="A31" s="2" t="s">
        <v>11</v>
      </c>
    </row>
    <row r="32" spans="1:9" x14ac:dyDescent="0.2">
      <c r="A32" s="3" t="s">
        <v>0</v>
      </c>
      <c r="B32" s="3" t="s">
        <v>15</v>
      </c>
      <c r="C32" s="3" t="s">
        <v>16</v>
      </c>
      <c r="D32" s="3" t="s">
        <v>17</v>
      </c>
      <c r="E32" s="3" t="s">
        <v>18</v>
      </c>
      <c r="F32" s="3" t="s">
        <v>19</v>
      </c>
      <c r="G32" s="3" t="s">
        <v>20</v>
      </c>
      <c r="H32" s="3" t="s">
        <v>21</v>
      </c>
      <c r="I32" s="3" t="s">
        <v>4</v>
      </c>
    </row>
    <row r="33" spans="1:9" x14ac:dyDescent="0.2">
      <c r="A33" s="3" t="s">
        <v>22</v>
      </c>
      <c r="B33" s="4">
        <f>B23/SQRT(B13)</f>
        <v>0.23051558867964941</v>
      </c>
      <c r="C33" s="4">
        <f>C23/SQRT(C13)</f>
        <v>-1.7215012881321985</v>
      </c>
      <c r="D33" s="4">
        <f>D23/SQRT(D13)</f>
        <v>0.76737497309084124</v>
      </c>
      <c r="E33" s="5">
        <f>E23/SQRT(E13)</f>
        <v>3.7783923924476843</v>
      </c>
      <c r="F33" s="5">
        <f>F23/SQRT(F13)</f>
        <v>-3.0039733157051423</v>
      </c>
      <c r="G33" s="5">
        <f>G23/SQRT(G13)</f>
        <v>2.3111614385107333</v>
      </c>
      <c r="H33" s="4">
        <f>H23/SQRT(H13)</f>
        <v>-0.87811576135371916</v>
      </c>
      <c r="I33" s="3">
        <f>I23/SQRT(I13)</f>
        <v>0</v>
      </c>
    </row>
    <row r="34" spans="1:9" x14ac:dyDescent="0.2">
      <c r="A34" s="3" t="s">
        <v>23</v>
      </c>
      <c r="B34" s="4">
        <f t="shared" ref="B34:I34" si="16">B24/SQRT(B14)</f>
        <v>-0.72255681673737926</v>
      </c>
      <c r="C34" s="4">
        <f t="shared" si="16"/>
        <v>-1.0060060600071374</v>
      </c>
      <c r="D34" s="4">
        <f t="shared" si="16"/>
        <v>-0.58769169307079516</v>
      </c>
      <c r="E34" s="5">
        <f t="shared" si="16"/>
        <v>5.5959767220808017</v>
      </c>
      <c r="F34" s="4">
        <f t="shared" si="16"/>
        <v>-0.87474822042502798</v>
      </c>
      <c r="G34" s="4">
        <f t="shared" si="16"/>
        <v>-1.1787952463985114</v>
      </c>
      <c r="H34" s="4">
        <f t="shared" si="16"/>
        <v>-1.1336404025302715</v>
      </c>
      <c r="I34" s="3">
        <f t="shared" si="16"/>
        <v>0</v>
      </c>
    </row>
    <row r="35" spans="1:9" x14ac:dyDescent="0.2">
      <c r="A35" s="3" t="s">
        <v>24</v>
      </c>
      <c r="B35" s="4">
        <f t="shared" ref="B35:I35" si="17">B25/SQRT(B15)</f>
        <v>-1.7698955111762751</v>
      </c>
      <c r="C35" s="4">
        <f t="shared" si="17"/>
        <v>-1.2467686288038222</v>
      </c>
      <c r="D35" s="4">
        <f t="shared" si="17"/>
        <v>-0.74488072613096235</v>
      </c>
      <c r="E35" s="5">
        <f t="shared" si="17"/>
        <v>5.5642056951854508</v>
      </c>
      <c r="F35" s="4">
        <f t="shared" si="17"/>
        <v>-0.80752910684036794</v>
      </c>
      <c r="G35" s="4">
        <f t="shared" si="17"/>
        <v>0.22949360920406006</v>
      </c>
      <c r="H35" s="4">
        <f t="shared" si="17"/>
        <v>-1.6964760161858983</v>
      </c>
      <c r="I35" s="3">
        <f t="shared" si="17"/>
        <v>0</v>
      </c>
    </row>
    <row r="36" spans="1:9" x14ac:dyDescent="0.2">
      <c r="A36" s="3" t="s">
        <v>25</v>
      </c>
      <c r="B36" s="4">
        <f t="shared" ref="B36:I36" si="18">B26/SQRT(B16)</f>
        <v>-1.2863270534000351</v>
      </c>
      <c r="C36" s="4">
        <f t="shared" si="18"/>
        <v>-0.629315044910148</v>
      </c>
      <c r="D36" s="4">
        <f t="shared" si="18"/>
        <v>1.6277358915224809</v>
      </c>
      <c r="E36" s="5">
        <f t="shared" si="18"/>
        <v>-4.2589342256866045</v>
      </c>
      <c r="F36" s="5">
        <f t="shared" si="18"/>
        <v>2.7545272081094336</v>
      </c>
      <c r="G36" s="4">
        <f t="shared" si="18"/>
        <v>-1.2067811488683367</v>
      </c>
      <c r="H36" s="5">
        <f t="shared" si="18"/>
        <v>2.0298761979464768</v>
      </c>
      <c r="I36" s="3">
        <f t="shared" si="18"/>
        <v>0</v>
      </c>
    </row>
    <row r="37" spans="1:9" x14ac:dyDescent="0.2">
      <c r="A37" s="3" t="s">
        <v>26</v>
      </c>
      <c r="B37" s="4">
        <f t="shared" ref="B37:I37" si="19">B27/SQRT(B17)</f>
        <v>-0.43993185183949307</v>
      </c>
      <c r="C37" s="4">
        <f t="shared" si="19"/>
        <v>-0.51353149723688596</v>
      </c>
      <c r="D37" s="4">
        <f t="shared" si="19"/>
        <v>-0.3436992527264926</v>
      </c>
      <c r="E37" s="5">
        <f t="shared" si="19"/>
        <v>-2.1109200880818619</v>
      </c>
      <c r="F37" s="4">
        <f t="shared" si="19"/>
        <v>1.0339310655733436</v>
      </c>
      <c r="G37" s="5">
        <f t="shared" si="19"/>
        <v>1.805859574601272</v>
      </c>
      <c r="H37" s="4">
        <f t="shared" si="19"/>
        <v>-0.39743610580371524</v>
      </c>
      <c r="I37" s="3">
        <f t="shared" si="19"/>
        <v>0</v>
      </c>
    </row>
    <row r="38" spans="1:9" x14ac:dyDescent="0.2">
      <c r="A38" s="3" t="s">
        <v>27</v>
      </c>
      <c r="B38" s="5">
        <f t="shared" ref="B38:I38" si="20">B28/SQRT(B18)</f>
        <v>2.2329770726303231</v>
      </c>
      <c r="C38" s="5">
        <f t="shared" si="20"/>
        <v>3.5640448117642345</v>
      </c>
      <c r="D38" s="4">
        <f t="shared" si="20"/>
        <v>-1.8392962458017519</v>
      </c>
      <c r="E38" s="4">
        <f t="shared" si="20"/>
        <v>-1.7974922850085711</v>
      </c>
      <c r="F38" s="4">
        <f t="shared" si="20"/>
        <v>0.30182450055295013</v>
      </c>
      <c r="G38" s="5">
        <f t="shared" si="20"/>
        <v>-2.3622071753260876</v>
      </c>
      <c r="H38" s="4">
        <f t="shared" si="20"/>
        <v>8.6087394587504848E-2</v>
      </c>
      <c r="I38" s="3">
        <f t="shared" si="20"/>
        <v>0</v>
      </c>
    </row>
    <row r="39" spans="1:9" x14ac:dyDescent="0.2">
      <c r="A39" s="3" t="s">
        <v>4</v>
      </c>
      <c r="B39" s="3">
        <f t="shared" ref="B39:I39" si="21">B29/SQRT(B19)</f>
        <v>0</v>
      </c>
      <c r="C39" s="3">
        <f t="shared" si="21"/>
        <v>0</v>
      </c>
      <c r="D39" s="3">
        <f t="shared" si="21"/>
        <v>0</v>
      </c>
      <c r="E39" s="3">
        <f t="shared" si="21"/>
        <v>0</v>
      </c>
      <c r="F39" s="3">
        <f t="shared" si="21"/>
        <v>0</v>
      </c>
      <c r="G39" s="3">
        <f t="shared" si="21"/>
        <v>0</v>
      </c>
      <c r="H39" s="3">
        <f t="shared" si="21"/>
        <v>0</v>
      </c>
      <c r="I39" s="3">
        <f t="shared" si="2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1" workbookViewId="0">
      <selection activeCell="F51" sqref="F51"/>
    </sheetView>
  </sheetViews>
  <sheetFormatPr baseColWidth="10" defaultRowHeight="16" x14ac:dyDescent="0.2"/>
  <cols>
    <col min="1" max="1" width="25.5" customWidth="1"/>
    <col min="2" max="2" width="13.5" customWidth="1"/>
    <col min="3" max="3" width="12.5" customWidth="1"/>
    <col min="4" max="4" width="12.1640625" customWidth="1"/>
  </cols>
  <sheetData>
    <row r="1" spans="1:4" x14ac:dyDescent="0.2">
      <c r="A1" s="1" t="s">
        <v>9</v>
      </c>
    </row>
    <row r="2" spans="1:4" x14ac:dyDescent="0.2">
      <c r="A2" t="s">
        <v>0</v>
      </c>
      <c r="B2" t="s">
        <v>39</v>
      </c>
      <c r="C2" t="s">
        <v>40</v>
      </c>
      <c r="D2" t="s">
        <v>4</v>
      </c>
    </row>
    <row r="3" spans="1:4" x14ac:dyDescent="0.2">
      <c r="A3" t="s">
        <v>30</v>
      </c>
      <c r="B3">
        <v>148</v>
      </c>
      <c r="C3">
        <v>25</v>
      </c>
      <c r="D3">
        <f>SUM(B3:C3)</f>
        <v>173</v>
      </c>
    </row>
    <row r="4" spans="1:4" x14ac:dyDescent="0.2">
      <c r="A4" t="s">
        <v>31</v>
      </c>
      <c r="B4">
        <v>4</v>
      </c>
      <c r="C4">
        <v>4</v>
      </c>
      <c r="D4">
        <f t="shared" ref="D4:D12" si="0">SUM(B4:C4)</f>
        <v>8</v>
      </c>
    </row>
    <row r="5" spans="1:4" x14ac:dyDescent="0.2">
      <c r="A5" t="s">
        <v>32</v>
      </c>
      <c r="B5">
        <v>27</v>
      </c>
      <c r="C5">
        <v>5</v>
      </c>
      <c r="D5">
        <f t="shared" si="0"/>
        <v>32</v>
      </c>
    </row>
    <row r="6" spans="1:4" x14ac:dyDescent="0.2">
      <c r="A6" t="s">
        <v>33</v>
      </c>
      <c r="B6">
        <v>136</v>
      </c>
      <c r="C6">
        <v>19</v>
      </c>
      <c r="D6">
        <f t="shared" si="0"/>
        <v>155</v>
      </c>
    </row>
    <row r="7" spans="1:4" x14ac:dyDescent="0.2">
      <c r="A7" t="s">
        <v>34</v>
      </c>
      <c r="B7">
        <v>53</v>
      </c>
      <c r="C7">
        <v>8</v>
      </c>
      <c r="D7">
        <f t="shared" si="0"/>
        <v>61</v>
      </c>
    </row>
    <row r="8" spans="1:4" x14ac:dyDescent="0.2">
      <c r="A8" t="s">
        <v>35</v>
      </c>
      <c r="B8">
        <v>121</v>
      </c>
      <c r="C8">
        <v>19</v>
      </c>
      <c r="D8">
        <f t="shared" si="0"/>
        <v>140</v>
      </c>
    </row>
    <row r="9" spans="1:4" x14ac:dyDescent="0.2">
      <c r="A9" t="s">
        <v>36</v>
      </c>
      <c r="B9">
        <v>40</v>
      </c>
      <c r="C9">
        <v>5</v>
      </c>
      <c r="D9">
        <f t="shared" si="0"/>
        <v>45</v>
      </c>
    </row>
    <row r="10" spans="1:4" x14ac:dyDescent="0.2">
      <c r="A10" t="s">
        <v>37</v>
      </c>
      <c r="B10">
        <v>2</v>
      </c>
      <c r="C10">
        <v>0</v>
      </c>
      <c r="D10">
        <f t="shared" si="0"/>
        <v>2</v>
      </c>
    </row>
    <row r="11" spans="1:4" x14ac:dyDescent="0.2">
      <c r="A11" t="s">
        <v>38</v>
      </c>
      <c r="B11">
        <v>15</v>
      </c>
      <c r="C11">
        <v>4</v>
      </c>
      <c r="D11">
        <f t="shared" si="0"/>
        <v>19</v>
      </c>
    </row>
    <row r="12" spans="1:4" x14ac:dyDescent="0.2">
      <c r="A12" t="s">
        <v>4</v>
      </c>
      <c r="B12">
        <f>SUM(B3:B11)</f>
        <v>546</v>
      </c>
      <c r="C12">
        <f>SUM(C3:C11)</f>
        <v>89</v>
      </c>
      <c r="D12">
        <f t="shared" si="0"/>
        <v>635</v>
      </c>
    </row>
    <row r="14" spans="1:4" x14ac:dyDescent="0.2">
      <c r="A14" s="1" t="s">
        <v>8</v>
      </c>
    </row>
    <row r="15" spans="1:4" x14ac:dyDescent="0.2">
      <c r="A15" t="s">
        <v>0</v>
      </c>
      <c r="B15" t="s">
        <v>39</v>
      </c>
      <c r="C15" t="s">
        <v>40</v>
      </c>
      <c r="D15" t="s">
        <v>4</v>
      </c>
    </row>
    <row r="16" spans="1:4" x14ac:dyDescent="0.2">
      <c r="A16" t="s">
        <v>30</v>
      </c>
      <c r="B16">
        <f>($D3*$B$12)/$D$12</f>
        <v>148.7527559055118</v>
      </c>
      <c r="C16">
        <f>($D3*$C$12)/$D$12</f>
        <v>24.247244094488188</v>
      </c>
      <c r="D16">
        <f>SUM(B16:C16)</f>
        <v>173</v>
      </c>
    </row>
    <row r="17" spans="1:4" x14ac:dyDescent="0.2">
      <c r="A17" t="s">
        <v>31</v>
      </c>
      <c r="B17">
        <f t="shared" ref="B17:B25" si="1">($D4*$B$12)/$D$12</f>
        <v>6.8787401574803146</v>
      </c>
      <c r="C17">
        <f t="shared" ref="C17:C25" si="2">($D4*$C$12)/$D$12</f>
        <v>1.1212598425196851</v>
      </c>
      <c r="D17">
        <f t="shared" ref="D17:D25" si="3">SUM(B17:C17)</f>
        <v>8</v>
      </c>
    </row>
    <row r="18" spans="1:4" x14ac:dyDescent="0.2">
      <c r="A18" t="s">
        <v>32</v>
      </c>
      <c r="B18">
        <f t="shared" si="1"/>
        <v>27.514960629921259</v>
      </c>
      <c r="C18">
        <f t="shared" si="2"/>
        <v>4.4850393700787405</v>
      </c>
      <c r="D18">
        <f t="shared" si="3"/>
        <v>32</v>
      </c>
    </row>
    <row r="19" spans="1:4" x14ac:dyDescent="0.2">
      <c r="A19" t="s">
        <v>33</v>
      </c>
      <c r="B19">
        <f t="shared" si="1"/>
        <v>133.2755905511811</v>
      </c>
      <c r="C19">
        <f t="shared" si="2"/>
        <v>21.724409448818896</v>
      </c>
      <c r="D19">
        <f t="shared" si="3"/>
        <v>155</v>
      </c>
    </row>
    <row r="20" spans="1:4" x14ac:dyDescent="0.2">
      <c r="A20" t="s">
        <v>34</v>
      </c>
      <c r="B20">
        <f t="shared" si="1"/>
        <v>52.450393700787401</v>
      </c>
      <c r="C20">
        <f t="shared" si="2"/>
        <v>8.5496062992125985</v>
      </c>
      <c r="D20">
        <f t="shared" si="3"/>
        <v>61</v>
      </c>
    </row>
    <row r="21" spans="1:4" x14ac:dyDescent="0.2">
      <c r="A21" t="s">
        <v>35</v>
      </c>
      <c r="B21">
        <f t="shared" si="1"/>
        <v>120.37795275590551</v>
      </c>
      <c r="C21">
        <f t="shared" si="2"/>
        <v>19.622047244094489</v>
      </c>
      <c r="D21">
        <f t="shared" si="3"/>
        <v>140</v>
      </c>
    </row>
    <row r="22" spans="1:4" x14ac:dyDescent="0.2">
      <c r="A22" t="s">
        <v>36</v>
      </c>
      <c r="B22">
        <f t="shared" si="1"/>
        <v>38.69291338582677</v>
      </c>
      <c r="C22">
        <f t="shared" si="2"/>
        <v>6.3070866141732287</v>
      </c>
      <c r="D22">
        <f t="shared" si="3"/>
        <v>45</v>
      </c>
    </row>
    <row r="23" spans="1:4" x14ac:dyDescent="0.2">
      <c r="A23" t="s">
        <v>37</v>
      </c>
      <c r="B23">
        <f t="shared" si="1"/>
        <v>1.7196850393700787</v>
      </c>
      <c r="C23">
        <f t="shared" si="2"/>
        <v>0.28031496062992128</v>
      </c>
      <c r="D23">
        <f t="shared" si="3"/>
        <v>2</v>
      </c>
    </row>
    <row r="24" spans="1:4" x14ac:dyDescent="0.2">
      <c r="A24" t="s">
        <v>38</v>
      </c>
      <c r="B24">
        <f t="shared" si="1"/>
        <v>16.337007874015747</v>
      </c>
      <c r="C24">
        <f t="shared" si="2"/>
        <v>2.6629921259842519</v>
      </c>
      <c r="D24">
        <f t="shared" si="3"/>
        <v>19</v>
      </c>
    </row>
    <row r="25" spans="1:4" x14ac:dyDescent="0.2">
      <c r="A25" t="s">
        <v>4</v>
      </c>
      <c r="B25">
        <f t="shared" si="1"/>
        <v>546</v>
      </c>
      <c r="C25">
        <f t="shared" si="2"/>
        <v>89</v>
      </c>
      <c r="D25">
        <f t="shared" si="3"/>
        <v>635</v>
      </c>
    </row>
    <row r="27" spans="1:4" x14ac:dyDescent="0.2">
      <c r="A27" s="1" t="s">
        <v>10</v>
      </c>
    </row>
    <row r="28" spans="1:4" x14ac:dyDescent="0.2">
      <c r="A28" s="3" t="s">
        <v>0</v>
      </c>
      <c r="B28" s="3" t="s">
        <v>39</v>
      </c>
      <c r="C28" s="3" t="s">
        <v>40</v>
      </c>
      <c r="D28" s="3" t="s">
        <v>4</v>
      </c>
    </row>
    <row r="29" spans="1:4" x14ac:dyDescent="0.2">
      <c r="A29" s="3" t="s">
        <v>30</v>
      </c>
      <c r="B29" s="3">
        <f>B3-B16</f>
        <v>-0.75275590551180471</v>
      </c>
      <c r="C29" s="3">
        <f t="shared" ref="C29:D29" si="4">C3-C16</f>
        <v>0.75275590551181182</v>
      </c>
      <c r="D29" s="3">
        <f t="shared" si="4"/>
        <v>0</v>
      </c>
    </row>
    <row r="30" spans="1:4" x14ac:dyDescent="0.2">
      <c r="A30" s="3" t="s">
        <v>31</v>
      </c>
      <c r="B30" s="3">
        <f t="shared" ref="B30:D30" si="5">B4-B17</f>
        <v>-2.8787401574803146</v>
      </c>
      <c r="C30" s="3">
        <f t="shared" si="5"/>
        <v>2.8787401574803146</v>
      </c>
      <c r="D30" s="3">
        <f t="shared" si="5"/>
        <v>0</v>
      </c>
    </row>
    <row r="31" spans="1:4" x14ac:dyDescent="0.2">
      <c r="A31" s="3" t="s">
        <v>32</v>
      </c>
      <c r="B31" s="3">
        <f t="shared" ref="B31:D31" si="6">B5-B18</f>
        <v>-0.51496062992125857</v>
      </c>
      <c r="C31" s="3">
        <f t="shared" si="6"/>
        <v>0.51496062992125946</v>
      </c>
      <c r="D31" s="3">
        <f t="shared" si="6"/>
        <v>0</v>
      </c>
    </row>
    <row r="32" spans="1:4" x14ac:dyDescent="0.2">
      <c r="A32" s="3" t="s">
        <v>33</v>
      </c>
      <c r="B32" s="3">
        <f t="shared" ref="B32:D32" si="7">B6-B19</f>
        <v>2.7244094488189035</v>
      </c>
      <c r="C32" s="3">
        <f t="shared" si="7"/>
        <v>-2.7244094488188964</v>
      </c>
      <c r="D32" s="3">
        <f t="shared" si="7"/>
        <v>0</v>
      </c>
    </row>
    <row r="33" spans="1:4" x14ac:dyDescent="0.2">
      <c r="A33" s="3" t="s">
        <v>34</v>
      </c>
      <c r="B33" s="3">
        <f t="shared" ref="B33:D33" si="8">B7-B20</f>
        <v>0.54960629921259851</v>
      </c>
      <c r="C33" s="3">
        <f t="shared" si="8"/>
        <v>-0.54960629921259851</v>
      </c>
      <c r="D33" s="3">
        <f t="shared" si="8"/>
        <v>0</v>
      </c>
    </row>
    <row r="34" spans="1:4" x14ac:dyDescent="0.2">
      <c r="A34" s="3" t="s">
        <v>35</v>
      </c>
      <c r="B34" s="3">
        <f t="shared" ref="B34:D34" si="9">B8-B21</f>
        <v>0.62204724409448886</v>
      </c>
      <c r="C34" s="3">
        <f t="shared" si="9"/>
        <v>-0.62204724409448886</v>
      </c>
      <c r="D34" s="3">
        <f t="shared" si="9"/>
        <v>0</v>
      </c>
    </row>
    <row r="35" spans="1:4" x14ac:dyDescent="0.2">
      <c r="A35" s="3" t="s">
        <v>36</v>
      </c>
      <c r="B35" s="3">
        <f t="shared" ref="B35:D35" si="10">B9-B22</f>
        <v>1.3070866141732296</v>
      </c>
      <c r="C35" s="3">
        <f t="shared" si="10"/>
        <v>-1.3070866141732287</v>
      </c>
      <c r="D35" s="3">
        <f t="shared" si="10"/>
        <v>0</v>
      </c>
    </row>
    <row r="36" spans="1:4" x14ac:dyDescent="0.2">
      <c r="A36" s="3" t="s">
        <v>37</v>
      </c>
      <c r="B36" s="3">
        <f t="shared" ref="B36:D36" si="11">B10-B23</f>
        <v>0.28031496062992134</v>
      </c>
      <c r="C36" s="3">
        <f t="shared" si="11"/>
        <v>-0.28031496062992128</v>
      </c>
      <c r="D36" s="3">
        <f t="shared" si="11"/>
        <v>0</v>
      </c>
    </row>
    <row r="37" spans="1:4" x14ac:dyDescent="0.2">
      <c r="A37" s="3" t="s">
        <v>38</v>
      </c>
      <c r="B37" s="3">
        <f t="shared" ref="B37:D37" si="12">B11-B24</f>
        <v>-1.3370078740157467</v>
      </c>
      <c r="C37" s="3">
        <f t="shared" si="12"/>
        <v>1.3370078740157481</v>
      </c>
      <c r="D37" s="3">
        <f t="shared" si="12"/>
        <v>0</v>
      </c>
    </row>
    <row r="38" spans="1:4" x14ac:dyDescent="0.2">
      <c r="A38" s="3" t="s">
        <v>4</v>
      </c>
      <c r="B38" s="3">
        <f t="shared" ref="B38:D38" si="13">B12-B25</f>
        <v>0</v>
      </c>
      <c r="C38" s="3">
        <f t="shared" si="13"/>
        <v>0</v>
      </c>
      <c r="D38" s="3">
        <f t="shared" si="13"/>
        <v>0</v>
      </c>
    </row>
    <row r="40" spans="1:4" x14ac:dyDescent="0.2">
      <c r="A40" s="2" t="s">
        <v>11</v>
      </c>
    </row>
    <row r="41" spans="1:4" x14ac:dyDescent="0.2">
      <c r="A41" s="3" t="s">
        <v>0</v>
      </c>
      <c r="B41" s="3" t="s">
        <v>39</v>
      </c>
      <c r="C41" s="3" t="s">
        <v>40</v>
      </c>
      <c r="D41" s="3" t="s">
        <v>4</v>
      </c>
    </row>
    <row r="42" spans="1:4" x14ac:dyDescent="0.2">
      <c r="A42" s="3" t="s">
        <v>30</v>
      </c>
      <c r="B42" s="4">
        <f>B29/SQRT(B16)</f>
        <v>-6.1719395110607159E-2</v>
      </c>
      <c r="C42" s="4">
        <f>C29/SQRT(C16)</f>
        <v>0.15287025115022934</v>
      </c>
      <c r="D42" s="3">
        <f>D29/SQRT(D16)</f>
        <v>0</v>
      </c>
    </row>
    <row r="43" spans="1:4" x14ac:dyDescent="0.2">
      <c r="A43" s="3" t="s">
        <v>31</v>
      </c>
      <c r="B43" s="4">
        <f t="shared" ref="B43:D51" si="14">B30/SQRT(B17)</f>
        <v>-1.0976098958590164</v>
      </c>
      <c r="C43" s="5">
        <f t="shared" si="14"/>
        <v>2.7186251606037928</v>
      </c>
      <c r="D43" s="3">
        <f t="shared" si="14"/>
        <v>0</v>
      </c>
    </row>
    <row r="44" spans="1:4" x14ac:dyDescent="0.2">
      <c r="A44" s="3" t="s">
        <v>32</v>
      </c>
      <c r="B44" s="4">
        <f t="shared" si="14"/>
        <v>-9.8172438716055119E-2</v>
      </c>
      <c r="C44" s="4">
        <f t="shared" si="14"/>
        <v>0.24315930730783361</v>
      </c>
      <c r="D44" s="3">
        <f t="shared" si="14"/>
        <v>0</v>
      </c>
    </row>
    <row r="45" spans="1:4" x14ac:dyDescent="0.2">
      <c r="A45" s="3" t="s">
        <v>33</v>
      </c>
      <c r="B45" s="4">
        <f t="shared" si="14"/>
        <v>0.23599188543761168</v>
      </c>
      <c r="C45" s="4">
        <f t="shared" si="14"/>
        <v>-0.58451867085883569</v>
      </c>
      <c r="D45" s="3">
        <f t="shared" si="14"/>
        <v>0</v>
      </c>
    </row>
    <row r="46" spans="1:4" x14ac:dyDescent="0.2">
      <c r="A46" s="3" t="s">
        <v>34</v>
      </c>
      <c r="B46" s="4">
        <f t="shared" si="14"/>
        <v>7.5888737076698576E-2</v>
      </c>
      <c r="C46" s="4">
        <f t="shared" si="14"/>
        <v>-0.18796571605405676</v>
      </c>
      <c r="D46" s="3">
        <f t="shared" si="14"/>
        <v>0</v>
      </c>
    </row>
    <row r="47" spans="1:4" x14ac:dyDescent="0.2">
      <c r="A47" s="3" t="s">
        <v>35</v>
      </c>
      <c r="B47" s="4">
        <f t="shared" si="14"/>
        <v>5.6695670242954126E-2</v>
      </c>
      <c r="C47" s="4">
        <f t="shared" si="14"/>
        <v>-0.14042719202997125</v>
      </c>
      <c r="D47" s="3">
        <f t="shared" si="14"/>
        <v>0</v>
      </c>
    </row>
    <row r="48" spans="1:4" x14ac:dyDescent="0.2">
      <c r="A48" s="3" t="s">
        <v>36</v>
      </c>
      <c r="B48" s="4">
        <f t="shared" si="14"/>
        <v>0.21013028593737501</v>
      </c>
      <c r="C48" s="4">
        <f t="shared" si="14"/>
        <v>-0.52046313039764491</v>
      </c>
      <c r="D48" s="3">
        <f t="shared" si="14"/>
        <v>0</v>
      </c>
    </row>
    <row r="49" spans="1:4" x14ac:dyDescent="0.2">
      <c r="A49" s="3" t="s">
        <v>37</v>
      </c>
      <c r="B49" s="4">
        <f t="shared" si="14"/>
        <v>0.21375772588939276</v>
      </c>
      <c r="C49" s="4">
        <f t="shared" si="14"/>
        <v>-0.52944778838892259</v>
      </c>
      <c r="D49" s="3">
        <f t="shared" si="14"/>
        <v>0</v>
      </c>
    </row>
    <row r="50" spans="1:4" x14ac:dyDescent="0.2">
      <c r="A50" s="3" t="s">
        <v>38</v>
      </c>
      <c r="B50" s="4">
        <f t="shared" si="14"/>
        <v>-0.33078644582772132</v>
      </c>
      <c r="C50" s="4">
        <f t="shared" si="14"/>
        <v>0.81931144918308674</v>
      </c>
      <c r="D50" s="3">
        <f t="shared" si="14"/>
        <v>0</v>
      </c>
    </row>
    <row r="51" spans="1:4" x14ac:dyDescent="0.2">
      <c r="A51" s="3" t="s">
        <v>4</v>
      </c>
      <c r="B51" s="3">
        <f t="shared" si="14"/>
        <v>0</v>
      </c>
      <c r="C51" s="3">
        <f t="shared" si="14"/>
        <v>0</v>
      </c>
      <c r="D51" s="3">
        <f t="shared" si="1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7" workbookViewId="0">
      <selection activeCell="G38" sqref="G38"/>
    </sheetView>
  </sheetViews>
  <sheetFormatPr baseColWidth="10" defaultRowHeight="16" x14ac:dyDescent="0.2"/>
  <cols>
    <col min="1" max="1" width="26.1640625" customWidth="1"/>
    <col min="2" max="2" width="12.5" customWidth="1"/>
    <col min="3" max="3" width="12" customWidth="1"/>
    <col min="4" max="4" width="11.1640625" customWidth="1"/>
  </cols>
  <sheetData>
    <row r="1" spans="1:4" x14ac:dyDescent="0.2">
      <c r="A1" s="1" t="s">
        <v>9</v>
      </c>
    </row>
    <row r="2" spans="1:4" x14ac:dyDescent="0.2">
      <c r="A2" t="s">
        <v>0</v>
      </c>
      <c r="B2" t="s">
        <v>28</v>
      </c>
      <c r="C2" t="s">
        <v>29</v>
      </c>
      <c r="D2" t="s">
        <v>4</v>
      </c>
    </row>
    <row r="3" spans="1:4" x14ac:dyDescent="0.2">
      <c r="A3" t="s">
        <v>30</v>
      </c>
      <c r="B3">
        <v>41</v>
      </c>
      <c r="C3">
        <v>132</v>
      </c>
      <c r="D3">
        <f>SUM(B3:C3)</f>
        <v>173</v>
      </c>
    </row>
    <row r="4" spans="1:4" x14ac:dyDescent="0.2">
      <c r="A4" t="s">
        <v>31</v>
      </c>
      <c r="B4">
        <v>1</v>
      </c>
      <c r="C4">
        <v>7</v>
      </c>
      <c r="D4">
        <f t="shared" ref="D4:D12" si="0">SUM(B4:C4)</f>
        <v>8</v>
      </c>
    </row>
    <row r="5" spans="1:4" x14ac:dyDescent="0.2">
      <c r="A5" t="s">
        <v>32</v>
      </c>
      <c r="B5">
        <v>7</v>
      </c>
      <c r="C5">
        <v>25</v>
      </c>
      <c r="D5">
        <f t="shared" si="0"/>
        <v>32</v>
      </c>
    </row>
    <row r="6" spans="1:4" x14ac:dyDescent="0.2">
      <c r="A6" t="s">
        <v>33</v>
      </c>
      <c r="B6">
        <v>29</v>
      </c>
      <c r="C6">
        <v>126</v>
      </c>
      <c r="D6">
        <f t="shared" si="0"/>
        <v>155</v>
      </c>
    </row>
    <row r="7" spans="1:4" x14ac:dyDescent="0.2">
      <c r="A7" t="s">
        <v>34</v>
      </c>
      <c r="B7">
        <v>2</v>
      </c>
      <c r="C7">
        <v>59</v>
      </c>
      <c r="D7">
        <f t="shared" si="0"/>
        <v>61</v>
      </c>
    </row>
    <row r="8" spans="1:4" x14ac:dyDescent="0.2">
      <c r="A8" t="s">
        <v>35</v>
      </c>
      <c r="B8">
        <v>27</v>
      </c>
      <c r="C8">
        <v>113</v>
      </c>
      <c r="D8">
        <f t="shared" si="0"/>
        <v>140</v>
      </c>
    </row>
    <row r="9" spans="1:4" x14ac:dyDescent="0.2">
      <c r="A9" t="s">
        <v>36</v>
      </c>
      <c r="B9">
        <v>10</v>
      </c>
      <c r="C9">
        <v>35</v>
      </c>
      <c r="D9">
        <f t="shared" si="0"/>
        <v>45</v>
      </c>
    </row>
    <row r="10" spans="1:4" x14ac:dyDescent="0.2">
      <c r="A10" t="s">
        <v>37</v>
      </c>
      <c r="B10">
        <v>1</v>
      </c>
      <c r="C10">
        <v>1</v>
      </c>
      <c r="D10">
        <f t="shared" si="0"/>
        <v>2</v>
      </c>
    </row>
    <row r="11" spans="1:4" x14ac:dyDescent="0.2">
      <c r="A11" t="s">
        <v>38</v>
      </c>
      <c r="B11">
        <v>1</v>
      </c>
      <c r="C11">
        <v>18</v>
      </c>
      <c r="D11">
        <f t="shared" si="0"/>
        <v>19</v>
      </c>
    </row>
    <row r="12" spans="1:4" x14ac:dyDescent="0.2">
      <c r="A12" t="s">
        <v>4</v>
      </c>
      <c r="B12">
        <f>SUM(B3:B11)</f>
        <v>119</v>
      </c>
      <c r="C12">
        <f>SUM(C3:C11)</f>
        <v>516</v>
      </c>
      <c r="D12">
        <f t="shared" si="0"/>
        <v>635</v>
      </c>
    </row>
    <row r="14" spans="1:4" x14ac:dyDescent="0.2">
      <c r="A14" s="1" t="s">
        <v>8</v>
      </c>
    </row>
    <row r="15" spans="1:4" x14ac:dyDescent="0.2">
      <c r="A15" t="s">
        <v>0</v>
      </c>
      <c r="B15" t="s">
        <v>28</v>
      </c>
      <c r="C15" t="s">
        <v>29</v>
      </c>
      <c r="D15" t="s">
        <v>4</v>
      </c>
    </row>
    <row r="16" spans="1:4" x14ac:dyDescent="0.2">
      <c r="A16" t="s">
        <v>30</v>
      </c>
      <c r="B16">
        <f>($D3*$B$12)/$D$12</f>
        <v>32.420472440944884</v>
      </c>
      <c r="C16">
        <f>($D3*$C$12)/$D$12</f>
        <v>140.57952755905512</v>
      </c>
      <c r="D16">
        <f>SUM(B16:C16)</f>
        <v>173</v>
      </c>
    </row>
    <row r="17" spans="1:4" x14ac:dyDescent="0.2">
      <c r="A17" t="s">
        <v>31</v>
      </c>
      <c r="B17">
        <f t="shared" ref="B17:B25" si="1">($D4*$B$12)/$D$12</f>
        <v>1.4992125984251969</v>
      </c>
      <c r="C17">
        <f t="shared" ref="C17:C25" si="2">($D4*$C$12)/$D$12</f>
        <v>6.5007874015748035</v>
      </c>
      <c r="D17">
        <f t="shared" ref="D17:D25" si="3">SUM(B17:C17)</f>
        <v>8</v>
      </c>
    </row>
    <row r="18" spans="1:4" x14ac:dyDescent="0.2">
      <c r="A18" t="s">
        <v>32</v>
      </c>
      <c r="B18">
        <f t="shared" si="1"/>
        <v>5.9968503937007878</v>
      </c>
      <c r="C18">
        <f t="shared" si="2"/>
        <v>26.003149606299214</v>
      </c>
      <c r="D18">
        <f t="shared" si="3"/>
        <v>32</v>
      </c>
    </row>
    <row r="19" spans="1:4" x14ac:dyDescent="0.2">
      <c r="A19" t="s">
        <v>33</v>
      </c>
      <c r="B19">
        <f t="shared" si="1"/>
        <v>29.047244094488189</v>
      </c>
      <c r="C19">
        <f t="shared" si="2"/>
        <v>125.95275590551181</v>
      </c>
      <c r="D19">
        <f t="shared" si="3"/>
        <v>155</v>
      </c>
    </row>
    <row r="20" spans="1:4" x14ac:dyDescent="0.2">
      <c r="A20" t="s">
        <v>34</v>
      </c>
      <c r="B20">
        <f t="shared" si="1"/>
        <v>11.431496062992126</v>
      </c>
      <c r="C20">
        <f t="shared" si="2"/>
        <v>49.568503937007875</v>
      </c>
      <c r="D20">
        <f t="shared" si="3"/>
        <v>61</v>
      </c>
    </row>
    <row r="21" spans="1:4" x14ac:dyDescent="0.2">
      <c r="A21" t="s">
        <v>35</v>
      </c>
      <c r="B21">
        <f t="shared" si="1"/>
        <v>26.236220472440944</v>
      </c>
      <c r="C21">
        <f t="shared" si="2"/>
        <v>113.76377952755905</v>
      </c>
      <c r="D21">
        <f t="shared" si="3"/>
        <v>140</v>
      </c>
    </row>
    <row r="22" spans="1:4" x14ac:dyDescent="0.2">
      <c r="A22" t="s">
        <v>36</v>
      </c>
      <c r="B22">
        <f t="shared" si="1"/>
        <v>8.4330708661417315</v>
      </c>
      <c r="C22">
        <f t="shared" si="2"/>
        <v>36.566929133858267</v>
      </c>
      <c r="D22">
        <f t="shared" si="3"/>
        <v>45</v>
      </c>
    </row>
    <row r="23" spans="1:4" x14ac:dyDescent="0.2">
      <c r="A23" t="s">
        <v>37</v>
      </c>
      <c r="B23">
        <f t="shared" si="1"/>
        <v>0.37480314960629924</v>
      </c>
      <c r="C23">
        <f t="shared" si="2"/>
        <v>1.6251968503937009</v>
      </c>
      <c r="D23">
        <f t="shared" si="3"/>
        <v>2</v>
      </c>
    </row>
    <row r="24" spans="1:4" x14ac:dyDescent="0.2">
      <c r="A24" t="s">
        <v>38</v>
      </c>
      <c r="B24">
        <f t="shared" si="1"/>
        <v>3.5606299212598427</v>
      </c>
      <c r="C24">
        <f t="shared" si="2"/>
        <v>15.439370078740158</v>
      </c>
      <c r="D24">
        <f t="shared" si="3"/>
        <v>19</v>
      </c>
    </row>
    <row r="25" spans="1:4" x14ac:dyDescent="0.2">
      <c r="A25" t="s">
        <v>4</v>
      </c>
      <c r="B25">
        <f t="shared" si="1"/>
        <v>119</v>
      </c>
      <c r="C25">
        <f t="shared" si="2"/>
        <v>516</v>
      </c>
      <c r="D25">
        <f t="shared" si="3"/>
        <v>635</v>
      </c>
    </row>
    <row r="27" spans="1:4" x14ac:dyDescent="0.2">
      <c r="A27" s="1" t="s">
        <v>10</v>
      </c>
    </row>
    <row r="28" spans="1:4" x14ac:dyDescent="0.2">
      <c r="A28" t="s">
        <v>0</v>
      </c>
      <c r="B28" t="s">
        <v>28</v>
      </c>
      <c r="C28" t="s">
        <v>29</v>
      </c>
      <c r="D28" t="s">
        <v>4</v>
      </c>
    </row>
    <row r="29" spans="1:4" x14ac:dyDescent="0.2">
      <c r="A29" t="s">
        <v>30</v>
      </c>
      <c r="B29">
        <f>B3-B16</f>
        <v>8.5795275590551157</v>
      </c>
      <c r="C29">
        <f t="shared" ref="C29:D29" si="4">C3-C16</f>
        <v>-8.5795275590551228</v>
      </c>
      <c r="D29">
        <f t="shared" si="4"/>
        <v>0</v>
      </c>
    </row>
    <row r="30" spans="1:4" x14ac:dyDescent="0.2">
      <c r="A30" t="s">
        <v>31</v>
      </c>
      <c r="B30">
        <f t="shared" ref="B30:D38" si="5">B4-B17</f>
        <v>-0.49921259842519694</v>
      </c>
      <c r="C30">
        <f t="shared" si="5"/>
        <v>0.4992125984251965</v>
      </c>
      <c r="D30">
        <f t="shared" si="5"/>
        <v>0</v>
      </c>
    </row>
    <row r="31" spans="1:4" x14ac:dyDescent="0.2">
      <c r="A31" t="s">
        <v>32</v>
      </c>
      <c r="B31">
        <f t="shared" si="5"/>
        <v>1.0031496062992122</v>
      </c>
      <c r="C31">
        <f t="shared" si="5"/>
        <v>-1.003149606299214</v>
      </c>
      <c r="D31">
        <f t="shared" si="5"/>
        <v>0</v>
      </c>
    </row>
    <row r="32" spans="1:4" x14ac:dyDescent="0.2">
      <c r="A32" t="s">
        <v>33</v>
      </c>
      <c r="B32">
        <f t="shared" si="5"/>
        <v>-4.7244094488188892E-2</v>
      </c>
      <c r="C32">
        <f t="shared" si="5"/>
        <v>4.7244094488192445E-2</v>
      </c>
      <c r="D32">
        <f t="shared" si="5"/>
        <v>0</v>
      </c>
    </row>
    <row r="33" spans="1:4" x14ac:dyDescent="0.2">
      <c r="A33" t="s">
        <v>34</v>
      </c>
      <c r="B33">
        <f t="shared" si="5"/>
        <v>-9.4314960629921263</v>
      </c>
      <c r="C33">
        <f t="shared" si="5"/>
        <v>9.4314960629921245</v>
      </c>
      <c r="D33">
        <f t="shared" si="5"/>
        <v>0</v>
      </c>
    </row>
    <row r="34" spans="1:4" x14ac:dyDescent="0.2">
      <c r="A34" t="s">
        <v>35</v>
      </c>
      <c r="B34">
        <f t="shared" si="5"/>
        <v>0.76377952755905554</v>
      </c>
      <c r="C34">
        <f t="shared" si="5"/>
        <v>-0.76377952755905199</v>
      </c>
      <c r="D34">
        <f t="shared" si="5"/>
        <v>0</v>
      </c>
    </row>
    <row r="35" spans="1:4" x14ac:dyDescent="0.2">
      <c r="A35" t="s">
        <v>36</v>
      </c>
      <c r="B35">
        <f t="shared" si="5"/>
        <v>1.5669291338582685</v>
      </c>
      <c r="C35">
        <f t="shared" si="5"/>
        <v>-1.5669291338582667</v>
      </c>
      <c r="D35">
        <f t="shared" si="5"/>
        <v>0</v>
      </c>
    </row>
    <row r="36" spans="1:4" x14ac:dyDescent="0.2">
      <c r="A36" t="s">
        <v>37</v>
      </c>
      <c r="B36">
        <f t="shared" si="5"/>
        <v>0.62519685039370076</v>
      </c>
      <c r="C36">
        <f t="shared" si="5"/>
        <v>-0.62519685039370088</v>
      </c>
      <c r="D36">
        <f t="shared" si="5"/>
        <v>0</v>
      </c>
    </row>
    <row r="37" spans="1:4" x14ac:dyDescent="0.2">
      <c r="A37" t="s">
        <v>38</v>
      </c>
      <c r="B37">
        <f t="shared" si="5"/>
        <v>-2.5606299212598427</v>
      </c>
      <c r="C37">
        <f t="shared" si="5"/>
        <v>2.5606299212598422</v>
      </c>
      <c r="D37">
        <f t="shared" si="5"/>
        <v>0</v>
      </c>
    </row>
    <row r="38" spans="1:4" x14ac:dyDescent="0.2">
      <c r="A38" t="s">
        <v>4</v>
      </c>
      <c r="B38">
        <f t="shared" si="5"/>
        <v>0</v>
      </c>
      <c r="C38">
        <f t="shared" si="5"/>
        <v>0</v>
      </c>
      <c r="D38">
        <f t="shared" si="5"/>
        <v>0</v>
      </c>
    </row>
    <row r="40" spans="1:4" x14ac:dyDescent="0.2">
      <c r="A40" s="2" t="s">
        <v>11</v>
      </c>
    </row>
    <row r="41" spans="1:4" x14ac:dyDescent="0.2">
      <c r="A41" t="s">
        <v>0</v>
      </c>
      <c r="B41" t="s">
        <v>28</v>
      </c>
      <c r="C41" t="s">
        <v>29</v>
      </c>
      <c r="D41" t="s">
        <v>4</v>
      </c>
    </row>
    <row r="42" spans="1:4" x14ac:dyDescent="0.2">
      <c r="A42" t="s">
        <v>30</v>
      </c>
      <c r="B42" s="6">
        <f>B29/SQRT(B16)</f>
        <v>1.5067933817610826</v>
      </c>
      <c r="C42" s="6">
        <f t="shared" ref="C42:D42" si="6">C29/SQRT(C16)</f>
        <v>-0.72360629090033857</v>
      </c>
      <c r="D42">
        <f t="shared" si="6"/>
        <v>0</v>
      </c>
    </row>
    <row r="43" spans="1:4" x14ac:dyDescent="0.2">
      <c r="A43" t="s">
        <v>31</v>
      </c>
      <c r="B43" s="6">
        <f t="shared" ref="B43:D43" si="7">B30/SQRT(B17)</f>
        <v>-0.40771240494726912</v>
      </c>
      <c r="C43" s="6">
        <f t="shared" si="7"/>
        <v>0.19579543198758798</v>
      </c>
      <c r="D43">
        <f t="shared" si="7"/>
        <v>0</v>
      </c>
    </row>
    <row r="44" spans="1:4" x14ac:dyDescent="0.2">
      <c r="A44" t="s">
        <v>32</v>
      </c>
      <c r="B44" s="6">
        <f t="shared" ref="B44:D44" si="8">B31/SQRT(B18)</f>
        <v>0.40964164345648307</v>
      </c>
      <c r="C44" s="6">
        <f t="shared" si="8"/>
        <v>-0.19672190879510065</v>
      </c>
      <c r="D44">
        <f t="shared" si="8"/>
        <v>0</v>
      </c>
    </row>
    <row r="45" spans="1:4" x14ac:dyDescent="0.2">
      <c r="A45" t="s">
        <v>33</v>
      </c>
      <c r="B45" s="6">
        <f t="shared" ref="B45:D45" si="9">B32/SQRT(B19)</f>
        <v>-8.7658707391469748E-3</v>
      </c>
      <c r="C45" s="6">
        <f t="shared" si="9"/>
        <v>4.2096277358564726E-3</v>
      </c>
      <c r="D45">
        <f t="shared" si="9"/>
        <v>0</v>
      </c>
    </row>
    <row r="46" spans="1:4" x14ac:dyDescent="0.2">
      <c r="A46" t="s">
        <v>34</v>
      </c>
      <c r="B46" s="5">
        <f t="shared" ref="B46:D46" si="10">B33/SQRT(B20)</f>
        <v>-2.7895172555440122</v>
      </c>
      <c r="C46" s="6">
        <f t="shared" si="10"/>
        <v>1.3396078447912563</v>
      </c>
      <c r="D46">
        <f t="shared" si="10"/>
        <v>0</v>
      </c>
    </row>
    <row r="47" spans="1:4" x14ac:dyDescent="0.2">
      <c r="A47" t="s">
        <v>35</v>
      </c>
      <c r="B47" s="6">
        <f t="shared" ref="B47:D47" si="11">B34/SQRT(B21)</f>
        <v>0.1491136419086122</v>
      </c>
      <c r="C47" s="6">
        <f t="shared" si="11"/>
        <v>-7.1608735909114929E-2</v>
      </c>
      <c r="D47">
        <f t="shared" si="11"/>
        <v>0</v>
      </c>
    </row>
    <row r="48" spans="1:4" x14ac:dyDescent="0.2">
      <c r="A48" t="s">
        <v>36</v>
      </c>
      <c r="B48" s="6">
        <f t="shared" ref="B48:D48" si="12">B35/SQRT(B22)</f>
        <v>0.53958079107826795</v>
      </c>
      <c r="C48" s="6">
        <f t="shared" si="12"/>
        <v>-0.25912249124487069</v>
      </c>
      <c r="D48">
        <f t="shared" si="12"/>
        <v>0</v>
      </c>
    </row>
    <row r="49" spans="1:4" x14ac:dyDescent="0.2">
      <c r="A49" t="s">
        <v>37</v>
      </c>
      <c r="B49" s="6">
        <f t="shared" ref="B49:D49" si="13">B36/SQRT(B23)</f>
        <v>1.0212102508773868</v>
      </c>
      <c r="C49" s="6">
        <f t="shared" si="13"/>
        <v>-0.49041505677648262</v>
      </c>
      <c r="D49">
        <f t="shared" si="13"/>
        <v>0</v>
      </c>
    </row>
    <row r="50" spans="1:4" x14ac:dyDescent="0.2">
      <c r="A50" t="s">
        <v>38</v>
      </c>
      <c r="B50" s="6">
        <f t="shared" ref="B50:D50" si="14">B37/SQRT(B24)</f>
        <v>-1.3570110917151035</v>
      </c>
      <c r="C50" s="6">
        <f t="shared" si="14"/>
        <v>0.65167645058204871</v>
      </c>
      <c r="D50">
        <f t="shared" si="14"/>
        <v>0</v>
      </c>
    </row>
    <row r="51" spans="1:4" x14ac:dyDescent="0.2">
      <c r="A51" t="s">
        <v>4</v>
      </c>
      <c r="B51">
        <f t="shared" ref="B51:D51" si="15">B38/SQRT(B25)</f>
        <v>0</v>
      </c>
      <c r="C51">
        <f t="shared" si="15"/>
        <v>0</v>
      </c>
      <c r="D51">
        <f t="shared" si="1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12</vt:i4>
      </vt:variant>
    </vt:vector>
  </HeadingPairs>
  <TitlesOfParts>
    <vt:vector size="16" baseType="lpstr">
      <vt:lpstr>Alvo</vt:lpstr>
      <vt:lpstr>Personalidade</vt:lpstr>
      <vt:lpstr>Critica</vt:lpstr>
      <vt:lpstr>Foco</vt:lpstr>
      <vt:lpstr>Personalidade!Dilma_vs_Lula__2016_2020_Personalidad</vt:lpstr>
      <vt:lpstr>Critica!Dilma_vs_Lula_Crítica___Período___Plataforma</vt:lpstr>
      <vt:lpstr>Critica!Dilma_vs_Lula_Crítica___Período___Plataforma_1</vt:lpstr>
      <vt:lpstr>Foco!dilma_vs_lula_Foco___período__plataforma_AGORA_SIM_PRA_VALER_1</vt:lpstr>
      <vt:lpstr>Foco!dilma_vs_lula_Foco___período__plataforma_AGORA_SIM_PRA_VALER_2</vt:lpstr>
      <vt:lpstr>Foco!dilma_vs_lula_Foco___período__plataforma_AGORA_SIM_PRA_VALER_3</vt:lpstr>
      <vt:lpstr>Foco!dilma_vs_lula_Foco___período__plataforma_AGORA_SIM_PRA_VALER_4</vt:lpstr>
      <vt:lpstr>Foco!Dilva_vs_Lula_Foco___Período___Plataforma_AGORA_SIM</vt:lpstr>
      <vt:lpstr>Foco!Dilva_vs_Lula_Foco___Período___Plataforma_AGORA_SIM_1</vt:lpstr>
      <vt:lpstr>Foco!Dilva_vs_Lula_Foco___Período___Plataforma_AGORA_SIM_2</vt:lpstr>
      <vt:lpstr>Foco!Dilva_vs_Lula_Foco___Período___Plataforma_AGORA_SIM_3</vt:lpstr>
      <vt:lpstr>Foco!Dilva_vs_Lula_Foco___Período___Plataforma_AGORA_SIM_4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2020-08-07T15:50:40Z</dcterms:created>
  <dcterms:modified xsi:type="dcterms:W3CDTF">2020-08-07T17:42:02Z</dcterms:modified>
</cp:coreProperties>
</file>