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<sst xmlns="http://schemas.openxmlformats.org/spreadsheetml/2006/main" count="100" uniqueCount="58">
  <si>
    <t xml:space="preserve">sample</t>
  </si>
  <si>
    <t xml:space="preserve">Processing Date</t>
  </si>
  <si>
    <t xml:space="preserve">Sample Date</t>
  </si>
  <si>
    <t xml:space="preserve">pH at in situ temperature</t>
  </si>
  <si>
    <t xml:space="preserve">pH at 25 degC</t>
  </si>
  <si>
    <t xml:space="preserve">notes</t>
  </si>
  <si>
    <t xml:space="preserve">mean</t>
  </si>
  <si>
    <t xml:space="preserve">sd</t>
  </si>
  <si>
    <t xml:space="preserve">sd*2</t>
  </si>
  <si>
    <t xml:space="preserve">cv</t>
  </si>
  <si>
    <t xml:space="preserve">percent</t>
  </si>
  <si>
    <t xml:space="preserve">min</t>
  </si>
  <si>
    <t xml:space="preserve">max</t>
  </si>
  <si>
    <t xml:space="preserve">range</t>
  </si>
  <si>
    <t xml:space="preserve"> BAYSTD1</t>
  </si>
  <si>
    <t xml:space="preserve"> H2-702-1</t>
  </si>
  <si>
    <t xml:space="preserve">Christian's Samples</t>
  </si>
  <si>
    <t xml:space="preserve"> H2-702-2</t>
  </si>
  <si>
    <t xml:space="preserve"> H2-702-3</t>
  </si>
  <si>
    <t xml:space="preserve"> H3-702-1</t>
  </si>
  <si>
    <t xml:space="preserve"> H3-702-2</t>
  </si>
  <si>
    <t xml:space="preserve"> H3-702-3</t>
  </si>
  <si>
    <t xml:space="preserve"> H2-719-1</t>
  </si>
  <si>
    <t xml:space="preserve"> H2-719-2</t>
  </si>
  <si>
    <t xml:space="preserve"> BaySTD2</t>
  </si>
  <si>
    <t xml:space="preserve">Bay Standard Batch 2 ran from here on out</t>
  </si>
  <si>
    <t xml:space="preserve"> H3-719-1</t>
  </si>
  <si>
    <t xml:space="preserve"> H3-719-2</t>
  </si>
  <si>
    <t xml:space="preserve"> T44-702-1</t>
  </si>
  <si>
    <t xml:space="preserve"> T44-702-2</t>
  </si>
  <si>
    <t xml:space="preserve"> T4-702-1</t>
  </si>
  <si>
    <t xml:space="preserve"> T4-702-2</t>
  </si>
  <si>
    <t xml:space="preserve"> T3-702-1</t>
  </si>
  <si>
    <t xml:space="preserve"> T3-702-2</t>
  </si>
  <si>
    <t xml:space="preserve"> T6-702-1</t>
  </si>
  <si>
    <t xml:space="preserve"> T6-702-2</t>
  </si>
  <si>
    <t xml:space="preserve"> T27-719-1</t>
  </si>
  <si>
    <t xml:space="preserve"> T27-719-2</t>
  </si>
  <si>
    <t xml:space="preserve"> T10-719-1</t>
  </si>
  <si>
    <t xml:space="preserve"> T10-719-2</t>
  </si>
  <si>
    <t xml:space="preserve"> T36-719-1</t>
  </si>
  <si>
    <t xml:space="preserve"> T36-719-2</t>
  </si>
  <si>
    <t xml:space="preserve"> T16-719-1</t>
  </si>
  <si>
    <t xml:space="preserve"> T16-719-2</t>
  </si>
  <si>
    <t xml:space="preserve"> T12-708-1</t>
  </si>
  <si>
    <t xml:space="preserve"> T12-708-2</t>
  </si>
  <si>
    <t xml:space="preserve"> T6-708-1</t>
  </si>
  <si>
    <t xml:space="preserve"> T6-708-2</t>
  </si>
  <si>
    <t xml:space="preserve"> T20-708-1</t>
  </si>
  <si>
    <t xml:space="preserve"> T20-708-2</t>
  </si>
  <si>
    <t xml:space="preserve"> T8-714-1</t>
  </si>
  <si>
    <t xml:space="preserve"> T8-714-2</t>
  </si>
  <si>
    <t xml:space="preserve"> T14-714-1</t>
  </si>
  <si>
    <t xml:space="preserve"> T14-714-2</t>
  </si>
  <si>
    <t xml:space="preserve"> T38-714-1</t>
  </si>
  <si>
    <t xml:space="preserve"> T38-714-2</t>
  </si>
  <si>
    <t xml:space="preserve"> T21-708-1</t>
  </si>
  <si>
    <t xml:space="preserve"> T21-708-2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</si>
</sst>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m/d/yyyy"/>
    <numFmt numFmtId="167" formatCode="0%"/>
    <numFmt numFmtId="168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ColWidth="19.019531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5.15"/>
    <col collapsed="false" customWidth="true" hidden="false" outlineLevel="0" max="3" min="3" style="0" width="12.14"/>
    <col collapsed="false" customWidth="true" hidden="false" outlineLevel="0" max="4" min="4" style="0" width="23.57"/>
    <col collapsed="false" customWidth="true" hidden="false" outlineLevel="0" max="5" min="5" style="0" width="12.86"/>
    <col collapsed="false" customWidth="true" hidden="false" outlineLevel="0" max="6" min="6" style="0" width="19.57"/>
    <col collapsed="false" customWidth="true" hidden="false" outlineLevel="0" max="7" min="7" style="0" width="6.57"/>
    <col collapsed="false" customWidth="true" hidden="false" outlineLevel="0" max="10" min="8" style="0" width="11.99"/>
    <col collapsed="false" customWidth="true" hidden="false" outlineLevel="0" max="11" min="11" style="0" width="7.86"/>
    <col collapsed="false" customWidth="true" hidden="false" outlineLevel="0" max="13" min="12" style="0" width="6.57"/>
    <col collapsed="false" customWidth="true" hidden="false" outlineLevel="0" max="14" min="14" style="0" width="11.99"/>
  </cols>
  <sheetData>
    <row r="1" s="4" customFormat="true" ht="21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9" customFormat="true" ht="21" hidden="false" customHeight="true" outlineLevel="0" collapsed="false">
      <c r="A2" s="5" t="s">
        <v>14</v>
      </c>
      <c r="B2" s="6" t="n">
        <v>44306</v>
      </c>
      <c r="C2" s="5"/>
      <c r="D2" s="7" t="n">
        <v>7.94944927214335</v>
      </c>
      <c r="E2" s="7" t="n">
        <v>7.7577451759518</v>
      </c>
      <c r="F2" s="8"/>
      <c r="G2" s="5"/>
      <c r="H2" s="5"/>
      <c r="I2" s="5"/>
      <c r="J2" s="5"/>
      <c r="K2" s="5"/>
      <c r="L2" s="5"/>
      <c r="M2" s="5"/>
      <c r="N2" s="5"/>
    </row>
    <row r="3" s="9" customFormat="true" ht="21" hidden="false" customHeight="true" outlineLevel="0" collapsed="false">
      <c r="A3" s="5" t="s">
        <v>15</v>
      </c>
      <c r="B3" s="6" t="n">
        <v>44306</v>
      </c>
      <c r="C3" s="5"/>
      <c r="D3" s="7" t="n">
        <v>7.51523112484295</v>
      </c>
      <c r="E3" s="7" t="n">
        <v>7.41933030462563</v>
      </c>
      <c r="F3" s="8" t="s">
        <v>16</v>
      </c>
      <c r="G3" s="7" t="n">
        <f aca="false">AVERAGE(D3:D5)</f>
        <v>7.48456241900661</v>
      </c>
      <c r="H3" s="5" t="n">
        <f aca="false">_xlfn.STDEV.S(D3:D5)</f>
        <v>0.0483628995455409</v>
      </c>
      <c r="I3" s="5" t="n">
        <f aca="false">2*H3</f>
        <v>0.0967257990910819</v>
      </c>
      <c r="J3" s="5" t="n">
        <f aca="false">H3/G3</f>
        <v>0.00646168698155635</v>
      </c>
      <c r="K3" s="10" t="n">
        <f aca="false">J3</f>
        <v>0.00646168698155635</v>
      </c>
      <c r="L3" s="7" t="n">
        <f aca="false">MIN(D3:D5)</f>
        <v>7.42881095443762</v>
      </c>
      <c r="M3" s="7" t="n">
        <f aca="false">MAX(D3:D5)</f>
        <v>7.51523112484295</v>
      </c>
      <c r="N3" s="5" t="n">
        <f aca="false">M3-L3</f>
        <v>0.0864201704053302</v>
      </c>
    </row>
    <row r="4" s="9" customFormat="true" ht="21" hidden="false" customHeight="true" outlineLevel="0" collapsed="false">
      <c r="A4" s="5" t="s">
        <v>17</v>
      </c>
      <c r="B4" s="6" t="n">
        <v>44306</v>
      </c>
      <c r="C4" s="5"/>
      <c r="D4" s="7" t="n">
        <v>7.50964517773927</v>
      </c>
      <c r="E4" s="7" t="n">
        <v>7.41374435752195</v>
      </c>
      <c r="F4" s="8" t="s">
        <v>16</v>
      </c>
      <c r="G4" s="5"/>
      <c r="H4" s="5"/>
      <c r="I4" s="5"/>
      <c r="J4" s="5"/>
      <c r="K4" s="5"/>
      <c r="L4" s="5"/>
      <c r="M4" s="5"/>
      <c r="N4" s="5"/>
    </row>
    <row r="5" s="9" customFormat="true" ht="21" hidden="false" customHeight="true" outlineLevel="0" collapsed="false">
      <c r="A5" s="5" t="s">
        <v>18</v>
      </c>
      <c r="B5" s="6" t="n">
        <v>44306</v>
      </c>
      <c r="C5" s="5"/>
      <c r="D5" s="7" t="n">
        <v>7.42881095443762</v>
      </c>
      <c r="E5" s="7" t="n">
        <v>7.3329101342203</v>
      </c>
      <c r="F5" s="8" t="s">
        <v>16</v>
      </c>
      <c r="G5" s="5"/>
      <c r="H5" s="5"/>
      <c r="I5" s="5"/>
      <c r="J5" s="5"/>
      <c r="K5" s="5"/>
      <c r="L5" s="5"/>
      <c r="M5" s="5"/>
      <c r="N5" s="5"/>
    </row>
    <row r="6" s="9" customFormat="true" ht="21" hidden="false" customHeight="true" outlineLevel="0" collapsed="false">
      <c r="A6" s="5" t="s">
        <v>19</v>
      </c>
      <c r="B6" s="6" t="n">
        <v>44306</v>
      </c>
      <c r="C6" s="5"/>
      <c r="D6" s="7" t="n">
        <v>7.79094495080841</v>
      </c>
      <c r="E6" s="7" t="n">
        <v>7.68224826689695</v>
      </c>
      <c r="F6" s="8" t="s">
        <v>16</v>
      </c>
      <c r="G6" s="7" t="n">
        <f aca="false">AVERAGE(D6:D8)</f>
        <v>7.7919848702495</v>
      </c>
      <c r="H6" s="5" t="n">
        <f aca="false">_xlfn.STDEV.S(D6:D8)</f>
        <v>0.000901448209682135</v>
      </c>
      <c r="I6" s="5" t="n">
        <f aca="false">2*H6</f>
        <v>0.00180289641936427</v>
      </c>
      <c r="J6" s="5" t="n">
        <f aca="false">H6/G6</f>
        <v>0.000115689163248243</v>
      </c>
      <c r="K6" s="10" t="n">
        <f aca="false">J6</f>
        <v>0.000115689163248243</v>
      </c>
      <c r="L6" s="7" t="n">
        <f aca="false">MIN(D6:D8)</f>
        <v>7.79094495080841</v>
      </c>
      <c r="M6" s="7" t="n">
        <f aca="false">MAX(D6:D8)</f>
        <v>7.79254400319779</v>
      </c>
      <c r="N6" s="5" t="n">
        <f aca="false">M6-L6</f>
        <v>0.00159905238937963</v>
      </c>
    </row>
    <row r="7" s="9" customFormat="true" ht="21" hidden="false" customHeight="true" outlineLevel="0" collapsed="false">
      <c r="A7" s="5" t="s">
        <v>20</v>
      </c>
      <c r="B7" s="6" t="n">
        <v>44306</v>
      </c>
      <c r="C7" s="5"/>
      <c r="D7" s="7" t="n">
        <v>7.79254400319779</v>
      </c>
      <c r="E7" s="7" t="n">
        <v>7.68458478856386</v>
      </c>
      <c r="F7" s="8" t="s">
        <v>16</v>
      </c>
      <c r="G7" s="5"/>
      <c r="H7" s="5"/>
      <c r="I7" s="5"/>
      <c r="J7" s="5"/>
      <c r="K7" s="5"/>
      <c r="L7" s="5"/>
      <c r="M7" s="5"/>
      <c r="N7" s="5"/>
    </row>
    <row r="8" s="9" customFormat="true" ht="21" hidden="false" customHeight="true" outlineLevel="0" collapsed="false">
      <c r="A8" s="5" t="s">
        <v>21</v>
      </c>
      <c r="B8" s="6" t="n">
        <v>44306</v>
      </c>
      <c r="C8" s="5"/>
      <c r="D8" s="7" t="n">
        <v>7.7924656567423</v>
      </c>
      <c r="E8" s="7" t="n">
        <v>7.68465390551616</v>
      </c>
      <c r="F8" s="8" t="s">
        <v>16</v>
      </c>
      <c r="G8" s="5"/>
      <c r="H8" s="5"/>
      <c r="I8" s="5"/>
      <c r="J8" s="5"/>
      <c r="K8" s="5"/>
      <c r="L8" s="5"/>
      <c r="M8" s="5"/>
      <c r="N8" s="5"/>
    </row>
    <row r="9" s="9" customFormat="true" ht="21" hidden="false" customHeight="true" outlineLevel="0" collapsed="false">
      <c r="A9" s="5" t="s">
        <v>22</v>
      </c>
      <c r="B9" s="6" t="n">
        <v>44306</v>
      </c>
      <c r="C9" s="5"/>
      <c r="D9" s="7" t="n">
        <v>7.76921467417968</v>
      </c>
      <c r="E9" s="7" t="n">
        <v>7.63827529033172</v>
      </c>
      <c r="F9" s="8" t="s">
        <v>16</v>
      </c>
      <c r="G9" s="7" t="n">
        <f aca="false">AVERAGE(D9:D10)</f>
        <v>7.75174805887634</v>
      </c>
      <c r="H9" s="5" t="n">
        <f aca="false">_xlfn.STDEV.S(D9:D10)</f>
        <v>0.0247015242507369</v>
      </c>
      <c r="I9" s="5" t="n">
        <f aca="false">2*H9</f>
        <v>0.0494030485014739</v>
      </c>
      <c r="J9" s="5" t="n">
        <f aca="false">H9/G9</f>
        <v>0.00318657470071564</v>
      </c>
      <c r="K9" s="10" t="n">
        <f aca="false">J9</f>
        <v>0.00318657470071564</v>
      </c>
      <c r="L9" s="7" t="n">
        <f aca="false">MIN(D9:D10)</f>
        <v>7.734281443573</v>
      </c>
      <c r="M9" s="7" t="n">
        <f aca="false">MAX(D9:D10)</f>
        <v>7.76921467417968</v>
      </c>
      <c r="N9" s="5" t="n">
        <f aca="false">M9-L9</f>
        <v>0.0349332306066801</v>
      </c>
    </row>
    <row r="10" s="9" customFormat="true" ht="21" hidden="false" customHeight="true" outlineLevel="0" collapsed="false">
      <c r="A10" s="5" t="s">
        <v>23</v>
      </c>
      <c r="B10" s="6" t="n">
        <v>44306</v>
      </c>
      <c r="C10" s="5"/>
      <c r="D10" s="7" t="n">
        <v>7.734281443573</v>
      </c>
      <c r="E10" s="7" t="n">
        <v>7.60334205972504</v>
      </c>
      <c r="F10" s="8" t="s">
        <v>16</v>
      </c>
      <c r="G10" s="5"/>
      <c r="H10" s="5"/>
      <c r="I10" s="5"/>
      <c r="J10" s="5"/>
      <c r="K10" s="5"/>
      <c r="L10" s="5"/>
      <c r="M10" s="5"/>
      <c r="N10" s="5"/>
    </row>
    <row r="11" customFormat="false" ht="45" hidden="false" customHeight="true" outlineLevel="0" collapsed="false">
      <c r="A11" s="1" t="s">
        <v>24</v>
      </c>
      <c r="B11" s="11" t="n">
        <v>44314</v>
      </c>
      <c r="C11" s="1"/>
      <c r="D11" s="2" t="n">
        <v>7.99901524893023</v>
      </c>
      <c r="E11" s="2" t="n">
        <v>7.84062520180529</v>
      </c>
      <c r="F11" s="3" t="s">
        <v>25</v>
      </c>
      <c r="G11" s="1"/>
      <c r="H11" s="1"/>
      <c r="I11" s="1"/>
      <c r="J11" s="1"/>
      <c r="K11" s="1"/>
      <c r="L11" s="1"/>
      <c r="M11" s="1"/>
      <c r="N11" s="1"/>
    </row>
    <row r="12" customFormat="false" ht="15" hidden="false" customHeight="true" outlineLevel="0" collapsed="false">
      <c r="A12" s="1" t="s">
        <v>26</v>
      </c>
      <c r="B12" s="11" t="n">
        <v>44314</v>
      </c>
      <c r="C12" s="1"/>
      <c r="D12" s="2" t="n">
        <v>7.85241672577872</v>
      </c>
      <c r="E12" s="2" t="n">
        <v>7.72147734193076</v>
      </c>
      <c r="F12" s="3" t="s">
        <v>16</v>
      </c>
      <c r="G12" s="2" t="n">
        <f aca="false">AVERAGE(D12:D13)</f>
        <v>7.86427467480356</v>
      </c>
      <c r="H12" s="1" t="n">
        <f aca="false">_xlfn.STDEV.S(D12:D13)</f>
        <v>0.0167696723328507</v>
      </c>
      <c r="I12" s="1" t="n">
        <f aca="false">2*H12</f>
        <v>0.0335393446657014</v>
      </c>
      <c r="J12" s="1" t="n">
        <f aca="false">H12/G12</f>
        <v>0.00213238639624062</v>
      </c>
      <c r="K12" s="10" t="n">
        <f aca="false">J12</f>
        <v>0.00213238639624062</v>
      </c>
      <c r="L12" s="2" t="n">
        <f aca="false">MIN(D12:D13)</f>
        <v>7.85241672577872</v>
      </c>
      <c r="M12" s="2" t="n">
        <f aca="false">MAX(D12:D13)</f>
        <v>7.87613262382839</v>
      </c>
      <c r="N12" s="1" t="n">
        <f aca="false">M12-L12</f>
        <v>0.0237158980496703</v>
      </c>
    </row>
    <row r="13" customFormat="false" ht="15" hidden="false" customHeight="true" outlineLevel="0" collapsed="false">
      <c r="A13" s="1" t="s">
        <v>27</v>
      </c>
      <c r="B13" s="11" t="n">
        <v>44314</v>
      </c>
      <c r="C13" s="1"/>
      <c r="D13" s="2" t="n">
        <v>7.87613262382839</v>
      </c>
      <c r="E13" s="2" t="n">
        <v>7.74519323998043</v>
      </c>
      <c r="F13" s="3" t="s">
        <v>16</v>
      </c>
      <c r="G13" s="1"/>
      <c r="H13" s="1"/>
      <c r="I13" s="1"/>
      <c r="J13" s="1"/>
      <c r="K13" s="1"/>
      <c r="L13" s="1"/>
      <c r="M13" s="1"/>
      <c r="N13" s="1"/>
    </row>
    <row r="14" customFormat="false" ht="15" hidden="false" customHeight="true" outlineLevel="0" collapsed="false">
      <c r="A14" s="1" t="s">
        <v>28</v>
      </c>
      <c r="B14" s="11" t="n">
        <v>44314</v>
      </c>
      <c r="C14" s="1"/>
      <c r="D14" s="2" t="n">
        <v>8.02700178260683</v>
      </c>
      <c r="E14" s="2" t="n">
        <v>7.91638649033575</v>
      </c>
      <c r="F14" s="3" t="s">
        <v>16</v>
      </c>
      <c r="G14" s="2" t="n">
        <f aca="false">AVERAGE(D14:D15)</f>
        <v>8.03439877531368</v>
      </c>
      <c r="H14" s="1" t="n">
        <f aca="false">_xlfn.STDEV.S(D14:D15)</f>
        <v>0.0104609274068022</v>
      </c>
      <c r="I14" s="1" t="n">
        <f aca="false">2*H14</f>
        <v>0.0209218548136043</v>
      </c>
      <c r="J14" s="1" t="n">
        <f aca="false">H14/G14</f>
        <v>0.00130201745013506</v>
      </c>
      <c r="K14" s="10" t="n">
        <f aca="false">J14</f>
        <v>0.00130201745013506</v>
      </c>
      <c r="L14" s="2" t="n">
        <f aca="false">MIN(D14:D15)</f>
        <v>8.02700178260683</v>
      </c>
      <c r="M14" s="2" t="n">
        <f aca="false">MAX(D14:D15)</f>
        <v>8.04179576802053</v>
      </c>
      <c r="N14" s="1" t="n">
        <f aca="false">M14-L14</f>
        <v>0.0147939854137</v>
      </c>
    </row>
    <row r="15" customFormat="false" ht="15" hidden="false" customHeight="true" outlineLevel="0" collapsed="false">
      <c r="A15" s="1" t="s">
        <v>29</v>
      </c>
      <c r="B15" s="11" t="n">
        <v>44314</v>
      </c>
      <c r="C15" s="1"/>
      <c r="D15" s="2" t="n">
        <v>8.04179576802053</v>
      </c>
      <c r="E15" s="2" t="n">
        <v>7.93118047574945</v>
      </c>
      <c r="F15" s="3" t="s">
        <v>16</v>
      </c>
      <c r="G15" s="1"/>
      <c r="H15" s="1"/>
      <c r="I15" s="1"/>
      <c r="J15" s="1"/>
      <c r="K15" s="1"/>
      <c r="L15" s="1"/>
      <c r="M15" s="1"/>
      <c r="N15" s="1"/>
    </row>
    <row r="16" customFormat="false" ht="15" hidden="false" customHeight="true" outlineLevel="0" collapsed="false">
      <c r="A16" s="1" t="s">
        <v>30</v>
      </c>
      <c r="B16" s="11" t="n">
        <v>44314</v>
      </c>
      <c r="C16" s="1"/>
      <c r="D16" s="2" t="n">
        <v>8.15168519347797</v>
      </c>
      <c r="E16" s="2" t="n">
        <v>8.03085770112716</v>
      </c>
      <c r="F16" s="3" t="s">
        <v>16</v>
      </c>
      <c r="G16" s="2" t="n">
        <f aca="false">AVERAGE(D16:D17)</f>
        <v>8.14408768127485</v>
      </c>
      <c r="H16" s="1" t="n">
        <f aca="false">_xlfn.STDEV.S(D16:D17)</f>
        <v>0.0107445047979543</v>
      </c>
      <c r="I16" s="1" t="n">
        <f aca="false">2*H16</f>
        <v>0.0214890095959086</v>
      </c>
      <c r="J16" s="1" t="n">
        <f aca="false">H16/G16</f>
        <v>0.00131930121806748</v>
      </c>
      <c r="K16" s="10" t="n">
        <f aca="false">J16</f>
        <v>0.00131930121806748</v>
      </c>
      <c r="L16" s="2" t="n">
        <f aca="false">MIN(D16:D17)</f>
        <v>8.13649016907172</v>
      </c>
      <c r="M16" s="2" t="n">
        <f aca="false">MAX(D16:D17)</f>
        <v>8.15168519347797</v>
      </c>
      <c r="N16" s="1" t="n">
        <f aca="false">M16-L16</f>
        <v>0.0151950244062498</v>
      </c>
    </row>
    <row r="17" customFormat="false" ht="15" hidden="false" customHeight="true" outlineLevel="0" collapsed="false">
      <c r="A17" s="1" t="s">
        <v>31</v>
      </c>
      <c r="B17" s="11" t="n">
        <v>44314</v>
      </c>
      <c r="C17" s="1"/>
      <c r="D17" s="2" t="n">
        <v>8.13649016907172</v>
      </c>
      <c r="E17" s="2" t="n">
        <v>8.01566267672091</v>
      </c>
      <c r="F17" s="3" t="s">
        <v>16</v>
      </c>
      <c r="G17" s="1"/>
      <c r="H17" s="1"/>
      <c r="I17" s="1"/>
      <c r="J17" s="1"/>
      <c r="K17" s="1"/>
      <c r="L17" s="1"/>
      <c r="M17" s="1"/>
      <c r="N17" s="1"/>
    </row>
    <row r="18" customFormat="false" ht="15" hidden="false" customHeight="true" outlineLevel="0" collapsed="false">
      <c r="A18" s="1" t="s">
        <v>32</v>
      </c>
      <c r="B18" s="11" t="n">
        <v>44314</v>
      </c>
      <c r="C18" s="1"/>
      <c r="D18" s="2" t="n">
        <v>7.94155887140372</v>
      </c>
      <c r="E18" s="2" t="n">
        <v>7.81493772376333</v>
      </c>
      <c r="F18" s="3" t="s">
        <v>16</v>
      </c>
      <c r="G18" s="2" t="n">
        <f aca="false">AVERAGE(D18:D19)</f>
        <v>7.94736836663128</v>
      </c>
      <c r="H18" s="1" t="n">
        <f aca="false">_xlfn.STDEV.S(D18:D19)</f>
        <v>0.00821586694134962</v>
      </c>
      <c r="I18" s="1" t="n">
        <f aca="false">2*H18</f>
        <v>0.0164317338826992</v>
      </c>
      <c r="J18" s="1" t="n">
        <f aca="false">H18/G18</f>
        <v>0.00103378458910319</v>
      </c>
      <c r="K18" s="10" t="n">
        <f aca="false">J18</f>
        <v>0.00103378458910319</v>
      </c>
      <c r="L18" s="2" t="n">
        <f aca="false">MIN(D18:D19)</f>
        <v>7.94155887140372</v>
      </c>
      <c r="M18" s="2" t="n">
        <f aca="false">MAX(D18:D19)</f>
        <v>7.95317786185883</v>
      </c>
      <c r="N18" s="1" t="n">
        <f aca="false">M18-L18</f>
        <v>0.0116189904551094</v>
      </c>
    </row>
    <row r="19" customFormat="false" ht="15" hidden="false" customHeight="false" outlineLevel="0" collapsed="false">
      <c r="A19" s="1" t="s">
        <v>33</v>
      </c>
      <c r="B19" s="11" t="n">
        <v>44314</v>
      </c>
      <c r="C19" s="1"/>
      <c r="D19" s="2" t="n">
        <v>7.95317786185883</v>
      </c>
      <c r="E19" s="2" t="n">
        <v>7.82685420460408</v>
      </c>
      <c r="F19" s="3" t="s">
        <v>16</v>
      </c>
      <c r="G19" s="1"/>
      <c r="H19" s="1"/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1" t="s">
        <v>24</v>
      </c>
      <c r="B20" s="11" t="n">
        <v>44321</v>
      </c>
      <c r="C20" s="1"/>
      <c r="D20" s="2" t="n">
        <v>8.01215104212892</v>
      </c>
      <c r="E20" s="2" t="n">
        <v>7.85376099500397</v>
      </c>
      <c r="F20" s="3"/>
      <c r="G20" s="1"/>
      <c r="H20" s="1"/>
      <c r="I20" s="1"/>
      <c r="J20" s="1"/>
      <c r="K20" s="1"/>
      <c r="L20" s="1"/>
      <c r="M20" s="1"/>
      <c r="N20" s="1"/>
    </row>
    <row r="21" customFormat="false" ht="15" hidden="false" customHeight="false" outlineLevel="0" collapsed="false">
      <c r="A21" s="1" t="s">
        <v>34</v>
      </c>
      <c r="B21" s="11" t="n">
        <v>44321</v>
      </c>
      <c r="C21" s="1"/>
      <c r="D21" s="2" t="n">
        <v>8.11926166448815</v>
      </c>
      <c r="E21" s="2" t="n">
        <v>8.00065835064772</v>
      </c>
      <c r="F21" s="3" t="s">
        <v>16</v>
      </c>
      <c r="G21" s="2" t="n">
        <f aca="false">AVERAGE(D21:D22)</f>
        <v>8.12058566681015</v>
      </c>
      <c r="H21" s="1" t="n">
        <f aca="false">_xlfn.STDEV.S(D21:D22)</f>
        <v>0.00187242204039313</v>
      </c>
      <c r="I21" s="1" t="n">
        <f aca="false">2*H21</f>
        <v>0.00374484408078626</v>
      </c>
      <c r="J21" s="1" t="n">
        <f aca="false">H21/G21</f>
        <v>0.000230577216621943</v>
      </c>
      <c r="K21" s="10" t="n">
        <f aca="false">J21</f>
        <v>0.000230577216621943</v>
      </c>
      <c r="L21" s="2" t="n">
        <f aca="false">MIN(D21:D22)</f>
        <v>8.11926166448815</v>
      </c>
      <c r="M21" s="2" t="n">
        <f aca="false">MAX(D21:D22)</f>
        <v>8.12190966913216</v>
      </c>
      <c r="N21" s="1" t="n">
        <f aca="false">M21-L21</f>
        <v>0.00264800464401027</v>
      </c>
    </row>
    <row r="22" customFormat="false" ht="15" hidden="false" customHeight="false" outlineLevel="0" collapsed="false">
      <c r="A22" s="1" t="s">
        <v>35</v>
      </c>
      <c r="B22" s="11" t="n">
        <v>44321</v>
      </c>
      <c r="C22" s="1"/>
      <c r="D22" s="2" t="n">
        <v>8.12190966913216</v>
      </c>
      <c r="E22" s="2" t="n">
        <v>8.00389908091546</v>
      </c>
      <c r="F22" s="3" t="s">
        <v>16</v>
      </c>
      <c r="G22" s="1"/>
      <c r="H22" s="1"/>
      <c r="I22" s="1"/>
      <c r="J22" s="1"/>
      <c r="K22" s="1"/>
      <c r="L22" s="1"/>
      <c r="M22" s="1"/>
      <c r="N22" s="1"/>
    </row>
    <row r="23" customFormat="false" ht="15" hidden="false" customHeight="false" outlineLevel="0" collapsed="false">
      <c r="A23" s="1" t="s">
        <v>36</v>
      </c>
      <c r="B23" s="11" t="n">
        <v>44321</v>
      </c>
      <c r="C23" s="1"/>
      <c r="D23" s="2" t="n">
        <v>7.99688680028108</v>
      </c>
      <c r="E23" s="2" t="n">
        <v>7.86773532312364</v>
      </c>
      <c r="F23" s="3" t="s">
        <v>16</v>
      </c>
      <c r="G23" s="2" t="n">
        <f aca="false">AVERAGE(D23:D24)</f>
        <v>7.99647277944015</v>
      </c>
      <c r="H23" s="1" t="n">
        <f aca="false">_xlfn.STDEV.S(D23:D24)</f>
        <v>0.000585513888347702</v>
      </c>
      <c r="I23" s="1" t="n">
        <f aca="false">2*H23</f>
        <v>0.0011710277766954</v>
      </c>
      <c r="J23" s="1" t="n">
        <f aca="false">H23/G23</f>
        <v>7.32215195996321E-005</v>
      </c>
      <c r="K23" s="10" t="n">
        <f aca="false">J23</f>
        <v>7.32215195996321E-005</v>
      </c>
      <c r="L23" s="2" t="n">
        <f aca="false">MIN(D23:D24)</f>
        <v>7.99605875859922</v>
      </c>
      <c r="M23" s="2" t="n">
        <f aca="false">MAX(D23:D24)</f>
        <v>7.99688680028108</v>
      </c>
      <c r="N23" s="1" t="n">
        <f aca="false">M23-L23</f>
        <v>0.000828041681859126</v>
      </c>
    </row>
    <row r="24" customFormat="false" ht="15" hidden="false" customHeight="false" outlineLevel="0" collapsed="false">
      <c r="A24" s="1" t="s">
        <v>37</v>
      </c>
      <c r="B24" s="11" t="n">
        <v>44321</v>
      </c>
      <c r="C24" s="1"/>
      <c r="D24" s="2" t="n">
        <v>7.99605875859922</v>
      </c>
      <c r="E24" s="2" t="n">
        <v>7.86690728144178</v>
      </c>
      <c r="F24" s="3" t="s">
        <v>16</v>
      </c>
      <c r="G24" s="1"/>
      <c r="H24" s="1"/>
      <c r="I24" s="1"/>
      <c r="J24" s="1"/>
      <c r="K24" s="1"/>
      <c r="L24" s="1"/>
      <c r="M24" s="1"/>
      <c r="N24" s="1"/>
    </row>
    <row r="25" customFormat="false" ht="15" hidden="false" customHeight="false" outlineLevel="0" collapsed="false">
      <c r="A25" s="1" t="s">
        <v>38</v>
      </c>
      <c r="B25" s="11" t="n">
        <v>44321</v>
      </c>
      <c r="C25" s="1"/>
      <c r="D25" s="2" t="n">
        <v>8.00031421765611</v>
      </c>
      <c r="E25" s="2" t="n">
        <v>7.87116274049866</v>
      </c>
      <c r="F25" s="3" t="s">
        <v>16</v>
      </c>
      <c r="G25" s="2" t="n">
        <f aca="false">AVERAGE(D25:D26)</f>
        <v>8.00038327415055</v>
      </c>
      <c r="H25" s="1" t="n">
        <f aca="false">_xlfn.STDEV.S(D25:D26)</f>
        <v>9.76606310008679E-005</v>
      </c>
      <c r="I25" s="1" t="n">
        <f aca="false">2*H25</f>
        <v>0.000195321262001736</v>
      </c>
      <c r="J25" s="1" t="n">
        <f aca="false">H25/G25</f>
        <v>1.22069940469492E-005</v>
      </c>
      <c r="K25" s="10" t="n">
        <f aca="false">J25</f>
        <v>1.22069940469492E-005</v>
      </c>
      <c r="L25" s="2" t="n">
        <f aca="false">MIN(D25:D26)</f>
        <v>8.00031421765611</v>
      </c>
      <c r="M25" s="2" t="n">
        <f aca="false">MAX(D25:D26)</f>
        <v>8.00045233064498</v>
      </c>
      <c r="N25" s="1" t="n">
        <f aca="false">M25-L25</f>
        <v>0.000138112988871342</v>
      </c>
    </row>
    <row r="26" customFormat="false" ht="15" hidden="false" customHeight="false" outlineLevel="0" collapsed="false">
      <c r="A26" s="1" t="s">
        <v>39</v>
      </c>
      <c r="B26" s="11" t="n">
        <v>44321</v>
      </c>
      <c r="C26" s="1"/>
      <c r="D26" s="2" t="n">
        <v>8.00045233064498</v>
      </c>
      <c r="E26" s="2" t="n">
        <v>7.87130085348754</v>
      </c>
      <c r="F26" s="3" t="s">
        <v>16</v>
      </c>
      <c r="G26" s="1"/>
      <c r="H26" s="1"/>
      <c r="I26" s="1"/>
      <c r="J26" s="1"/>
      <c r="K26" s="1"/>
      <c r="L26" s="1"/>
      <c r="M26" s="1"/>
      <c r="N26" s="1"/>
    </row>
    <row r="27" customFormat="false" ht="15" hidden="false" customHeight="false" outlineLevel="0" collapsed="false">
      <c r="A27" s="1" t="s">
        <v>40</v>
      </c>
      <c r="B27" s="11" t="n">
        <v>44321</v>
      </c>
      <c r="C27" s="1"/>
      <c r="D27" s="2" t="n">
        <v>7.74305366544151</v>
      </c>
      <c r="E27" s="2" t="n">
        <v>7.61300842043838</v>
      </c>
      <c r="F27" s="3" t="s">
        <v>16</v>
      </c>
      <c r="G27" s="2" t="n">
        <f aca="false">AVERAGE(D27:D28)</f>
        <v>7.73990356827123</v>
      </c>
      <c r="H27" s="1" t="n">
        <f aca="false">_xlfn.STDEV.S(D27:D28)</f>
        <v>0.00445491014100313</v>
      </c>
      <c r="I27" s="1" t="n">
        <f aca="false">2*H27</f>
        <v>0.00890982028200626</v>
      </c>
      <c r="J27" s="1" t="n">
        <f aca="false">H27/G27</f>
        <v>0.000575576956703373</v>
      </c>
      <c r="K27" s="10" t="n">
        <f aca="false">J27</f>
        <v>0.000575576956703373</v>
      </c>
      <c r="L27" s="2" t="n">
        <f aca="false">MIN(D27:D28)</f>
        <v>7.73675347110095</v>
      </c>
      <c r="M27" s="2" t="n">
        <f aca="false">MAX(D27:D28)</f>
        <v>7.74305366544151</v>
      </c>
      <c r="N27" s="1" t="n">
        <f aca="false">M27-L27</f>
        <v>0.00630019434056006</v>
      </c>
    </row>
    <row r="28" customFormat="false" ht="15" hidden="false" customHeight="false" outlineLevel="0" collapsed="false">
      <c r="A28" s="1" t="s">
        <v>41</v>
      </c>
      <c r="B28" s="11" t="n">
        <v>44321</v>
      </c>
      <c r="C28" s="1"/>
      <c r="D28" s="2" t="n">
        <v>7.73675347110095</v>
      </c>
      <c r="E28" s="2" t="n">
        <v>7.60670822609782</v>
      </c>
      <c r="F28" s="3" t="s">
        <v>16</v>
      </c>
      <c r="G28" s="1"/>
      <c r="H28" s="1"/>
      <c r="I28" s="1"/>
      <c r="J28" s="1"/>
      <c r="K28" s="1"/>
      <c r="L28" s="1"/>
      <c r="M28" s="1"/>
      <c r="N28" s="1"/>
    </row>
    <row r="29" customFormat="false" ht="15" hidden="false" customHeight="false" outlineLevel="0" collapsed="false">
      <c r="A29" s="1" t="s">
        <v>24</v>
      </c>
      <c r="B29" s="11" t="n">
        <v>44328</v>
      </c>
      <c r="C29" s="1"/>
      <c r="D29" s="2" t="n">
        <v>7.98963026803639</v>
      </c>
      <c r="E29" s="2" t="n">
        <v>7.83124022091145</v>
      </c>
      <c r="F29" s="3"/>
      <c r="G29" s="1"/>
      <c r="H29" s="1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1" t="s">
        <v>42</v>
      </c>
      <c r="B30" s="11" t="n">
        <v>44328</v>
      </c>
      <c r="C30" s="1"/>
      <c r="D30" s="2" t="n">
        <v>7.88213110895299</v>
      </c>
      <c r="E30" s="2" t="n">
        <v>7.75208586394986</v>
      </c>
      <c r="F30" s="3" t="s">
        <v>16</v>
      </c>
      <c r="G30" s="2" t="n">
        <f aca="false">AVERAGE(D30:D31)</f>
        <v>7.88134926610079</v>
      </c>
      <c r="H30" s="1" t="n">
        <f aca="false">_xlfn.STDEV.S(D30:D31)</f>
        <v>0.00110569276522564</v>
      </c>
      <c r="I30" s="1" t="n">
        <f aca="false">2*H30</f>
        <v>0.00221138553045128</v>
      </c>
      <c r="J30" s="1" t="n">
        <f aca="false">H30/G30</f>
        <v>0.000140292318979117</v>
      </c>
      <c r="K30" s="10" t="n">
        <f aca="false">J30</f>
        <v>0.000140292318979117</v>
      </c>
      <c r="L30" s="2" t="n">
        <f aca="false">MIN(D30:D31)</f>
        <v>7.88056742324859</v>
      </c>
      <c r="M30" s="2" t="n">
        <f aca="false">MAX(D30:D31)</f>
        <v>7.88213110895299</v>
      </c>
      <c r="N30" s="1" t="n">
        <f aca="false">M30-L30</f>
        <v>0.00156368570439991</v>
      </c>
    </row>
    <row r="31" customFormat="false" ht="15" hidden="false" customHeight="false" outlineLevel="0" collapsed="false">
      <c r="A31" s="1" t="s">
        <v>43</v>
      </c>
      <c r="B31" s="11" t="n">
        <v>44328</v>
      </c>
      <c r="C31" s="1"/>
      <c r="D31" s="2" t="n">
        <v>7.88056742324859</v>
      </c>
      <c r="E31" s="2" t="n">
        <v>7.75052217824546</v>
      </c>
      <c r="F31" s="3" t="s">
        <v>16</v>
      </c>
      <c r="G31" s="1"/>
      <c r="H31" s="1"/>
      <c r="I31" s="1"/>
      <c r="J31" s="1"/>
      <c r="K31" s="1"/>
      <c r="L31" s="1"/>
      <c r="M31" s="1"/>
      <c r="N31" s="1"/>
    </row>
    <row r="32" customFormat="false" ht="15" hidden="false" customHeight="false" outlineLevel="0" collapsed="false">
      <c r="A32" s="1" t="s">
        <v>44</v>
      </c>
      <c r="B32" s="11" t="n">
        <v>44328</v>
      </c>
      <c r="C32" s="1"/>
      <c r="D32" s="2" t="n">
        <v>8.26157685275773</v>
      </c>
      <c r="E32" s="2" t="n">
        <v>8.14356626454102</v>
      </c>
      <c r="F32" s="3" t="s">
        <v>16</v>
      </c>
      <c r="G32" s="2" t="n">
        <f aca="false">AVERAGE(D32:D33)</f>
        <v>8.26247088313492</v>
      </c>
      <c r="H32" s="1" t="n">
        <f aca="false">_xlfn.STDEV.S(D32:D33)</f>
        <v>0.00126434988459601</v>
      </c>
      <c r="I32" s="1" t="n">
        <f aca="false">2*H32</f>
        <v>0.00252869976919202</v>
      </c>
      <c r="J32" s="1" t="n">
        <f aca="false">H32/G32</f>
        <v>0.000153023218172758</v>
      </c>
      <c r="K32" s="10" t="n">
        <f aca="false">J32</f>
        <v>0.000153023218172758</v>
      </c>
      <c r="L32" s="2" t="n">
        <f aca="false">MIN(D32:D33)</f>
        <v>8.26157685275773</v>
      </c>
      <c r="M32" s="2" t="n">
        <f aca="false">MAX(D32:D33)</f>
        <v>8.26336491351211</v>
      </c>
      <c r="N32" s="1" t="n">
        <f aca="false">M32-L32</f>
        <v>0.00178806075438054</v>
      </c>
    </row>
    <row r="33" customFormat="false" ht="15" hidden="false" customHeight="false" outlineLevel="0" collapsed="false">
      <c r="A33" s="1" t="s">
        <v>45</v>
      </c>
      <c r="B33" s="11" t="n">
        <v>44328</v>
      </c>
      <c r="C33" s="1"/>
      <c r="D33" s="2" t="n">
        <v>8.26336491351211</v>
      </c>
      <c r="E33" s="2" t="n">
        <v>8.1453543252954</v>
      </c>
      <c r="F33" s="3" t="s">
        <v>16</v>
      </c>
      <c r="G33" s="1"/>
      <c r="H33" s="1"/>
      <c r="I33" s="1"/>
      <c r="J33" s="1"/>
      <c r="K33" s="1"/>
      <c r="L33" s="1"/>
      <c r="M33" s="1"/>
      <c r="N33" s="1"/>
    </row>
    <row r="34" customFormat="false" ht="15" hidden="false" customHeight="false" outlineLevel="0" collapsed="false">
      <c r="A34" s="1" t="s">
        <v>46</v>
      </c>
      <c r="B34" s="11" t="n">
        <v>44328</v>
      </c>
      <c r="C34" s="1"/>
      <c r="D34" s="2" t="n">
        <v>8.12058996031829</v>
      </c>
      <c r="E34" s="2" t="n">
        <v>8.0274734824806</v>
      </c>
      <c r="F34" s="3" t="s">
        <v>16</v>
      </c>
      <c r="G34" s="2" t="n">
        <f aca="false">AVERAGE(D34:D35)</f>
        <v>8.11660189395983</v>
      </c>
      <c r="H34" s="1" t="n">
        <f aca="false">_xlfn.STDEV.S(D34:D35)</f>
        <v>0.00563997753177762</v>
      </c>
      <c r="I34" s="1" t="n">
        <f aca="false">2*H34</f>
        <v>0.0112799550635552</v>
      </c>
      <c r="J34" s="1" t="n">
        <f aca="false">H34/G34</f>
        <v>0.000694869306818503</v>
      </c>
      <c r="K34" s="10" t="n">
        <f aca="false">J34</f>
        <v>0.000694869306818503</v>
      </c>
      <c r="L34" s="2" t="n">
        <f aca="false">MIN(D34:D35)</f>
        <v>8.11261382760137</v>
      </c>
      <c r="M34" s="2" t="n">
        <f aca="false">MAX(D34:D35)</f>
        <v>8.12058996031829</v>
      </c>
      <c r="N34" s="1" t="n">
        <f aca="false">M34-L34</f>
        <v>0.00797613271691944</v>
      </c>
    </row>
    <row r="35" customFormat="false" ht="15" hidden="false" customHeight="false" outlineLevel="0" collapsed="false">
      <c r="A35" s="1" t="s">
        <v>47</v>
      </c>
      <c r="B35" s="11" t="n">
        <v>44328</v>
      </c>
      <c r="C35" s="1"/>
      <c r="D35" s="2" t="n">
        <v>8.11261382760137</v>
      </c>
      <c r="E35" s="2" t="n">
        <v>8.01949734976368</v>
      </c>
      <c r="F35" s="3" t="s">
        <v>16</v>
      </c>
      <c r="G35" s="1"/>
      <c r="H35" s="1"/>
      <c r="I35" s="1"/>
      <c r="J35" s="1"/>
      <c r="K35" s="1"/>
      <c r="L35" s="1"/>
      <c r="M35" s="1"/>
      <c r="N35" s="1"/>
    </row>
    <row r="36" customFormat="false" ht="15" hidden="false" customHeight="false" outlineLevel="0" collapsed="false">
      <c r="A36" s="1" t="s">
        <v>48</v>
      </c>
      <c r="B36" s="11" t="n">
        <v>44328</v>
      </c>
      <c r="C36" s="1"/>
      <c r="D36" s="2" t="n">
        <v>7.93627871386695</v>
      </c>
      <c r="E36" s="2" t="n">
        <v>7.84404074849926</v>
      </c>
      <c r="F36" s="3" t="s">
        <v>16</v>
      </c>
      <c r="G36" s="2" t="n">
        <f aca="false">AVERAGE(D36:D37)</f>
        <v>7.93792633971588</v>
      </c>
      <c r="H36" s="1" t="n">
        <f aca="false">_xlfn.STDEV.S(D36:D37)</f>
        <v>0.00233009482127293</v>
      </c>
      <c r="I36" s="1" t="n">
        <f aca="false">2*H36</f>
        <v>0.00466018964254586</v>
      </c>
      <c r="J36" s="1" t="n">
        <f aca="false">H36/G36</f>
        <v>0.000293539486454384</v>
      </c>
      <c r="K36" s="10" t="n">
        <f aca="false">J36</f>
        <v>0.000293539486454384</v>
      </c>
      <c r="L36" s="2" t="n">
        <f aca="false">MIN(D36:D37)</f>
        <v>7.93627871386695</v>
      </c>
      <c r="M36" s="2" t="n">
        <f aca="false">MAX(D36:D37)</f>
        <v>7.93957396556481</v>
      </c>
      <c r="N36" s="1" t="n">
        <f aca="false">M36-L36</f>
        <v>0.00329525169785949</v>
      </c>
    </row>
    <row r="37" customFormat="false" ht="15" hidden="false" customHeight="false" outlineLevel="0" collapsed="false">
      <c r="A37" s="1" t="s">
        <v>49</v>
      </c>
      <c r="B37" s="11" t="n">
        <v>44328</v>
      </c>
      <c r="C37" s="1"/>
      <c r="D37" s="2" t="n">
        <v>7.93957396556481</v>
      </c>
      <c r="E37" s="2" t="n">
        <v>7.84733600019711</v>
      </c>
      <c r="F37" s="3" t="s">
        <v>16</v>
      </c>
      <c r="G37" s="1"/>
      <c r="H37" s="1"/>
      <c r="I37" s="1"/>
      <c r="J37" s="1"/>
      <c r="K37" s="1"/>
      <c r="L37" s="1"/>
      <c r="M37" s="1"/>
      <c r="N37" s="1"/>
    </row>
    <row r="38" customFormat="false" ht="15" hidden="false" customHeight="false" outlineLevel="0" collapsed="false">
      <c r="A38" s="1" t="s">
        <v>24</v>
      </c>
      <c r="B38" s="11" t="n">
        <v>44335</v>
      </c>
      <c r="C38" s="1"/>
      <c r="D38" s="2" t="n">
        <v>7.99757236078251</v>
      </c>
      <c r="E38" s="2" t="n">
        <v>7.83918231365757</v>
      </c>
      <c r="F38" s="3"/>
      <c r="G38" s="1"/>
      <c r="H38" s="1"/>
      <c r="I38" s="1"/>
      <c r="J38" s="1"/>
      <c r="K38" s="1"/>
      <c r="L38" s="1"/>
      <c r="M38" s="1"/>
      <c r="N38" s="1"/>
    </row>
    <row r="39" customFormat="false" ht="15" hidden="false" customHeight="false" outlineLevel="0" collapsed="false">
      <c r="A39" s="1" t="s">
        <v>50</v>
      </c>
      <c r="B39" s="11" t="n">
        <v>44335</v>
      </c>
      <c r="C39" s="1"/>
      <c r="D39" s="2" t="n">
        <v>8.05695427796424</v>
      </c>
      <c r="E39" s="2" t="n">
        <v>7.9152562057514</v>
      </c>
      <c r="F39" s="3" t="s">
        <v>16</v>
      </c>
      <c r="G39" s="2" t="n">
        <f aca="false">AVERAGE(D39:D40)</f>
        <v>8.05317943435669</v>
      </c>
      <c r="H39" s="1" t="n">
        <f aca="false">_xlfn.STDEV.S(D39:D40)</f>
        <v>0.00533843502563457</v>
      </c>
      <c r="I39" s="1" t="n">
        <f aca="false">2*H39</f>
        <v>0.0106768700512691</v>
      </c>
      <c r="J39" s="1" t="n">
        <f aca="false">H39/G39</f>
        <v>0.000662897811870377</v>
      </c>
      <c r="K39" s="10" t="n">
        <f aca="false">J39</f>
        <v>0.000662897811870377</v>
      </c>
      <c r="L39" s="2" t="n">
        <f aca="false">MIN(D39:D40)</f>
        <v>8.04940459074914</v>
      </c>
      <c r="M39" s="2" t="n">
        <f aca="false">MAX(D39:D40)</f>
        <v>8.05695427796424</v>
      </c>
      <c r="N39" s="1" t="n">
        <f aca="false">M39-L39</f>
        <v>0.00754968721509997</v>
      </c>
    </row>
    <row r="40" customFormat="false" ht="15" hidden="false" customHeight="false" outlineLevel="0" collapsed="false">
      <c r="A40" s="1" t="s">
        <v>51</v>
      </c>
      <c r="B40" s="11" t="n">
        <v>44335</v>
      </c>
      <c r="C40" s="1"/>
      <c r="D40" s="2" t="n">
        <v>8.04940459074914</v>
      </c>
      <c r="E40" s="2" t="n">
        <v>7.90815586972957</v>
      </c>
      <c r="F40" s="3" t="s">
        <v>16</v>
      </c>
      <c r="G40" s="1"/>
      <c r="H40" s="1"/>
      <c r="I40" s="1"/>
      <c r="J40" s="1"/>
      <c r="K40" s="1"/>
      <c r="L40" s="1"/>
      <c r="M40" s="1"/>
      <c r="N40" s="1"/>
    </row>
    <row r="41" customFormat="false" ht="15" hidden="false" customHeight="false" outlineLevel="0" collapsed="false">
      <c r="A41" s="1" t="s">
        <v>52</v>
      </c>
      <c r="B41" s="11" t="n">
        <v>44335</v>
      </c>
      <c r="C41" s="1"/>
      <c r="D41" s="2" t="n">
        <v>7.91202352084932</v>
      </c>
      <c r="E41" s="2" t="n">
        <v>7.77765316370369</v>
      </c>
      <c r="F41" s="3" t="s">
        <v>16</v>
      </c>
      <c r="G41" s="2" t="n">
        <f aca="false">AVERAGE(D41:D42)</f>
        <v>7.90963578647789</v>
      </c>
      <c r="H41" s="1" t="n">
        <f aca="false">_xlfn.STDEV.S(D41:D42)</f>
        <v>0.00337676633142765</v>
      </c>
      <c r="I41" s="1" t="n">
        <f aca="false">2*H41</f>
        <v>0.0067535326628553</v>
      </c>
      <c r="J41" s="1" t="n">
        <f aca="false">H41/G41</f>
        <v>0.000426918055721413</v>
      </c>
      <c r="K41" s="10" t="n">
        <f aca="false">J41</f>
        <v>0.000426918055721413</v>
      </c>
      <c r="L41" s="2" t="n">
        <f aca="false">MIN(D41:D42)</f>
        <v>7.90724805210645</v>
      </c>
      <c r="M41" s="2" t="n">
        <f aca="false">MAX(D41:D42)</f>
        <v>7.91202352084932</v>
      </c>
      <c r="N41" s="1" t="n">
        <f aca="false">M41-L41</f>
        <v>0.00477546874286983</v>
      </c>
    </row>
    <row r="42" customFormat="false" ht="15" hidden="false" customHeight="false" outlineLevel="0" collapsed="false">
      <c r="A42" s="1" t="s">
        <v>53</v>
      </c>
      <c r="B42" s="11" t="n">
        <v>44335</v>
      </c>
      <c r="C42" s="1"/>
      <c r="D42" s="2" t="n">
        <v>7.90724805210645</v>
      </c>
      <c r="E42" s="2" t="n">
        <v>7.77302698132111</v>
      </c>
      <c r="F42" s="3" t="s">
        <v>16</v>
      </c>
      <c r="G42" s="1"/>
      <c r="H42" s="1"/>
      <c r="I42" s="1"/>
      <c r="J42" s="1"/>
      <c r="K42" s="1"/>
      <c r="L42" s="1"/>
      <c r="M42" s="1"/>
      <c r="N42" s="1"/>
    </row>
    <row r="43" customFormat="false" ht="15" hidden="false" customHeight="false" outlineLevel="0" collapsed="false">
      <c r="A43" s="1" t="s">
        <v>54</v>
      </c>
      <c r="B43" s="11" t="n">
        <v>44335</v>
      </c>
      <c r="C43" s="1"/>
      <c r="D43" s="2" t="n">
        <v>8.10408146803897</v>
      </c>
      <c r="E43" s="2" t="n">
        <v>7.96298250997678</v>
      </c>
      <c r="F43" s="3" t="s">
        <v>16</v>
      </c>
      <c r="G43" s="2" t="n">
        <f aca="false">AVERAGE(D43:D44)</f>
        <v>8.10495472252779</v>
      </c>
      <c r="H43" s="1" t="n">
        <f aca="false">_xlfn.STDEV.S(D43:D44)</f>
        <v>0.00123496834148572</v>
      </c>
      <c r="I43" s="1" t="n">
        <f aca="false">2*H43</f>
        <v>0.00246993668297144</v>
      </c>
      <c r="J43" s="1" t="n">
        <f aca="false">H43/G43</f>
        <v>0.00015237202227091</v>
      </c>
      <c r="K43" s="10" t="n">
        <f aca="false">J43</f>
        <v>0.00015237202227091</v>
      </c>
      <c r="L43" s="2" t="n">
        <f aca="false">MIN(D43:D44)</f>
        <v>8.10408146803897</v>
      </c>
      <c r="M43" s="2" t="n">
        <f aca="false">MAX(D43:D44)</f>
        <v>8.1058279770166</v>
      </c>
      <c r="N43" s="1" t="n">
        <f aca="false">M43-L43</f>
        <v>0.00174650897763051</v>
      </c>
    </row>
    <row r="44" customFormat="false" ht="15" hidden="false" customHeight="false" outlineLevel="0" collapsed="false">
      <c r="A44" s="1" t="s">
        <v>55</v>
      </c>
      <c r="B44" s="11" t="n">
        <v>44335</v>
      </c>
      <c r="C44" s="1"/>
      <c r="D44" s="2" t="n">
        <v>8.1058279770166</v>
      </c>
      <c r="E44" s="2" t="n">
        <v>7.96502851371505</v>
      </c>
      <c r="F44" s="3" t="s">
        <v>16</v>
      </c>
      <c r="G44" s="1"/>
      <c r="H44" s="1"/>
      <c r="I44" s="1"/>
      <c r="J44" s="1"/>
      <c r="K44" s="1"/>
      <c r="L44" s="1"/>
      <c r="M44" s="1"/>
      <c r="N44" s="1"/>
    </row>
    <row r="45" customFormat="false" ht="15" hidden="false" customHeight="false" outlineLevel="0" collapsed="false">
      <c r="A45" s="1" t="s">
        <v>56</v>
      </c>
      <c r="B45" s="11" t="n">
        <v>44335</v>
      </c>
      <c r="C45" s="1"/>
      <c r="D45" s="2" t="n">
        <v>7.86242958026464</v>
      </c>
      <c r="E45" s="2" t="n">
        <v>7.76726183362159</v>
      </c>
      <c r="F45" s="3" t="s">
        <v>16</v>
      </c>
      <c r="G45" s="2" t="n">
        <f aca="false">AVERAGE(D45:D46)</f>
        <v>7.85543431823644</v>
      </c>
      <c r="H45" s="1" t="n">
        <f aca="false">_xlfn.STDEV.S(D45:D46)</f>
        <v>0.00989279443264072</v>
      </c>
      <c r="I45" s="1" t="n">
        <f aca="false">2*H45</f>
        <v>0.0197855888652814</v>
      </c>
      <c r="J45" s="1" t="n">
        <f aca="false">H45/G45</f>
        <v>0.0012593567754331</v>
      </c>
      <c r="K45" s="10" t="n">
        <f aca="false">J45</f>
        <v>0.0012593567754331</v>
      </c>
      <c r="L45" s="2" t="n">
        <f aca="false">MIN(D45:D46)</f>
        <v>7.84843905620823</v>
      </c>
      <c r="M45" s="2" t="n">
        <f aca="false">MAX(D45:D46)</f>
        <v>7.86242958026464</v>
      </c>
      <c r="N45" s="1" t="n">
        <f aca="false">M45-L45</f>
        <v>0.0139905240564095</v>
      </c>
    </row>
    <row r="46" customFormat="false" ht="15" hidden="false" customHeight="false" outlineLevel="0" collapsed="false">
      <c r="A46" s="1" t="s">
        <v>57</v>
      </c>
      <c r="B46" s="11" t="n">
        <v>44335</v>
      </c>
      <c r="C46" s="1"/>
      <c r="D46" s="2" t="n">
        <v>7.84843905620823</v>
      </c>
      <c r="E46" s="2" t="n">
        <v>7.75253823599091</v>
      </c>
      <c r="F46" s="3" t="s">
        <v>16</v>
      </c>
      <c r="G46" s="1"/>
      <c r="H46" s="1"/>
      <c r="I46" s="1"/>
      <c r="J46" s="1"/>
      <c r="K46" s="1"/>
      <c r="L46" s="1"/>
      <c r="M46" s="1"/>
      <c r="N4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Rye-Tech</dc:creator>
  <dc:description/>
  <dc:language>en-US</dc:language>
  <cp:lastModifiedBy/>
  <dcterms:modified xsi:type="dcterms:W3CDTF">2021-06-09T08:56:15Z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