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christains samples 2021\TA\2021-04-28-run\"/>
    </mc:Choice>
  </mc:AlternateContent>
  <xr:revisionPtr revIDLastSave="0" documentId="13_ncr:1_{48060470-7A8D-4750-80A3-73FD8208E5A2}" xr6:coauthVersionLast="47" xr6:coauthVersionMax="47" xr10:uidLastSave="{00000000-0000-0000-0000-000000000000}"/>
  <bookViews>
    <workbookView xWindow="23880" yWindow="1740" windowWidth="20730" windowHeight="11160" activeTab="1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4" l="1"/>
  <c r="Q18" i="4"/>
  <c r="Q19" i="4"/>
  <c r="Q20" i="4"/>
  <c r="Q21" i="4"/>
  <c r="Q22" i="4"/>
  <c r="Q23" i="4"/>
  <c r="Q24" i="4"/>
  <c r="Q25" i="4"/>
  <c r="Q26" i="4"/>
  <c r="Q27" i="4"/>
  <c r="Q16" i="4"/>
  <c r="D17" i="4"/>
  <c r="C16" i="4" l="1"/>
  <c r="C21" i="4" l="1"/>
  <c r="I17" i="4" l="1"/>
  <c r="I20" i="4" s="1"/>
  <c r="I16" i="4"/>
  <c r="K17" i="4" l="1"/>
  <c r="C22" i="4"/>
  <c r="D22" i="4" s="1"/>
  <c r="D21" i="4"/>
  <c r="F16" i="4"/>
  <c r="C17" i="4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<sst xmlns="http://schemas.openxmlformats.org/spreadsheetml/2006/main" count="68" uniqueCount="51">
  <si>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</si>
  <si>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</si>
  <si>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</si>
  <si>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</si>
  <si>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</si>
  <si>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</si>
  <si>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</si>
  <si>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</si>
  <si>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</si>
  <si>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</si>
  <si>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</si>
  <si>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</si>
  <si>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</si>
  <si>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</si>
  <si>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</si>
  <si>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</si>
  <si>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</si>
  <si>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</si>
  <si>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</si>
  <si>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</si>
  <si>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</si>
  <si>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</si>
  <si>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</si>
  <si>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</si>
  <si>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</si>
  <si>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</si>
  <si>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</si>
  <si>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</si>
  <si>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</si>
  <si>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</si>
  <si>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</si>
  <si>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</si>
  <si>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</si>
  <si>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</si>
  <si>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</si>
  <si>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</si>
  <si>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</si>
  <si>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</si>
  <si>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</si>
  <si>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</si>
  <si>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cup #</t>
  </si>
  <si>
    <t>BaySTD2-1</t>
  </si>
  <si>
    <t>BaySTD2-2</t>
  </si>
  <si>
    <t>H3-719-1</t>
  </si>
  <si>
    <t>H3-719-2</t>
  </si>
  <si>
    <t>T44-702-1</t>
  </si>
  <si>
    <t>T44-702-2</t>
  </si>
  <si>
    <t>T3-702-1</t>
  </si>
  <si>
    <t>T3-702-2</t>
  </si>
  <si>
    <t>T4-702-1</t>
  </si>
  <si>
    <t>T4-702-2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</si>
</sst>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opLeftCell="C13" workbookViewId="0">
      <selection activeCell="E28" sqref="E28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  <col min="17" max="17" width="12.28515625" bestFit="1" customWidth="1"/>
  </cols>
  <sheetData>
    <row r="1" spans="1:18" x14ac:dyDescent="0.25">
      <c r="A1" t="s">
        <v>12</v>
      </c>
    </row>
    <row r="2" spans="1:18" x14ac:dyDescent="0.25">
      <c r="A2" t="s">
        <v>9</v>
      </c>
      <c r="B2" t="s">
        <v>3</v>
      </c>
      <c r="C2" t="s">
        <v>10</v>
      </c>
      <c r="D2" s="4" t="s">
        <v>11</v>
      </c>
    </row>
    <row r="3" spans="1:18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8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8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8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s="2" t="s">
        <v>1</v>
      </c>
    </row>
    <row r="7" spans="1:18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s="13" t="s">
        <v>2</v>
      </c>
    </row>
    <row r="11" spans="1:18" x14ac:dyDescent="0.25">
      <c r="A11" t="s">
        <v>17</v>
      </c>
    </row>
    <row r="12" spans="1:18" x14ac:dyDescent="0.25">
      <c r="A12" s="2" t="s">
        <v>15</v>
      </c>
    </row>
    <row r="13" spans="1:18" ht="15.75" thickBot="1" x14ac:dyDescent="0.3">
      <c r="A13" s="2"/>
      <c r="C13" t="s">
        <v>18</v>
      </c>
      <c r="D13" s="4" t="s">
        <v>19</v>
      </c>
    </row>
    <row r="14" spans="1:18" ht="15.75" thickBot="1" x14ac:dyDescent="0.3">
      <c r="A14" s="2"/>
      <c r="D14" s="6">
        <v>-5.0999999999999996</v>
      </c>
    </row>
    <row r="15" spans="1:18" ht="15.75" thickBot="1" x14ac:dyDescent="0.3">
      <c r="A15" t="s">
        <v>9</v>
      </c>
      <c r="B15" t="s">
        <v>13</v>
      </c>
      <c r="C15" t="s">
        <v>14</v>
      </c>
      <c r="D15" t="s">
        <v>14</v>
      </c>
      <c r="F15" s="2" t="s">
        <v>16</v>
      </c>
      <c r="I15" t="s">
        <v>25</v>
      </c>
      <c r="M15" t="s">
        <v>24</v>
      </c>
      <c r="N15" t="s">
        <v>40</v>
      </c>
      <c r="O15" s="9" t="s">
        <v>21</v>
      </c>
      <c r="P15" s="9" t="s">
        <v>22</v>
      </c>
      <c r="Q15" s="9" t="s">
        <v>23</v>
      </c>
      <c r="R15" t="s">
        <v>27</v>
      </c>
    </row>
    <row r="16" spans="1:18" ht="15.75" thickBot="1" x14ac:dyDescent="0.3">
      <c r="A16">
        <v>4</v>
      </c>
      <c r="B16" s="1">
        <v>57.46</v>
      </c>
      <c r="C16">
        <f>(7-A16)*$B$16</f>
        <v>172.38</v>
      </c>
      <c r="D16" s="5">
        <f>C16+$D$14</f>
        <v>167.28</v>
      </c>
      <c r="F16" s="13">
        <f>(B16/59.16)*100</f>
        <v>97.1264367816092</v>
      </c>
      <c r="I16">
        <f>(50/125)*0.05</f>
        <v>2.0000000000000004E-2</v>
      </c>
      <c r="J16" t="s">
        <v>20</v>
      </c>
      <c r="M16" t="s">
        <v>38</v>
      </c>
      <c r="N16">
        <v>5</v>
      </c>
      <c r="O16" s="9">
        <v>7.2720000000000002</v>
      </c>
      <c r="P16" s="9">
        <v>58.752000000000002</v>
      </c>
      <c r="Q16" s="9">
        <f>P16-O16</f>
        <v>51.480000000000004</v>
      </c>
      <c r="R16">
        <v>1</v>
      </c>
    </row>
    <row r="17" spans="1:18" x14ac:dyDescent="0.25">
      <c r="A17">
        <v>7</v>
      </c>
      <c r="C17">
        <f t="shared" ref="C17:C22" si="3">(7-A17)*$B$16</f>
        <v>0</v>
      </c>
      <c r="D17" s="5">
        <f t="shared" ref="D17:D22" si="4">C17+$D$14</f>
        <v>-5.0999999999999996</v>
      </c>
      <c r="I17">
        <f>50/125</f>
        <v>0.4</v>
      </c>
      <c r="J17">
        <v>0.05</v>
      </c>
      <c r="K17">
        <f>I17*J17</f>
        <v>2.0000000000000004E-2</v>
      </c>
      <c r="M17" t="s">
        <v>41</v>
      </c>
      <c r="N17">
        <v>6</v>
      </c>
      <c r="O17" s="9">
        <v>7.3</v>
      </c>
      <c r="P17" s="9">
        <v>58.927999999999997</v>
      </c>
      <c r="Q17" s="9">
        <f t="shared" ref="Q17:Q27" si="5">P17-O17</f>
        <v>51.628</v>
      </c>
      <c r="R17">
        <v>2</v>
      </c>
    </row>
    <row r="18" spans="1:18" x14ac:dyDescent="0.25">
      <c r="A18">
        <v>10</v>
      </c>
      <c r="C18">
        <f t="shared" si="3"/>
        <v>-172.38</v>
      </c>
      <c r="D18" s="5">
        <f t="shared" si="4"/>
        <v>-177.48</v>
      </c>
      <c r="M18" t="s">
        <v>42</v>
      </c>
      <c r="N18">
        <v>7</v>
      </c>
      <c r="O18" s="9">
        <v>7.27</v>
      </c>
      <c r="P18" s="9">
        <v>58.155000000000001</v>
      </c>
      <c r="Q18" s="9">
        <f t="shared" si="5"/>
        <v>50.885000000000005</v>
      </c>
      <c r="R18">
        <v>3</v>
      </c>
    </row>
    <row r="19" spans="1:18" ht="30" x14ac:dyDescent="0.25">
      <c r="A19">
        <v>3.5</v>
      </c>
      <c r="C19">
        <f t="shared" si="3"/>
        <v>201.11</v>
      </c>
      <c r="D19" s="5">
        <f t="shared" si="4"/>
        <v>196.01000000000002</v>
      </c>
      <c r="E19" s="10" t="s">
        <v>36</v>
      </c>
      <c r="I19" t="s">
        <v>26</v>
      </c>
      <c r="M19" t="s">
        <v>39</v>
      </c>
      <c r="N19">
        <v>8</v>
      </c>
      <c r="O19" s="9">
        <v>7.2709999999999999</v>
      </c>
      <c r="P19" s="9">
        <v>58.54</v>
      </c>
      <c r="Q19" s="9">
        <f t="shared" si="5"/>
        <v>51.268999999999998</v>
      </c>
      <c r="R19">
        <v>4</v>
      </c>
    </row>
    <row r="20" spans="1:18" ht="30" x14ac:dyDescent="0.25">
      <c r="A20">
        <v>3</v>
      </c>
      <c r="C20">
        <f t="shared" si="3"/>
        <v>229.84</v>
      </c>
      <c r="D20" s="5">
        <f t="shared" si="4"/>
        <v>224.74</v>
      </c>
      <c r="E20" s="10" t="s">
        <v>37</v>
      </c>
      <c r="I20">
        <f>I17*3</f>
        <v>1.2000000000000002</v>
      </c>
      <c r="J20" t="s">
        <v>20</v>
      </c>
      <c r="M20" t="s">
        <v>43</v>
      </c>
      <c r="N20">
        <v>9</v>
      </c>
      <c r="O20" s="9">
        <v>7.29</v>
      </c>
      <c r="P20" s="9">
        <v>57.326999999999998</v>
      </c>
      <c r="Q20" s="9">
        <f t="shared" si="5"/>
        <v>50.036999999999999</v>
      </c>
      <c r="R20">
        <v>5</v>
      </c>
    </row>
    <row r="21" spans="1:18" ht="34.5" customHeight="1" x14ac:dyDescent="0.25">
      <c r="A21">
        <v>3.7</v>
      </c>
      <c r="C21" s="3">
        <f>(7-A21)*$B$16</f>
        <v>189.61799999999999</v>
      </c>
      <c r="D21" s="7">
        <f t="shared" si="4"/>
        <v>184.518</v>
      </c>
      <c r="E21" s="11" t="s">
        <v>28</v>
      </c>
      <c r="M21" t="s">
        <v>44</v>
      </c>
      <c r="N21">
        <v>10</v>
      </c>
      <c r="O21" s="9">
        <v>7.2869999999999999</v>
      </c>
      <c r="P21" s="9">
        <v>58.694000000000003</v>
      </c>
      <c r="Q21" s="9">
        <f t="shared" si="5"/>
        <v>51.407000000000004</v>
      </c>
      <c r="R21">
        <v>6</v>
      </c>
    </row>
    <row r="22" spans="1:18" ht="36.75" customHeight="1" x14ac:dyDescent="0.25">
      <c r="A22">
        <v>2.8</v>
      </c>
      <c r="C22" s="3">
        <f t="shared" si="3"/>
        <v>241.33200000000002</v>
      </c>
      <c r="D22" s="8">
        <f t="shared" si="4"/>
        <v>236.23200000000003</v>
      </c>
      <c r="E22" s="12" t="s">
        <v>29</v>
      </c>
      <c r="M22" t="s">
        <v>45</v>
      </c>
      <c r="N22">
        <v>11</v>
      </c>
      <c r="O22" s="9">
        <v>7.27</v>
      </c>
      <c r="P22" s="9">
        <v>58.527000000000001</v>
      </c>
      <c r="Q22" s="9">
        <f t="shared" si="5"/>
        <v>51.257000000000005</v>
      </c>
      <c r="R22">
        <v>7</v>
      </c>
    </row>
    <row r="23" spans="1:18" x14ac:dyDescent="0.25">
      <c r="M23" t="s">
        <v>46</v>
      </c>
      <c r="N23">
        <v>12</v>
      </c>
      <c r="O23" s="9">
        <v>7.2910000000000004</v>
      </c>
      <c r="P23" s="9">
        <v>57.978000000000002</v>
      </c>
      <c r="Q23" s="9">
        <f t="shared" si="5"/>
        <v>50.686999999999998</v>
      </c>
      <c r="R23">
        <v>8</v>
      </c>
    </row>
    <row r="24" spans="1:18" x14ac:dyDescent="0.25">
      <c r="M24" t="s">
        <v>49</v>
      </c>
      <c r="N24">
        <v>13</v>
      </c>
      <c r="O24" s="9">
        <v>7.29</v>
      </c>
      <c r="P24" s="9">
        <v>57.606999999999999</v>
      </c>
      <c r="Q24" s="9">
        <f t="shared" si="5"/>
        <v>50.317</v>
      </c>
      <c r="R24">
        <v>9</v>
      </c>
    </row>
    <row r="25" spans="1:18" x14ac:dyDescent="0.25">
      <c r="M25" t="s">
        <v>50</v>
      </c>
      <c r="N25">
        <v>14</v>
      </c>
      <c r="O25" s="9">
        <v>7.2779999999999996</v>
      </c>
      <c r="P25" s="9">
        <v>57.176000000000002</v>
      </c>
      <c r="Q25" s="9">
        <f t="shared" si="5"/>
        <v>49.898000000000003</v>
      </c>
      <c r="R25">
        <v>10</v>
      </c>
    </row>
    <row r="26" spans="1:18" x14ac:dyDescent="0.25">
      <c r="M26" t="s">
        <v>47</v>
      </c>
      <c r="N26">
        <v>15</v>
      </c>
      <c r="O26" s="9">
        <v>7.2910000000000004</v>
      </c>
      <c r="P26" s="9">
        <v>58.677</v>
      </c>
      <c r="Q26" s="9">
        <f t="shared" si="5"/>
        <v>51.385999999999996</v>
      </c>
      <c r="R26">
        <v>11</v>
      </c>
    </row>
    <row r="27" spans="1:18" x14ac:dyDescent="0.25">
      <c r="M27" t="s">
        <v>48</v>
      </c>
      <c r="N27">
        <v>16</v>
      </c>
      <c r="O27" s="9">
        <v>7.2869999999999999</v>
      </c>
      <c r="P27" s="9">
        <v>58.209000000000003</v>
      </c>
      <c r="Q27" s="9">
        <f t="shared" si="5"/>
        <v>50.922000000000004</v>
      </c>
      <c r="R27">
        <v>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3"/>
  <sheetViews>
    <sheetView tabSelected="1" workbookViewId="0">
      <selection activeCell="D18" sqref="D18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51.48</v>
      </c>
      <c r="C2">
        <v>30</v>
      </c>
      <c r="D2">
        <v>25</v>
      </c>
      <c r="E2">
        <v>-5.0999999999999996</v>
      </c>
      <c r="F2">
        <v>7</v>
      </c>
      <c r="G2">
        <v>196.01</v>
      </c>
      <c r="H2">
        <v>224.74</v>
      </c>
    </row>
    <row r="3" spans="1:8" x14ac:dyDescent="0.25">
      <c r="A3" t="s">
        <v>41</v>
      </c>
      <c r="B3">
        <v>51.628</v>
      </c>
      <c r="C3">
        <v>30.34</v>
      </c>
      <c r="D3">
        <v>14.11</v>
      </c>
      <c r="E3">
        <v>-5.0999999999999996</v>
      </c>
      <c r="F3">
        <v>7</v>
      </c>
      <c r="G3">
        <v>196.01</v>
      </c>
      <c r="H3">
        <v>224.74</v>
      </c>
    </row>
    <row r="4" spans="1:8" x14ac:dyDescent="0.25">
      <c r="A4" t="s">
        <v>42</v>
      </c>
      <c r="B4">
        <v>50.884999999999998</v>
      </c>
      <c r="C4">
        <v>30.34</v>
      </c>
      <c r="D4">
        <v>14.11</v>
      </c>
      <c r="E4">
        <v>-5.0999999999999996</v>
      </c>
      <c r="F4">
        <v>7</v>
      </c>
      <c r="G4">
        <v>196.01</v>
      </c>
      <c r="H4">
        <v>224.74</v>
      </c>
    </row>
    <row r="5" spans="1:8" x14ac:dyDescent="0.25">
      <c r="A5" t="s">
        <v>39</v>
      </c>
      <c r="B5">
        <v>51.268999999999998</v>
      </c>
      <c r="C5">
        <v>27</v>
      </c>
      <c r="D5">
        <v>25</v>
      </c>
      <c r="E5">
        <v>-5.0999999999999996</v>
      </c>
      <c r="F5">
        <v>7</v>
      </c>
      <c r="G5">
        <v>196.01</v>
      </c>
      <c r="H5">
        <v>224.74</v>
      </c>
    </row>
    <row r="6" spans="1:8" x14ac:dyDescent="0.25">
      <c r="A6" t="s">
        <v>43</v>
      </c>
      <c r="B6">
        <v>50.036999999999999</v>
      </c>
      <c r="C6">
        <v>27.3</v>
      </c>
      <c r="D6">
        <v>15.94</v>
      </c>
      <c r="E6">
        <v>-5.0999999999999996</v>
      </c>
      <c r="F6">
        <v>7</v>
      </c>
      <c r="G6">
        <v>196.01</v>
      </c>
      <c r="H6">
        <v>224.74</v>
      </c>
    </row>
    <row r="7" spans="1:8" x14ac:dyDescent="0.25">
      <c r="A7" t="s">
        <v>44</v>
      </c>
      <c r="B7">
        <v>51.406999999999996</v>
      </c>
      <c r="C7">
        <v>27.3</v>
      </c>
      <c r="D7">
        <v>15.94</v>
      </c>
      <c r="E7">
        <v>-5.0999999999999996</v>
      </c>
      <c r="F7">
        <v>7</v>
      </c>
      <c r="G7">
        <v>196.01</v>
      </c>
      <c r="H7">
        <v>224.74</v>
      </c>
    </row>
    <row r="8" spans="1:8" x14ac:dyDescent="0.25">
      <c r="A8" t="s">
        <v>45</v>
      </c>
      <c r="B8">
        <v>51.256999999999998</v>
      </c>
      <c r="C8">
        <v>27.19</v>
      </c>
      <c r="D8">
        <v>17.309999999999999</v>
      </c>
      <c r="E8">
        <v>-5.0999999999999996</v>
      </c>
      <c r="F8">
        <v>7</v>
      </c>
      <c r="G8">
        <v>196.01</v>
      </c>
      <c r="H8">
        <v>224.74</v>
      </c>
    </row>
    <row r="9" spans="1:8" x14ac:dyDescent="0.25">
      <c r="A9" t="s">
        <v>46</v>
      </c>
      <c r="B9">
        <v>50.686999999999998</v>
      </c>
      <c r="C9">
        <v>27.21</v>
      </c>
      <c r="D9">
        <v>17.309999999999999</v>
      </c>
      <c r="E9">
        <v>-5.0999999999999996</v>
      </c>
      <c r="F9">
        <v>7</v>
      </c>
      <c r="G9">
        <v>196.01</v>
      </c>
      <c r="H9">
        <v>224.74</v>
      </c>
    </row>
    <row r="10" spans="1:8" x14ac:dyDescent="0.25">
      <c r="A10" t="s">
        <v>49</v>
      </c>
      <c r="B10">
        <v>50.317</v>
      </c>
      <c r="C10">
        <v>27.02</v>
      </c>
      <c r="D10">
        <v>16.62</v>
      </c>
      <c r="E10">
        <v>-5.0999999999999996</v>
      </c>
      <c r="F10">
        <v>7</v>
      </c>
      <c r="G10">
        <v>196.01</v>
      </c>
      <c r="H10">
        <v>224.74</v>
      </c>
    </row>
    <row r="11" spans="1:8" x14ac:dyDescent="0.25">
      <c r="A11" t="s">
        <v>50</v>
      </c>
      <c r="B11">
        <v>49.898000000000003</v>
      </c>
      <c r="C11">
        <v>27.01</v>
      </c>
      <c r="D11">
        <v>16.62</v>
      </c>
      <c r="E11">
        <v>-5.0999999999999996</v>
      </c>
      <c r="F11">
        <v>7</v>
      </c>
      <c r="G11">
        <v>196.01</v>
      </c>
      <c r="H11">
        <v>224.74</v>
      </c>
    </row>
    <row r="12" spans="1:8" x14ac:dyDescent="0.25">
      <c r="A12" t="s">
        <v>47</v>
      </c>
      <c r="B12">
        <v>51.386000000000003</v>
      </c>
      <c r="C12">
        <v>27.16</v>
      </c>
      <c r="D12">
        <v>16.23</v>
      </c>
      <c r="E12">
        <v>-5.0999999999999996</v>
      </c>
      <c r="F12">
        <v>7</v>
      </c>
      <c r="G12">
        <v>196.01</v>
      </c>
      <c r="H12">
        <v>224.74</v>
      </c>
    </row>
    <row r="13" spans="1:8" x14ac:dyDescent="0.25">
      <c r="A13" t="s">
        <v>48</v>
      </c>
      <c r="B13">
        <v>50.921999999999997</v>
      </c>
      <c r="C13">
        <v>27.16</v>
      </c>
      <c r="D13">
        <v>16.25</v>
      </c>
      <c r="E13">
        <v>-5.0999999999999996</v>
      </c>
      <c r="F13">
        <v>7</v>
      </c>
      <c r="G13">
        <v>196.01</v>
      </c>
      <c r="H13">
        <v>224.74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Rye-Tech</cp:lastModifiedBy>
  <dcterms:created xsi:type="dcterms:W3CDTF">2019-09-17T05:37:44Z</dcterms:created>
  <dcterms:modified xsi:type="dcterms:W3CDTF">2021-06-02T01:52:02Z</dcterms:modified>
</cp:coreProperties>
</file>