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Rye-Tech\Documents\R\rye-tech-home\2020-season-summary\check sample work\pH QAQC\processed pH data\"/>
    </mc:Choice>
  </mc:AlternateContent>
  <xr:revisionPtr revIDLastSave="0" documentId="13_ncr:1_{23711958-A3BB-4D70-9814-1C0A4DDF8A26}" xr6:coauthVersionLast="45" xr6:coauthVersionMax="45" xr10:uidLastSave="{00000000-0000-0000-0000-000000000000}"/>
  <bookViews>
    <workbookView xWindow="-120" yWindow="-11640" windowWidth="20730" windowHeight="11160" xr2:uid="{00000000-000D-0000-FFFF-FFFF00000000}"/>
  </bookViews>
  <sheets>
    <sheet name="buoy_samples_metadata_2019" sheetId="1" r:id="rId1"/>
    <sheet name="readme" sheetId="2" r:id="rId2"/>
  </sheets>
  <calcPr calcId="191029"/>
</workbook>
</file>

<file path=xl/calcChain.xml><?xml version="1.0" encoding="utf-8"?>
<calcChain xmlns="http://schemas.openxmlformats.org/spreadsheetml/2006/main">
  <c r="F9" i="1" l="1"/>
  <c r="J36" i="1" l="1"/>
  <c r="J35" i="1"/>
  <c r="J14" i="1"/>
  <c r="J8" i="1"/>
  <c r="F15" i="1" l="1"/>
  <c r="F16" i="1"/>
  <c r="F17" i="1"/>
  <c r="F21" i="1"/>
  <c r="F22" i="1"/>
  <c r="F10" i="1"/>
</calcChain>
</file>

<file path=xl/sharedStrings.xml><?xml version="1.0" encoding="utf-8"?>
<sst xmlns="http://schemas.openxmlformats.org/spreadsheetml/2006/main" count="156" uniqueCount="72">
  <si>
    <t>Date</t>
  </si>
  <si>
    <t>UTC</t>
  </si>
  <si>
    <t>Sample #</t>
  </si>
  <si>
    <t>Cast_Sal</t>
  </si>
  <si>
    <t>Cast_Temp</t>
  </si>
  <si>
    <t>M-0058</t>
  </si>
  <si>
    <t>M-0059</t>
  </si>
  <si>
    <t>B-0061</t>
  </si>
  <si>
    <t>M-0062</t>
  </si>
  <si>
    <t>M-0063</t>
  </si>
  <si>
    <t>B-0064</t>
  </si>
  <si>
    <t>M-0065</t>
  </si>
  <si>
    <t>B-0066</t>
  </si>
  <si>
    <t>M-0067</t>
  </si>
  <si>
    <t>M-0068</t>
  </si>
  <si>
    <t>B-0069</t>
  </si>
  <si>
    <t>M-0070</t>
  </si>
  <si>
    <t>B-0071</t>
  </si>
  <si>
    <t>B-0073</t>
  </si>
  <si>
    <t>M-0072</t>
  </si>
  <si>
    <t>B-0074</t>
  </si>
  <si>
    <t>pH-check-median</t>
  </si>
  <si>
    <t>pH check1</t>
  </si>
  <si>
    <t>pH check2</t>
  </si>
  <si>
    <t>pH check3</t>
  </si>
  <si>
    <t>NaN</t>
  </si>
  <si>
    <t>pH not ran yet</t>
  </si>
  <si>
    <t xml:space="preserve"> SPHX-0001-pH-1</t>
  </si>
  <si>
    <t xml:space="preserve"> SPHX-0001-pH-2</t>
  </si>
  <si>
    <t xml:space="preserve"> SPHX-0002-pH-3</t>
  </si>
  <si>
    <t xml:space="preserve"> SPHX-0002-pH-4</t>
  </si>
  <si>
    <t xml:space="preserve"> SPHX-0003-pH-B</t>
  </si>
  <si>
    <t xml:space="preserve"> SPHX-0003-pH-C</t>
  </si>
  <si>
    <t xml:space="preserve"> DIC-SPHX-0001-0003-pH-D</t>
  </si>
  <si>
    <t xml:space="preserve"> SFT-04302019-1-B</t>
  </si>
  <si>
    <t xml:space="preserve"> SFT-04302019-2-C</t>
  </si>
  <si>
    <t xml:space="preserve"> SFT-04302019-3-D</t>
  </si>
  <si>
    <t xml:space="preserve"> DIC-04302019-1-E</t>
  </si>
  <si>
    <t xml:space="preserve"> pH-BATH-11062019-1-E</t>
  </si>
  <si>
    <t xml:space="preserve"> pH-BATH-11062019-2-G</t>
  </si>
  <si>
    <t xml:space="preserve"> pH-BATH-11062019-3-4</t>
  </si>
  <si>
    <t>CRM expected</t>
  </si>
  <si>
    <t>24-hr</t>
  </si>
  <si>
    <t>replicate 1</t>
  </si>
  <si>
    <t>Sample ID "Site-####-REP-CUV" or "INST-DATE-REP-CUV" or "DIC-DATE-REP-CUV" where INST equals instrument, REP equals replicate or pseudoreplicate, and CUV equals cuvette used.</t>
  </si>
  <si>
    <t>Date in UTC</t>
  </si>
  <si>
    <t>sfx.1004.pH.ext</t>
  </si>
  <si>
    <t>sfx.1004.pH.int</t>
  </si>
  <si>
    <t>sft.301.pH.ext</t>
  </si>
  <si>
    <t>sft.301.pH.int</t>
  </si>
  <si>
    <t xml:space="preserve"> DIC-11062019-1-2-sfx.1004</t>
  </si>
  <si>
    <t xml:space="preserve"> DIC-11062019-1-2-sft.301</t>
  </si>
  <si>
    <t>Salinity from Nielsen Castaway CTD or BML Sbe19plus SEACAT CTD or Dickson Std (35PSU)</t>
  </si>
  <si>
    <t>Notes</t>
  </si>
  <si>
    <t>pH from electrodes and Cast_Temp is median of thermistor values from: last 278 samples, or 4.6333 hours of run.</t>
  </si>
  <si>
    <t>Median of replicates measured with UV-Vis dual beam spectrophotometer with m-cresol purple indictor dye according to Dickson et al. Best Practices SOP6b. Will be check on field samples or on Dickson Standard. Reported values here are calculated with in situ conditions indicated by "Cast_Temp" or "Cast_Sal"</t>
  </si>
  <si>
    <t>Temperature from Nielsen Castaway CTD, BML Sbe19plus SEACAT CTD at sampling time for bath samples or median off pH thermistor on Dickson standard run in wet cell cap of SeaFET/SeapHOx</t>
  </si>
  <si>
    <t>replicate 2 (if performed)</t>
  </si>
  <si>
    <t>replicate 3 (if performed)</t>
  </si>
  <si>
    <t>SeapHOx serial number in title and internal electrode value of pH at time</t>
  </si>
  <si>
    <t>SeapHOx serial number in title and external electrode value of pH at time</t>
  </si>
  <si>
    <t>SeaFET serial number in title and internal electrode value of pH at time</t>
  </si>
  <si>
    <t>SeaFET serial number in title and external electrode value of pH at time</t>
  </si>
  <si>
    <t xml:space="preserve"> SPHX-05212019-C1-P1-4</t>
  </si>
  <si>
    <t xml:space="preserve"> SPHX-05212019-C1-P2-E</t>
  </si>
  <si>
    <t xml:space="preserve"> SPHX-05212019-C1-P3-G</t>
  </si>
  <si>
    <t>From mid deployment field bath with instrument sampling every 2 minutes from 17:27 to 18:05</t>
  </si>
  <si>
    <t>NA</t>
  </si>
  <si>
    <t>Expected TRIS Buffer CRM value at Cast_Temp of the instrument and Salinity of 35 PSU</t>
  </si>
  <si>
    <t>Values chosen from depth  16.188 meters from bml.ctd.20190311</t>
  </si>
  <si>
    <t>Need to reprocess using unwritten SeaFET V1 R script</t>
  </si>
  <si>
    <t>median of stable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</si>
</sst>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10" xfId="0" applyBorder="1"/>
    <xf numFmtId="0" fontId="0" fillId="0" borderId="10" xfId="0" applyBorder="1" applyAlignment="1">
      <alignment wrapText="1"/>
    </xf>
    <xf numFmtId="14" fontId="0" fillId="33" borderId="10" xfId="0" applyNumberFormat="1" applyFill="1" applyBorder="1"/>
    <xf numFmtId="20" fontId="0" fillId="33" borderId="10" xfId="0" applyNumberFormat="1" applyFill="1" applyBorder="1"/>
    <xf numFmtId="0" fontId="0" fillId="33" borderId="10" xfId="0" applyFill="1" applyBorder="1"/>
    <xf numFmtId="14" fontId="0" fillId="34" borderId="10" xfId="0" applyNumberFormat="1" applyFill="1" applyBorder="1"/>
    <xf numFmtId="20" fontId="0" fillId="0" borderId="10" xfId="0" applyNumberFormat="1" applyBorder="1"/>
    <xf numFmtId="0" fontId="0" fillId="34" borderId="10" xfId="0" applyFill="1" applyBorder="1"/>
    <xf numFmtId="0" fontId="0" fillId="34" borderId="10" xfId="0" applyFill="1" applyBorder="1" applyAlignment="1">
      <alignment wrapText="1"/>
    </xf>
    <xf numFmtId="14" fontId="0" fillId="0" borderId="10" xfId="0" applyNumberFormat="1" applyBorder="1"/>
    <xf numFmtId="14" fontId="0" fillId="35" borderId="10" xfId="0" applyNumberFormat="1" applyFill="1" applyBorder="1"/>
    <xf numFmtId="0" fontId="0" fillId="35" borderId="10" xfId="0" applyFill="1" applyBorder="1"/>
    <xf numFmtId="0" fontId="0" fillId="35" borderId="10" xfId="0"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
  <sheetViews>
    <sheetView tabSelected="1" zoomScale="90" zoomScaleNormal="90" workbookViewId="0">
      <pane ySplit="1" topLeftCell="A2" activePane="bottomLeft" state="frozen"/>
      <selection pane="bottomLeft" activeCell="G7" sqref="G7"/>
    </sheetView>
  </sheetViews>
  <sheetFormatPr defaultColWidth="11.7109375" defaultRowHeight="15" x14ac:dyDescent="0.25"/>
  <cols>
    <col min="1" max="1" width="11.7109375" customWidth="1"/>
    <col min="2" max="2" width="6.140625" bestFit="1" customWidth="1"/>
    <col min="3" max="3" width="25.7109375" bestFit="1" customWidth="1"/>
    <col min="4" max="4" width="13.28515625" bestFit="1" customWidth="1"/>
    <col min="5" max="5" width="23.28515625" bestFit="1" customWidth="1"/>
    <col min="6" max="6" width="16.140625" bestFit="1" customWidth="1"/>
    <col min="7" max="9" width="13.5703125" bestFit="1" customWidth="1"/>
    <col min="10" max="10" width="13.28515625" bestFit="1" customWidth="1"/>
    <col min="11" max="11" width="14.28515625" bestFit="1" customWidth="1"/>
    <col min="12" max="12" width="14.5703125" bestFit="1" customWidth="1"/>
    <col min="13" max="13" width="13" bestFit="1" customWidth="1"/>
    <col min="14" max="14" width="13.28515625" bestFit="1" customWidth="1"/>
    <col min="15" max="15" width="86.140625" style="1" bestFit="1" customWidth="1"/>
  </cols>
  <sheetData>
    <row r="1" spans="1:15" x14ac:dyDescent="0.25">
      <c r="A1" s="2" t="s">
        <v>0</v>
      </c>
      <c r="B1" s="2" t="s">
        <v>1</v>
      </c>
      <c r="C1" s="2" t="s">
        <v>2</v>
      </c>
      <c r="D1" s="2" t="s">
        <v>3</v>
      </c>
      <c r="E1" s="2" t="s">
        <v>4</v>
      </c>
      <c r="F1" s="2" t="s">
        <v>21</v>
      </c>
      <c r="G1" s="2" t="s">
        <v>22</v>
      </c>
      <c r="H1" s="2" t="s">
        <v>23</v>
      </c>
      <c r="I1" s="2" t="s">
        <v>24</v>
      </c>
      <c r="J1" s="2" t="s">
        <v>41</v>
      </c>
      <c r="K1" s="2" t="s">
        <v>47</v>
      </c>
      <c r="L1" s="2" t="s">
        <v>46</v>
      </c>
      <c r="M1" s="2" t="s">
        <v>49</v>
      </c>
      <c r="N1" s="2" t="s">
        <v>48</v>
      </c>
      <c r="O1" s="3" t="s">
        <v>53</v>
      </c>
    </row>
    <row r="2" spans="1:15" x14ac:dyDescent="0.25">
      <c r="A2" s="4">
        <v>43532</v>
      </c>
      <c r="B2" s="5">
        <v>0.13541666666666666</v>
      </c>
      <c r="C2" s="6" t="s">
        <v>27</v>
      </c>
      <c r="D2" s="6">
        <v>28.148900000000001</v>
      </c>
      <c r="E2" s="6">
        <v>14.5587</v>
      </c>
      <c r="F2" s="6">
        <v>7.9888786668064302</v>
      </c>
      <c r="G2" s="6">
        <v>7.9888786668064302</v>
      </c>
      <c r="H2" s="6"/>
      <c r="I2" s="6"/>
      <c r="J2" s="6" t="s">
        <v>67</v>
      </c>
      <c r="K2" s="6">
        <v>7.9431000000000003</v>
      </c>
      <c r="L2" s="6">
        <v>7.9488000000000003</v>
      </c>
      <c r="M2" s="6"/>
      <c r="N2" s="6"/>
      <c r="O2" s="3"/>
    </row>
    <row r="3" spans="1:15" x14ac:dyDescent="0.25">
      <c r="A3" s="4">
        <v>43532</v>
      </c>
      <c r="B3" s="5">
        <v>0.13541666666666666</v>
      </c>
      <c r="C3" s="6" t="s">
        <v>28</v>
      </c>
      <c r="D3" s="6">
        <v>28.148900000000001</v>
      </c>
      <c r="E3" s="6">
        <v>14.5587</v>
      </c>
      <c r="F3" s="6">
        <v>7.9789145804575199</v>
      </c>
      <c r="G3" s="6">
        <v>7.9789145804575199</v>
      </c>
      <c r="H3" s="6"/>
      <c r="I3" s="6"/>
      <c r="J3" s="6" t="s">
        <v>67</v>
      </c>
      <c r="K3" s="6">
        <v>7.9431000000000003</v>
      </c>
      <c r="L3" s="6">
        <v>7.9488000000000003</v>
      </c>
      <c r="M3" s="6"/>
      <c r="N3" s="6"/>
      <c r="O3" s="3"/>
    </row>
    <row r="4" spans="1:15" x14ac:dyDescent="0.25">
      <c r="A4" s="4">
        <v>43532</v>
      </c>
      <c r="B4" s="5">
        <v>0.14583333333333334</v>
      </c>
      <c r="C4" s="6" t="s">
        <v>29</v>
      </c>
      <c r="D4" s="6">
        <v>28.158999999999999</v>
      </c>
      <c r="E4" s="6">
        <v>14.6434</v>
      </c>
      <c r="F4" s="6">
        <v>7.9724865876251902</v>
      </c>
      <c r="G4" s="6">
        <v>7.9724865876251902</v>
      </c>
      <c r="H4" s="6"/>
      <c r="I4" s="6"/>
      <c r="J4" s="6" t="s">
        <v>67</v>
      </c>
      <c r="K4" s="6">
        <v>7.9409000000000001</v>
      </c>
      <c r="L4" s="6">
        <v>7.9477000000000002</v>
      </c>
      <c r="M4" s="6"/>
      <c r="N4" s="6"/>
      <c r="O4" s="3"/>
    </row>
    <row r="5" spans="1:15" x14ac:dyDescent="0.25">
      <c r="A5" s="4">
        <v>43532</v>
      </c>
      <c r="B5" s="5">
        <v>0.14583333333333334</v>
      </c>
      <c r="C5" s="6" t="s">
        <v>30</v>
      </c>
      <c r="D5" s="6">
        <v>28.158999999999999</v>
      </c>
      <c r="E5" s="6">
        <v>14.6434</v>
      </c>
      <c r="F5" s="6">
        <v>7.9811252917801898</v>
      </c>
      <c r="G5" s="6">
        <v>7.9811252917801898</v>
      </c>
      <c r="H5" s="6"/>
      <c r="I5" s="6"/>
      <c r="J5" s="6" t="s">
        <v>67</v>
      </c>
      <c r="K5" s="6">
        <v>7.9409000000000001</v>
      </c>
      <c r="L5" s="6">
        <v>7.9477000000000002</v>
      </c>
      <c r="M5" s="6"/>
      <c r="N5" s="6"/>
      <c r="O5" s="3"/>
    </row>
    <row r="6" spans="1:15" x14ac:dyDescent="0.25">
      <c r="A6" s="4">
        <v>43532</v>
      </c>
      <c r="B6" s="5">
        <v>0.15277777777777776</v>
      </c>
      <c r="C6" s="6" t="s">
        <v>31</v>
      </c>
      <c r="D6" s="6">
        <v>28.164400000000001</v>
      </c>
      <c r="E6" s="6">
        <v>14.7143</v>
      </c>
      <c r="F6" s="6">
        <v>7.9775989424694602</v>
      </c>
      <c r="G6" s="6">
        <v>7.9775989424694602</v>
      </c>
      <c r="H6" s="6"/>
      <c r="I6" s="6"/>
      <c r="J6" s="6" t="s">
        <v>67</v>
      </c>
      <c r="K6" s="6">
        <v>7.9413</v>
      </c>
      <c r="L6" s="6">
        <v>7.9442000000000004</v>
      </c>
      <c r="M6" s="6"/>
      <c r="N6" s="6"/>
      <c r="O6" s="3"/>
    </row>
    <row r="7" spans="1:15" x14ac:dyDescent="0.25">
      <c r="A7" s="4">
        <v>43532</v>
      </c>
      <c r="B7" s="5">
        <v>0.15277777777777776</v>
      </c>
      <c r="C7" s="6" t="s">
        <v>32</v>
      </c>
      <c r="D7" s="6">
        <v>28.164400000000001</v>
      </c>
      <c r="E7" s="6">
        <v>14.7143</v>
      </c>
      <c r="F7" s="6">
        <v>7.9742669754837099</v>
      </c>
      <c r="G7" s="6">
        <v>7.9742669754837099</v>
      </c>
      <c r="H7" s="6"/>
      <c r="I7" s="6"/>
      <c r="J7" s="6" t="s">
        <v>67</v>
      </c>
      <c r="K7" s="6">
        <v>7.9413</v>
      </c>
      <c r="L7" s="6">
        <v>7.9442000000000004</v>
      </c>
      <c r="M7" s="6"/>
      <c r="N7" s="6"/>
      <c r="O7" s="3"/>
    </row>
    <row r="8" spans="1:15" ht="30" x14ac:dyDescent="0.25">
      <c r="A8" s="4">
        <v>43532</v>
      </c>
      <c r="B8" s="5">
        <v>0.17222222222222225</v>
      </c>
      <c r="C8" s="6" t="s">
        <v>33</v>
      </c>
      <c r="D8" s="6">
        <v>35</v>
      </c>
      <c r="E8" s="6">
        <v>16.037700000000001</v>
      </c>
      <c r="F8" s="6">
        <v>8.2343925327828202</v>
      </c>
      <c r="G8" s="6">
        <v>8.2343925327828202</v>
      </c>
      <c r="H8" s="6"/>
      <c r="I8" s="6"/>
      <c r="J8" s="6">
        <f>(11911.08 - 18.2499*D8 - 0.039336*D8^2)/(E8 + 273.15) + (-366.27059 + 0.53993607*D8 + 0.00016329*D8^2) + (64.52243 - 0.084041*D8)*LN(E8+273.15) - 0.11149858*(E8+273.15)</f>
        <v>8.3800315026522796</v>
      </c>
      <c r="K8" s="6">
        <v>8.3305000000000007</v>
      </c>
      <c r="L8" s="6">
        <v>8.3564000000000007</v>
      </c>
      <c r="M8" s="6"/>
      <c r="N8" s="6"/>
      <c r="O8" s="3" t="s">
        <v>54</v>
      </c>
    </row>
    <row r="9" spans="1:15" x14ac:dyDescent="0.25">
      <c r="A9" s="7">
        <v>43535</v>
      </c>
      <c r="B9" s="8">
        <v>0.81805555555555554</v>
      </c>
      <c r="C9" s="2" t="s">
        <v>5</v>
      </c>
      <c r="D9" s="9">
        <v>24.143699999999999</v>
      </c>
      <c r="E9" s="9">
        <v>12.1997</v>
      </c>
      <c r="F9" s="9">
        <f t="shared" ref="F9" si="0">MEDIAN(G9:I9)</f>
        <v>7.9831010909762803</v>
      </c>
      <c r="G9" s="2">
        <v>7.9771397199617002</v>
      </c>
      <c r="H9" s="2">
        <v>7.9831010909762803</v>
      </c>
      <c r="I9" s="2">
        <v>7.9910059490455501</v>
      </c>
      <c r="J9" s="9" t="s">
        <v>67</v>
      </c>
      <c r="K9" s="2"/>
      <c r="L9" s="2"/>
      <c r="M9" s="2"/>
      <c r="N9" s="2"/>
      <c r="O9" s="10" t="s">
        <v>69</v>
      </c>
    </row>
    <row r="10" spans="1:15" x14ac:dyDescent="0.25">
      <c r="A10" s="11">
        <v>43566</v>
      </c>
      <c r="B10" s="8">
        <v>0.90763888888888899</v>
      </c>
      <c r="C10" s="2" t="s">
        <v>6</v>
      </c>
      <c r="D10" s="2">
        <v>26.78482563</v>
      </c>
      <c r="E10" s="2">
        <v>13.84987198</v>
      </c>
      <c r="F10" s="2">
        <f>MEDIAN(G10:I10)</f>
        <v>7.9557810703072001</v>
      </c>
      <c r="G10" s="2">
        <v>7.9557810703072001</v>
      </c>
      <c r="H10" s="2">
        <v>7.9611944311944303</v>
      </c>
      <c r="I10" s="2">
        <v>7.9553757482688896</v>
      </c>
      <c r="J10" s="9" t="s">
        <v>67</v>
      </c>
      <c r="K10" s="2"/>
      <c r="L10" s="2"/>
      <c r="M10" s="2"/>
      <c r="N10" s="2"/>
      <c r="O10" s="3"/>
    </row>
    <row r="11" spans="1:15" x14ac:dyDescent="0.25">
      <c r="A11" s="4">
        <v>43585</v>
      </c>
      <c r="B11" s="5">
        <v>0.79166666666666663</v>
      </c>
      <c r="C11" s="6" t="s">
        <v>34</v>
      </c>
      <c r="D11" s="6">
        <v>15.347899999999999</v>
      </c>
      <c r="E11" s="6">
        <v>22.845500000000001</v>
      </c>
      <c r="F11" s="6">
        <v>7.9812642389606001</v>
      </c>
      <c r="G11" s="6">
        <v>7.9812642389606001</v>
      </c>
      <c r="H11" s="6"/>
      <c r="I11" s="6"/>
      <c r="J11" s="6" t="s">
        <v>67</v>
      </c>
      <c r="K11" s="6"/>
      <c r="L11" s="6"/>
      <c r="M11" s="13"/>
      <c r="N11" s="13"/>
      <c r="O11" s="14" t="s">
        <v>70</v>
      </c>
    </row>
    <row r="12" spans="1:15" x14ac:dyDescent="0.25">
      <c r="A12" s="4">
        <v>43585</v>
      </c>
      <c r="B12" s="5">
        <v>0.80555555555555547</v>
      </c>
      <c r="C12" s="6" t="s">
        <v>35</v>
      </c>
      <c r="D12" s="6">
        <v>15.4041</v>
      </c>
      <c r="E12" s="6">
        <v>22.852399999999999</v>
      </c>
      <c r="F12" s="6">
        <v>7.9843874831025499</v>
      </c>
      <c r="G12" s="6">
        <v>7.9843874831025499</v>
      </c>
      <c r="H12" s="6"/>
      <c r="I12" s="6"/>
      <c r="J12" s="6" t="s">
        <v>67</v>
      </c>
      <c r="K12" s="6"/>
      <c r="L12" s="6"/>
      <c r="M12" s="13"/>
      <c r="N12" s="13"/>
      <c r="O12" s="14" t="s">
        <v>70</v>
      </c>
    </row>
    <row r="13" spans="1:15" x14ac:dyDescent="0.25">
      <c r="A13" s="4">
        <v>43585</v>
      </c>
      <c r="B13" s="5">
        <v>0.81944444444444453</v>
      </c>
      <c r="C13" s="6" t="s">
        <v>36</v>
      </c>
      <c r="D13" s="6">
        <v>15.4741</v>
      </c>
      <c r="E13" s="6">
        <v>22.853200000000001</v>
      </c>
      <c r="F13" s="6">
        <v>7.98972236087869</v>
      </c>
      <c r="G13" s="6">
        <v>7.98972236087869</v>
      </c>
      <c r="H13" s="6"/>
      <c r="I13" s="6"/>
      <c r="J13" s="6" t="s">
        <v>67</v>
      </c>
      <c r="K13" s="6"/>
      <c r="L13" s="6"/>
      <c r="M13" s="13"/>
      <c r="N13" s="13"/>
      <c r="O13" s="14" t="s">
        <v>70</v>
      </c>
    </row>
    <row r="14" spans="1:15" x14ac:dyDescent="0.25">
      <c r="A14" s="12">
        <v>43585</v>
      </c>
      <c r="B14" s="5">
        <v>0.8125</v>
      </c>
      <c r="C14" s="6" t="s">
        <v>37</v>
      </c>
      <c r="D14" s="6">
        <v>35</v>
      </c>
      <c r="E14" s="13" t="s">
        <v>71</v>
      </c>
      <c r="F14" s="6"/>
      <c r="G14" s="6"/>
      <c r="H14" s="6"/>
      <c r="I14" s="6"/>
      <c r="J14" s="6" t="e">
        <f>(11911.08 - 18.2499*D14 - 0.039336*D14^2)/(E14 + 273.15) + (-366.27059 + 0.53993607*D14 + 0.00016329*D14^2) + (64.52243 - 0.084041*D14)*LN(E14+273.15) - 0.11149858*(E14+273.15)</f>
        <v>#VALUE!</v>
      </c>
      <c r="K14" s="6"/>
      <c r="L14" s="6"/>
      <c r="M14" s="13"/>
      <c r="N14" s="13"/>
      <c r="O14" s="14" t="s">
        <v>70</v>
      </c>
    </row>
    <row r="15" spans="1:15" x14ac:dyDescent="0.25">
      <c r="A15" s="11">
        <v>43586</v>
      </c>
      <c r="B15" s="8">
        <v>0.86319444444444438</v>
      </c>
      <c r="C15" s="2" t="s">
        <v>7</v>
      </c>
      <c r="D15" s="2">
        <v>14.850280509999999</v>
      </c>
      <c r="E15" s="2">
        <v>15.86863089</v>
      </c>
      <c r="F15" s="2">
        <f t="shared" ref="F15:F22" si="1">MEDIAN(G15:I15)</f>
        <v>7.9594830962569798</v>
      </c>
      <c r="G15" s="2">
        <v>7.9494502463219598</v>
      </c>
      <c r="H15" s="2">
        <v>7.9717148226389396</v>
      </c>
      <c r="I15" s="2">
        <v>7.9594830962569798</v>
      </c>
      <c r="J15" s="9" t="s">
        <v>67</v>
      </c>
      <c r="K15" s="2"/>
      <c r="L15" s="2"/>
      <c r="M15" s="2"/>
      <c r="N15" s="2"/>
      <c r="O15" s="3"/>
    </row>
    <row r="16" spans="1:15" x14ac:dyDescent="0.25">
      <c r="A16" s="11">
        <v>43586</v>
      </c>
      <c r="B16" s="8">
        <v>0.84722222222222221</v>
      </c>
      <c r="C16" s="2" t="s">
        <v>8</v>
      </c>
      <c r="D16" s="2">
        <v>29.943984499999999</v>
      </c>
      <c r="E16" s="2">
        <v>12.82412398</v>
      </c>
      <c r="F16" s="2">
        <f t="shared" si="1"/>
        <v>8.1714628035159809</v>
      </c>
      <c r="G16" s="2">
        <v>8.1607421721078293</v>
      </c>
      <c r="H16" s="2">
        <v>8.1714628035159809</v>
      </c>
      <c r="I16" s="2">
        <v>8.1745606813405001</v>
      </c>
      <c r="J16" s="9" t="s">
        <v>67</v>
      </c>
      <c r="K16" s="2"/>
      <c r="L16" s="2"/>
      <c r="M16" s="2"/>
      <c r="N16" s="2"/>
      <c r="O16" s="3"/>
    </row>
    <row r="17" spans="1:15" x14ac:dyDescent="0.25">
      <c r="A17" s="11">
        <v>43606</v>
      </c>
      <c r="B17" s="8">
        <v>0.61944444444444446</v>
      </c>
      <c r="C17" s="2" t="s">
        <v>9</v>
      </c>
      <c r="D17" s="2">
        <v>19.232932030000001</v>
      </c>
      <c r="E17" s="2">
        <v>15.4274346</v>
      </c>
      <c r="F17" s="2">
        <f t="shared" si="1"/>
        <v>7.8314281698297901</v>
      </c>
      <c r="G17" s="2">
        <v>7.8404368469605803</v>
      </c>
      <c r="H17" s="2">
        <v>7.83028325429615</v>
      </c>
      <c r="I17" s="2">
        <v>7.8314281698297901</v>
      </c>
      <c r="J17" s="9" t="s">
        <v>67</v>
      </c>
      <c r="K17" s="2"/>
      <c r="L17" s="2"/>
      <c r="M17" s="2"/>
      <c r="N17" s="2"/>
      <c r="O17" s="3"/>
    </row>
    <row r="18" spans="1:15" ht="30" x14ac:dyDescent="0.25">
      <c r="A18" s="4">
        <v>43606</v>
      </c>
      <c r="B18" s="5">
        <v>0.73958333333333337</v>
      </c>
      <c r="C18" s="6" t="s">
        <v>63</v>
      </c>
      <c r="D18" s="6">
        <v>19.537600000000001</v>
      </c>
      <c r="E18" s="6">
        <v>15.831799999999999</v>
      </c>
      <c r="F18" s="6">
        <v>7.7498648020787897</v>
      </c>
      <c r="G18" s="6">
        <v>7.7498648020787897</v>
      </c>
      <c r="H18" s="6" t="s">
        <v>25</v>
      </c>
      <c r="I18" s="6" t="s">
        <v>25</v>
      </c>
      <c r="J18" s="6" t="s">
        <v>67</v>
      </c>
      <c r="K18" s="6">
        <v>7.75</v>
      </c>
      <c r="L18" s="6">
        <v>7.6189</v>
      </c>
      <c r="M18" s="6"/>
      <c r="N18" s="6"/>
      <c r="O18" s="3" t="s">
        <v>66</v>
      </c>
    </row>
    <row r="19" spans="1:15" ht="30" x14ac:dyDescent="0.25">
      <c r="A19" s="4">
        <v>43606</v>
      </c>
      <c r="B19" s="5">
        <v>0.74571759259259263</v>
      </c>
      <c r="C19" s="6" t="s">
        <v>64</v>
      </c>
      <c r="D19" s="6">
        <v>19.518899999999999</v>
      </c>
      <c r="E19" s="6">
        <v>15.908200000000001</v>
      </c>
      <c r="F19" s="6">
        <v>7.7520988197778298</v>
      </c>
      <c r="G19" s="6">
        <v>7.7520988197778298</v>
      </c>
      <c r="H19" s="6" t="s">
        <v>25</v>
      </c>
      <c r="I19" s="6" t="s">
        <v>25</v>
      </c>
      <c r="J19" s="6" t="s">
        <v>67</v>
      </c>
      <c r="K19" s="6">
        <v>7.7487000000000004</v>
      </c>
      <c r="L19" s="6">
        <v>7.6200999999999999</v>
      </c>
      <c r="M19" s="6"/>
      <c r="N19" s="6"/>
      <c r="O19" s="3" t="s">
        <v>66</v>
      </c>
    </row>
    <row r="20" spans="1:15" ht="30" x14ac:dyDescent="0.25">
      <c r="A20" s="4">
        <v>43606</v>
      </c>
      <c r="B20" s="5">
        <v>0.75266203703703705</v>
      </c>
      <c r="C20" s="6" t="s">
        <v>65</v>
      </c>
      <c r="D20" s="6">
        <v>19.499199999999998</v>
      </c>
      <c r="E20" s="6">
        <v>15.9962</v>
      </c>
      <c r="F20" s="6">
        <v>7.7024167596355504</v>
      </c>
      <c r="G20" s="6">
        <v>7.7024167596355504</v>
      </c>
      <c r="H20" s="6" t="s">
        <v>25</v>
      </c>
      <c r="I20" s="6" t="s">
        <v>25</v>
      </c>
      <c r="J20" s="6" t="s">
        <v>67</v>
      </c>
      <c r="K20" s="6">
        <v>7.7454000000000001</v>
      </c>
      <c r="L20" s="6">
        <v>7.6189</v>
      </c>
      <c r="M20" s="6"/>
      <c r="N20" s="6"/>
      <c r="O20" s="3" t="s">
        <v>66</v>
      </c>
    </row>
    <row r="21" spans="1:15" x14ac:dyDescent="0.25">
      <c r="A21" s="11">
        <v>43641</v>
      </c>
      <c r="B21" s="8">
        <v>0.65486111111111112</v>
      </c>
      <c r="C21" s="2" t="s">
        <v>10</v>
      </c>
      <c r="D21" s="2">
        <v>20.687509290000001</v>
      </c>
      <c r="E21" s="2">
        <v>18.201387</v>
      </c>
      <c r="F21" s="2">
        <f t="shared" si="1"/>
        <v>7.8410398633777296</v>
      </c>
      <c r="G21" s="2">
        <v>7.8464934009292699</v>
      </c>
      <c r="H21" s="2">
        <v>7.8410398633777296</v>
      </c>
      <c r="I21" s="2">
        <v>7.8400472210670502</v>
      </c>
      <c r="J21" s="9" t="s">
        <v>67</v>
      </c>
      <c r="K21" s="2"/>
      <c r="L21" s="2"/>
      <c r="M21" s="2"/>
      <c r="N21" s="2"/>
      <c r="O21" s="3"/>
    </row>
    <row r="22" spans="1:15" x14ac:dyDescent="0.25">
      <c r="A22" s="11">
        <v>43641</v>
      </c>
      <c r="B22" s="8">
        <v>0.6777777777777777</v>
      </c>
      <c r="C22" s="2" t="s">
        <v>11</v>
      </c>
      <c r="D22" s="2">
        <v>30.938572650000001</v>
      </c>
      <c r="E22" s="2">
        <v>15.11646461</v>
      </c>
      <c r="F22" s="2">
        <f t="shared" si="1"/>
        <v>7.9944032779947802</v>
      </c>
      <c r="G22" s="2">
        <v>7.9944032779947802</v>
      </c>
      <c r="H22" s="2">
        <v>7.9963495037024304</v>
      </c>
      <c r="I22" s="2">
        <v>7.9943636123524699</v>
      </c>
      <c r="J22" s="9" t="s">
        <v>67</v>
      </c>
      <c r="K22" s="2"/>
      <c r="L22" s="2"/>
      <c r="M22" s="2"/>
      <c r="N22" s="2"/>
      <c r="O22" s="3"/>
    </row>
    <row r="23" spans="1:15" x14ac:dyDescent="0.25">
      <c r="A23" s="11">
        <v>43656</v>
      </c>
      <c r="B23" s="8">
        <v>0.79791666666666661</v>
      </c>
      <c r="C23" s="2" t="s">
        <v>12</v>
      </c>
      <c r="D23" s="2">
        <v>22.220462640000001</v>
      </c>
      <c r="E23" s="2">
        <v>18.87821434</v>
      </c>
      <c r="F23" s="2">
        <v>7.7733849862745297</v>
      </c>
      <c r="G23" s="2">
        <v>7.7733849862745297</v>
      </c>
      <c r="H23" s="2" t="s">
        <v>25</v>
      </c>
      <c r="I23" s="2" t="s">
        <v>25</v>
      </c>
      <c r="J23" s="9" t="s">
        <v>67</v>
      </c>
      <c r="K23" s="2"/>
      <c r="L23" s="2"/>
      <c r="M23" s="2"/>
      <c r="N23" s="2"/>
      <c r="O23" s="3"/>
    </row>
    <row r="24" spans="1:15" x14ac:dyDescent="0.25">
      <c r="A24" s="11">
        <v>43656</v>
      </c>
      <c r="B24" s="8">
        <v>0.81041666666666667</v>
      </c>
      <c r="C24" s="2" t="s">
        <v>13</v>
      </c>
      <c r="D24" s="2">
        <v>28.052852690000002</v>
      </c>
      <c r="E24" s="2">
        <v>16.229541860000001</v>
      </c>
      <c r="F24" s="2">
        <v>7.7870341117989099</v>
      </c>
      <c r="G24" s="2">
        <v>7.7870341117989099</v>
      </c>
      <c r="H24" s="2" t="s">
        <v>25</v>
      </c>
      <c r="I24" s="2" t="s">
        <v>25</v>
      </c>
      <c r="J24" s="9" t="s">
        <v>67</v>
      </c>
      <c r="K24" s="2"/>
      <c r="L24" s="2"/>
      <c r="M24" s="2"/>
      <c r="N24" s="2"/>
      <c r="O24" s="3"/>
    </row>
    <row r="25" spans="1:15" x14ac:dyDescent="0.25">
      <c r="A25" s="11">
        <v>43677</v>
      </c>
      <c r="B25" s="8">
        <v>0.65347222222222223</v>
      </c>
      <c r="C25" s="2" t="s">
        <v>14</v>
      </c>
      <c r="D25" s="2">
        <v>25.867830229999999</v>
      </c>
      <c r="E25" s="2">
        <v>18.879840519999998</v>
      </c>
      <c r="F25" s="2" t="s">
        <v>26</v>
      </c>
      <c r="G25" s="2" t="s">
        <v>26</v>
      </c>
      <c r="H25" s="2" t="s">
        <v>26</v>
      </c>
      <c r="I25" s="2" t="s">
        <v>26</v>
      </c>
      <c r="J25" s="9" t="s">
        <v>67</v>
      </c>
      <c r="K25" s="2"/>
      <c r="L25" s="2"/>
      <c r="M25" s="2"/>
      <c r="N25" s="2"/>
      <c r="O25" s="3"/>
    </row>
    <row r="26" spans="1:15" x14ac:dyDescent="0.25">
      <c r="A26" s="11">
        <v>43692</v>
      </c>
      <c r="B26" s="8">
        <v>0.74930555555555556</v>
      </c>
      <c r="C26" s="2" t="s">
        <v>15</v>
      </c>
      <c r="D26" s="2">
        <v>24.503800779999999</v>
      </c>
      <c r="E26" s="2">
        <v>20.671867840000001</v>
      </c>
      <c r="F26" s="2" t="s">
        <v>26</v>
      </c>
      <c r="G26" s="2" t="s">
        <v>26</v>
      </c>
      <c r="H26" s="2" t="s">
        <v>26</v>
      </c>
      <c r="I26" s="2" t="s">
        <v>26</v>
      </c>
      <c r="J26" s="9" t="s">
        <v>67</v>
      </c>
      <c r="K26" s="2"/>
      <c r="L26" s="2"/>
      <c r="M26" s="2"/>
      <c r="N26" s="2"/>
      <c r="O26" s="3"/>
    </row>
    <row r="27" spans="1:15" x14ac:dyDescent="0.25">
      <c r="A27" s="11">
        <v>43692</v>
      </c>
      <c r="B27" s="8">
        <v>0.7402777777777777</v>
      </c>
      <c r="C27" s="2" t="s">
        <v>16</v>
      </c>
      <c r="D27" s="2">
        <v>29.250335750000001</v>
      </c>
      <c r="E27" s="2">
        <v>18.22477452</v>
      </c>
      <c r="F27" s="2" t="s">
        <v>26</v>
      </c>
      <c r="G27" s="2" t="s">
        <v>26</v>
      </c>
      <c r="H27" s="2" t="s">
        <v>26</v>
      </c>
      <c r="I27" s="2" t="s">
        <v>26</v>
      </c>
      <c r="J27" s="9" t="s">
        <v>67</v>
      </c>
      <c r="K27" s="2"/>
      <c r="L27" s="2"/>
      <c r="M27" s="2"/>
      <c r="N27" s="2"/>
      <c r="O27" s="3"/>
    </row>
    <row r="28" spans="1:15" x14ac:dyDescent="0.25">
      <c r="A28" s="11">
        <v>43725</v>
      </c>
      <c r="B28" s="8">
        <v>0.71388888888888891</v>
      </c>
      <c r="C28" s="2" t="s">
        <v>17</v>
      </c>
      <c r="D28" s="2">
        <v>25.117151280000002</v>
      </c>
      <c r="E28" s="2">
        <v>19.249051659999999</v>
      </c>
      <c r="F28" s="2" t="s">
        <v>26</v>
      </c>
      <c r="G28" s="2" t="s">
        <v>26</v>
      </c>
      <c r="H28" s="2" t="s">
        <v>26</v>
      </c>
      <c r="I28" s="2" t="s">
        <v>26</v>
      </c>
      <c r="J28" s="9" t="s">
        <v>67</v>
      </c>
      <c r="K28" s="2"/>
      <c r="L28" s="2"/>
      <c r="M28" s="2"/>
      <c r="N28" s="2"/>
      <c r="O28" s="3"/>
    </row>
    <row r="29" spans="1:15" x14ac:dyDescent="0.25">
      <c r="A29" s="11">
        <v>43747</v>
      </c>
      <c r="B29" s="8">
        <v>0.78749999999999998</v>
      </c>
      <c r="C29" s="2" t="s">
        <v>18</v>
      </c>
      <c r="D29" s="2">
        <v>30.32593202</v>
      </c>
      <c r="E29" s="2">
        <v>15.190427079999999</v>
      </c>
      <c r="F29" s="2">
        <v>7.7917665960830798</v>
      </c>
      <c r="G29" s="2">
        <v>7.7917665960830798</v>
      </c>
      <c r="H29" s="2" t="s">
        <v>25</v>
      </c>
      <c r="I29" s="2" t="s">
        <v>25</v>
      </c>
      <c r="J29" s="9" t="s">
        <v>67</v>
      </c>
      <c r="K29" s="2"/>
      <c r="L29" s="2"/>
      <c r="M29" s="2"/>
      <c r="N29" s="2"/>
      <c r="O29" s="3"/>
    </row>
    <row r="30" spans="1:15" x14ac:dyDescent="0.25">
      <c r="A30" s="11">
        <v>43747</v>
      </c>
      <c r="B30" s="8">
        <v>0.74375000000000002</v>
      </c>
      <c r="C30" s="2" t="s">
        <v>19</v>
      </c>
      <c r="D30" s="2">
        <v>30.519823110000001</v>
      </c>
      <c r="E30" s="2">
        <v>15.030907190000001</v>
      </c>
      <c r="F30" s="2">
        <v>7.7823521171172603</v>
      </c>
      <c r="G30" s="2">
        <v>7.7823521171172603</v>
      </c>
      <c r="H30" s="2" t="s">
        <v>25</v>
      </c>
      <c r="I30" s="2" t="s">
        <v>25</v>
      </c>
      <c r="J30" s="9" t="s">
        <v>67</v>
      </c>
      <c r="K30" s="2"/>
      <c r="L30" s="2"/>
      <c r="M30" s="2"/>
      <c r="N30" s="2"/>
      <c r="O30" s="3"/>
    </row>
    <row r="31" spans="1:15" x14ac:dyDescent="0.25">
      <c r="A31" s="11">
        <v>43762</v>
      </c>
      <c r="B31" s="8">
        <v>0.71250000000000002</v>
      </c>
      <c r="C31" s="2" t="s">
        <v>20</v>
      </c>
      <c r="D31" s="2">
        <v>29.34441382</v>
      </c>
      <c r="E31" s="2">
        <v>14.49623164</v>
      </c>
      <c r="F31" s="2" t="s">
        <v>26</v>
      </c>
      <c r="G31" s="2" t="s">
        <v>26</v>
      </c>
      <c r="H31" s="2" t="s">
        <v>26</v>
      </c>
      <c r="I31" s="2" t="s">
        <v>26</v>
      </c>
      <c r="J31" s="9" t="s">
        <v>67</v>
      </c>
      <c r="K31" s="2"/>
      <c r="L31" s="2"/>
      <c r="M31" s="2"/>
      <c r="N31" s="2"/>
      <c r="O31" s="3"/>
    </row>
    <row r="32" spans="1:15" x14ac:dyDescent="0.25">
      <c r="A32" s="4">
        <v>43775</v>
      </c>
      <c r="B32" s="5">
        <v>0.93055555555555547</v>
      </c>
      <c r="C32" s="6" t="s">
        <v>38</v>
      </c>
      <c r="D32" s="6">
        <v>33.024000000000001</v>
      </c>
      <c r="E32" s="6">
        <v>16.8293</v>
      </c>
      <c r="F32" s="6">
        <v>8.0033502253286795</v>
      </c>
      <c r="G32" s="6">
        <v>8.0033502253286795</v>
      </c>
      <c r="H32" s="6"/>
      <c r="I32" s="6"/>
      <c r="J32" s="6" t="s">
        <v>67</v>
      </c>
      <c r="K32" s="6"/>
      <c r="L32" s="6"/>
      <c r="M32" s="6"/>
      <c r="N32" s="6"/>
      <c r="O32" s="3"/>
    </row>
    <row r="33" spans="1:15" x14ac:dyDescent="0.25">
      <c r="A33" s="4">
        <v>43775</v>
      </c>
      <c r="B33" s="5">
        <v>0.9375</v>
      </c>
      <c r="C33" s="6" t="s">
        <v>39</v>
      </c>
      <c r="D33" s="6">
        <v>33.024900000000002</v>
      </c>
      <c r="E33" s="6">
        <v>16.845300000000002</v>
      </c>
      <c r="F33" s="6">
        <v>8.0035165638346193</v>
      </c>
      <c r="G33" s="6">
        <v>8.0035165638346193</v>
      </c>
      <c r="H33" s="6"/>
      <c r="I33" s="6"/>
      <c r="J33" s="6" t="s">
        <v>67</v>
      </c>
      <c r="K33" s="6"/>
      <c r="L33" s="6"/>
      <c r="M33" s="6"/>
      <c r="N33" s="6"/>
      <c r="O33" s="3"/>
    </row>
    <row r="34" spans="1:15" x14ac:dyDescent="0.25">
      <c r="A34" s="4">
        <v>43775</v>
      </c>
      <c r="B34" s="5">
        <v>0.94444444444444453</v>
      </c>
      <c r="C34" s="6" t="s">
        <v>40</v>
      </c>
      <c r="D34" s="6">
        <v>33.0259</v>
      </c>
      <c r="E34" s="6">
        <v>16.857199999999999</v>
      </c>
      <c r="F34" s="6">
        <v>8.0015489896471905</v>
      </c>
      <c r="G34" s="6">
        <v>8.0015489896471905</v>
      </c>
      <c r="H34" s="6"/>
      <c r="I34" s="6"/>
      <c r="J34" s="6" t="s">
        <v>67</v>
      </c>
      <c r="K34" s="6"/>
      <c r="L34" s="6"/>
      <c r="M34" s="6"/>
      <c r="N34" s="6"/>
      <c r="O34" s="3"/>
    </row>
    <row r="35" spans="1:15" x14ac:dyDescent="0.25">
      <c r="A35" s="4">
        <v>43775</v>
      </c>
      <c r="B35" s="5">
        <v>0.95347222222222217</v>
      </c>
      <c r="C35" s="6" t="s">
        <v>50</v>
      </c>
      <c r="D35" s="6">
        <v>35</v>
      </c>
      <c r="E35" s="13" t="s">
        <v>71</v>
      </c>
      <c r="F35" s="6"/>
      <c r="G35" s="6"/>
      <c r="H35" s="6"/>
      <c r="I35" s="6"/>
      <c r="J35" s="6" t="e">
        <f>(11911.08 - 18.2499*D35 - 0.039336*D35^2)/(E35 + 273.15) + (-366.27059 + 0.53993607*D35 + 0.00016329*D35^2) + (64.52243 - 0.084041*D35)*LN(E35+273.15) - 0.11149858*(E35+273.15)</f>
        <v>#VALUE!</v>
      </c>
      <c r="K35" s="6"/>
      <c r="L35" s="6"/>
      <c r="M35" s="6"/>
      <c r="N35" s="6"/>
      <c r="O35" s="3"/>
    </row>
    <row r="36" spans="1:15" x14ac:dyDescent="0.25">
      <c r="A36" s="12">
        <v>43775</v>
      </c>
      <c r="B36" s="5">
        <v>0.95347222222222217</v>
      </c>
      <c r="C36" s="6" t="s">
        <v>51</v>
      </c>
      <c r="D36" s="6">
        <v>35</v>
      </c>
      <c r="E36" s="13" t="s">
        <v>71</v>
      </c>
      <c r="F36" s="6"/>
      <c r="G36" s="6"/>
      <c r="H36" s="6"/>
      <c r="I36" s="6"/>
      <c r="J36" s="6" t="e">
        <f>(11911.08 - 18.2499*D36 - 0.039336*D36^2)/(E36 + 273.15) + (-366.27059 + 0.53993607*D36 + 0.00016329*D36^2) + (64.52243 - 0.084041*D36)*LN(E36+273.15) - 0.11149858*(E36+273.15)</f>
        <v>#VALUE!</v>
      </c>
      <c r="K36" s="6"/>
      <c r="L36" s="6"/>
      <c r="M36" s="13"/>
      <c r="N36" s="13"/>
      <c r="O36" s="14" t="s">
        <v>70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B10" sqref="B10"/>
    </sheetView>
  </sheetViews>
  <sheetFormatPr defaultRowHeight="15" x14ac:dyDescent="0.25"/>
  <cols>
    <col min="1" max="1" width="15.28515625" bestFit="1" customWidth="1"/>
    <col min="2" max="2" width="103.85546875" style="1" customWidth="1"/>
  </cols>
  <sheetData>
    <row r="1" spans="1:2" x14ac:dyDescent="0.25">
      <c r="A1" t="s">
        <v>0</v>
      </c>
      <c r="B1" s="1" t="s">
        <v>45</v>
      </c>
    </row>
    <row r="2" spans="1:2" x14ac:dyDescent="0.25">
      <c r="A2" t="s">
        <v>1</v>
      </c>
      <c r="B2" s="1" t="s">
        <v>42</v>
      </c>
    </row>
    <row r="3" spans="1:2" ht="30" x14ac:dyDescent="0.25">
      <c r="A3" t="s">
        <v>2</v>
      </c>
      <c r="B3" s="1" t="s">
        <v>44</v>
      </c>
    </row>
    <row r="4" spans="1:2" x14ac:dyDescent="0.25">
      <c r="A4" t="s">
        <v>3</v>
      </c>
      <c r="B4" s="1" t="s">
        <v>52</v>
      </c>
    </row>
    <row r="5" spans="1:2" ht="30" x14ac:dyDescent="0.25">
      <c r="A5" t="s">
        <v>4</v>
      </c>
      <c r="B5" s="1" t="s">
        <v>56</v>
      </c>
    </row>
    <row r="6" spans="1:2" ht="45" x14ac:dyDescent="0.25">
      <c r="A6" t="s">
        <v>21</v>
      </c>
      <c r="B6" s="1" t="s">
        <v>55</v>
      </c>
    </row>
    <row r="7" spans="1:2" x14ac:dyDescent="0.25">
      <c r="A7" t="s">
        <v>22</v>
      </c>
      <c r="B7" s="1" t="s">
        <v>43</v>
      </c>
    </row>
    <row r="8" spans="1:2" x14ac:dyDescent="0.25">
      <c r="A8" t="s">
        <v>23</v>
      </c>
      <c r="B8" s="1" t="s">
        <v>57</v>
      </c>
    </row>
    <row r="9" spans="1:2" x14ac:dyDescent="0.25">
      <c r="A9" t="s">
        <v>24</v>
      </c>
      <c r="B9" s="1" t="s">
        <v>58</v>
      </c>
    </row>
    <row r="10" spans="1:2" x14ac:dyDescent="0.25">
      <c r="A10" t="s">
        <v>41</v>
      </c>
      <c r="B10" s="1" t="s">
        <v>68</v>
      </c>
    </row>
    <row r="11" spans="1:2" x14ac:dyDescent="0.25">
      <c r="A11" t="s">
        <v>47</v>
      </c>
      <c r="B11" s="1" t="s">
        <v>59</v>
      </c>
    </row>
    <row r="12" spans="1:2" x14ac:dyDescent="0.25">
      <c r="A12" t="s">
        <v>46</v>
      </c>
      <c r="B12" s="1" t="s">
        <v>60</v>
      </c>
    </row>
    <row r="13" spans="1:2" x14ac:dyDescent="0.25">
      <c r="A13" t="s">
        <v>49</v>
      </c>
      <c r="B13" s="1" t="s">
        <v>61</v>
      </c>
    </row>
    <row r="14" spans="1:2" x14ac:dyDescent="0.25">
      <c r="A14" t="s">
        <v>48</v>
      </c>
      <c r="B14" s="1"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buoy_samples_metadata_2019</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Rye-Tech</cp:lastModifiedBy>
  <dcterms:created xsi:type="dcterms:W3CDTF">2020-04-08T23:23:58Z</dcterms:created>
  <dcterms:modified xsi:type="dcterms:W3CDTF">2020-10-21T20:54:11Z</dcterms:modified>
</cp:coreProperties>
</file>