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coatle\tele_loop\"/>
    </mc:Choice>
  </mc:AlternateContent>
  <xr:revisionPtr revIDLastSave="0" documentId="13_ncr:1_{2456F294-CA26-4E71-A26E-2858672A1639}" xr6:coauthVersionLast="47" xr6:coauthVersionMax="47" xr10:uidLastSave="{00000000-0000-0000-0000-000000000000}"/>
  <bookViews>
    <workbookView xWindow="-108" yWindow="-108" windowWidth="22428" windowHeight="131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28" i="1" l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</calcChain>
</file>

<file path=xl/sharedStrings.xml><?xml version="1.0" encoding="utf-8"?>
<sst xmlns="http://schemas.openxmlformats.org/spreadsheetml/2006/main" count="514" uniqueCount="503">
  <si>
    <t>timestamp</t>
  </si>
  <si>
    <t>corp</t>
  </si>
  <si>
    <t>rev</t>
  </si>
  <si>
    <t>op</t>
  </si>
  <si>
    <t>link</t>
  </si>
  <si>
    <t>stockfu</t>
  </si>
  <si>
    <t>2023.10.10 13:54:52</t>
  </si>
  <si>
    <t>LG전자</t>
  </si>
  <si>
    <t>매출: 207,139억(예상치: 202,774억)</t>
  </si>
  <si>
    <t>영업익: 9,967억(예상치: 8,032억)</t>
  </si>
  <si>
    <t>2023.10.10 16:07:23</t>
  </si>
  <si>
    <t>신세계</t>
  </si>
  <si>
    <t>매출: -29,676억(예상치: 17,063억)</t>
  </si>
  <si>
    <t>영업익: -(예상치: 1,646억)</t>
  </si>
  <si>
    <t>2023.10.10 16:35:14</t>
  </si>
  <si>
    <t>한진</t>
  </si>
  <si>
    <t>매출: 6,931억(예상치: 0억)</t>
  </si>
  <si>
    <t>영업익: 327억(예상치: 0억)</t>
  </si>
  <si>
    <t>2023.10.10 17:20:25</t>
  </si>
  <si>
    <t>광주신세계</t>
  </si>
  <si>
    <t>매출: -732억(예상치: 0억)</t>
  </si>
  <si>
    <t>영업익: -(예상치: 0억)</t>
  </si>
  <si>
    <t>2023.10.11 08:42:55</t>
  </si>
  <si>
    <t>삼성전자</t>
  </si>
  <si>
    <t>매출: 670,000억(예상치: 672,724억)</t>
  </si>
  <si>
    <t>영업익: 24,000억(예상치: 21,950억)</t>
  </si>
  <si>
    <t>2023.10.11 10:22:15</t>
  </si>
  <si>
    <t>LG에너지솔루션</t>
  </si>
  <si>
    <t>매출: 82,235억(예상치: 83,844억)</t>
  </si>
  <si>
    <t>영업익: 7,312억(예상치: 6,859억)</t>
  </si>
  <si>
    <t>2023.10.12 15:42:25</t>
  </si>
  <si>
    <t>서울바이오시스</t>
  </si>
  <si>
    <t>매출: 1,298억(예상치: 0억)</t>
  </si>
  <si>
    <t>2023.10.12 16:00:44</t>
  </si>
  <si>
    <t>서울반도체</t>
  </si>
  <si>
    <t>매출: 2,839억(예상치: 2,818억)</t>
  </si>
  <si>
    <t>영업익: -(예상치: 43억)</t>
  </si>
  <si>
    <t>2023.10.13 16:05:48</t>
  </si>
  <si>
    <t>에코프로</t>
  </si>
  <si>
    <t>매출: 19,044억(예상치: 21,390억)</t>
  </si>
  <si>
    <t>영업익: 656억(예상치: 1,373억)</t>
  </si>
  <si>
    <t>2023.10.13 16:05:52</t>
  </si>
  <si>
    <t>에코프로비엠</t>
  </si>
  <si>
    <t>매출: 18,032억(예상치: 20,125억)</t>
  </si>
  <si>
    <t>영업익: 459억(예상치: 987억)</t>
  </si>
  <si>
    <t>2023.10.13 16:05:56</t>
  </si>
  <si>
    <t>에코프로에이치엔</t>
  </si>
  <si>
    <t>매출: 653억(예상치: 0억)</t>
  </si>
  <si>
    <t>영업익: 114억(예상치: 0억)</t>
  </si>
  <si>
    <t>2023.10.18 10:02:28</t>
  </si>
  <si>
    <t>테크윙</t>
  </si>
  <si>
    <t>매출액 : 244억(예상치 : 554억)</t>
  </si>
  <si>
    <t>영업익 : -27억(예상치 : 78억)</t>
  </si>
  <si>
    <t>2023.10.18 13:37:55</t>
  </si>
  <si>
    <t>영풍정밀</t>
  </si>
  <si>
    <t>매출액 : 367억(예상치 : -)</t>
  </si>
  <si>
    <t>영업익 : 52억(예상치 : -)</t>
  </si>
  <si>
    <t>2023.10.18 15:59:30</t>
  </si>
  <si>
    <t>아바텍</t>
  </si>
  <si>
    <t>매출액 : 234억(예상치 : 219억)</t>
  </si>
  <si>
    <t>영업익 : 27억(예상치 : 7억)</t>
  </si>
  <si>
    <t>2023.10.19 15:45:44</t>
  </si>
  <si>
    <t>고영</t>
  </si>
  <si>
    <t>매출액 : 501억(예상치 : 672억)</t>
  </si>
  <si>
    <t>영업익 : 18억(예상치 : 107억)</t>
  </si>
  <si>
    <t>2023.10.19 15:57:34</t>
  </si>
  <si>
    <t>POSCO홀딩스</t>
  </si>
  <si>
    <t>매출액 : 190,000억(예상치 : 202,624억)</t>
  </si>
  <si>
    <t>영업익 : 12,000억(예상치 : 11,873억)</t>
  </si>
  <si>
    <t>2023.10.20 11:08:09</t>
  </si>
  <si>
    <t>LIG넥스원</t>
  </si>
  <si>
    <t>일시 : 2023-10-27(09:30)</t>
  </si>
  <si>
    <t xml:space="preserve">IR목적:  당사에 대한 이해도 제고 </t>
  </si>
  <si>
    <t>2023.10.20 11:53:18</t>
  </si>
  <si>
    <t>국도화학</t>
  </si>
  <si>
    <t>매출액 : 3,156억(예상치 : 2,847억)</t>
  </si>
  <si>
    <t>영업익 : -22억(예상치 : 49억)</t>
  </si>
  <si>
    <t>2023.10.20 13:43:58</t>
  </si>
  <si>
    <t>현대건설</t>
  </si>
  <si>
    <t>매출액 : 76,202억(예상치 : 68,369억)</t>
  </si>
  <si>
    <t>영업익 : 2,455억(예상치 : 2,171억)</t>
  </si>
  <si>
    <t>2023.10.23 09:15:34</t>
  </si>
  <si>
    <t>HDC현대산업개발</t>
  </si>
  <si>
    <t>매출액 : 10,332억(예상치 : 8,137억)</t>
  </si>
  <si>
    <t>영업익 : 620억(예상치 : 282억)</t>
  </si>
  <si>
    <t>2023.10.23 13:51:39</t>
  </si>
  <si>
    <t>롯데하이마트</t>
  </si>
  <si>
    <t>매출액 : 7,259억(예상치 : 6,924억)</t>
  </si>
  <si>
    <t>영업익 : 362억(예상치 : 118억)</t>
  </si>
  <si>
    <t>2023.10.24 08:54:12</t>
  </si>
  <si>
    <t>비즈니스온</t>
  </si>
  <si>
    <t>매출액 : 140억(예상치 : 127억)</t>
  </si>
  <si>
    <t>영업익 : 42억(예상치 : 37억)</t>
  </si>
  <si>
    <t>2023.10.24 08:55:40</t>
  </si>
  <si>
    <t>도이치모터스</t>
  </si>
  <si>
    <t>매출액 : 5,482억(예상치 : -)</t>
  </si>
  <si>
    <t>영업익 : 106억(예상치 : -)</t>
  </si>
  <si>
    <t>2023.10.24 09:06:49</t>
  </si>
  <si>
    <t>포스코DX</t>
  </si>
  <si>
    <t>매출액 : 3,545억(예상치 : -)</t>
  </si>
  <si>
    <t>영업익 : 322억(예상치 : -)</t>
  </si>
  <si>
    <t>2023.10.24 09:49:32</t>
  </si>
  <si>
    <t>한솔테크닉스</t>
  </si>
  <si>
    <t>매출액 : 4,418억(예상치 : -)</t>
  </si>
  <si>
    <t>영업익 : 217억(예상치 : -)</t>
  </si>
  <si>
    <t>2023.10.24 10:45:59</t>
  </si>
  <si>
    <t>포스코엠텍</t>
  </si>
  <si>
    <t>매출액 : 807억(예상치 : -)</t>
  </si>
  <si>
    <t>영업익 : 12억(예상치 : -)</t>
  </si>
  <si>
    <t>2023.10.24 11:25:23</t>
  </si>
  <si>
    <t>포스코퓨처엠</t>
  </si>
  <si>
    <t>매출액 : 12,087억(예상치 : 14,160억)</t>
  </si>
  <si>
    <t>영업익 : 359억(예상치 : 653억)</t>
  </si>
  <si>
    <t>2023.10.24 11:25:57</t>
  </si>
  <si>
    <t>매출액 : 12,858억(예상치 : 14,160억)</t>
  </si>
  <si>
    <t>영업익 : 371억(예상치 : 653억)</t>
  </si>
  <si>
    <t>2023.10.24 11:35:01</t>
  </si>
  <si>
    <t>칩스앤미디어</t>
  </si>
  <si>
    <t>매출액 : 70억(예상치 : 66억)</t>
  </si>
  <si>
    <t>영업익 : 20억(예상치 : 18억)</t>
  </si>
  <si>
    <t>2023.10.24 11:55:58</t>
  </si>
  <si>
    <t>티씨케이</t>
  </si>
  <si>
    <t>매출액 : 537억(예상치 : 599억)</t>
  </si>
  <si>
    <t>영업익 : 149억(예상치 : 203억)</t>
  </si>
  <si>
    <t>2023.10.24 12:14:19</t>
  </si>
  <si>
    <t>제이에스코퍼레이션</t>
  </si>
  <si>
    <t>매출액 : 2,685억(예상치 : -)</t>
  </si>
  <si>
    <t>영업익 : 323억(예상치 : -)</t>
  </si>
  <si>
    <t>2023.10.24 14:02:14</t>
  </si>
  <si>
    <t>NI스틸</t>
  </si>
  <si>
    <t>매출액 : 855억(예상치 : -)</t>
  </si>
  <si>
    <t>영업익 : 172억(예상치 : -)</t>
  </si>
  <si>
    <t>2023.10.24 14:18:30</t>
  </si>
  <si>
    <t>JB금융지주</t>
  </si>
  <si>
    <t>매출액 : 10,469억(예상치 : -)</t>
  </si>
  <si>
    <t>영업익 : 2,306억(예상치 : 2,128억)</t>
  </si>
  <si>
    <t>2023.10.24 14:45:22</t>
  </si>
  <si>
    <t>매출액 : 190,000억(예상치 : 197,791억)</t>
  </si>
  <si>
    <t>영업익 : 12,000억(예상치 : 11,590억)</t>
  </si>
  <si>
    <t>2023.10.24 17:57:29</t>
  </si>
  <si>
    <t>HD현대에너지솔루션</t>
  </si>
  <si>
    <t>매출액 : 1,409억(예상치 : 1,517억)</t>
  </si>
  <si>
    <t>영업익 : 65억(예상치 : 72억)</t>
  </si>
  <si>
    <t>2023.10.24 17:59:34</t>
  </si>
  <si>
    <t>포스코인터내셔널</t>
  </si>
  <si>
    <t>매출액 : 80,459억(예상치 : 90,666억)</t>
  </si>
  <si>
    <t>영업익 : 3,117억(예상치 : 3,404억)</t>
  </si>
  <si>
    <t>2023.10.25 08:07:17</t>
  </si>
  <si>
    <t>메디포스트</t>
  </si>
  <si>
    <t>매출액 : 176억(예상치 : -)</t>
  </si>
  <si>
    <t>영업익 : 19억(예상치 : -)</t>
  </si>
  <si>
    <t>2023.10.25 08:54:56</t>
  </si>
  <si>
    <t>HD현대일렉트릭</t>
  </si>
  <si>
    <t>매출액 : 6,944억(예상치 : 6,594억)</t>
  </si>
  <si>
    <t>영업익 : 854억(예상치 : 622억)</t>
  </si>
  <si>
    <t>2023.10.25 10:15:45</t>
  </si>
  <si>
    <t>LS마린솔루션</t>
  </si>
  <si>
    <t>매출액 : 201억(예상치 : -)</t>
  </si>
  <si>
    <t>영업익 : 41억(예상치 : -)</t>
  </si>
  <si>
    <t>2023.10.25 13:36:43</t>
  </si>
  <si>
    <t>LG디스플레이</t>
  </si>
  <si>
    <t>매출액 : 47,853억(예상치 : 54,015억)</t>
  </si>
  <si>
    <t>영업익 : -6,621억(예상치 : -5,686억)</t>
  </si>
  <si>
    <t>2023.10.25 13:39:12</t>
  </si>
  <si>
    <t>한화오션</t>
  </si>
  <si>
    <t>매출액 : 19,169억(예상치 : 20,842억)</t>
  </si>
  <si>
    <t>영업익 : 741억(예상치 : 36억)</t>
  </si>
  <si>
    <t>2023.10.25 13:43:18</t>
  </si>
  <si>
    <t>DB</t>
  </si>
  <si>
    <t>매출액 : 1,133억(예상치 : -)</t>
  </si>
  <si>
    <t>영업익 : 138억(예상치 : -)</t>
  </si>
  <si>
    <t>2023.10.25 13:49:37</t>
  </si>
  <si>
    <t>현대제철</t>
  </si>
  <si>
    <t>매출액 : 52,431억(예상치 : 65,262억)</t>
  </si>
  <si>
    <t>영업익 : 1,893억(예상치 : 2,689억)</t>
  </si>
  <si>
    <t>2023.10.25 13:50:06</t>
  </si>
  <si>
    <t>매출액 : 62,832억(예상치 : 65,262억)</t>
  </si>
  <si>
    <t>영업익 : 2,284억(예상치 : 2,689억)</t>
  </si>
  <si>
    <t>2023.10.25 15:11:37</t>
  </si>
  <si>
    <t>한올바이오파마</t>
  </si>
  <si>
    <t>매출액 : 330억(예상치 : 332억)</t>
  </si>
  <si>
    <t>영업익 : 8억(예상치 : 10억)</t>
  </si>
  <si>
    <t>2023.10.25 15:32:12</t>
  </si>
  <si>
    <t>HD현대인프라코어</t>
  </si>
  <si>
    <t>매출액 : 10,762억(예상치 : 11,896억)</t>
  </si>
  <si>
    <t>영업익 : 897억(예상치 : 1,080억)</t>
  </si>
  <si>
    <t>2023.10.25 15:35:11</t>
  </si>
  <si>
    <t>HD현대건설기계</t>
  </si>
  <si>
    <t>매출액 : 9,287억(예상치 : 9,482억)</t>
  </si>
  <si>
    <t>영업익 : 538억(예상치 : 726억)</t>
  </si>
  <si>
    <t>2023.10.25 15:37:31</t>
  </si>
  <si>
    <t>보령</t>
  </si>
  <si>
    <t>매출액 : 2,083억(예상치 : 2,259억)</t>
  </si>
  <si>
    <t>영업익 : 185억(예상치 : 206억)</t>
  </si>
  <si>
    <t>2023.10.25 15:43:27</t>
  </si>
  <si>
    <t>LG이노텍</t>
  </si>
  <si>
    <t>매출액 : 47,636억(예상치 : 46,754억)</t>
  </si>
  <si>
    <t>영업익 : 1,834억(예상치 : 2,006억)</t>
  </si>
  <si>
    <t>2023.10.25 15:48:38</t>
  </si>
  <si>
    <t>삼성바이오로직스</t>
  </si>
  <si>
    <t>매출액 : 10,340억(예상치 : 9,446억)</t>
  </si>
  <si>
    <t>영업익 : 3,185억(예상치 : 2,889억)</t>
  </si>
  <si>
    <t>2023.10.25 16:17:16</t>
  </si>
  <si>
    <t>삼성물산</t>
  </si>
  <si>
    <t>매출액 : 109,712억(예상치 : 106,846억)</t>
  </si>
  <si>
    <t>영업익 : 8,304억(예상치 : 7,526억)</t>
  </si>
  <si>
    <t>2023.10.26 08:09:20</t>
  </si>
  <si>
    <t>SK하이닉스</t>
  </si>
  <si>
    <t>매출액 : 90,662억(예상치 : 82,495억)</t>
  </si>
  <si>
    <t>영업익 : -17,920억(예상치 : -16,878억)</t>
  </si>
  <si>
    <t>2023.10.26 09:03:18</t>
  </si>
  <si>
    <t>SNT다이내믹스</t>
  </si>
  <si>
    <t>매출액 : 1,344억(예상치 : -)</t>
  </si>
  <si>
    <t>영업익 : 154억(예상치 : -)</t>
  </si>
  <si>
    <t>2023.10.26 09:07:23</t>
  </si>
  <si>
    <t>SNT에너지</t>
  </si>
  <si>
    <t>매출액 : 863억(예상치 : -)</t>
  </si>
  <si>
    <t>영업익 : 39억(예상치 : -)</t>
  </si>
  <si>
    <t>2023.10.26 09:14:20</t>
  </si>
  <si>
    <t>SNT모티브</t>
  </si>
  <si>
    <t>매출액 : 2,767억(예상치 : 2,925억)</t>
  </si>
  <si>
    <t>영업익 : 289억(예상치 : 303억)</t>
  </si>
  <si>
    <t>2023.10.26 09:14:29</t>
  </si>
  <si>
    <t>삼성카드</t>
  </si>
  <si>
    <t>매출액 : 10,220억(예상치 : 10,216억)</t>
  </si>
  <si>
    <t>영업익 : 1,868억(예상치 : 1,786억)</t>
  </si>
  <si>
    <t>2023.10.26 09:51:36</t>
  </si>
  <si>
    <t>삼성에스디에스</t>
  </si>
  <si>
    <t>매출액 : 32,081억(예상치 : 34,075억)</t>
  </si>
  <si>
    <t>영업익 : 1,930억(예상치 : 2,050억)</t>
  </si>
  <si>
    <t>2023.10.26 09:52:56</t>
  </si>
  <si>
    <t>삼성SDI</t>
  </si>
  <si>
    <t>매출액 : 59,481억(예상치 : 57,939억)</t>
  </si>
  <si>
    <t>영업익 : 4,960억(예상치 : 4,910억)</t>
  </si>
  <si>
    <t>2023.10.26 09:57:53</t>
  </si>
  <si>
    <t>삼성전기</t>
  </si>
  <si>
    <t>매출액 : 23,609억(예상치 : 23,321억)</t>
  </si>
  <si>
    <t>영업익 : 1,840억(예상치 : 2,295억)</t>
  </si>
  <si>
    <t>2023.10.26 09:57:59</t>
  </si>
  <si>
    <t>현대로템</t>
  </si>
  <si>
    <t>매출액 : 9,270억(예상치 : 9,049억)</t>
  </si>
  <si>
    <t>영업익 : 411억(예상치 : 508억)</t>
  </si>
  <si>
    <t>2023.10.26 10:57:58</t>
  </si>
  <si>
    <t>코스모신소재</t>
  </si>
  <si>
    <t>매출액 : 1,542억(예상치 : 1,858억)</t>
  </si>
  <si>
    <t>영업익 : 81억(예상치 : 89억)</t>
  </si>
  <si>
    <t>2023.10.26 13:15:45</t>
  </si>
  <si>
    <t>하이로닉</t>
  </si>
  <si>
    <t>매출액 : 98억(예상치 : 113억)</t>
  </si>
  <si>
    <t>영업익 : 15억(예상치 : 33억)</t>
  </si>
  <si>
    <t>2023.10.26 13:33:00</t>
  </si>
  <si>
    <t>SGC에너지</t>
  </si>
  <si>
    <t>매출액 : 8,005억(예상치 : 6,781억)</t>
  </si>
  <si>
    <t>영업익 : 595억(예상치 : 409억)</t>
  </si>
  <si>
    <t>2023.10.26 13:39:08</t>
  </si>
  <si>
    <t>롯데정보통신</t>
  </si>
  <si>
    <t>매출액 : 2,949억(예상치 : 2,954억)</t>
  </si>
  <si>
    <t>영업익 : 161억(예상치 : 128억)</t>
  </si>
  <si>
    <t>2023.10.26 13:43:30</t>
  </si>
  <si>
    <t>현대자동차</t>
  </si>
  <si>
    <t>매출액 : 410,027억(예상치 : 392,291억)</t>
  </si>
  <si>
    <t>영업익 : 38,218억(예상치 : 35,350억)</t>
  </si>
  <si>
    <t>2023.10.26 13:44:45</t>
  </si>
  <si>
    <t>HD현대중공업</t>
  </si>
  <si>
    <t>매출액 : 28,517억(예상치 : 29,508억)</t>
  </si>
  <si>
    <t>영업익 : 128억(예상치 : 907억)</t>
  </si>
  <si>
    <t>2023.10.26 13:44:52</t>
  </si>
  <si>
    <t>현대미포조선</t>
  </si>
  <si>
    <t>매출액 : 9,938억(예상치 : 10,153억)</t>
  </si>
  <si>
    <t>영업익 : -78억(예상치 : -99억)</t>
  </si>
  <si>
    <t>2023.10.26 13:44:56</t>
  </si>
  <si>
    <t>HD한국조선해양</t>
  </si>
  <si>
    <t>매출액 : 50,112억(예상치 : 52,505억)</t>
  </si>
  <si>
    <t>영업익 : 690억(예상치 : 1,583억)</t>
  </si>
  <si>
    <t>2023.10.26 13:45:02</t>
  </si>
  <si>
    <t>매출액 : 9,863억(예상치 : 10,153억)</t>
  </si>
  <si>
    <t>영업익 : -105억(예상치 : -99억)</t>
  </si>
  <si>
    <t>2023.10.26 13:45:13</t>
  </si>
  <si>
    <t>매출액 : 28,535억(예상치 : 29,508억)</t>
  </si>
  <si>
    <t>영업익 : 129억(예상치 : 907억)</t>
  </si>
  <si>
    <t>2023.10.26 13:45:26</t>
  </si>
  <si>
    <t>HD현대</t>
  </si>
  <si>
    <t>매출액 : 137,232억(예상치 : 145,554억)</t>
  </si>
  <si>
    <t>영업익 : 6,677억(예상치 : 7,394억)</t>
  </si>
  <si>
    <t>2023.10.26 13:51:31</t>
  </si>
  <si>
    <t>유비케어</t>
  </si>
  <si>
    <t>매출액 : 378억(예상치 : -)</t>
  </si>
  <si>
    <t>영업익 : 5억(예상치 : -)</t>
  </si>
  <si>
    <t>2023.10.26 14:14:24</t>
  </si>
  <si>
    <t>일시 : 2023-10-30(--:--)</t>
  </si>
  <si>
    <t>2023.10.26 14:56:41</t>
  </si>
  <si>
    <t>효성</t>
  </si>
  <si>
    <t>매출액 : 1,223억(예상치 : -)</t>
  </si>
  <si>
    <t>영업익 : 44억(예상치 : -)</t>
  </si>
  <si>
    <t>2023.10.26 15:08:36</t>
  </si>
  <si>
    <t>OCI</t>
  </si>
  <si>
    <t>매출액 : 4,501억(예상치 : 4,882억)</t>
  </si>
  <si>
    <t>영업익 : 220억(예상치 : 224억)</t>
  </si>
  <si>
    <t>2023.10.26 15:33:04</t>
  </si>
  <si>
    <t>현대글로비스</t>
  </si>
  <si>
    <t>매출액 : 63,301억(예상치 : 64,703억)</t>
  </si>
  <si>
    <t>영업익 : 3,842억(예상치 : 3,912억)</t>
  </si>
  <si>
    <t>2023.10.26 15:33:18</t>
  </si>
  <si>
    <t>우리금융지주</t>
  </si>
  <si>
    <t>매출액 : 98,859억(예상치 : -)</t>
  </si>
  <si>
    <t>영업익 : 12,235억(예상치 : 11,826억)</t>
  </si>
  <si>
    <t>2023.10.26 15:33:34</t>
  </si>
  <si>
    <t>OCI홀딩스</t>
  </si>
  <si>
    <t>매출액 : 6,903억(예상치 : 6,250억)</t>
  </si>
  <si>
    <t>영업익 : 1,308억(예상치 : 1,166억)</t>
  </si>
  <si>
    <t>2023.10.26 15:33:41</t>
  </si>
  <si>
    <t>LG생활건강</t>
  </si>
  <si>
    <t>매출액 : 17,462억(예상치 : 18,474억)</t>
  </si>
  <si>
    <t>영업익 : 1,285억(예상치 : 1,550억)</t>
  </si>
  <si>
    <t>2023.10.26 15:33:57</t>
  </si>
  <si>
    <t>에어부산</t>
  </si>
  <si>
    <t>매출액 : 2,305억(예상치 : -)</t>
  </si>
  <si>
    <t>영업익 : 433억(예상치 : -)</t>
  </si>
  <si>
    <t>2023.10.26 15:39:10</t>
  </si>
  <si>
    <t>DL건설</t>
  </si>
  <si>
    <t>매출액 : 5,924억(예상치 : 5,328억)</t>
  </si>
  <si>
    <t>영업익 : 175억(예상치 : 154억)</t>
  </si>
  <si>
    <t>2023.10.26 15:40:52</t>
  </si>
  <si>
    <t>DL이앤씨</t>
  </si>
  <si>
    <t>매출액 : 18,374억(예상치 : 19,429억)</t>
  </si>
  <si>
    <t>영업익 : 804억(예상치 : 843억)</t>
  </si>
  <si>
    <t>2023.10.26 15:43:21</t>
  </si>
  <si>
    <t>제이브이엠</t>
  </si>
  <si>
    <t>매출액 : 368억(예상치 : 417억)</t>
  </si>
  <si>
    <t>영업익 : 58억(예상치 : 83억)</t>
  </si>
  <si>
    <t>2023.10.26 15:45:49</t>
  </si>
  <si>
    <t>현대차증권</t>
  </si>
  <si>
    <t>매출액 : 3,258억(예상치 : -)</t>
  </si>
  <si>
    <t>영업익 : 119억(예상치 : -)</t>
  </si>
  <si>
    <t>2023.10.26 15:48:50</t>
  </si>
  <si>
    <t>SK바이오사이언스</t>
  </si>
  <si>
    <t>매출액 : 2,318억(예상치 : 698억)</t>
  </si>
  <si>
    <t>영업익 : 609억(예상치 : -247억)</t>
  </si>
  <si>
    <t>2023.10.26 16:06:57</t>
  </si>
  <si>
    <t>NH투자증권</t>
  </si>
  <si>
    <t>매출액 : 25,768억(예상치 : -)</t>
  </si>
  <si>
    <t>영업익 : 1,184억(예상치 : 1,782억)</t>
  </si>
  <si>
    <t>2023.10.26 16:10:44</t>
  </si>
  <si>
    <t>매출액 : 5,360억(예상치 : 6,507억)</t>
  </si>
  <si>
    <t>영업익 : 411억(예상치 : 498억)</t>
  </si>
  <si>
    <t>2023.10.26 16:10:59</t>
  </si>
  <si>
    <t>제주은행</t>
  </si>
  <si>
    <t>매출액 : 958억(예상치 : -)</t>
  </si>
  <si>
    <t>영업익 : 56억(예상치 : -)</t>
  </si>
  <si>
    <t>2023.10.26 16:15:04</t>
  </si>
  <si>
    <t>멀티캠퍼스</t>
  </si>
  <si>
    <t>매출액 : 929억(예상치 : -)</t>
  </si>
  <si>
    <t>영업익 : 101억(예상치 : -)</t>
  </si>
  <si>
    <t>2023.10.27 08:45:59</t>
  </si>
  <si>
    <t>대우건설</t>
  </si>
  <si>
    <t>매출액 : 29,901억(예상치 : 28,500억)</t>
  </si>
  <si>
    <t>영업익 : 1,902억(예상치 : 1,708억)</t>
  </si>
  <si>
    <t>2023.10.27 08:56:18</t>
  </si>
  <si>
    <t>경보제약</t>
  </si>
  <si>
    <t>매출액 : 546억(예상치 : -)</t>
  </si>
  <si>
    <t>영업익 : 17억(예상치 : -)</t>
  </si>
  <si>
    <t>2023.10.27 08:59:07</t>
  </si>
  <si>
    <t>SNT홀딩스</t>
  </si>
  <si>
    <t>매출액 : 4,857억(예상치 : -)</t>
  </si>
  <si>
    <t>영업익 : 483억(예상치 : -)</t>
  </si>
  <si>
    <t>2023.10.27 09:05:01</t>
  </si>
  <si>
    <t>안랩</t>
  </si>
  <si>
    <t>매출액 : 601억(예상치 : -)</t>
  </si>
  <si>
    <t>영업익 : 83억(예상치 : -)</t>
  </si>
  <si>
    <t>2023.10.27 09:05:06</t>
  </si>
  <si>
    <t>매출액 : 568억(예상치 : -)</t>
  </si>
  <si>
    <t>영업익 : 93억(예상치 : -)</t>
  </si>
  <si>
    <t>2023.10.27 09:58:27</t>
  </si>
  <si>
    <t>현대모비스</t>
  </si>
  <si>
    <t>매출액 : 142,302억(예상치 : 152,892억)</t>
  </si>
  <si>
    <t>영업익 : 6,902억(예상치 : 6,917억)</t>
  </si>
  <si>
    <t>2023.10.27 10:03:25</t>
  </si>
  <si>
    <t>송원산업</t>
  </si>
  <si>
    <t>매출액 : 2,479억(예상치 : 2,776억)</t>
  </si>
  <si>
    <t>영업익 : 144억(예상치 : 223억)</t>
  </si>
  <si>
    <t>2023.10.27 10:32:16</t>
  </si>
  <si>
    <t>동국제강</t>
  </si>
  <si>
    <t>매출액 : 10,790억(예상치 : 10,520억)</t>
  </si>
  <si>
    <t>영업익 : 1,054억(예상치 : 882억)</t>
  </si>
  <si>
    <t>2023.10.27 10:50:40</t>
  </si>
  <si>
    <t>제일기획</t>
  </si>
  <si>
    <t>매출액 : 10,783억(예상치 : 11,181억)</t>
  </si>
  <si>
    <t>영업익 : 934억(예상치 : 908억)</t>
  </si>
  <si>
    <t>2023.10.27 10:56:44</t>
  </si>
  <si>
    <t>동국씨엠</t>
  </si>
  <si>
    <t>매출액 : 5,542억(예상치 : -)</t>
  </si>
  <si>
    <t>영업익 : 312억(예상치 : -)</t>
  </si>
  <si>
    <t>2023.10.27 11:16:18</t>
  </si>
  <si>
    <t>대웅제약</t>
  </si>
  <si>
    <t>매출액 : 3,030억(예상치 : 3,556억)</t>
  </si>
  <si>
    <t>영업익 : 342억(예상치 : 344억)</t>
  </si>
  <si>
    <t>2023.10.27 11:18:04</t>
  </si>
  <si>
    <t>종근당</t>
  </si>
  <si>
    <t>매출액 : 3,962억(예상치 : 3,833억)</t>
  </si>
  <si>
    <t>영업익 : 531억(예상치 : 475억)</t>
  </si>
  <si>
    <t>2023.10.27 11:23:52</t>
  </si>
  <si>
    <t>솔루스첨단소재</t>
  </si>
  <si>
    <t>매출액 : 1,112억(예상치 : 1,252억)</t>
  </si>
  <si>
    <t>영업익 : -204억(예상치 : -154억)</t>
  </si>
  <si>
    <t>2023.10.27 13:22:13</t>
  </si>
  <si>
    <t>신한지주</t>
  </si>
  <si>
    <t>매출액 : 166,432억(예상치 : -)</t>
  </si>
  <si>
    <t>영업익 : 17,041억(예상치 : 17,332억)</t>
  </si>
  <si>
    <t>2023.10.27 13:23:21</t>
  </si>
  <si>
    <t>에스원</t>
  </si>
  <si>
    <t>매출액 : 6,454억(예상치 : 6,441억)</t>
  </si>
  <si>
    <t>영업익 : 535억(예상치 : 557억)</t>
  </si>
  <si>
    <t>2023.10.27 13:28:23</t>
  </si>
  <si>
    <t>KG모빌리티</t>
  </si>
  <si>
    <t>매출액 : 9,047억(예상치 : -)</t>
  </si>
  <si>
    <t>영업익 : 143억(예상치 : -)</t>
  </si>
  <si>
    <t>2023.10.27 13:53:16</t>
  </si>
  <si>
    <t>현대오토에버</t>
  </si>
  <si>
    <t>매출액 : 7,458억(예상치 : 8,390억)</t>
  </si>
  <si>
    <t>영업익 : 452억(예상치 : 508억)</t>
  </si>
  <si>
    <t>2023.10.27 14:03:19</t>
  </si>
  <si>
    <t>기아</t>
  </si>
  <si>
    <t>매출액 : 255,454억(예상치 : 242,095억)</t>
  </si>
  <si>
    <t>영업익 : 28,651억(예상치 : 27,248억)</t>
  </si>
  <si>
    <t>2023.10.27 14:42:07</t>
  </si>
  <si>
    <t>하나금융지주</t>
  </si>
  <si>
    <t>매출액 : 178,550억(예상치 : -)</t>
  </si>
  <si>
    <t>영업익 : 11,853억(예상치 : 13,331억)</t>
  </si>
  <si>
    <t>2023.10.27 14:42:27</t>
  </si>
  <si>
    <t>금호타이어</t>
  </si>
  <si>
    <t>매출액 : 9,775억(예상치 : 10,297억)</t>
  </si>
  <si>
    <t>영업익 : 962억(예상치 : 927억)</t>
  </si>
  <si>
    <t>2023.10.27 15:16:03</t>
  </si>
  <si>
    <t>해성디에스</t>
  </si>
  <si>
    <t>매출액 : 1,555억(예상치 : 1,684억)</t>
  </si>
  <si>
    <t>영업익 : 194억(예상치 : 256억)</t>
  </si>
  <si>
    <t>2023.10.27 15:30:33</t>
  </si>
  <si>
    <t>두산밥캣</t>
  </si>
  <si>
    <t>매출액 : 23,660억(예상치 : 25,065억)</t>
  </si>
  <si>
    <t>영업익 : 2,976억(예상치 : 3,226억)</t>
  </si>
  <si>
    <t>2023.10.27 15:30:45</t>
  </si>
  <si>
    <t>기업은행</t>
  </si>
  <si>
    <t>매출액 : 77,108억(예상치 : -)</t>
  </si>
  <si>
    <t>영업익 : 9,685억(예상치 : 10,046억)</t>
  </si>
  <si>
    <t>2023.10.27 15:36:38</t>
  </si>
  <si>
    <t>호텔신라</t>
  </si>
  <si>
    <t>매출액 : 10,118억(예상치 : 10,427억)</t>
  </si>
  <si>
    <t>영업익 : 77억(예상치 : 700억)</t>
  </si>
  <si>
    <t>2023.10.27 15:37:10</t>
  </si>
  <si>
    <t>F&amp;F</t>
  </si>
  <si>
    <t>매출액 : 4,919억(예상치 : 5,386억)</t>
  </si>
  <si>
    <t>영업익 : 1,485억(예상치 : 1,608억)</t>
  </si>
  <si>
    <t>2023.10.27 15:37:47</t>
  </si>
  <si>
    <t>HL만도</t>
  </si>
  <si>
    <t>매출액 : 21,191억(예상치 : 20,450억)</t>
  </si>
  <si>
    <t>영업익 : 815억(예상치 : 824억)</t>
  </si>
  <si>
    <t>2023.10.27 15:51:32</t>
  </si>
  <si>
    <t>삼성중공업</t>
  </si>
  <si>
    <t>매출액 : 20,255억(예상치 : 20,759억)</t>
  </si>
  <si>
    <t>영업익 : 758억(예상치 : 554억)</t>
  </si>
  <si>
    <t>2023.10.27 15:52:49</t>
  </si>
  <si>
    <t>리파인</t>
  </si>
  <si>
    <t>매출액 : 161억(예상치 : -)</t>
  </si>
  <si>
    <t>영업익 : 50억(예상치 : -)</t>
  </si>
  <si>
    <t>2023.10.27 16:06:34</t>
  </si>
  <si>
    <t>종근당바이오</t>
  </si>
  <si>
    <t>매출액 : 423억(예상치 : -)</t>
  </si>
  <si>
    <t>영업익 : -57억(예상치 : -)</t>
  </si>
  <si>
    <t>2023.10.27 16:10:36</t>
  </si>
  <si>
    <t>대한유화</t>
  </si>
  <si>
    <t>매출액 : 6,662억(예상치 : 6,098억)</t>
  </si>
  <si>
    <t>영업익 : 188억(예상치 : -90억)</t>
  </si>
  <si>
    <t>2023.10.27 16:15:50</t>
  </si>
  <si>
    <t>엘컴텍</t>
  </si>
  <si>
    <t>매출액 : 137억(예상치 : -)</t>
  </si>
  <si>
    <t>영업익 : 3억(예상치 : -)</t>
  </si>
  <si>
    <t>2023.10.27 16:20:43</t>
  </si>
  <si>
    <t>매출액 : 8,051억(예상치 : -)</t>
  </si>
  <si>
    <t>영업익 : 443억(예상치 : -)</t>
  </si>
  <si>
    <t>2023.10.27 16:22:24</t>
  </si>
  <si>
    <t>효성중공업</t>
  </si>
  <si>
    <t>매출액 : 10,394억(예상치 : 10,068억)</t>
  </si>
  <si>
    <t>영업익 : 946억(예상치 : 721억)</t>
  </si>
  <si>
    <t>2023.10.27 16:27:42</t>
  </si>
  <si>
    <t>효성첨단소재</t>
  </si>
  <si>
    <t>매출액 : 7,833억(예상치 : 7,932억)</t>
  </si>
  <si>
    <t>영업익 : 357억(예상치 : 425억)</t>
  </si>
  <si>
    <t>2023.10.27 17:06:56</t>
  </si>
  <si>
    <t>현대코퍼레이션</t>
  </si>
  <si>
    <t>매출액 : 16,880억(예상치 : 16,167억)</t>
  </si>
  <si>
    <t>영업익 : 268억(예상치 : 236억)</t>
  </si>
  <si>
    <t>2023.10.27 17:07:54</t>
  </si>
  <si>
    <t>효성화학</t>
  </si>
  <si>
    <t>매출액 : 7,117억(예상치 : 7,714억)</t>
  </si>
  <si>
    <t>영업익 : -28억(예상치 : -26억)</t>
  </si>
  <si>
    <t>2023.10.27 17:09:30</t>
  </si>
  <si>
    <t>효성티앤씨</t>
  </si>
  <si>
    <t>매출액 : 19,696억(예상치 : 19,076억)</t>
  </si>
  <si>
    <t>영업익 : 506억(예상치 : 551억)</t>
  </si>
  <si>
    <t>2023.10.27 17:34:10</t>
  </si>
  <si>
    <t>골프존</t>
  </si>
  <si>
    <t>매출액 : 1,700억(예상치 : 1,908억)</t>
  </si>
  <si>
    <t>영업익 : 276억(예상치 : 407억)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</si>
</sst>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8"/>
  <sheetViews>
    <sheetView tabSelected="1" topLeftCell="A49" workbookViewId="0">
      <selection activeCell="C123" sqref="C123"/>
    </sheetView>
  </sheetViews>
  <sheetFormatPr defaultRowHeight="14.4" x14ac:dyDescent="0.3"/>
  <cols>
    <col min="2" max="2" width="17.88671875" bestFit="1" customWidth="1"/>
    <col min="3" max="3" width="19.6640625" bestFit="1" customWidth="1"/>
    <col min="4" max="4" width="34.5546875" bestFit="1" customWidth="1"/>
    <col min="5" max="5" width="33.88671875" bestFit="1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 t="s">
        <v>6</v>
      </c>
      <c r="C2" t="s">
        <v>7</v>
      </c>
      <c r="D2" t="s">
        <v>8</v>
      </c>
      <c r="E2" t="s">
        <v>9</v>
      </c>
      <c r="F2" t="str">
        <f>HYPERLINK("https://finance.naver.com/item/fchart.naver?code=066570","chart link")</f>
        <v>chart link</v>
      </c>
      <c r="G2" t="b">
        <v>1</v>
      </c>
    </row>
    <row r="3" spans="1:7" x14ac:dyDescent="0.3">
      <c r="A3" s="1">
        <v>0</v>
      </c>
      <c r="B3" t="s">
        <v>10</v>
      </c>
      <c r="C3" t="s">
        <v>11</v>
      </c>
      <c r="D3" t="s">
        <v>12</v>
      </c>
      <c r="E3" t="s">
        <v>13</v>
      </c>
      <c r="F3" t="str">
        <f>HYPERLINK("https://finance.naver.com/item/fchart.naver?code=","chart link")</f>
        <v>chart link</v>
      </c>
      <c r="G3" t="b">
        <v>1</v>
      </c>
    </row>
    <row r="4" spans="1:7" x14ac:dyDescent="0.3">
      <c r="A4" s="1">
        <v>0</v>
      </c>
      <c r="B4" t="s">
        <v>14</v>
      </c>
      <c r="C4" t="s">
        <v>15</v>
      </c>
      <c r="D4" t="s">
        <v>16</v>
      </c>
      <c r="E4" t="s">
        <v>17</v>
      </c>
      <c r="F4" t="str">
        <f>HYPERLINK("https://finance.naver.com/item/fchart.naver?code=","chart link")</f>
        <v>chart link</v>
      </c>
      <c r="G4" t="b">
        <v>0</v>
      </c>
    </row>
    <row r="5" spans="1:7" x14ac:dyDescent="0.3">
      <c r="A5" s="1">
        <v>0</v>
      </c>
      <c r="B5" t="s">
        <v>18</v>
      </c>
      <c r="C5" t="s">
        <v>19</v>
      </c>
      <c r="D5" t="s">
        <v>20</v>
      </c>
      <c r="E5" t="s">
        <v>21</v>
      </c>
      <c r="F5" t="str">
        <f>HYPERLINK("https://finance.naver.com/item/fchart.naver?code=037710","chart link")</f>
        <v>chart link</v>
      </c>
      <c r="G5" t="b">
        <v>0</v>
      </c>
    </row>
    <row r="6" spans="1:7" x14ac:dyDescent="0.3">
      <c r="A6" s="1">
        <v>0</v>
      </c>
      <c r="B6" t="s">
        <v>22</v>
      </c>
      <c r="C6" t="s">
        <v>23</v>
      </c>
      <c r="D6" t="s">
        <v>24</v>
      </c>
      <c r="E6" t="s">
        <v>25</v>
      </c>
      <c r="F6" t="str">
        <f>HYPERLINK("https://finance.naver.com/item/fchart.naver?code=005930","chart link")</f>
        <v>chart link</v>
      </c>
      <c r="G6" t="b">
        <v>1</v>
      </c>
    </row>
    <row r="7" spans="1:7" x14ac:dyDescent="0.3">
      <c r="A7" s="1">
        <v>0</v>
      </c>
      <c r="B7" t="s">
        <v>26</v>
      </c>
      <c r="C7" t="s">
        <v>27</v>
      </c>
      <c r="D7" t="s">
        <v>28</v>
      </c>
      <c r="E7" t="s">
        <v>29</v>
      </c>
      <c r="F7" t="str">
        <f>HYPERLINK("https://finance.naver.com/item/fchart.naver?code=373220","chart link")</f>
        <v>chart link</v>
      </c>
      <c r="G7" t="b">
        <v>1</v>
      </c>
    </row>
    <row r="8" spans="1:7" x14ac:dyDescent="0.3">
      <c r="A8" s="1">
        <v>0</v>
      </c>
      <c r="B8" t="s">
        <v>30</v>
      </c>
      <c r="C8" t="s">
        <v>31</v>
      </c>
      <c r="D8" t="s">
        <v>32</v>
      </c>
      <c r="E8" t="s">
        <v>21</v>
      </c>
      <c r="F8" t="str">
        <f>HYPERLINK("https://finance.naver.com/item/fchart.naver?code=092190","chart link")</f>
        <v>chart link</v>
      </c>
      <c r="G8" t="b">
        <v>0</v>
      </c>
    </row>
    <row r="9" spans="1:7" x14ac:dyDescent="0.3">
      <c r="A9" s="1">
        <v>0</v>
      </c>
      <c r="B9" t="s">
        <v>33</v>
      </c>
      <c r="C9" t="s">
        <v>34</v>
      </c>
      <c r="D9" t="s">
        <v>35</v>
      </c>
      <c r="E9" t="s">
        <v>36</v>
      </c>
      <c r="F9" t="str">
        <f>HYPERLINK("https://finance.naver.com/item/fchart.naver?code=046890","chart link")</f>
        <v>chart link</v>
      </c>
      <c r="G9" t="b">
        <v>1</v>
      </c>
    </row>
    <row r="10" spans="1:7" x14ac:dyDescent="0.3">
      <c r="A10" s="1">
        <v>0</v>
      </c>
      <c r="B10" t="s">
        <v>37</v>
      </c>
      <c r="C10" t="s">
        <v>38</v>
      </c>
      <c r="D10" t="s">
        <v>39</v>
      </c>
      <c r="E10" t="s">
        <v>40</v>
      </c>
      <c r="F10" t="str">
        <f>HYPERLINK("https://finance.naver.com/item/fchart.naver?code=086520","chart link")</f>
        <v>chart link</v>
      </c>
      <c r="G10" t="b">
        <v>0</v>
      </c>
    </row>
    <row r="11" spans="1:7" x14ac:dyDescent="0.3">
      <c r="A11" s="1">
        <v>0</v>
      </c>
      <c r="B11" t="s">
        <v>41</v>
      </c>
      <c r="C11" t="s">
        <v>42</v>
      </c>
      <c r="D11" t="s">
        <v>43</v>
      </c>
      <c r="E11" t="s">
        <v>44</v>
      </c>
      <c r="F11" t="str">
        <f>HYPERLINK("https://finance.naver.com/item/fchart.naver?code=247540","chart link")</f>
        <v>chart link</v>
      </c>
      <c r="G11" t="b">
        <v>1</v>
      </c>
    </row>
    <row r="12" spans="1:7" x14ac:dyDescent="0.3">
      <c r="A12" s="1">
        <v>0</v>
      </c>
      <c r="B12" t="s">
        <v>45</v>
      </c>
      <c r="C12" t="s">
        <v>46</v>
      </c>
      <c r="D12" t="s">
        <v>47</v>
      </c>
      <c r="E12" t="s">
        <v>48</v>
      </c>
      <c r="F12" t="str">
        <f>HYPERLINK("https://finance.naver.com/item/fchart.naver?code=383310","chart link")</f>
        <v>chart link</v>
      </c>
      <c r="G12" t="b">
        <v>0</v>
      </c>
    </row>
    <row r="13" spans="1:7" x14ac:dyDescent="0.3">
      <c r="A13" s="1">
        <v>0</v>
      </c>
      <c r="B13" t="s">
        <v>49</v>
      </c>
      <c r="C13" t="s">
        <v>50</v>
      </c>
      <c r="D13" t="s">
        <v>51</v>
      </c>
      <c r="E13" t="s">
        <v>52</v>
      </c>
      <c r="F13" t="str">
        <f>HYPERLINK("https://finance.naver.com/item/fchart.naver?code=089030","chart link")</f>
        <v>chart link</v>
      </c>
      <c r="G13" t="b">
        <v>0</v>
      </c>
    </row>
    <row r="14" spans="1:7" x14ac:dyDescent="0.3">
      <c r="A14" s="1">
        <v>0</v>
      </c>
      <c r="B14" t="s">
        <v>53</v>
      </c>
      <c r="C14" t="s">
        <v>54</v>
      </c>
      <c r="D14" t="s">
        <v>55</v>
      </c>
      <c r="E14" t="s">
        <v>56</v>
      </c>
      <c r="F14" t="str">
        <f>HYPERLINK("https://finance.naver.com/item/fchart.naver?code=036560","chart link")</f>
        <v>chart link</v>
      </c>
      <c r="G14" t="b">
        <v>0</v>
      </c>
    </row>
    <row r="15" spans="1:7" x14ac:dyDescent="0.3">
      <c r="A15" s="1">
        <v>0</v>
      </c>
      <c r="B15" t="s">
        <v>57</v>
      </c>
      <c r="C15" t="s">
        <v>58</v>
      </c>
      <c r="D15" t="s">
        <v>59</v>
      </c>
      <c r="E15" t="s">
        <v>60</v>
      </c>
      <c r="F15" t="str">
        <f>HYPERLINK("https://finance.naver.com/item/fchart.naver?code=149950","chart link")</f>
        <v>chart link</v>
      </c>
      <c r="G15" t="b">
        <v>0</v>
      </c>
    </row>
    <row r="16" spans="1:7" x14ac:dyDescent="0.3">
      <c r="A16" s="1">
        <v>0</v>
      </c>
      <c r="B16" t="s">
        <v>61</v>
      </c>
      <c r="C16" s="2" t="s">
        <v>62</v>
      </c>
      <c r="D16" t="s">
        <v>63</v>
      </c>
      <c r="E16" t="s">
        <v>64</v>
      </c>
      <c r="F16" t="str">
        <f>HYPERLINK("https://finance.naver.com/item/fchart.naver?code=","chart link")</f>
        <v>chart link</v>
      </c>
      <c r="G16" t="b">
        <v>1</v>
      </c>
    </row>
    <row r="17" spans="1:7" x14ac:dyDescent="0.3">
      <c r="A17" s="1">
        <v>0</v>
      </c>
      <c r="B17" t="s">
        <v>65</v>
      </c>
      <c r="C17" t="s">
        <v>66</v>
      </c>
      <c r="D17" t="s">
        <v>67</v>
      </c>
      <c r="E17" t="s">
        <v>68</v>
      </c>
      <c r="F17" t="str">
        <f>HYPERLINK("https://finance.naver.com/item/fchart.naver?code=005490","chart link")</f>
        <v>chart link</v>
      </c>
      <c r="G17" t="b">
        <v>1</v>
      </c>
    </row>
    <row r="18" spans="1:7" x14ac:dyDescent="0.3">
      <c r="A18" s="1">
        <v>0</v>
      </c>
      <c r="B18" t="s">
        <v>69</v>
      </c>
      <c r="C18" t="s">
        <v>70</v>
      </c>
      <c r="D18" t="s">
        <v>71</v>
      </c>
      <c r="E18" t="s">
        <v>72</v>
      </c>
      <c r="F18" t="str">
        <f>HYPERLINK("https://finance.naver.com/item/fchart.naver?code=079550","chart link")</f>
        <v>chart link</v>
      </c>
      <c r="G18" t="b">
        <v>1</v>
      </c>
    </row>
    <row r="19" spans="1:7" x14ac:dyDescent="0.3">
      <c r="A19" s="1">
        <v>0</v>
      </c>
      <c r="B19" t="s">
        <v>73</v>
      </c>
      <c r="C19" t="s">
        <v>74</v>
      </c>
      <c r="D19" t="s">
        <v>75</v>
      </c>
      <c r="E19" t="s">
        <v>76</v>
      </c>
      <c r="F19" t="str">
        <f>HYPERLINK("https://finance.naver.com/item/fchart.naver?code=007690","chart link")</f>
        <v>chart link</v>
      </c>
      <c r="G19" t="b">
        <v>0</v>
      </c>
    </row>
    <row r="20" spans="1:7" x14ac:dyDescent="0.3">
      <c r="A20" s="1">
        <v>0</v>
      </c>
      <c r="B20" t="s">
        <v>77</v>
      </c>
      <c r="C20" t="s">
        <v>78</v>
      </c>
      <c r="D20" t="s">
        <v>79</v>
      </c>
      <c r="E20" t="s">
        <v>80</v>
      </c>
      <c r="F20" t="str">
        <f>HYPERLINK("https://finance.naver.com/item/fchart.naver?code=000720","chart link")</f>
        <v>chart link</v>
      </c>
      <c r="G20" t="b">
        <v>1</v>
      </c>
    </row>
    <row r="21" spans="1:7" x14ac:dyDescent="0.3">
      <c r="A21" s="1">
        <v>0</v>
      </c>
      <c r="B21" t="s">
        <v>81</v>
      </c>
      <c r="C21" t="s">
        <v>82</v>
      </c>
      <c r="D21" t="s">
        <v>83</v>
      </c>
      <c r="E21" t="s">
        <v>84</v>
      </c>
      <c r="F21" t="str">
        <f>HYPERLINK("https://finance.naver.com/item/fchart.naver?code=294870","chart link")</f>
        <v>chart link</v>
      </c>
      <c r="G21" t="b">
        <v>1</v>
      </c>
    </row>
    <row r="22" spans="1:7" x14ac:dyDescent="0.3">
      <c r="A22" s="1">
        <v>0</v>
      </c>
      <c r="B22" t="s">
        <v>85</v>
      </c>
      <c r="C22" t="s">
        <v>86</v>
      </c>
      <c r="D22" t="s">
        <v>87</v>
      </c>
      <c r="E22" t="s">
        <v>88</v>
      </c>
      <c r="F22" t="str">
        <f>HYPERLINK("https://finance.naver.com/item/fchart.naver?code=071840","chart link")</f>
        <v>chart link</v>
      </c>
      <c r="G22" t="b">
        <v>0</v>
      </c>
    </row>
    <row r="23" spans="1:7" x14ac:dyDescent="0.3">
      <c r="A23" s="1">
        <v>0</v>
      </c>
      <c r="B23" t="s">
        <v>89</v>
      </c>
      <c r="C23" t="s">
        <v>90</v>
      </c>
      <c r="D23" t="s">
        <v>91</v>
      </c>
      <c r="E23" t="s">
        <v>92</v>
      </c>
      <c r="F23" t="str">
        <f>HYPERLINK("https://finance.naver.com/item/fchart.naver?code=138580","chart link")</f>
        <v>chart link</v>
      </c>
      <c r="G23" t="b">
        <v>0</v>
      </c>
    </row>
    <row r="24" spans="1:7" x14ac:dyDescent="0.3">
      <c r="A24" s="1">
        <v>0</v>
      </c>
      <c r="B24" t="s">
        <v>93</v>
      </c>
      <c r="C24" t="s">
        <v>94</v>
      </c>
      <c r="D24" t="s">
        <v>95</v>
      </c>
      <c r="E24" t="s">
        <v>96</v>
      </c>
      <c r="F24" t="str">
        <f>HYPERLINK("https://finance.naver.com/item/fchart.naver?code=","chart link")</f>
        <v>chart link</v>
      </c>
      <c r="G24" t="b">
        <v>0</v>
      </c>
    </row>
    <row r="25" spans="1:7" x14ac:dyDescent="0.3">
      <c r="A25" s="1">
        <v>0</v>
      </c>
      <c r="B25" t="s">
        <v>97</v>
      </c>
      <c r="C25" t="s">
        <v>98</v>
      </c>
      <c r="D25" t="s">
        <v>99</v>
      </c>
      <c r="E25" t="s">
        <v>100</v>
      </c>
      <c r="F25" t="str">
        <f>HYPERLINK("https://finance.naver.com/item/fchart.naver?code=022100","chart link")</f>
        <v>chart link</v>
      </c>
      <c r="G25" t="b">
        <v>1</v>
      </c>
    </row>
    <row r="26" spans="1:7" x14ac:dyDescent="0.3">
      <c r="A26" s="1">
        <v>0</v>
      </c>
      <c r="B26" t="s">
        <v>101</v>
      </c>
      <c r="C26" t="s">
        <v>102</v>
      </c>
      <c r="D26" t="s">
        <v>103</v>
      </c>
      <c r="E26" t="s">
        <v>104</v>
      </c>
      <c r="F26" t="str">
        <f>HYPERLINK("https://finance.naver.com/item/fchart.naver?code=004710","chart link")</f>
        <v>chart link</v>
      </c>
      <c r="G26" t="b">
        <v>0</v>
      </c>
    </row>
    <row r="27" spans="1:7" x14ac:dyDescent="0.3">
      <c r="A27" s="1">
        <v>0</v>
      </c>
      <c r="B27" t="s">
        <v>105</v>
      </c>
      <c r="C27" t="s">
        <v>106</v>
      </c>
      <c r="D27" t="s">
        <v>107</v>
      </c>
      <c r="E27" t="s">
        <v>108</v>
      </c>
      <c r="F27" t="str">
        <f>HYPERLINK("https://finance.naver.com/item/fchart.naver?code=009520","chart link")</f>
        <v>chart link</v>
      </c>
      <c r="G27" t="b">
        <v>0</v>
      </c>
    </row>
    <row r="28" spans="1:7" x14ac:dyDescent="0.3">
      <c r="A28" s="1">
        <v>0</v>
      </c>
      <c r="B28" t="s">
        <v>109</v>
      </c>
      <c r="C28" t="s">
        <v>110</v>
      </c>
      <c r="D28" t="s">
        <v>111</v>
      </c>
      <c r="E28" t="s">
        <v>112</v>
      </c>
      <c r="F28" t="str">
        <f>HYPERLINK("https://finance.naver.com/item/fchart.naver?code=003670","chart link")</f>
        <v>chart link</v>
      </c>
      <c r="G28" t="b">
        <v>1</v>
      </c>
    </row>
    <row r="29" spans="1:7" x14ac:dyDescent="0.3">
      <c r="A29" s="1">
        <v>0</v>
      </c>
      <c r="B29" t="s">
        <v>113</v>
      </c>
      <c r="C29" t="s">
        <v>110</v>
      </c>
      <c r="D29" t="s">
        <v>114</v>
      </c>
      <c r="E29" t="s">
        <v>115</v>
      </c>
      <c r="F29" t="str">
        <f>HYPERLINK("https://finance.naver.com/item/fchart.naver?code=003670","chart link")</f>
        <v>chart link</v>
      </c>
      <c r="G29" t="b">
        <v>1</v>
      </c>
    </row>
    <row r="30" spans="1:7" x14ac:dyDescent="0.3">
      <c r="A30" s="1">
        <v>0</v>
      </c>
      <c r="B30" t="s">
        <v>116</v>
      </c>
      <c r="C30" t="s">
        <v>117</v>
      </c>
      <c r="D30" t="s">
        <v>118</v>
      </c>
      <c r="E30" t="s">
        <v>119</v>
      </c>
      <c r="F30" t="str">
        <f>HYPERLINK("https://finance.naver.com/item/fchart.naver?code=094360","chart link")</f>
        <v>chart link</v>
      </c>
      <c r="G30" t="b">
        <v>0</v>
      </c>
    </row>
    <row r="31" spans="1:7" x14ac:dyDescent="0.3">
      <c r="A31" s="1">
        <v>0</v>
      </c>
      <c r="B31" t="s">
        <v>120</v>
      </c>
      <c r="C31" t="s">
        <v>121</v>
      </c>
      <c r="D31" t="s">
        <v>122</v>
      </c>
      <c r="E31" t="s">
        <v>123</v>
      </c>
      <c r="F31" t="str">
        <f>HYPERLINK("https://finance.naver.com/item/fchart.naver?code=064760","chart link")</f>
        <v>chart link</v>
      </c>
      <c r="G31" t="b">
        <v>1</v>
      </c>
    </row>
    <row r="32" spans="1:7" x14ac:dyDescent="0.3">
      <c r="A32" s="1">
        <v>0</v>
      </c>
      <c r="B32" t="s">
        <v>124</v>
      </c>
      <c r="C32" s="3" t="s">
        <v>125</v>
      </c>
      <c r="D32" t="s">
        <v>126</v>
      </c>
      <c r="E32" t="s">
        <v>127</v>
      </c>
      <c r="F32" t="str">
        <f>HYPERLINK("https://finance.naver.com/item/fchart.naver?code=194370","chart link")</f>
        <v>chart link</v>
      </c>
      <c r="G32" t="b">
        <v>0</v>
      </c>
    </row>
    <row r="33" spans="1:7" x14ac:dyDescent="0.3">
      <c r="A33" s="1">
        <v>0</v>
      </c>
      <c r="B33" t="s">
        <v>128</v>
      </c>
      <c r="C33" t="s">
        <v>129</v>
      </c>
      <c r="D33" t="s">
        <v>130</v>
      </c>
      <c r="E33" t="s">
        <v>131</v>
      </c>
      <c r="F33" t="str">
        <f>HYPERLINK("https://finance.naver.com/item/fchart.naver?code=008260","chart link")</f>
        <v>chart link</v>
      </c>
      <c r="G33" t="b">
        <v>0</v>
      </c>
    </row>
    <row r="34" spans="1:7" x14ac:dyDescent="0.3">
      <c r="A34" s="1">
        <v>0</v>
      </c>
      <c r="B34" t="s">
        <v>132</v>
      </c>
      <c r="C34" t="s">
        <v>133</v>
      </c>
      <c r="D34" t="s">
        <v>134</v>
      </c>
      <c r="E34" t="s">
        <v>135</v>
      </c>
      <c r="F34" t="str">
        <f>HYPERLINK("https://finance.naver.com/item/fchart.naver?code=175330","chart link")</f>
        <v>chart link</v>
      </c>
      <c r="G34" t="b">
        <v>0</v>
      </c>
    </row>
    <row r="35" spans="1:7" x14ac:dyDescent="0.3">
      <c r="A35" s="1">
        <v>0</v>
      </c>
      <c r="B35" t="s">
        <v>136</v>
      </c>
      <c r="C35" t="s">
        <v>66</v>
      </c>
      <c r="D35" t="s">
        <v>137</v>
      </c>
      <c r="E35" t="s">
        <v>138</v>
      </c>
      <c r="F35" t="str">
        <f>HYPERLINK("https://finance.naver.com/item/fchart.naver?code=005490","chart link")</f>
        <v>chart link</v>
      </c>
      <c r="G35" t="b">
        <v>1</v>
      </c>
    </row>
    <row r="36" spans="1:7" x14ac:dyDescent="0.3">
      <c r="A36" s="1">
        <v>0</v>
      </c>
      <c r="B36" t="s">
        <v>139</v>
      </c>
      <c r="C36" t="s">
        <v>140</v>
      </c>
      <c r="D36" t="s">
        <v>141</v>
      </c>
      <c r="E36" t="s">
        <v>142</v>
      </c>
      <c r="F36" t="str">
        <f>HYPERLINK("https://finance.naver.com/item/fchart.naver?code=322000","chart link")</f>
        <v>chart link</v>
      </c>
      <c r="G36" t="b">
        <v>0</v>
      </c>
    </row>
    <row r="37" spans="1:7" x14ac:dyDescent="0.3">
      <c r="A37" s="1">
        <v>0</v>
      </c>
      <c r="B37" t="s">
        <v>143</v>
      </c>
      <c r="C37" t="s">
        <v>144</v>
      </c>
      <c r="D37" t="s">
        <v>145</v>
      </c>
      <c r="E37" t="s">
        <v>146</v>
      </c>
      <c r="F37" t="str">
        <f>HYPERLINK("https://finance.naver.com/item/fchart.naver?code=047050","chart link")</f>
        <v>chart link</v>
      </c>
      <c r="G37" t="b">
        <v>1</v>
      </c>
    </row>
    <row r="38" spans="1:7" x14ac:dyDescent="0.3">
      <c r="A38" s="1">
        <v>0</v>
      </c>
      <c r="B38" t="s">
        <v>147</v>
      </c>
      <c r="C38" t="s">
        <v>148</v>
      </c>
      <c r="D38" t="s">
        <v>149</v>
      </c>
      <c r="E38" t="s">
        <v>150</v>
      </c>
      <c r="F38" t="str">
        <f>HYPERLINK("https://finance.naver.com/item/fchart.naver?code=078160","chart link")</f>
        <v>chart link</v>
      </c>
      <c r="G38" t="b">
        <v>0</v>
      </c>
    </row>
    <row r="39" spans="1:7" x14ac:dyDescent="0.3">
      <c r="A39" s="1">
        <v>0</v>
      </c>
      <c r="B39" t="s">
        <v>151</v>
      </c>
      <c r="C39" t="s">
        <v>152</v>
      </c>
      <c r="D39" t="s">
        <v>153</v>
      </c>
      <c r="E39" t="s">
        <v>154</v>
      </c>
      <c r="F39" t="str">
        <f>HYPERLINK("https://finance.naver.com/item/fchart.naver?code=267260","chart link")</f>
        <v>chart link</v>
      </c>
      <c r="G39" t="b">
        <v>0</v>
      </c>
    </row>
    <row r="40" spans="1:7" x14ac:dyDescent="0.3">
      <c r="A40" s="1">
        <v>0</v>
      </c>
      <c r="B40" t="s">
        <v>155</v>
      </c>
      <c r="C40" t="s">
        <v>156</v>
      </c>
      <c r="D40" t="s">
        <v>157</v>
      </c>
      <c r="E40" t="s">
        <v>158</v>
      </c>
      <c r="F40" t="str">
        <f>HYPERLINK("https://finance.naver.com/item/fchart.naver?code=060370","chart link")</f>
        <v>chart link</v>
      </c>
      <c r="G40" t="b">
        <v>0</v>
      </c>
    </row>
    <row r="41" spans="1:7" x14ac:dyDescent="0.3">
      <c r="A41" s="1">
        <v>0</v>
      </c>
      <c r="B41" t="s">
        <v>159</v>
      </c>
      <c r="C41" t="s">
        <v>160</v>
      </c>
      <c r="D41" t="s">
        <v>161</v>
      </c>
      <c r="E41" t="s">
        <v>162</v>
      </c>
      <c r="F41" t="str">
        <f>HYPERLINK("https://finance.naver.com/item/fchart.naver?code=034220","chart link")</f>
        <v>chart link</v>
      </c>
      <c r="G41" t="b">
        <v>1</v>
      </c>
    </row>
    <row r="42" spans="1:7" x14ac:dyDescent="0.3">
      <c r="A42" s="1">
        <v>0</v>
      </c>
      <c r="B42" t="s">
        <v>163</v>
      </c>
      <c r="C42" t="s">
        <v>164</v>
      </c>
      <c r="D42" t="s">
        <v>165</v>
      </c>
      <c r="E42" t="s">
        <v>166</v>
      </c>
      <c r="F42" t="str">
        <f>HYPERLINK("https://finance.naver.com/item/fchart.naver?code=042660","chart link")</f>
        <v>chart link</v>
      </c>
      <c r="G42" t="b">
        <v>1</v>
      </c>
    </row>
    <row r="43" spans="1:7" x14ac:dyDescent="0.3">
      <c r="A43" s="1">
        <v>0</v>
      </c>
      <c r="B43" t="s">
        <v>167</v>
      </c>
      <c r="C43" t="s">
        <v>168</v>
      </c>
      <c r="D43" t="s">
        <v>169</v>
      </c>
      <c r="E43" t="s">
        <v>170</v>
      </c>
      <c r="F43" t="str">
        <f>HYPERLINK("https://finance.naver.com/item/fchart.naver?code=012030","chart link")</f>
        <v>chart link</v>
      </c>
      <c r="G43" t="b">
        <v>0</v>
      </c>
    </row>
    <row r="44" spans="1:7" x14ac:dyDescent="0.3">
      <c r="A44" s="1">
        <v>0</v>
      </c>
      <c r="B44" t="s">
        <v>171</v>
      </c>
      <c r="C44" t="s">
        <v>172</v>
      </c>
      <c r="D44" t="s">
        <v>173</v>
      </c>
      <c r="E44" t="s">
        <v>174</v>
      </c>
      <c r="F44" t="str">
        <f>HYPERLINK("https://finance.naver.com/item/fchart.naver?code=004020","chart link")</f>
        <v>chart link</v>
      </c>
      <c r="G44" t="b">
        <v>1</v>
      </c>
    </row>
    <row r="45" spans="1:7" x14ac:dyDescent="0.3">
      <c r="A45" s="1">
        <v>0</v>
      </c>
      <c r="B45" t="s">
        <v>175</v>
      </c>
      <c r="C45" t="s">
        <v>172</v>
      </c>
      <c r="D45" t="s">
        <v>176</v>
      </c>
      <c r="E45" t="s">
        <v>177</v>
      </c>
      <c r="F45" t="str">
        <f>HYPERLINK("https://finance.naver.com/item/fchart.naver?code=004020","chart link")</f>
        <v>chart link</v>
      </c>
      <c r="G45" t="b">
        <v>1</v>
      </c>
    </row>
    <row r="46" spans="1:7" x14ac:dyDescent="0.3">
      <c r="A46" s="1">
        <v>0</v>
      </c>
      <c r="B46" t="s">
        <v>178</v>
      </c>
      <c r="C46" t="s">
        <v>179</v>
      </c>
      <c r="D46" t="s">
        <v>180</v>
      </c>
      <c r="E46" t="s">
        <v>181</v>
      </c>
      <c r="F46" t="str">
        <f>HYPERLINK("https://finance.naver.com/item/fchart.naver?code=009420","chart link")</f>
        <v>chart link</v>
      </c>
      <c r="G46" t="b">
        <v>1</v>
      </c>
    </row>
    <row r="47" spans="1:7" x14ac:dyDescent="0.3">
      <c r="A47" s="1">
        <v>0</v>
      </c>
      <c r="B47" t="s">
        <v>182</v>
      </c>
      <c r="C47" s="2" t="s">
        <v>183</v>
      </c>
      <c r="D47" t="s">
        <v>184</v>
      </c>
      <c r="E47" t="s">
        <v>185</v>
      </c>
      <c r="F47" t="str">
        <f>HYPERLINK("https://finance.naver.com/item/fchart.naver?code=042670","chart link")</f>
        <v>chart link</v>
      </c>
      <c r="G47" t="b">
        <v>1</v>
      </c>
    </row>
    <row r="48" spans="1:7" x14ac:dyDescent="0.3">
      <c r="A48" s="1">
        <v>0</v>
      </c>
      <c r="B48" t="s">
        <v>186</v>
      </c>
      <c r="C48" s="2" t="s">
        <v>187</v>
      </c>
      <c r="D48" t="s">
        <v>188</v>
      </c>
      <c r="E48" t="s">
        <v>189</v>
      </c>
      <c r="F48" t="str">
        <f>HYPERLINK("https://finance.naver.com/item/fchart.naver?code=267270","chart link")</f>
        <v>chart link</v>
      </c>
      <c r="G48" t="b">
        <v>0</v>
      </c>
    </row>
    <row r="49" spans="1:7" x14ac:dyDescent="0.3">
      <c r="A49" s="1">
        <v>0</v>
      </c>
      <c r="B49" t="s">
        <v>190</v>
      </c>
      <c r="C49" s="2" t="s">
        <v>191</v>
      </c>
      <c r="D49" t="s">
        <v>192</v>
      </c>
      <c r="E49" t="s">
        <v>193</v>
      </c>
      <c r="F49" t="str">
        <f>HYPERLINK("https://finance.naver.com/item/fchart.naver?code=003850","chart link")</f>
        <v>chart link</v>
      </c>
      <c r="G49" t="b">
        <v>1</v>
      </c>
    </row>
    <row r="50" spans="1:7" x14ac:dyDescent="0.3">
      <c r="A50" s="1">
        <v>0</v>
      </c>
      <c r="B50" t="s">
        <v>194</v>
      </c>
      <c r="C50" t="s">
        <v>195</v>
      </c>
      <c r="D50" t="s">
        <v>196</v>
      </c>
      <c r="E50" t="s">
        <v>197</v>
      </c>
      <c r="F50" t="str">
        <f>HYPERLINK("https://finance.naver.com/item/fchart.naver?code=011070","chart link")</f>
        <v>chart link</v>
      </c>
      <c r="G50" t="b">
        <v>1</v>
      </c>
    </row>
    <row r="51" spans="1:7" x14ac:dyDescent="0.3">
      <c r="A51" s="1">
        <v>0</v>
      </c>
      <c r="B51" t="s">
        <v>198</v>
      </c>
      <c r="C51" t="s">
        <v>199</v>
      </c>
      <c r="D51" t="s">
        <v>200</v>
      </c>
      <c r="E51" t="s">
        <v>201</v>
      </c>
      <c r="F51" t="str">
        <f>HYPERLINK("https://finance.naver.com/item/fchart.naver?code=207940","chart link")</f>
        <v>chart link</v>
      </c>
      <c r="G51" t="b">
        <v>1</v>
      </c>
    </row>
    <row r="52" spans="1:7" x14ac:dyDescent="0.3">
      <c r="A52" s="1">
        <v>0</v>
      </c>
      <c r="B52" t="s">
        <v>202</v>
      </c>
      <c r="C52" t="s">
        <v>203</v>
      </c>
      <c r="D52" t="s">
        <v>204</v>
      </c>
      <c r="E52" t="s">
        <v>205</v>
      </c>
      <c r="F52" t="str">
        <f>HYPERLINK("https://finance.naver.com/item/fchart.naver?code=000830","chart link")</f>
        <v>chart link</v>
      </c>
      <c r="G52" t="b">
        <v>1</v>
      </c>
    </row>
    <row r="53" spans="1:7" x14ac:dyDescent="0.3">
      <c r="A53" s="1">
        <v>0</v>
      </c>
      <c r="B53" t="s">
        <v>206</v>
      </c>
      <c r="C53" t="s">
        <v>207</v>
      </c>
      <c r="D53" t="s">
        <v>208</v>
      </c>
      <c r="E53" t="s">
        <v>209</v>
      </c>
      <c r="F53" t="str">
        <f>HYPERLINK("https://finance.naver.com/item/fchart.naver?code=000660","chart link")</f>
        <v>chart link</v>
      </c>
      <c r="G53" t="b">
        <v>1</v>
      </c>
    </row>
    <row r="54" spans="1:7" x14ac:dyDescent="0.3">
      <c r="A54" s="1">
        <v>0</v>
      </c>
      <c r="B54" t="s">
        <v>210</v>
      </c>
      <c r="C54" t="s">
        <v>211</v>
      </c>
      <c r="D54" t="s">
        <v>212</v>
      </c>
      <c r="E54" t="s">
        <v>213</v>
      </c>
      <c r="F54" t="str">
        <f>HYPERLINK("https://finance.naver.com/item/fchart.naver?code=003570","chart link")</f>
        <v>chart link</v>
      </c>
      <c r="G54" t="b">
        <v>0</v>
      </c>
    </row>
    <row r="55" spans="1:7" x14ac:dyDescent="0.3">
      <c r="A55" s="1">
        <v>0</v>
      </c>
      <c r="B55" t="s">
        <v>214</v>
      </c>
      <c r="C55" t="s">
        <v>215</v>
      </c>
      <c r="D55" t="s">
        <v>216</v>
      </c>
      <c r="E55" t="s">
        <v>217</v>
      </c>
      <c r="F55" t="str">
        <f>HYPERLINK("https://finance.naver.com/item/fchart.naver?code=100840","chart link")</f>
        <v>chart link</v>
      </c>
      <c r="G55" t="b">
        <v>0</v>
      </c>
    </row>
    <row r="56" spans="1:7" x14ac:dyDescent="0.3">
      <c r="A56" s="1">
        <v>0</v>
      </c>
      <c r="B56" t="s">
        <v>218</v>
      </c>
      <c r="C56" t="s">
        <v>219</v>
      </c>
      <c r="D56" t="s">
        <v>220</v>
      </c>
      <c r="E56" t="s">
        <v>221</v>
      </c>
      <c r="F56" t="str">
        <f>HYPERLINK("https://finance.naver.com/item/fchart.naver?code=064960","chart link")</f>
        <v>chart link</v>
      </c>
      <c r="G56" t="b">
        <v>0</v>
      </c>
    </row>
    <row r="57" spans="1:7" x14ac:dyDescent="0.3">
      <c r="A57" s="1">
        <v>0</v>
      </c>
      <c r="B57" t="s">
        <v>222</v>
      </c>
      <c r="C57" t="s">
        <v>223</v>
      </c>
      <c r="D57" t="s">
        <v>224</v>
      </c>
      <c r="E57" t="s">
        <v>225</v>
      </c>
      <c r="F57" t="str">
        <f>HYPERLINK("https://finance.naver.com/item/fchart.naver?code=029780","chart link")</f>
        <v>chart link</v>
      </c>
      <c r="G57" t="b">
        <v>1</v>
      </c>
    </row>
    <row r="58" spans="1:7" x14ac:dyDescent="0.3">
      <c r="A58" s="1">
        <v>0</v>
      </c>
      <c r="B58" t="s">
        <v>226</v>
      </c>
      <c r="C58" t="s">
        <v>227</v>
      </c>
      <c r="D58" t="s">
        <v>228</v>
      </c>
      <c r="E58" t="s">
        <v>229</v>
      </c>
      <c r="F58" t="str">
        <f>HYPERLINK("https://finance.naver.com/item/fchart.naver?code=018260","chart link")</f>
        <v>chart link</v>
      </c>
      <c r="G58" t="b">
        <v>1</v>
      </c>
    </row>
    <row r="59" spans="1:7" x14ac:dyDescent="0.3">
      <c r="A59" s="1">
        <v>0</v>
      </c>
      <c r="B59" t="s">
        <v>230</v>
      </c>
      <c r="C59" t="s">
        <v>231</v>
      </c>
      <c r="D59" t="s">
        <v>232</v>
      </c>
      <c r="E59" t="s">
        <v>233</v>
      </c>
      <c r="F59" t="str">
        <f>HYPERLINK("https://finance.naver.com/item/fchart.naver?code=006400","chart link")</f>
        <v>chart link</v>
      </c>
      <c r="G59" t="b">
        <v>1</v>
      </c>
    </row>
    <row r="60" spans="1:7" x14ac:dyDescent="0.3">
      <c r="A60" s="1">
        <v>0</v>
      </c>
      <c r="B60" t="s">
        <v>234</v>
      </c>
      <c r="C60" s="2" t="s">
        <v>235</v>
      </c>
      <c r="D60" t="s">
        <v>236</v>
      </c>
      <c r="E60" t="s">
        <v>237</v>
      </c>
      <c r="F60" t="str">
        <f>HYPERLINK("https://finance.naver.com/item/fchart.naver?code=009150","chart link")</f>
        <v>chart link</v>
      </c>
      <c r="G60" t="b">
        <v>1</v>
      </c>
    </row>
    <row r="61" spans="1:7" x14ac:dyDescent="0.3">
      <c r="A61" s="1">
        <v>0</v>
      </c>
      <c r="B61" t="s">
        <v>238</v>
      </c>
      <c r="C61" t="s">
        <v>239</v>
      </c>
      <c r="D61" t="s">
        <v>240</v>
      </c>
      <c r="E61" t="s">
        <v>241</v>
      </c>
      <c r="F61" t="str">
        <f>HYPERLINK("https://finance.naver.com/item/fchart.naver?code=064350","chart link")</f>
        <v>chart link</v>
      </c>
      <c r="G61" t="b">
        <v>1</v>
      </c>
    </row>
    <row r="62" spans="1:7" x14ac:dyDescent="0.3">
      <c r="A62" s="1">
        <v>0</v>
      </c>
      <c r="B62" t="s">
        <v>242</v>
      </c>
      <c r="C62" t="s">
        <v>243</v>
      </c>
      <c r="D62" t="s">
        <v>244</v>
      </c>
      <c r="E62" t="s">
        <v>245</v>
      </c>
      <c r="F62" t="str">
        <f>HYPERLINK("https://finance.naver.com/item/fchart.naver?code=005070","chart link")</f>
        <v>chart link</v>
      </c>
      <c r="G62" t="b">
        <v>0</v>
      </c>
    </row>
    <row r="63" spans="1:7" x14ac:dyDescent="0.3">
      <c r="A63" s="1">
        <v>0</v>
      </c>
      <c r="B63" t="s">
        <v>246</v>
      </c>
      <c r="C63" t="s">
        <v>247</v>
      </c>
      <c r="D63" t="s">
        <v>248</v>
      </c>
      <c r="E63" t="s">
        <v>249</v>
      </c>
      <c r="F63" t="str">
        <f>HYPERLINK("https://finance.naver.com/item/fchart.naver?code=149980","chart link")</f>
        <v>chart link</v>
      </c>
      <c r="G63" t="b">
        <v>0</v>
      </c>
    </row>
    <row r="64" spans="1:7" x14ac:dyDescent="0.3">
      <c r="A64" s="1">
        <v>0</v>
      </c>
      <c r="B64" t="s">
        <v>250</v>
      </c>
      <c r="C64" t="s">
        <v>251</v>
      </c>
      <c r="D64" t="s">
        <v>252</v>
      </c>
      <c r="E64" t="s">
        <v>253</v>
      </c>
      <c r="F64" t="str">
        <f>HYPERLINK("https://finance.naver.com/item/fchart.naver?code=005090","chart link")</f>
        <v>chart link</v>
      </c>
      <c r="G64" t="b">
        <v>0</v>
      </c>
    </row>
    <row r="65" spans="1:7" x14ac:dyDescent="0.3">
      <c r="A65" s="1">
        <v>0</v>
      </c>
      <c r="B65" t="s">
        <v>254</v>
      </c>
      <c r="C65" t="s">
        <v>255</v>
      </c>
      <c r="D65" t="s">
        <v>256</v>
      </c>
      <c r="E65" t="s">
        <v>257</v>
      </c>
      <c r="F65" t="str">
        <f>HYPERLINK("https://finance.naver.com/item/fchart.naver?code=286940","chart link")</f>
        <v>chart link</v>
      </c>
      <c r="G65" t="b">
        <v>0</v>
      </c>
    </row>
    <row r="66" spans="1:7" x14ac:dyDescent="0.3">
      <c r="A66" s="1">
        <v>0</v>
      </c>
      <c r="B66" t="s">
        <v>258</v>
      </c>
      <c r="C66" t="s">
        <v>259</v>
      </c>
      <c r="D66" t="s">
        <v>260</v>
      </c>
      <c r="E66" t="s">
        <v>261</v>
      </c>
      <c r="F66" t="str">
        <f>HYPERLINK("https://finance.naver.com/item/fchart.naver?code=005380","chart link")</f>
        <v>chart link</v>
      </c>
      <c r="G66" t="b">
        <v>0</v>
      </c>
    </row>
    <row r="67" spans="1:7" x14ac:dyDescent="0.3">
      <c r="A67" s="1">
        <v>0</v>
      </c>
      <c r="B67" t="s">
        <v>262</v>
      </c>
      <c r="C67" t="s">
        <v>263</v>
      </c>
      <c r="D67" t="s">
        <v>264</v>
      </c>
      <c r="E67" t="s">
        <v>265</v>
      </c>
      <c r="F67" t="str">
        <f>HYPERLINK("https://finance.naver.com/item/fchart.naver?code=329180","chart link")</f>
        <v>chart link</v>
      </c>
      <c r="G67" t="b">
        <v>1</v>
      </c>
    </row>
    <row r="68" spans="1:7" x14ac:dyDescent="0.3">
      <c r="A68" s="1">
        <v>0</v>
      </c>
      <c r="B68" t="s">
        <v>266</v>
      </c>
      <c r="C68" t="s">
        <v>267</v>
      </c>
      <c r="D68" t="s">
        <v>268</v>
      </c>
      <c r="E68" t="s">
        <v>269</v>
      </c>
      <c r="F68" t="str">
        <f>HYPERLINK("https://finance.naver.com/item/fchart.naver?code=010620","chart link")</f>
        <v>chart link</v>
      </c>
      <c r="G68" t="b">
        <v>1</v>
      </c>
    </row>
    <row r="69" spans="1:7" x14ac:dyDescent="0.3">
      <c r="A69" s="1">
        <v>0</v>
      </c>
      <c r="B69" t="s">
        <v>270</v>
      </c>
      <c r="C69" t="s">
        <v>271</v>
      </c>
      <c r="D69" t="s">
        <v>272</v>
      </c>
      <c r="E69" t="s">
        <v>273</v>
      </c>
      <c r="F69" t="str">
        <f>HYPERLINK("https://finance.naver.com/item/fchart.naver?code=009540","chart link")</f>
        <v>chart link</v>
      </c>
      <c r="G69" t="b">
        <v>1</v>
      </c>
    </row>
    <row r="70" spans="1:7" x14ac:dyDescent="0.3">
      <c r="A70" s="1">
        <v>0</v>
      </c>
      <c r="B70" t="s">
        <v>274</v>
      </c>
      <c r="C70" t="s">
        <v>267</v>
      </c>
      <c r="D70" t="s">
        <v>275</v>
      </c>
      <c r="E70" t="s">
        <v>276</v>
      </c>
      <c r="F70" t="str">
        <f>HYPERLINK("https://finance.naver.com/item/fchart.naver?code=010620","chart link")</f>
        <v>chart link</v>
      </c>
      <c r="G70" t="b">
        <v>1</v>
      </c>
    </row>
    <row r="71" spans="1:7" x14ac:dyDescent="0.3">
      <c r="A71" s="1">
        <v>0</v>
      </c>
      <c r="B71" t="s">
        <v>277</v>
      </c>
      <c r="C71" t="s">
        <v>263</v>
      </c>
      <c r="D71" t="s">
        <v>278</v>
      </c>
      <c r="E71" t="s">
        <v>279</v>
      </c>
      <c r="F71" t="str">
        <f>HYPERLINK("https://finance.naver.com/item/fchart.naver?code=329180","chart link")</f>
        <v>chart link</v>
      </c>
      <c r="G71" t="b">
        <v>1</v>
      </c>
    </row>
    <row r="72" spans="1:7" x14ac:dyDescent="0.3">
      <c r="A72" s="1">
        <v>0</v>
      </c>
      <c r="B72" t="s">
        <v>280</v>
      </c>
      <c r="C72" t="s">
        <v>281</v>
      </c>
      <c r="D72" t="s">
        <v>282</v>
      </c>
      <c r="E72" t="s">
        <v>283</v>
      </c>
      <c r="F72" t="str">
        <f>HYPERLINK("https://finance.naver.com/item/fchart.naver?code=267250","chart link")</f>
        <v>chart link</v>
      </c>
      <c r="G72" t="b">
        <v>1</v>
      </c>
    </row>
    <row r="73" spans="1:7" x14ac:dyDescent="0.3">
      <c r="A73" s="1">
        <v>0</v>
      </c>
      <c r="B73" t="s">
        <v>284</v>
      </c>
      <c r="C73" t="s">
        <v>285</v>
      </c>
      <c r="D73" t="s">
        <v>286</v>
      </c>
      <c r="E73" t="s">
        <v>287</v>
      </c>
      <c r="F73" t="str">
        <f>HYPERLINK("https://finance.naver.com/item/fchart.naver?code=032620","chart link")</f>
        <v>chart link</v>
      </c>
      <c r="G73" t="b">
        <v>0</v>
      </c>
    </row>
    <row r="74" spans="1:7" x14ac:dyDescent="0.3">
      <c r="A74" s="1">
        <v>0</v>
      </c>
      <c r="B74" t="s">
        <v>288</v>
      </c>
      <c r="C74" t="s">
        <v>70</v>
      </c>
      <c r="D74" t="s">
        <v>289</v>
      </c>
      <c r="E74" t="s">
        <v>72</v>
      </c>
      <c r="F74" t="str">
        <f>HYPERLINK("https://finance.naver.com/item/fchart.naver?code=079550","chart link")</f>
        <v>chart link</v>
      </c>
      <c r="G74" t="b">
        <v>1</v>
      </c>
    </row>
    <row r="75" spans="1:7" x14ac:dyDescent="0.3">
      <c r="A75" s="1">
        <v>0</v>
      </c>
      <c r="B75" t="s">
        <v>290</v>
      </c>
      <c r="C75" t="s">
        <v>291</v>
      </c>
      <c r="D75" t="s">
        <v>292</v>
      </c>
      <c r="E75" t="s">
        <v>293</v>
      </c>
      <c r="F75" t="str">
        <f>HYPERLINK("https://finance.naver.com/item/fchart.naver?code=","chart link")</f>
        <v>chart link</v>
      </c>
      <c r="G75" t="b">
        <v>0</v>
      </c>
    </row>
    <row r="76" spans="1:7" x14ac:dyDescent="0.3">
      <c r="A76" s="1">
        <v>0</v>
      </c>
      <c r="B76" t="s">
        <v>294</v>
      </c>
      <c r="C76" t="s">
        <v>295</v>
      </c>
      <c r="D76" t="s">
        <v>296</v>
      </c>
      <c r="E76" t="s">
        <v>297</v>
      </c>
      <c r="F76" t="str">
        <f>HYPERLINK("https://finance.naver.com/item/fchart.naver?code=456040","chart link")</f>
        <v>chart link</v>
      </c>
      <c r="G76" t="b">
        <v>0</v>
      </c>
    </row>
    <row r="77" spans="1:7" x14ac:dyDescent="0.3">
      <c r="A77" s="1">
        <v>0</v>
      </c>
      <c r="B77" t="s">
        <v>298</v>
      </c>
      <c r="C77" t="s">
        <v>299</v>
      </c>
      <c r="D77" t="s">
        <v>300</v>
      </c>
      <c r="E77" t="s">
        <v>301</v>
      </c>
      <c r="F77" t="str">
        <f>HYPERLINK("https://finance.naver.com/item/fchart.naver?code=086280","chart link")</f>
        <v>chart link</v>
      </c>
      <c r="G77" t="b">
        <v>1</v>
      </c>
    </row>
    <row r="78" spans="1:7" x14ac:dyDescent="0.3">
      <c r="A78" s="1">
        <v>0</v>
      </c>
      <c r="B78" t="s">
        <v>302</v>
      </c>
      <c r="C78" t="s">
        <v>303</v>
      </c>
      <c r="D78" t="s">
        <v>304</v>
      </c>
      <c r="E78" t="s">
        <v>305</v>
      </c>
      <c r="F78" t="str">
        <f>HYPERLINK("https://finance.naver.com/item/fchart.naver?code=053000","chart link")</f>
        <v>chart link</v>
      </c>
      <c r="G78" t="b">
        <v>1</v>
      </c>
    </row>
    <row r="79" spans="1:7" x14ac:dyDescent="0.3">
      <c r="A79" s="1">
        <v>0</v>
      </c>
      <c r="B79" t="s">
        <v>306</v>
      </c>
      <c r="C79" t="s">
        <v>307</v>
      </c>
      <c r="D79" t="s">
        <v>308</v>
      </c>
      <c r="E79" t="s">
        <v>309</v>
      </c>
      <c r="F79" t="str">
        <f>HYPERLINK("https://finance.naver.com/item/fchart.naver?code=010060","chart link")</f>
        <v>chart link</v>
      </c>
      <c r="G79" t="b">
        <v>0</v>
      </c>
    </row>
    <row r="80" spans="1:7" x14ac:dyDescent="0.3">
      <c r="A80" s="1">
        <v>0</v>
      </c>
      <c r="B80" t="s">
        <v>310</v>
      </c>
      <c r="C80" s="2" t="s">
        <v>311</v>
      </c>
      <c r="D80" t="s">
        <v>312</v>
      </c>
      <c r="E80" t="s">
        <v>313</v>
      </c>
      <c r="F80" t="str">
        <f>HYPERLINK("https://finance.naver.com/item/fchart.naver?code=051900","chart link")</f>
        <v>chart link</v>
      </c>
      <c r="G80" t="b">
        <v>1</v>
      </c>
    </row>
    <row r="81" spans="1:7" x14ac:dyDescent="0.3">
      <c r="A81" s="1">
        <v>0</v>
      </c>
      <c r="B81" t="s">
        <v>314</v>
      </c>
      <c r="C81" t="s">
        <v>315</v>
      </c>
      <c r="D81" t="s">
        <v>316</v>
      </c>
      <c r="E81" t="s">
        <v>317</v>
      </c>
      <c r="F81" t="str">
        <f>HYPERLINK("https://finance.naver.com/item/fchart.naver?code=298690","chart link")</f>
        <v>chart link</v>
      </c>
      <c r="G81" t="b">
        <v>0</v>
      </c>
    </row>
    <row r="82" spans="1:7" x14ac:dyDescent="0.3">
      <c r="A82" s="1">
        <v>0</v>
      </c>
      <c r="B82" t="s">
        <v>318</v>
      </c>
      <c r="C82" t="s">
        <v>319</v>
      </c>
      <c r="D82" t="s">
        <v>320</v>
      </c>
      <c r="E82" t="s">
        <v>321</v>
      </c>
      <c r="F82" t="str">
        <f>HYPERLINK("https://finance.naver.com/item/fchart.naver?code=001880","chart link")</f>
        <v>chart link</v>
      </c>
      <c r="G82" t="b">
        <v>0</v>
      </c>
    </row>
    <row r="83" spans="1:7" x14ac:dyDescent="0.3">
      <c r="A83" s="1">
        <v>0</v>
      </c>
      <c r="B83" t="s">
        <v>322</v>
      </c>
      <c r="C83" t="s">
        <v>323</v>
      </c>
      <c r="D83" t="s">
        <v>324</v>
      </c>
      <c r="E83" t="s">
        <v>325</v>
      </c>
      <c r="F83" t="str">
        <f>HYPERLINK("https://finance.naver.com/item/fchart.naver?code=375500","chart link")</f>
        <v>chart link</v>
      </c>
      <c r="G83" t="b">
        <v>1</v>
      </c>
    </row>
    <row r="84" spans="1:7" x14ac:dyDescent="0.3">
      <c r="A84" s="1">
        <v>0</v>
      </c>
      <c r="B84" t="s">
        <v>326</v>
      </c>
      <c r="C84" s="2" t="s">
        <v>327</v>
      </c>
      <c r="D84" t="s">
        <v>328</v>
      </c>
      <c r="E84" t="s">
        <v>329</v>
      </c>
      <c r="F84" t="str">
        <f>HYPERLINK("https://finance.naver.com/item/fchart.naver?code=054950","chart link")</f>
        <v>chart link</v>
      </c>
      <c r="G84" t="b">
        <v>0</v>
      </c>
    </row>
    <row r="85" spans="1:7" x14ac:dyDescent="0.3">
      <c r="A85" s="1">
        <v>0</v>
      </c>
      <c r="B85" t="s">
        <v>330</v>
      </c>
      <c r="C85" t="s">
        <v>331</v>
      </c>
      <c r="D85" t="s">
        <v>332</v>
      </c>
      <c r="E85" t="s">
        <v>333</v>
      </c>
      <c r="F85" t="str">
        <f>HYPERLINK("https://finance.naver.com/item/fchart.naver?code=001500","chart link")</f>
        <v>chart link</v>
      </c>
      <c r="G85" t="b">
        <v>0</v>
      </c>
    </row>
    <row r="86" spans="1:7" x14ac:dyDescent="0.3">
      <c r="A86" s="1">
        <v>0</v>
      </c>
      <c r="B86" t="s">
        <v>334</v>
      </c>
      <c r="C86" t="s">
        <v>335</v>
      </c>
      <c r="D86" t="s">
        <v>336</v>
      </c>
      <c r="E86" t="s">
        <v>337</v>
      </c>
      <c r="F86" t="str">
        <f>HYPERLINK("https://finance.naver.com/item/fchart.naver?code=302440","chart link")</f>
        <v>chart link</v>
      </c>
      <c r="G86" t="b">
        <v>1</v>
      </c>
    </row>
    <row r="87" spans="1:7" x14ac:dyDescent="0.3">
      <c r="A87" s="1">
        <v>0</v>
      </c>
      <c r="B87" t="s">
        <v>338</v>
      </c>
      <c r="C87" t="s">
        <v>339</v>
      </c>
      <c r="D87" t="s">
        <v>340</v>
      </c>
      <c r="E87" t="s">
        <v>341</v>
      </c>
      <c r="F87" t="str">
        <f>HYPERLINK("https://finance.naver.com/item/fchart.naver?code=005940","chart link")</f>
        <v>chart link</v>
      </c>
      <c r="G87" t="b">
        <v>1</v>
      </c>
    </row>
    <row r="88" spans="1:7" x14ac:dyDescent="0.3">
      <c r="A88" s="1">
        <v>0</v>
      </c>
      <c r="B88" t="s">
        <v>342</v>
      </c>
      <c r="C88" t="s">
        <v>70</v>
      </c>
      <c r="D88" t="s">
        <v>343</v>
      </c>
      <c r="E88" t="s">
        <v>344</v>
      </c>
      <c r="F88" t="str">
        <f>HYPERLINK("https://finance.naver.com/item/fchart.naver?code=079550","chart link")</f>
        <v>chart link</v>
      </c>
      <c r="G88" t="b">
        <v>1</v>
      </c>
    </row>
    <row r="89" spans="1:7" x14ac:dyDescent="0.3">
      <c r="A89" s="1">
        <v>0</v>
      </c>
      <c r="B89" t="s">
        <v>345</v>
      </c>
      <c r="C89" t="s">
        <v>346</v>
      </c>
      <c r="D89" t="s">
        <v>347</v>
      </c>
      <c r="E89" t="s">
        <v>348</v>
      </c>
      <c r="F89" t="str">
        <f>HYPERLINK("https://finance.naver.com/item/fchart.naver?code=006220","chart link")</f>
        <v>chart link</v>
      </c>
      <c r="G89" t="b">
        <v>0</v>
      </c>
    </row>
    <row r="90" spans="1:7" x14ac:dyDescent="0.3">
      <c r="A90" s="1">
        <v>0</v>
      </c>
      <c r="B90" t="s">
        <v>349</v>
      </c>
      <c r="C90" t="s">
        <v>350</v>
      </c>
      <c r="D90" t="s">
        <v>351</v>
      </c>
      <c r="E90" t="s">
        <v>352</v>
      </c>
      <c r="F90" t="str">
        <f>HYPERLINK("https://finance.naver.com/item/fchart.naver?code=067280","chart link")</f>
        <v>chart link</v>
      </c>
      <c r="G90" t="b">
        <v>0</v>
      </c>
    </row>
    <row r="91" spans="1:7" x14ac:dyDescent="0.3">
      <c r="A91" s="1">
        <v>0</v>
      </c>
      <c r="B91" t="s">
        <v>353</v>
      </c>
      <c r="C91" t="s">
        <v>354</v>
      </c>
      <c r="D91" t="s">
        <v>355</v>
      </c>
      <c r="E91" t="s">
        <v>356</v>
      </c>
      <c r="F91" t="str">
        <f>HYPERLINK("https://finance.naver.com/item/fchart.naver?code=047040","chart link")</f>
        <v>chart link</v>
      </c>
      <c r="G91" t="b">
        <v>1</v>
      </c>
    </row>
    <row r="92" spans="1:7" x14ac:dyDescent="0.3">
      <c r="A92" s="1">
        <v>0</v>
      </c>
      <c r="B92" t="s">
        <v>357</v>
      </c>
      <c r="C92" t="s">
        <v>358</v>
      </c>
      <c r="D92" t="s">
        <v>359</v>
      </c>
      <c r="E92" t="s">
        <v>360</v>
      </c>
      <c r="F92" t="str">
        <f>HYPERLINK("https://finance.naver.com/item/fchart.naver?code=214390","chart link")</f>
        <v>chart link</v>
      </c>
      <c r="G92" t="b">
        <v>0</v>
      </c>
    </row>
    <row r="93" spans="1:7" x14ac:dyDescent="0.3">
      <c r="A93" s="1">
        <v>0</v>
      </c>
      <c r="B93" t="s">
        <v>361</v>
      </c>
      <c r="C93" t="s">
        <v>362</v>
      </c>
      <c r="D93" t="s">
        <v>363</v>
      </c>
      <c r="E93" t="s">
        <v>364</v>
      </c>
      <c r="F93" t="str">
        <f>HYPERLINK("https://finance.naver.com/item/fchart.naver?code=036530","chart link")</f>
        <v>chart link</v>
      </c>
      <c r="G93" t="b">
        <v>0</v>
      </c>
    </row>
    <row r="94" spans="1:7" x14ac:dyDescent="0.3">
      <c r="A94" s="1">
        <v>0</v>
      </c>
      <c r="B94" t="s">
        <v>365</v>
      </c>
      <c r="C94" t="s">
        <v>366</v>
      </c>
      <c r="D94" t="s">
        <v>367</v>
      </c>
      <c r="E94" t="s">
        <v>368</v>
      </c>
      <c r="F94" t="str">
        <f>HYPERLINK("https://finance.naver.com/item/fchart.naver?code=053800","chart link")</f>
        <v>chart link</v>
      </c>
      <c r="G94" t="b">
        <v>1</v>
      </c>
    </row>
    <row r="95" spans="1:7" x14ac:dyDescent="0.3">
      <c r="A95" s="1">
        <v>0</v>
      </c>
      <c r="B95" t="s">
        <v>369</v>
      </c>
      <c r="C95" t="s">
        <v>366</v>
      </c>
      <c r="D95" t="s">
        <v>370</v>
      </c>
      <c r="E95" t="s">
        <v>371</v>
      </c>
      <c r="F95" t="str">
        <f>HYPERLINK("https://finance.naver.com/item/fchart.naver?code=053800","chart link")</f>
        <v>chart link</v>
      </c>
      <c r="G95" t="b">
        <v>1</v>
      </c>
    </row>
    <row r="96" spans="1:7" x14ac:dyDescent="0.3">
      <c r="A96" s="1">
        <v>0</v>
      </c>
      <c r="B96" t="s">
        <v>372</v>
      </c>
      <c r="C96" t="s">
        <v>373</v>
      </c>
      <c r="D96" t="s">
        <v>374</v>
      </c>
      <c r="E96" t="s">
        <v>375</v>
      </c>
      <c r="F96" t="str">
        <f>HYPERLINK("https://finance.naver.com/item/fchart.naver?code=012330","chart link")</f>
        <v>chart link</v>
      </c>
      <c r="G96" t="b">
        <v>1</v>
      </c>
    </row>
    <row r="97" spans="1:7" x14ac:dyDescent="0.3">
      <c r="A97" s="1">
        <v>0</v>
      </c>
      <c r="B97" t="s">
        <v>376</v>
      </c>
      <c r="C97" t="s">
        <v>377</v>
      </c>
      <c r="D97" t="s">
        <v>378</v>
      </c>
      <c r="E97" t="s">
        <v>379</v>
      </c>
      <c r="F97" t="str">
        <f>HYPERLINK("https://finance.naver.com/item/fchart.naver?code=","chart link")</f>
        <v>chart link</v>
      </c>
      <c r="G97" t="b">
        <v>0</v>
      </c>
    </row>
    <row r="98" spans="1:7" x14ac:dyDescent="0.3">
      <c r="A98" s="1">
        <v>0</v>
      </c>
      <c r="B98" t="s">
        <v>380</v>
      </c>
      <c r="C98" t="s">
        <v>381</v>
      </c>
      <c r="D98" t="s">
        <v>382</v>
      </c>
      <c r="E98" t="s">
        <v>383</v>
      </c>
      <c r="F98" t="str">
        <f>HYPERLINK("https://finance.naver.com/item/fchart.naver?code=460860","chart link")</f>
        <v>chart link</v>
      </c>
      <c r="G98" t="b">
        <v>0</v>
      </c>
    </row>
    <row r="99" spans="1:7" x14ac:dyDescent="0.3">
      <c r="A99" s="1">
        <v>0</v>
      </c>
      <c r="B99" t="s">
        <v>384</v>
      </c>
      <c r="C99" t="s">
        <v>385</v>
      </c>
      <c r="D99" t="s">
        <v>386</v>
      </c>
      <c r="E99" t="s">
        <v>387</v>
      </c>
      <c r="F99" t="str">
        <f>HYPERLINK("https://finance.naver.com/item/fchart.naver?code=030000","chart link")</f>
        <v>chart link</v>
      </c>
      <c r="G99" t="b">
        <v>1</v>
      </c>
    </row>
    <row r="100" spans="1:7" x14ac:dyDescent="0.3">
      <c r="A100" s="1">
        <v>0</v>
      </c>
      <c r="B100" t="s">
        <v>388</v>
      </c>
      <c r="C100" t="s">
        <v>389</v>
      </c>
      <c r="D100" t="s">
        <v>390</v>
      </c>
      <c r="E100" t="s">
        <v>391</v>
      </c>
      <c r="F100" t="str">
        <f>HYPERLINK("https://finance.naver.com/item/fchart.naver?code=460850","chart link")</f>
        <v>chart link</v>
      </c>
      <c r="G100" t="b">
        <v>0</v>
      </c>
    </row>
    <row r="101" spans="1:7" x14ac:dyDescent="0.3">
      <c r="A101" s="1">
        <v>0</v>
      </c>
      <c r="B101" t="s">
        <v>392</v>
      </c>
      <c r="C101" t="s">
        <v>393</v>
      </c>
      <c r="D101" t="s">
        <v>394</v>
      </c>
      <c r="E101" t="s">
        <v>395</v>
      </c>
      <c r="F101" t="str">
        <f>HYPERLINK("https://finance.naver.com/item/fchart.naver?code=069620","chart link")</f>
        <v>chart link</v>
      </c>
      <c r="G101" t="b">
        <v>0</v>
      </c>
    </row>
    <row r="102" spans="1:7" x14ac:dyDescent="0.3">
      <c r="A102" s="1">
        <v>0</v>
      </c>
      <c r="B102" t="s">
        <v>396</v>
      </c>
      <c r="C102" t="s">
        <v>397</v>
      </c>
      <c r="D102" t="s">
        <v>398</v>
      </c>
      <c r="E102" t="s">
        <v>399</v>
      </c>
      <c r="F102" t="str">
        <f>HYPERLINK("https://finance.naver.com/item/fchart.naver?code=185750","chart link")</f>
        <v>chart link</v>
      </c>
      <c r="G102" t="b">
        <v>0</v>
      </c>
    </row>
    <row r="103" spans="1:7" x14ac:dyDescent="0.3">
      <c r="A103" s="1">
        <v>0</v>
      </c>
      <c r="B103" t="s">
        <v>400</v>
      </c>
      <c r="C103" s="2" t="s">
        <v>401</v>
      </c>
      <c r="D103" t="s">
        <v>402</v>
      </c>
      <c r="E103" t="s">
        <v>403</v>
      </c>
      <c r="F103" t="str">
        <f>HYPERLINK("https://finance.naver.com/item/fchart.naver?code=336370","chart link")</f>
        <v>chart link</v>
      </c>
      <c r="G103" t="b">
        <v>0</v>
      </c>
    </row>
    <row r="104" spans="1:7" x14ac:dyDescent="0.3">
      <c r="A104" s="1">
        <v>0</v>
      </c>
      <c r="B104" t="s">
        <v>404</v>
      </c>
      <c r="C104" t="s">
        <v>405</v>
      </c>
      <c r="D104" t="s">
        <v>406</v>
      </c>
      <c r="E104" t="s">
        <v>407</v>
      </c>
      <c r="F104" t="str">
        <f>HYPERLINK("https://finance.naver.com/item/fchart.naver?code=055550","chart link")</f>
        <v>chart link</v>
      </c>
      <c r="G104" t="b">
        <v>1</v>
      </c>
    </row>
    <row r="105" spans="1:7" x14ac:dyDescent="0.3">
      <c r="A105" s="1">
        <v>0</v>
      </c>
      <c r="B105" t="s">
        <v>408</v>
      </c>
      <c r="C105" t="s">
        <v>409</v>
      </c>
      <c r="D105" t="s">
        <v>410</v>
      </c>
      <c r="E105" t="s">
        <v>411</v>
      </c>
      <c r="F105" t="str">
        <f>HYPERLINK("https://finance.naver.com/item/fchart.naver?code=012750","chart link")</f>
        <v>chart link</v>
      </c>
      <c r="G105" t="b">
        <v>1</v>
      </c>
    </row>
    <row r="106" spans="1:7" x14ac:dyDescent="0.3">
      <c r="A106" s="1">
        <v>0</v>
      </c>
      <c r="B106" t="s">
        <v>412</v>
      </c>
      <c r="C106" t="s">
        <v>413</v>
      </c>
      <c r="D106" t="s">
        <v>414</v>
      </c>
      <c r="E106" t="s">
        <v>415</v>
      </c>
      <c r="F106" t="str">
        <f>HYPERLINK("https://finance.naver.com/item/fchart.naver?code=003620","chart link")</f>
        <v>chart link</v>
      </c>
      <c r="G106" t="b">
        <v>0</v>
      </c>
    </row>
    <row r="107" spans="1:7" x14ac:dyDescent="0.3">
      <c r="A107" s="1">
        <v>0</v>
      </c>
      <c r="B107" t="s">
        <v>416</v>
      </c>
      <c r="C107" s="2" t="s">
        <v>417</v>
      </c>
      <c r="D107" t="s">
        <v>418</v>
      </c>
      <c r="E107" t="s">
        <v>419</v>
      </c>
      <c r="F107" t="str">
        <f>HYPERLINK("https://finance.naver.com/item/fchart.naver?code=307950","chart link")</f>
        <v>chart link</v>
      </c>
      <c r="G107" t="b">
        <v>0</v>
      </c>
    </row>
    <row r="108" spans="1:7" x14ac:dyDescent="0.3">
      <c r="A108" s="1">
        <v>0</v>
      </c>
      <c r="B108" t="s">
        <v>420</v>
      </c>
      <c r="C108" t="s">
        <v>421</v>
      </c>
      <c r="D108" t="s">
        <v>422</v>
      </c>
      <c r="E108" t="s">
        <v>423</v>
      </c>
      <c r="F108" t="str">
        <f>HYPERLINK("https://finance.naver.com/item/fchart.naver?code=","chart link")</f>
        <v>chart link</v>
      </c>
      <c r="G108" t="b">
        <v>1</v>
      </c>
    </row>
    <row r="109" spans="1:7" x14ac:dyDescent="0.3">
      <c r="A109" s="1">
        <v>0</v>
      </c>
      <c r="B109" t="s">
        <v>424</v>
      </c>
      <c r="C109" t="s">
        <v>425</v>
      </c>
      <c r="D109" t="s">
        <v>426</v>
      </c>
      <c r="E109" t="s">
        <v>427</v>
      </c>
      <c r="F109" t="str">
        <f>HYPERLINK("https://finance.naver.com/item/fchart.naver?code=086790","chart link")</f>
        <v>chart link</v>
      </c>
      <c r="G109" t="b">
        <v>1</v>
      </c>
    </row>
    <row r="110" spans="1:7" x14ac:dyDescent="0.3">
      <c r="A110" s="1">
        <v>0</v>
      </c>
      <c r="B110" t="s">
        <v>428</v>
      </c>
      <c r="C110" t="s">
        <v>429</v>
      </c>
      <c r="D110" t="s">
        <v>430</v>
      </c>
      <c r="E110" t="s">
        <v>431</v>
      </c>
      <c r="F110" t="str">
        <f>HYPERLINK("https://finance.naver.com/item/fchart.naver?code=073240","chart link")</f>
        <v>chart link</v>
      </c>
      <c r="G110" t="b">
        <v>0</v>
      </c>
    </row>
    <row r="111" spans="1:7" x14ac:dyDescent="0.3">
      <c r="A111" s="1">
        <v>0</v>
      </c>
      <c r="B111" t="s">
        <v>432</v>
      </c>
      <c r="C111" s="2" t="s">
        <v>433</v>
      </c>
      <c r="D111" t="s">
        <v>434</v>
      </c>
      <c r="E111" t="s">
        <v>435</v>
      </c>
      <c r="F111" t="str">
        <f>HYPERLINK("https://finance.naver.com/item/fchart.naver?code=195870","chart link")</f>
        <v>chart link</v>
      </c>
      <c r="G111" t="b">
        <v>0</v>
      </c>
    </row>
    <row r="112" spans="1:7" x14ac:dyDescent="0.3">
      <c r="A112" s="1">
        <v>0</v>
      </c>
      <c r="B112" t="s">
        <v>436</v>
      </c>
      <c r="C112" s="2" t="s">
        <v>437</v>
      </c>
      <c r="D112" t="s">
        <v>438</v>
      </c>
      <c r="E112" t="s">
        <v>439</v>
      </c>
      <c r="F112" t="str">
        <f>HYPERLINK("https://finance.naver.com/item/fchart.naver?code=241560","chart link")</f>
        <v>chart link</v>
      </c>
      <c r="G112" t="b">
        <v>1</v>
      </c>
    </row>
    <row r="113" spans="1:7" x14ac:dyDescent="0.3">
      <c r="A113" s="1">
        <v>0</v>
      </c>
      <c r="B113" t="s">
        <v>440</v>
      </c>
      <c r="C113" t="s">
        <v>441</v>
      </c>
      <c r="D113" t="s">
        <v>442</v>
      </c>
      <c r="E113" t="s">
        <v>443</v>
      </c>
      <c r="F113" t="str">
        <f>HYPERLINK("https://finance.naver.com/item/fchart.naver?code=024110","chart link")</f>
        <v>chart link</v>
      </c>
      <c r="G113" t="b">
        <v>1</v>
      </c>
    </row>
    <row r="114" spans="1:7" x14ac:dyDescent="0.3">
      <c r="A114" s="1">
        <v>0</v>
      </c>
      <c r="B114" t="s">
        <v>444</v>
      </c>
      <c r="C114" s="2" t="s">
        <v>445</v>
      </c>
      <c r="D114" t="s">
        <v>446</v>
      </c>
      <c r="E114" t="s">
        <v>447</v>
      </c>
      <c r="F114" t="str">
        <f>HYPERLINK("https://finance.naver.com/item/fchart.naver?code=008770","chart link")</f>
        <v>chart link</v>
      </c>
      <c r="G114" t="b">
        <v>1</v>
      </c>
    </row>
    <row r="115" spans="1:7" x14ac:dyDescent="0.3">
      <c r="A115" s="1">
        <v>0</v>
      </c>
      <c r="B115" t="s">
        <v>448</v>
      </c>
      <c r="C115" s="2" t="s">
        <v>449</v>
      </c>
      <c r="D115" t="s">
        <v>450</v>
      </c>
      <c r="E115" t="s">
        <v>451</v>
      </c>
      <c r="F115" t="str">
        <f>HYPERLINK("https://finance.naver.com/item/fchart.naver?code=383220","chart link")</f>
        <v>chart link</v>
      </c>
      <c r="G115" t="b">
        <v>1</v>
      </c>
    </row>
    <row r="116" spans="1:7" x14ac:dyDescent="0.3">
      <c r="A116" s="1">
        <v>0</v>
      </c>
      <c r="B116" t="s">
        <v>452</v>
      </c>
      <c r="C116" t="s">
        <v>453</v>
      </c>
      <c r="D116" t="s">
        <v>454</v>
      </c>
      <c r="E116" t="s">
        <v>455</v>
      </c>
      <c r="F116" t="str">
        <f>HYPERLINK("https://finance.naver.com/item/fchart.naver?code=204320","chart link")</f>
        <v>chart link</v>
      </c>
      <c r="G116" t="b">
        <v>1</v>
      </c>
    </row>
    <row r="117" spans="1:7" x14ac:dyDescent="0.3">
      <c r="A117" s="1">
        <v>0</v>
      </c>
      <c r="B117" t="s">
        <v>456</v>
      </c>
      <c r="C117" s="3" t="s">
        <v>457</v>
      </c>
      <c r="D117" t="s">
        <v>458</v>
      </c>
      <c r="E117" t="s">
        <v>459</v>
      </c>
      <c r="F117" t="str">
        <f>HYPERLINK("https://finance.naver.com/item/fchart.naver?code=010140","chart link")</f>
        <v>chart link</v>
      </c>
      <c r="G117" t="b">
        <v>1</v>
      </c>
    </row>
    <row r="118" spans="1:7" x14ac:dyDescent="0.3">
      <c r="A118" s="1">
        <v>0</v>
      </c>
      <c r="B118" t="s">
        <v>460</v>
      </c>
      <c r="C118" t="s">
        <v>461</v>
      </c>
      <c r="D118" t="s">
        <v>462</v>
      </c>
      <c r="E118" t="s">
        <v>463</v>
      </c>
      <c r="F118" t="str">
        <f>HYPERLINK("https://finance.naver.com/item/fchart.naver?code=377450","chart link")</f>
        <v>chart link</v>
      </c>
      <c r="G118" t="b">
        <v>0</v>
      </c>
    </row>
    <row r="119" spans="1:7" x14ac:dyDescent="0.3">
      <c r="A119" s="1">
        <v>0</v>
      </c>
      <c r="B119" t="s">
        <v>464</v>
      </c>
      <c r="C119" t="s">
        <v>465</v>
      </c>
      <c r="D119" t="s">
        <v>466</v>
      </c>
      <c r="E119" t="s">
        <v>467</v>
      </c>
      <c r="F119" t="str">
        <f>HYPERLINK("https://finance.naver.com/item/fchart.naver?code=063160","chart link")</f>
        <v>chart link</v>
      </c>
      <c r="G119" t="b">
        <v>0</v>
      </c>
    </row>
    <row r="120" spans="1:7" x14ac:dyDescent="0.3">
      <c r="A120" s="1">
        <v>0</v>
      </c>
      <c r="B120" t="s">
        <v>468</v>
      </c>
      <c r="C120" s="3" t="s">
        <v>469</v>
      </c>
      <c r="D120" t="s">
        <v>470</v>
      </c>
      <c r="E120" t="s">
        <v>471</v>
      </c>
      <c r="F120" t="str">
        <f>HYPERLINK("https://finance.naver.com/item/fchart.naver?code=006650","chart link")</f>
        <v>chart link</v>
      </c>
      <c r="G120" t="b">
        <v>1</v>
      </c>
    </row>
    <row r="121" spans="1:7" x14ac:dyDescent="0.3">
      <c r="A121" s="1">
        <v>0</v>
      </c>
      <c r="B121" t="s">
        <v>472</v>
      </c>
      <c r="C121" t="s">
        <v>473</v>
      </c>
      <c r="D121" t="s">
        <v>474</v>
      </c>
      <c r="E121" t="s">
        <v>475</v>
      </c>
      <c r="F121" t="str">
        <f>HYPERLINK("https://finance.naver.com/item/fchart.naver?code=037950","chart link")</f>
        <v>chart link</v>
      </c>
      <c r="G121" t="b">
        <v>0</v>
      </c>
    </row>
    <row r="122" spans="1:7" x14ac:dyDescent="0.3">
      <c r="A122" s="1">
        <v>0</v>
      </c>
      <c r="B122" t="s">
        <v>476</v>
      </c>
      <c r="C122" t="s">
        <v>291</v>
      </c>
      <c r="D122" t="s">
        <v>477</v>
      </c>
      <c r="E122" t="s">
        <v>478</v>
      </c>
      <c r="F122" t="str">
        <f>HYPERLINK("https://finance.naver.com/item/fchart.naver?code=","chart link")</f>
        <v>chart link</v>
      </c>
      <c r="G122" t="b">
        <v>0</v>
      </c>
    </row>
    <row r="123" spans="1:7" x14ac:dyDescent="0.3">
      <c r="A123" s="1">
        <v>0</v>
      </c>
      <c r="B123" t="s">
        <v>479</v>
      </c>
      <c r="C123" t="s">
        <v>480</v>
      </c>
      <c r="D123" t="s">
        <v>481</v>
      </c>
      <c r="E123" t="s">
        <v>482</v>
      </c>
      <c r="F123" t="str">
        <f>HYPERLINK("https://finance.naver.com/item/fchart.naver?code=298040","chart link")</f>
        <v>chart link</v>
      </c>
      <c r="G123" t="b">
        <v>0</v>
      </c>
    </row>
    <row r="124" spans="1:7" x14ac:dyDescent="0.3">
      <c r="A124" s="1">
        <v>0</v>
      </c>
      <c r="B124" t="s">
        <v>483</v>
      </c>
      <c r="C124" t="s">
        <v>484</v>
      </c>
      <c r="D124" t="s">
        <v>485</v>
      </c>
      <c r="E124" t="s">
        <v>486</v>
      </c>
      <c r="F124" t="str">
        <f>HYPERLINK("https://finance.naver.com/item/fchart.naver?code=298050","chart link")</f>
        <v>chart link</v>
      </c>
      <c r="G124" t="b">
        <v>0</v>
      </c>
    </row>
    <row r="125" spans="1:7" x14ac:dyDescent="0.3">
      <c r="A125" s="1">
        <v>0</v>
      </c>
      <c r="B125" t="s">
        <v>487</v>
      </c>
      <c r="C125" t="s">
        <v>488</v>
      </c>
      <c r="D125" t="s">
        <v>489</v>
      </c>
      <c r="E125" t="s">
        <v>490</v>
      </c>
      <c r="F125" t="str">
        <f>HYPERLINK("https://finance.naver.com/item/fchart.naver?code=","chart link")</f>
        <v>chart link</v>
      </c>
      <c r="G125" t="b">
        <v>0</v>
      </c>
    </row>
    <row r="126" spans="1:7" x14ac:dyDescent="0.3">
      <c r="A126" s="1">
        <v>0</v>
      </c>
      <c r="B126" t="s">
        <v>491</v>
      </c>
      <c r="C126" t="s">
        <v>492</v>
      </c>
      <c r="D126" t="s">
        <v>493</v>
      </c>
      <c r="E126" t="s">
        <v>494</v>
      </c>
      <c r="F126" t="str">
        <f>HYPERLINK("https://finance.naver.com/item/fchart.naver?code=298000","chart link")</f>
        <v>chart link</v>
      </c>
      <c r="G126" t="b">
        <v>0</v>
      </c>
    </row>
    <row r="127" spans="1:7" x14ac:dyDescent="0.3">
      <c r="A127" s="1">
        <v>0</v>
      </c>
      <c r="B127" t="s">
        <v>495</v>
      </c>
      <c r="C127" t="s">
        <v>496</v>
      </c>
      <c r="D127" t="s">
        <v>497</v>
      </c>
      <c r="E127" t="s">
        <v>498</v>
      </c>
      <c r="F127" t="str">
        <f>HYPERLINK("https://finance.naver.com/item/fchart.naver?code=298020","chart link")</f>
        <v>chart link</v>
      </c>
      <c r="G127" t="b">
        <v>0</v>
      </c>
    </row>
    <row r="128" spans="1:7" x14ac:dyDescent="0.3">
      <c r="A128" s="1">
        <v>0</v>
      </c>
      <c r="B128" t="s">
        <v>499</v>
      </c>
      <c r="C128" s="2" t="s">
        <v>500</v>
      </c>
      <c r="D128" t="s">
        <v>501</v>
      </c>
      <c r="E128" t="s">
        <v>502</v>
      </c>
      <c r="F128" t="str">
        <f>HYPERLINK("https://finance.naver.com/item/fchart.naver?code=215000","chart link")</f>
        <v>chart link</v>
      </c>
      <c r="G1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Brian Choi</cp:lastModifiedBy>
  <dcterms:created xsi:type="dcterms:W3CDTF">2023-10-29T09:26:20Z</dcterms:created>
  <dcterms:modified xsi:type="dcterms:W3CDTF">2023-10-29T10:01:32Z</dcterms:modified>
</cp:coreProperties>
</file>