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F:\GitHub\cs-221-group-project\man\Project_Plan\"/>
    </mc:Choice>
  </mc:AlternateContent>
  <bookViews>
    <workbookView xWindow="0" yWindow="0" windowWidth="25605" windowHeight="16155" tabRatio="729" firstSheet="1" activeTab="11"/>
  </bookViews>
  <sheets>
    <sheet name="Task_Table" sheetId="1" r:id="rId1"/>
    <sheet name="Cormac Brady" sheetId="2" r:id="rId2"/>
    <sheet name="Abdullah Alkhashty" sheetId="3" r:id="rId3"/>
    <sheet name="Au, Yee Tim" sheetId="4" r:id="rId4"/>
    <sheet name="Calvin Chan" sheetId="5" r:id="rId5"/>
    <sheet name="Henry Hollingsworth" sheetId="6" r:id="rId6"/>
    <sheet name="Rhys Howard" sheetId="7" r:id="rId7"/>
    <sheet name="James Portch" sheetId="8" r:id="rId8"/>
    <sheet name="Karl Franks" sheetId="9" r:id="rId9"/>
    <sheet name="Kieran Lynch" sheetId="10" r:id="rId10"/>
    <sheet name="Melissa Smith" sheetId="11" r:id="rId11"/>
    <sheet name="Scott Lockett" sheetId="12" r:id="rId12"/>
    <sheet name="Zach Yewman" sheetId="13" r:id="rId1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J3" i="2"/>
  <c r="J3" i="7"/>
  <c r="M4" i="7"/>
  <c r="J6" i="7"/>
  <c r="B18" i="1"/>
  <c r="J3" i="6"/>
  <c r="M4" i="6"/>
  <c r="J6" i="6"/>
  <c r="B12" i="1"/>
  <c r="J3" i="9"/>
  <c r="M4" i="9"/>
  <c r="J6" i="9"/>
  <c r="B16" i="1"/>
  <c r="M3" i="4"/>
  <c r="M4" i="4"/>
  <c r="J3" i="4"/>
  <c r="J6" i="4"/>
  <c r="B14" i="1"/>
  <c r="J3" i="5"/>
  <c r="M4" i="5"/>
  <c r="J6" i="5"/>
  <c r="B15" i="1"/>
  <c r="M4" i="2"/>
  <c r="J6" i="2"/>
  <c r="B11" i="1"/>
  <c r="M4" i="13"/>
  <c r="J6" i="13"/>
  <c r="B13" i="1"/>
  <c r="M4" i="11"/>
  <c r="J6" i="11"/>
  <c r="B17" i="1"/>
  <c r="M4" i="12"/>
  <c r="J6" i="12"/>
  <c r="B20" i="1"/>
  <c r="J3" i="8"/>
  <c r="M4" i="8"/>
  <c r="J6" i="8"/>
  <c r="B19" i="1"/>
  <c r="M4" i="3"/>
  <c r="J6" i="3"/>
  <c r="B21" i="1"/>
  <c r="M4" i="10"/>
  <c r="J6" i="10"/>
  <c r="B22" i="1"/>
  <c r="B24" i="1"/>
  <c r="B23" i="1"/>
  <c r="M3" i="13"/>
  <c r="J3" i="13"/>
  <c r="M3" i="12"/>
  <c r="J3" i="12"/>
  <c r="M3" i="11"/>
  <c r="J3" i="11"/>
  <c r="M3" i="10"/>
  <c r="J3" i="10"/>
  <c r="M3" i="9"/>
  <c r="M3" i="8"/>
  <c r="M3" i="7"/>
  <c r="M3" i="6"/>
  <c r="M3" i="5"/>
  <c r="M3" i="3"/>
  <c r="J3" i="3"/>
  <c r="H7" i="1"/>
  <c r="F5" i="1"/>
  <c r="F9" i="1"/>
  <c r="D5" i="1"/>
  <c r="H5" i="1"/>
  <c r="C20" i="1"/>
  <c r="C17" i="1"/>
  <c r="C22" i="1"/>
  <c r="C19" i="1"/>
  <c r="C12" i="1"/>
  <c r="C15" i="1"/>
  <c r="C14" i="1"/>
  <c r="C11" i="1"/>
  <c r="C21" i="1"/>
  <c r="C13" i="1"/>
  <c r="C16" i="1"/>
  <c r="D9" i="1"/>
  <c r="H9" i="1"/>
  <c r="C18" i="1"/>
</calcChain>
</file>

<file path=xl/sharedStrings.xml><?xml version="1.0" encoding="utf-8"?>
<sst xmlns="http://schemas.openxmlformats.org/spreadsheetml/2006/main" count="244" uniqueCount="98">
  <si>
    <t>Team</t>
  </si>
  <si>
    <t>TOP KEK</t>
  </si>
  <si>
    <t>Semseter 1 times</t>
  </si>
  <si>
    <t>team id</t>
  </si>
  <si>
    <t>start date</t>
  </si>
  <si>
    <t>end date</t>
  </si>
  <si>
    <t>Origonal Document writter</t>
  </si>
  <si>
    <t>cormac</t>
  </si>
  <si>
    <t>Number of weeks</t>
  </si>
  <si>
    <t>Total weeks</t>
  </si>
  <si>
    <t>Alotted hours</t>
  </si>
  <si>
    <t>Total hours</t>
  </si>
  <si>
    <t>Average per week</t>
  </si>
  <si>
    <t>Average</t>
  </si>
  <si>
    <t>Member</t>
  </si>
  <si>
    <t>Time Spent</t>
  </si>
  <si>
    <t>Hours left</t>
  </si>
  <si>
    <t>card</t>
  </si>
  <si>
    <t>Abdullah Alkhashty</t>
  </si>
  <si>
    <t>Au, Yee Tim</t>
  </si>
  <si>
    <t>Calvin Chan</t>
  </si>
  <si>
    <t>Cormac Brady</t>
  </si>
  <si>
    <t>Henry Hollingsworth</t>
  </si>
  <si>
    <t>Rhys Howard</t>
  </si>
  <si>
    <t>James Portch</t>
  </si>
  <si>
    <t>Karl Franks</t>
  </si>
  <si>
    <t>Kieran Lynch</t>
  </si>
  <si>
    <t>Melissa Smith</t>
  </si>
  <si>
    <t>Scott Lockett</t>
  </si>
  <si>
    <t>Zach Yewman</t>
  </si>
  <si>
    <t>Recurring tasks</t>
  </si>
  <si>
    <t>Estimated time</t>
  </si>
  <si>
    <t>Actual Time</t>
  </si>
  <si>
    <t>Individual tasks</t>
  </si>
  <si>
    <t>Estimated time2</t>
  </si>
  <si>
    <t>Actual Time2</t>
  </si>
  <si>
    <t xml:space="preserve">name </t>
  </si>
  <si>
    <t xml:space="preserve">administer group tasks </t>
  </si>
  <si>
    <t>crate final draft</t>
  </si>
  <si>
    <t>keep project plans updated</t>
  </si>
  <si>
    <t>review project plan</t>
  </si>
  <si>
    <t>8h</t>
  </si>
  <si>
    <t>Recurring tasks total</t>
  </si>
  <si>
    <t>Individual tasks total</t>
  </si>
  <si>
    <t>create timsheet</t>
  </si>
  <si>
    <t>Including all weeks</t>
  </si>
  <si>
    <t>monitor and review git submissions</t>
  </si>
  <si>
    <t>create gant chart</t>
  </si>
  <si>
    <t>Grand Total</t>
  </si>
  <si>
    <t>database design</t>
  </si>
  <si>
    <t>database implementation</t>
  </si>
  <si>
    <t>document review meetings</t>
  </si>
  <si>
    <t>web php</t>
  </si>
  <si>
    <t>project plan proof reading</t>
  </si>
  <si>
    <t>project plan use-case diagrams</t>
  </si>
  <si>
    <t>project plan finalisation</t>
  </si>
  <si>
    <t>Training Abdullah - EXTRA WORK</t>
  </si>
  <si>
    <t>requirements progress</t>
  </si>
  <si>
    <t>project plan introduction</t>
  </si>
  <si>
    <t>reviewing documents</t>
  </si>
  <si>
    <t>review test spec</t>
  </si>
  <si>
    <t>icon</t>
  </si>
  <si>
    <t>project plan User interface</t>
  </si>
  <si>
    <t>Testing document android</t>
  </si>
  <si>
    <t>Android app development</t>
  </si>
  <si>
    <t>moniter and revew git submishions</t>
  </si>
  <si>
    <t>project plan overview</t>
  </si>
  <si>
    <t>server/database test document</t>
  </si>
  <si>
    <t>php inteface creation</t>
  </si>
  <si>
    <t>project plan web UI</t>
  </si>
  <si>
    <t>web application test doc</t>
  </si>
  <si>
    <t>web app html/css/github hosting</t>
  </si>
  <si>
    <t>admin group</t>
  </si>
  <si>
    <t>project plan (risk analysis)</t>
  </si>
  <si>
    <t>desin (doc intoducton)</t>
  </si>
  <si>
    <t>document editing</t>
  </si>
  <si>
    <t>risk analysis</t>
  </si>
  <si>
    <t>website desin</t>
  </si>
  <si>
    <t>server php query methods</t>
  </si>
  <si>
    <t>project plan android ui</t>
  </si>
  <si>
    <t>android record transmission</t>
  </si>
  <si>
    <t>writing html</t>
  </si>
  <si>
    <t>vershion testing</t>
  </si>
  <si>
    <t>data entry</t>
  </si>
  <si>
    <t>php website</t>
  </si>
  <si>
    <t>sql export</t>
  </si>
  <si>
    <t>final doc curetion</t>
  </si>
  <si>
    <t>various document sections</t>
  </si>
  <si>
    <t>reports</t>
  </si>
  <si>
    <t>Total Hours</t>
  </si>
  <si>
    <t>avrage hours</t>
  </si>
  <si>
    <t>Curation</t>
  </si>
  <si>
    <t>gihub issues tracking</t>
  </si>
  <si>
    <t xml:space="preserve">Note as agreed in group meetings. Less than 20 hours at end of project is condishion for a review buy the group leader for a yellow card </t>
  </si>
  <si>
    <t>spell checking design document</t>
  </si>
  <si>
    <t xml:space="preserve">altering documents </t>
  </si>
  <si>
    <t>project plan design redux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</si>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</sst>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indexed="8"/>
      <name val="Verdana"/>
    </font>
    <font>
      <sz val="12"/>
      <color indexed="8"/>
      <name val="Verdana"/>
    </font>
    <font>
      <b/>
      <sz val="11"/>
      <color indexed="8"/>
      <name val="Calibri"/>
    </font>
    <font>
      <sz val="11"/>
      <color indexed="8"/>
      <name val="Calibri"/>
    </font>
    <font>
      <sz val="10"/>
      <color indexed="8"/>
      <name val="Helvetica"/>
    </font>
    <font>
      <b/>
      <sz val="12"/>
      <color indexed="11"/>
      <name val="Calibri"/>
    </font>
    <font>
      <sz val="12"/>
      <color indexed="11"/>
      <name val="Calibri"/>
    </font>
    <font>
      <sz val="11"/>
      <color rgb="FF9C6500"/>
      <name val="Helvetica"/>
      <family val="2"/>
      <scheme val="minor"/>
    </font>
    <font>
      <sz val="11"/>
      <color indexed="8"/>
      <name val="Calibri"/>
      <family val="2"/>
    </font>
    <font>
      <sz val="11"/>
      <color rgb="FF9C0006"/>
      <name val="Helvetica"/>
      <family val="2"/>
      <scheme val="minor"/>
    </font>
    <font>
      <b/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medium">
        <color indexed="13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/>
      <right style="medium">
        <color indexed="13"/>
      </right>
      <top style="medium">
        <color indexed="13"/>
      </top>
      <bottom style="medium">
        <color indexed="13"/>
      </bottom>
      <diagonal/>
    </border>
    <border>
      <left style="thin">
        <color indexed="10"/>
      </left>
      <right/>
      <top style="medium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13"/>
      </right>
      <top style="medium">
        <color indexed="13"/>
      </top>
      <bottom/>
      <diagonal/>
    </border>
    <border>
      <left style="medium">
        <color indexed="13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medium">
        <color indexed="13"/>
      </right>
      <top/>
      <bottom style="medium">
        <color indexed="13"/>
      </bottom>
      <diagonal/>
    </border>
    <border>
      <left style="medium">
        <color indexed="13"/>
      </left>
      <right style="thin">
        <color indexed="10"/>
      </right>
      <top/>
      <bottom style="medium">
        <color indexed="10"/>
      </bottom>
      <diagonal/>
    </border>
    <border>
      <left style="thin">
        <color indexed="10"/>
      </left>
      <right style="thin">
        <color indexed="10"/>
      </right>
      <top/>
      <bottom style="medium">
        <color indexed="10"/>
      </bottom>
      <diagonal/>
    </border>
    <border>
      <left style="thin">
        <color indexed="10"/>
      </left>
      <right/>
      <top/>
      <bottom style="medium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8"/>
      </top>
      <bottom/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7" fillId="5" borderId="0" applyNumberFormat="0" applyBorder="0" applyAlignment="0" applyProtection="0"/>
    <xf numFmtId="0" fontId="9" fillId="6" borderId="0" applyNumberFormat="0" applyBorder="0" applyAlignment="0" applyProtection="0"/>
  </cellStyleXfs>
  <cellXfs count="7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/>
    <xf numFmtId="1" fontId="3" fillId="0" borderId="5" xfId="0" applyNumberFormat="1" applyFont="1" applyBorder="1" applyAlignment="1"/>
    <xf numFmtId="0" fontId="3" fillId="0" borderId="1" xfId="0" applyNumberFormat="1" applyFont="1" applyBorder="1" applyAlignment="1"/>
    <xf numFmtId="14" fontId="3" fillId="0" borderId="1" xfId="0" applyNumberFormat="1" applyFont="1" applyBorder="1" applyAlignment="1"/>
    <xf numFmtId="1" fontId="3" fillId="0" borderId="6" xfId="0" applyNumberFormat="1" applyFont="1" applyBorder="1" applyAlignment="1"/>
    <xf numFmtId="1" fontId="3" fillId="0" borderId="7" xfId="0" applyNumberFormat="1" applyFont="1" applyBorder="1" applyAlignment="1"/>
    <xf numFmtId="1" fontId="3" fillId="0" borderId="8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2" fillId="0" borderId="10" xfId="0" applyNumberFormat="1" applyFont="1" applyBorder="1" applyAlignment="1"/>
    <xf numFmtId="0" fontId="3" fillId="3" borderId="12" xfId="0" applyNumberFormat="1" applyFont="1" applyFill="1" applyBorder="1" applyAlignment="1"/>
    <xf numFmtId="0" fontId="3" fillId="0" borderId="14" xfId="0" applyNumberFormat="1" applyFont="1" applyBorder="1" applyAlignment="1"/>
    <xf numFmtId="0" fontId="3" fillId="0" borderId="15" xfId="0" applyNumberFormat="1" applyFont="1" applyBorder="1" applyAlignment="1"/>
    <xf numFmtId="0" fontId="3" fillId="3" borderId="14" xfId="0" applyNumberFormat="1" applyFont="1" applyFill="1" applyBorder="1" applyAlignment="1"/>
    <xf numFmtId="0" fontId="3" fillId="3" borderId="15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1" fontId="3" fillId="0" borderId="13" xfId="0" applyNumberFormat="1" applyFont="1" applyBorder="1" applyAlignment="1"/>
    <xf numFmtId="1" fontId="3" fillId="0" borderId="16" xfId="0" applyNumberFormat="1" applyFont="1" applyBorder="1" applyAlignment="1"/>
    <xf numFmtId="1" fontId="3" fillId="0" borderId="17" xfId="0" applyNumberFormat="1" applyFont="1" applyBorder="1" applyAlignment="1"/>
    <xf numFmtId="1" fontId="3" fillId="3" borderId="15" xfId="0" applyNumberFormat="1" applyFont="1" applyFill="1" applyBorder="1" applyAlignment="1"/>
    <xf numFmtId="1" fontId="3" fillId="0" borderId="1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12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8" fillId="0" borderId="15" xfId="0" applyNumberFormat="1" applyFont="1" applyBorder="1" applyAlignment="1"/>
    <xf numFmtId="0" fontId="8" fillId="3" borderId="15" xfId="0" applyNumberFormat="1" applyFont="1" applyFill="1" applyBorder="1" applyAlignment="1"/>
    <xf numFmtId="0" fontId="6" fillId="2" borderId="18" xfId="0" applyNumberFormat="1" applyFont="1" applyFill="1" applyBorder="1" applyAlignment="1">
      <alignment horizontal="center" vertical="center" wrapText="1"/>
    </xf>
    <xf numFmtId="0" fontId="6" fillId="4" borderId="18" xfId="0" applyNumberFormat="1" applyFont="1" applyFill="1" applyBorder="1" applyAlignment="1">
      <alignment horizontal="center" vertical="center" wrapText="1"/>
    </xf>
    <xf numFmtId="0" fontId="7" fillId="5" borderId="20" xfId="1" applyNumberFormat="1" applyBorder="1" applyAlignment="1"/>
    <xf numFmtId="1" fontId="4" fillId="0" borderId="25" xfId="0" applyNumberFormat="1" applyFont="1" applyBorder="1" applyAlignment="1"/>
    <xf numFmtId="1" fontId="4" fillId="0" borderId="26" xfId="0" applyNumberFormat="1" applyFont="1" applyBorder="1" applyAlignment="1"/>
    <xf numFmtId="1" fontId="4" fillId="0" borderId="28" xfId="0" applyNumberFormat="1" applyFont="1" applyBorder="1" applyAlignment="1"/>
    <xf numFmtId="0" fontId="5" fillId="2" borderId="29" xfId="0" applyNumberFormat="1" applyFont="1" applyFill="1" applyBorder="1" applyAlignment="1">
      <alignment horizontal="center" vertical="center" wrapText="1"/>
    </xf>
    <xf numFmtId="0" fontId="2" fillId="0" borderId="30" xfId="0" applyNumberFormat="1" applyFont="1" applyBorder="1" applyAlignment="1"/>
    <xf numFmtId="0" fontId="2" fillId="0" borderId="31" xfId="0" applyNumberFormat="1" applyFont="1" applyBorder="1" applyAlignment="1"/>
    <xf numFmtId="0" fontId="2" fillId="0" borderId="32" xfId="0" applyNumberFormat="1" applyFont="1" applyBorder="1" applyAlignment="1"/>
    <xf numFmtId="0" fontId="9" fillId="6" borderId="21" xfId="2" applyNumberFormat="1" applyBorder="1" applyAlignment="1">
      <alignment horizontal="center" vertical="center" wrapText="1"/>
    </xf>
    <xf numFmtId="0" fontId="3" fillId="0" borderId="11" xfId="0" applyNumberFormat="1" applyFont="1" applyBorder="1" applyAlignment="1"/>
    <xf numFmtId="0" fontId="9" fillId="6" borderId="22" xfId="2" applyNumberFormat="1" applyBorder="1" applyAlignment="1"/>
    <xf numFmtId="0" fontId="3" fillId="0" borderId="12" xfId="0" applyNumberFormat="1" applyFont="1" applyBorder="1" applyAlignment="1"/>
    <xf numFmtId="0" fontId="9" fillId="6" borderId="23" xfId="2" applyNumberFormat="1" applyBorder="1" applyAlignment="1"/>
    <xf numFmtId="1" fontId="9" fillId="8" borderId="24" xfId="2" applyNumberFormat="1" applyFill="1" applyBorder="1" applyAlignment="1"/>
    <xf numFmtId="1" fontId="3" fillId="9" borderId="20" xfId="0" applyNumberFormat="1" applyFont="1" applyFill="1" applyBorder="1" applyAlignment="1"/>
    <xf numFmtId="0" fontId="3" fillId="7" borderId="20" xfId="0" applyNumberFormat="1" applyFont="1" applyFill="1" applyBorder="1" applyAlignment="1"/>
    <xf numFmtId="1" fontId="4" fillId="0" borderId="41" xfId="0" applyNumberFormat="1" applyFont="1" applyBorder="1" applyAlignment="1"/>
    <xf numFmtId="1" fontId="3" fillId="0" borderId="42" xfId="0" applyNumberFormat="1" applyFont="1" applyBorder="1" applyAlignment="1"/>
    <xf numFmtId="1" fontId="3" fillId="0" borderId="43" xfId="0" applyNumberFormat="1" applyFont="1" applyBorder="1" applyAlignment="1"/>
    <xf numFmtId="0" fontId="1" fillId="0" borderId="0" xfId="0" applyNumberFormat="1" applyFont="1" applyBorder="1" applyAlignment="1">
      <alignment vertical="top" wrapText="1"/>
    </xf>
    <xf numFmtId="1" fontId="4" fillId="0" borderId="44" xfId="0" applyNumberFormat="1" applyFont="1" applyBorder="1" applyAlignment="1"/>
    <xf numFmtId="0" fontId="0" fillId="10" borderId="19" xfId="0" applyNumberFormat="1" applyFill="1" applyBorder="1">
      <alignment vertical="top" wrapText="1"/>
    </xf>
    <xf numFmtId="0" fontId="0" fillId="10" borderId="20" xfId="0" applyNumberFormat="1" applyFill="1" applyBorder="1">
      <alignment vertical="top" wrapText="1"/>
    </xf>
    <xf numFmtId="1" fontId="3" fillId="0" borderId="45" xfId="0" applyNumberFormat="1" applyFont="1" applyBorder="1" applyAlignment="1"/>
    <xf numFmtId="1" fontId="10" fillId="0" borderId="33" xfId="0" applyNumberFormat="1" applyFont="1" applyBorder="1" applyAlignment="1">
      <alignment horizontal="center" vertical="center" wrapText="1"/>
    </xf>
    <xf numFmtId="1" fontId="10" fillId="0" borderId="34" xfId="0" applyNumberFormat="1" applyFont="1" applyBorder="1" applyAlignment="1">
      <alignment horizontal="center" vertical="center" wrapText="1"/>
    </xf>
    <xf numFmtId="1" fontId="10" fillId="0" borderId="35" xfId="0" applyNumberFormat="1" applyFont="1" applyBorder="1" applyAlignment="1">
      <alignment horizontal="center" vertical="center" wrapText="1"/>
    </xf>
    <xf numFmtId="1" fontId="10" fillId="0" borderId="36" xfId="0" applyNumberFormat="1" applyFont="1" applyBorder="1" applyAlignment="1">
      <alignment horizontal="center"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1" fontId="10" fillId="0" borderId="37" xfId="0" applyNumberFormat="1" applyFont="1" applyBorder="1" applyAlignment="1">
      <alignment horizontal="center" vertical="center" wrapText="1"/>
    </xf>
    <xf numFmtId="1" fontId="10" fillId="0" borderId="38" xfId="0" applyNumberFormat="1" applyFont="1" applyBorder="1" applyAlignment="1">
      <alignment horizontal="center" vertical="center" wrapText="1"/>
    </xf>
    <xf numFmtId="1" fontId="10" fillId="0" borderId="39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  <xf numFmtId="0" fontId="3" fillId="0" borderId="27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</cellXfs>
  <cellStyles count="3">
    <cellStyle name="Bad" xfId="2" builtinId="27"/>
    <cellStyle name="Neutral" xfId="1" builtinId="28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10"/>
        </left>
        <right/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medium">
          <color indexed="13"/>
        </left>
        <right style="thin">
          <color indexed="10"/>
        </right>
        <top style="thin">
          <color indexed="10"/>
        </top>
        <bottom style="thin">
          <color indexed="10"/>
        </bottom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4F81BD"/>
      <rgbColor rgb="FF333333"/>
      <rgbColor rgb="FFFFFFFF"/>
      <rgbColor rgb="FFDDDDDD"/>
      <rgbColor rgb="FFDBE5F1"/>
      <rgbColor rgb="FFF79646"/>
      <rgbColor rgb="FFF8F8F8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0:D22" totalsRowShown="0" tableBorderDxfId="3">
  <autoFilter ref="A10:D22"/>
  <sortState ref="A11:D22">
    <sortCondition descending="1" ref="B10:B22"/>
  </sortState>
  <tableColumns count="4">
    <tableColumn id="1" name="Member"/>
    <tableColumn id="2" name="Time Spent" dataDxfId="2"/>
    <tableColumn id="3" name="Hours left" dataDxfId="1">
      <calculatedColumnFormula>$H$7-B11:B11</calculatedColumnFormula>
    </tableColumn>
    <tableColumn id="4" name="card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workbookViewId="0">
      <selection activeCell="A22" sqref="A22"/>
    </sheetView>
  </sheetViews>
  <sheetFormatPr defaultColWidth="6.59765625" defaultRowHeight="15" customHeight="1" x14ac:dyDescent="0.2"/>
  <cols>
    <col min="1" max="1" width="18.8984375" style="1" customWidth="1"/>
    <col min="2" max="2" width="11.59765625" style="1" customWidth="1"/>
    <col min="3" max="3" width="9" style="1" customWidth="1"/>
    <col min="4" max="7" width="8" style="1" customWidth="1"/>
    <col min="8" max="8" width="8.59765625" style="1" customWidth="1"/>
    <col min="9" max="256" width="6.59765625" style="1" customWidth="1"/>
  </cols>
  <sheetData>
    <row r="1" spans="1:10" ht="17.100000000000001" customHeight="1" x14ac:dyDescent="0.25">
      <c r="A1" s="2" t="s">
        <v>0</v>
      </c>
      <c r="B1" s="3" t="s">
        <v>1</v>
      </c>
      <c r="C1" s="4"/>
      <c r="D1" s="77" t="s">
        <v>2</v>
      </c>
      <c r="E1" s="78"/>
      <c r="F1" s="77" t="s">
        <v>2</v>
      </c>
      <c r="G1" s="78"/>
      <c r="H1" s="5"/>
    </row>
    <row r="2" spans="1:10" ht="17.100000000000001" customHeight="1" x14ac:dyDescent="0.25">
      <c r="A2" s="2" t="s">
        <v>3</v>
      </c>
      <c r="B2" s="3">
        <v>3</v>
      </c>
      <c r="C2" s="4"/>
      <c r="D2" s="6" t="s">
        <v>4</v>
      </c>
      <c r="E2" s="6" t="s">
        <v>5</v>
      </c>
      <c r="F2" s="6" t="s">
        <v>4</v>
      </c>
      <c r="G2" s="6" t="s">
        <v>5</v>
      </c>
      <c r="H2" s="5"/>
    </row>
    <row r="3" spans="1:10" ht="17.100000000000001" customHeight="1" x14ac:dyDescent="0.25">
      <c r="A3" s="2" t="s">
        <v>6</v>
      </c>
      <c r="B3" s="3" t="s">
        <v>7</v>
      </c>
      <c r="C3" s="4"/>
      <c r="D3" s="7">
        <v>41918</v>
      </c>
      <c r="E3" s="7">
        <v>41999</v>
      </c>
      <c r="F3" s="7">
        <v>42016</v>
      </c>
      <c r="G3" s="7">
        <v>42051</v>
      </c>
      <c r="H3" s="8"/>
    </row>
    <row r="4" spans="1:10" ht="17.100000000000001" customHeight="1" x14ac:dyDescent="0.25">
      <c r="A4" s="9"/>
      <c r="B4" s="9"/>
      <c r="C4" s="10"/>
      <c r="D4" s="77" t="s">
        <v>8</v>
      </c>
      <c r="E4" s="78"/>
      <c r="F4" s="77" t="s">
        <v>8</v>
      </c>
      <c r="G4" s="78"/>
      <c r="H4" s="11" t="s">
        <v>9</v>
      </c>
    </row>
    <row r="5" spans="1:10" ht="17.100000000000001" customHeight="1" x14ac:dyDescent="0.25">
      <c r="A5" s="12"/>
      <c r="B5" s="12"/>
      <c r="C5" s="10"/>
      <c r="D5" s="76">
        <f>INT((E3-D3)/7)</f>
        <v>11</v>
      </c>
      <c r="E5" s="75"/>
      <c r="F5" s="76">
        <f>INT((G3-F3)/7)</f>
        <v>5</v>
      </c>
      <c r="G5" s="75"/>
      <c r="H5" s="6">
        <f>(D5+F5)</f>
        <v>16</v>
      </c>
    </row>
    <row r="6" spans="1:10" ht="17.100000000000001" customHeight="1" x14ac:dyDescent="0.25">
      <c r="A6" s="12"/>
      <c r="B6" s="12"/>
      <c r="C6" s="10"/>
      <c r="D6" s="77" t="s">
        <v>10</v>
      </c>
      <c r="E6" s="78"/>
      <c r="F6" s="77" t="s">
        <v>10</v>
      </c>
      <c r="G6" s="78"/>
      <c r="H6" s="2" t="s">
        <v>11</v>
      </c>
    </row>
    <row r="7" spans="1:10" ht="17.100000000000001" customHeight="1" x14ac:dyDescent="0.25">
      <c r="A7" s="12"/>
      <c r="B7" s="12"/>
      <c r="C7" s="10"/>
      <c r="D7" s="76">
        <v>40</v>
      </c>
      <c r="E7" s="75"/>
      <c r="F7" s="76">
        <v>40</v>
      </c>
      <c r="G7" s="75"/>
      <c r="H7" s="2">
        <f>D7+F7</f>
        <v>80</v>
      </c>
    </row>
    <row r="8" spans="1:10" ht="17.100000000000001" customHeight="1" x14ac:dyDescent="0.25">
      <c r="A8" s="12"/>
      <c r="B8" s="12"/>
      <c r="C8" s="10"/>
      <c r="D8" s="77" t="s">
        <v>12</v>
      </c>
      <c r="E8" s="78"/>
      <c r="F8" s="77" t="s">
        <v>12</v>
      </c>
      <c r="G8" s="78"/>
      <c r="H8" s="2" t="s">
        <v>13</v>
      </c>
    </row>
    <row r="9" spans="1:10" ht="17.100000000000001" customHeight="1" x14ac:dyDescent="0.25">
      <c r="A9" s="42"/>
      <c r="B9" s="42"/>
      <c r="C9" s="43"/>
      <c r="D9" s="74">
        <f>INT(D7/D5)</f>
        <v>3</v>
      </c>
      <c r="E9" s="75"/>
      <c r="F9" s="76">
        <f>INT(F7/F5)</f>
        <v>8</v>
      </c>
      <c r="G9" s="75"/>
      <c r="H9" s="6">
        <f>D9+F9</f>
        <v>11</v>
      </c>
    </row>
    <row r="10" spans="1:10" ht="16.5" customHeight="1" thickBot="1" x14ac:dyDescent="0.3">
      <c r="A10" s="45" t="s">
        <v>14</v>
      </c>
      <c r="B10" s="46" t="s">
        <v>15</v>
      </c>
      <c r="C10" s="47" t="s">
        <v>16</v>
      </c>
      <c r="D10" s="48" t="s">
        <v>17</v>
      </c>
      <c r="E10" s="61"/>
      <c r="F10" s="64"/>
      <c r="G10" s="59"/>
      <c r="H10" s="59"/>
    </row>
    <row r="11" spans="1:10" ht="16.5" customHeight="1" thickBot="1" x14ac:dyDescent="0.3">
      <c r="A11" s="39" t="s">
        <v>21</v>
      </c>
      <c r="B11" s="50">
        <f>'Cormac Brady'!$J$6</f>
        <v>68.75</v>
      </c>
      <c r="C11" s="52">
        <f t="shared" ref="C11:C22" si="0">$H$7-B11:B11</f>
        <v>11.25</v>
      </c>
      <c r="D11" s="62"/>
      <c r="E11" s="57" t="s">
        <v>97</v>
      </c>
      <c r="F11" s="65" t="s">
        <v>93</v>
      </c>
      <c r="G11" s="66"/>
      <c r="H11" s="67"/>
      <c r="I11" s="60"/>
      <c r="J11" s="60"/>
    </row>
    <row r="12" spans="1:10" ht="16.5" customHeight="1" thickBot="1" x14ac:dyDescent="0.3">
      <c r="A12" s="40" t="s">
        <v>22</v>
      </c>
      <c r="B12" s="17">
        <f>'Henry Hollingsworth'!$J$6</f>
        <v>58</v>
      </c>
      <c r="C12" s="18">
        <f t="shared" si="0"/>
        <v>22</v>
      </c>
      <c r="D12" s="63"/>
      <c r="E12" s="57"/>
      <c r="F12" s="68"/>
      <c r="G12" s="69"/>
      <c r="H12" s="70"/>
      <c r="I12" s="60"/>
      <c r="J12" s="60"/>
    </row>
    <row r="13" spans="1:10" ht="16.5" customHeight="1" thickBot="1" x14ac:dyDescent="0.3">
      <c r="A13" s="40" t="s">
        <v>29</v>
      </c>
      <c r="B13" s="15">
        <f>'Zach Yewman'!$J$6</f>
        <v>51</v>
      </c>
      <c r="C13" s="16">
        <f t="shared" si="0"/>
        <v>29</v>
      </c>
      <c r="D13" s="63"/>
      <c r="E13" s="57"/>
      <c r="F13" s="68"/>
      <c r="G13" s="69"/>
      <c r="H13" s="70"/>
      <c r="I13" s="60"/>
      <c r="J13" s="60"/>
    </row>
    <row r="14" spans="1:10" ht="16.5" customHeight="1" thickBot="1" x14ac:dyDescent="0.3">
      <c r="A14" s="40" t="s">
        <v>19</v>
      </c>
      <c r="B14" s="15">
        <f>'Au, Yee Tim'!$J$6</f>
        <v>45</v>
      </c>
      <c r="C14" s="16">
        <f t="shared" si="0"/>
        <v>35</v>
      </c>
      <c r="D14" s="63"/>
      <c r="E14" s="57"/>
      <c r="F14" s="68"/>
      <c r="G14" s="69"/>
      <c r="H14" s="70"/>
      <c r="I14" s="60"/>
      <c r="J14" s="60"/>
    </row>
    <row r="15" spans="1:10" ht="16.5" customHeight="1" thickBot="1" x14ac:dyDescent="0.3">
      <c r="A15" s="40" t="s">
        <v>20</v>
      </c>
      <c r="B15" s="17">
        <f>'Calvin Chan'!$J$6</f>
        <v>42.25</v>
      </c>
      <c r="C15" s="18">
        <f t="shared" si="0"/>
        <v>37.75</v>
      </c>
      <c r="D15" s="63"/>
      <c r="E15" s="57"/>
      <c r="F15" s="68"/>
      <c r="G15" s="69"/>
      <c r="H15" s="70"/>
      <c r="I15" s="60"/>
      <c r="J15" s="60"/>
    </row>
    <row r="16" spans="1:10" ht="16.5" customHeight="1" thickBot="1" x14ac:dyDescent="0.3">
      <c r="A16" s="39" t="s">
        <v>25</v>
      </c>
      <c r="B16" s="15">
        <f>'Karl Franks'!$J$6</f>
        <v>36.5</v>
      </c>
      <c r="C16" s="16">
        <f t="shared" si="0"/>
        <v>43.5</v>
      </c>
      <c r="D16" s="63"/>
      <c r="E16" s="57"/>
      <c r="F16" s="68"/>
      <c r="G16" s="69"/>
      <c r="H16" s="70"/>
      <c r="I16" s="60"/>
      <c r="J16" s="60"/>
    </row>
    <row r="17" spans="1:10" ht="16.5" customHeight="1" thickBot="1" x14ac:dyDescent="0.3">
      <c r="A17" s="39" t="s">
        <v>27</v>
      </c>
      <c r="B17" s="15">
        <f>'Melissa Smith'!$J$6</f>
        <v>24</v>
      </c>
      <c r="C17" s="16">
        <f t="shared" si="0"/>
        <v>56</v>
      </c>
      <c r="D17" s="63"/>
      <c r="E17" s="57"/>
      <c r="F17" s="68"/>
      <c r="G17" s="69"/>
      <c r="H17" s="70"/>
      <c r="I17" s="60"/>
      <c r="J17" s="60"/>
    </row>
    <row r="18" spans="1:10" ht="16.5" customHeight="1" thickBot="1" x14ac:dyDescent="0.3">
      <c r="A18" s="39" t="s">
        <v>23</v>
      </c>
      <c r="B18" s="15">
        <f>'Rhys Howard'!$J$6</f>
        <v>11</v>
      </c>
      <c r="C18" s="16">
        <f t="shared" si="0"/>
        <v>69</v>
      </c>
      <c r="D18" s="56"/>
      <c r="E18" s="57"/>
      <c r="F18" s="68"/>
      <c r="G18" s="69"/>
      <c r="H18" s="70"/>
      <c r="I18" s="60"/>
      <c r="J18" s="60"/>
    </row>
    <row r="19" spans="1:10" ht="16.5" customHeight="1" thickBot="1" x14ac:dyDescent="0.3">
      <c r="A19" s="40" t="s">
        <v>24</v>
      </c>
      <c r="B19" s="17">
        <f>'James Portch'!$J$6</f>
        <v>10.5</v>
      </c>
      <c r="C19" s="18">
        <f t="shared" si="0"/>
        <v>69.5</v>
      </c>
      <c r="D19" s="56"/>
      <c r="E19" s="57"/>
      <c r="F19" s="68"/>
      <c r="G19" s="69"/>
      <c r="H19" s="70"/>
      <c r="I19" s="60"/>
      <c r="J19" s="60"/>
    </row>
    <row r="20" spans="1:10" ht="16.5" customHeight="1" thickBot="1" x14ac:dyDescent="0.3">
      <c r="A20" s="40" t="s">
        <v>28</v>
      </c>
      <c r="B20" s="17">
        <f>'Scott Lockett'!$J$6</f>
        <v>8</v>
      </c>
      <c r="C20" s="18">
        <f t="shared" si="0"/>
        <v>72</v>
      </c>
      <c r="D20" s="41"/>
      <c r="E20" s="57"/>
      <c r="F20" s="68"/>
      <c r="G20" s="69"/>
      <c r="H20" s="70"/>
      <c r="I20" s="60"/>
      <c r="J20" s="60"/>
    </row>
    <row r="21" spans="1:10" ht="16.5" customHeight="1" thickBot="1" x14ac:dyDescent="0.3">
      <c r="A21" s="39" t="s">
        <v>18</v>
      </c>
      <c r="B21" s="17">
        <f>'Abdullah Alkhashty'!$J$6</f>
        <v>3</v>
      </c>
      <c r="C21" s="18">
        <f t="shared" si="0"/>
        <v>77</v>
      </c>
      <c r="D21" s="55"/>
      <c r="E21" s="57"/>
      <c r="F21" s="68"/>
      <c r="G21" s="69"/>
      <c r="H21" s="70"/>
      <c r="I21" s="60"/>
      <c r="J21" s="60"/>
    </row>
    <row r="22" spans="1:10" ht="15.75" customHeight="1" x14ac:dyDescent="0.2">
      <c r="A22" s="49" t="s">
        <v>26</v>
      </c>
      <c r="B22" s="51">
        <f>'Kieran Lynch'!$J$6</f>
        <v>3</v>
      </c>
      <c r="C22" s="53">
        <f t="shared" si="0"/>
        <v>77</v>
      </c>
      <c r="D22" s="54"/>
      <c r="E22" s="57"/>
      <c r="F22" s="68"/>
      <c r="G22" s="69"/>
      <c r="H22" s="70"/>
      <c r="I22" s="60"/>
      <c r="J22" s="60"/>
    </row>
    <row r="23" spans="1:10" ht="17.100000000000001" customHeight="1" thickBot="1" x14ac:dyDescent="0.3">
      <c r="A23" s="44" t="s">
        <v>89</v>
      </c>
      <c r="B23" s="44">
        <f>SUM(Table1[Time Spent])</f>
        <v>361</v>
      </c>
      <c r="C23" s="44"/>
      <c r="D23" s="44"/>
      <c r="E23" s="58"/>
      <c r="F23" s="71"/>
      <c r="G23" s="72"/>
      <c r="H23" s="73"/>
      <c r="I23" s="60"/>
      <c r="J23" s="60"/>
    </row>
    <row r="24" spans="1:10" ht="15" customHeight="1" x14ac:dyDescent="0.2">
      <c r="A24" s="44" t="s">
        <v>90</v>
      </c>
      <c r="B24" s="44">
        <f>AVERAGE(Table1[Time Spent])</f>
        <v>30.083333333333332</v>
      </c>
      <c r="F24" s="60"/>
      <c r="G24" s="60"/>
      <c r="H24" s="60"/>
      <c r="I24" s="60"/>
      <c r="J24" s="60"/>
    </row>
    <row r="25" spans="1:10" ht="15" customHeight="1" x14ac:dyDescent="0.2">
      <c r="F25" s="60"/>
      <c r="G25" s="60"/>
      <c r="H25" s="60"/>
      <c r="I25" s="60"/>
      <c r="J25" s="60"/>
    </row>
    <row r="26" spans="1:10" ht="15" customHeight="1" x14ac:dyDescent="0.2">
      <c r="F26" s="60"/>
      <c r="G26" s="60"/>
      <c r="H26" s="60"/>
      <c r="I26" s="60"/>
      <c r="J26" s="60"/>
    </row>
    <row r="27" spans="1:10" ht="15" customHeight="1" x14ac:dyDescent="0.2">
      <c r="F27" s="60"/>
      <c r="G27" s="60"/>
      <c r="H27" s="60"/>
      <c r="I27" s="60"/>
      <c r="J27" s="60"/>
    </row>
  </sheetData>
  <mergeCells count="15">
    <mergeCell ref="D1:E1"/>
    <mergeCell ref="D4:E4"/>
    <mergeCell ref="D5:E5"/>
    <mergeCell ref="F1:G1"/>
    <mergeCell ref="F4:G4"/>
    <mergeCell ref="F5:G5"/>
    <mergeCell ref="F11:H23"/>
    <mergeCell ref="D9:E9"/>
    <mergeCell ref="F9:G9"/>
    <mergeCell ref="D6:E6"/>
    <mergeCell ref="F6:G6"/>
    <mergeCell ref="D7:E7"/>
    <mergeCell ref="F7:G7"/>
    <mergeCell ref="D8:E8"/>
    <mergeCell ref="F8:G8"/>
  </mergeCells>
  <conditionalFormatting sqref="B11:B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/>
  </sheetViews>
  <sheetFormatPr defaultColWidth="6.59765625" defaultRowHeight="15" customHeight="1" x14ac:dyDescent="0.2"/>
  <cols>
    <col min="1" max="1" width="24.59765625" style="33" customWidth="1"/>
    <col min="2" max="2" width="12.3984375" style="33" customWidth="1"/>
    <col min="3" max="3" width="10.09765625" style="33" customWidth="1"/>
    <col min="4" max="4" width="23" style="33" customWidth="1"/>
    <col min="5" max="5" width="13.3984375" style="33" customWidth="1"/>
    <col min="6" max="6" width="13.09765625" style="33" customWidth="1"/>
    <col min="7" max="8" width="6.59765625" style="33" customWidth="1"/>
    <col min="9" max="9" width="14.59765625" style="33" customWidth="1"/>
    <col min="10" max="10" width="9.8984375" style="33" customWidth="1"/>
    <col min="11" max="11" width="6.59765625" style="33" customWidth="1"/>
    <col min="12" max="12" width="14.59765625" style="33" customWidth="1"/>
    <col min="13" max="13" width="8" style="33" customWidth="1"/>
    <col min="14" max="256" width="6.59765625" style="33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26</v>
      </c>
      <c r="K1" s="5"/>
      <c r="L1" s="12"/>
      <c r="M1" s="12"/>
    </row>
    <row r="2" spans="1:13" ht="17.45" customHeight="1" x14ac:dyDescent="0.25">
      <c r="A2" s="26"/>
      <c r="B2" s="26"/>
      <c r="C2" s="26"/>
      <c r="D2" s="14" t="s">
        <v>70</v>
      </c>
      <c r="E2" s="14">
        <v>1</v>
      </c>
      <c r="F2" s="14">
        <v>1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71</v>
      </c>
      <c r="E3" s="16">
        <v>2</v>
      </c>
      <c r="F3" s="16">
        <v>2</v>
      </c>
      <c r="G3" s="20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23"/>
      <c r="E4" s="23"/>
      <c r="F4" s="23"/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24"/>
      <c r="E5" s="24"/>
      <c r="F5" s="24"/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23"/>
      <c r="E6" s="23"/>
      <c r="F6" s="23"/>
      <c r="G6" s="20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topLeftCell="B1" workbookViewId="0">
      <selection activeCell="F13" sqref="F13"/>
    </sheetView>
  </sheetViews>
  <sheetFormatPr defaultColWidth="6.59765625" defaultRowHeight="15" customHeight="1" x14ac:dyDescent="0.2"/>
  <cols>
    <col min="1" max="1" width="24.59765625" style="34" customWidth="1"/>
    <col min="2" max="2" width="12.3984375" style="34" customWidth="1"/>
    <col min="3" max="3" width="10.09765625" style="34" customWidth="1"/>
    <col min="4" max="4" width="18.3984375" style="34" customWidth="1"/>
    <col min="5" max="5" width="13.3984375" style="34" customWidth="1"/>
    <col min="6" max="6" width="13.09765625" style="34" customWidth="1"/>
    <col min="7" max="8" width="6.59765625" style="34" customWidth="1"/>
    <col min="9" max="9" width="14.59765625" style="34" customWidth="1"/>
    <col min="10" max="10" width="9.8984375" style="34" customWidth="1"/>
    <col min="11" max="11" width="6.59765625" style="34" customWidth="1"/>
    <col min="12" max="12" width="14.59765625" style="34" customWidth="1"/>
    <col min="13" max="13" width="8" style="34" customWidth="1"/>
    <col min="14" max="256" width="6.59765625" style="34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27</v>
      </c>
      <c r="K1" s="5"/>
      <c r="L1" s="12"/>
      <c r="M1" s="12"/>
    </row>
    <row r="2" spans="1:13" ht="17.45" customHeight="1" x14ac:dyDescent="0.25">
      <c r="A2" s="14" t="s">
        <v>72</v>
      </c>
      <c r="B2" s="14">
        <v>0.5</v>
      </c>
      <c r="C2" s="14">
        <v>0.25</v>
      </c>
      <c r="D2" s="14" t="s">
        <v>73</v>
      </c>
      <c r="E2" s="14">
        <v>1</v>
      </c>
      <c r="F2" s="14">
        <v>1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74</v>
      </c>
      <c r="E3" s="16">
        <v>1</v>
      </c>
      <c r="F3" s="16">
        <v>1</v>
      </c>
      <c r="G3" s="20"/>
      <c r="H3" s="10"/>
      <c r="I3" s="6" t="s">
        <v>42</v>
      </c>
      <c r="J3" s="6">
        <f>SUM(F2:F29)</f>
        <v>20</v>
      </c>
      <c r="K3" s="4"/>
      <c r="L3" s="6" t="s">
        <v>43</v>
      </c>
      <c r="M3" s="6">
        <f>SUM(C2:C29)</f>
        <v>0.25</v>
      </c>
    </row>
    <row r="4" spans="1:13" ht="17.100000000000001" customHeight="1" x14ac:dyDescent="0.25">
      <c r="A4" s="23"/>
      <c r="B4" s="23"/>
      <c r="C4" s="23"/>
      <c r="D4" s="18" t="s">
        <v>51</v>
      </c>
      <c r="E4" s="18">
        <v>2</v>
      </c>
      <c r="F4" s="18">
        <v>1</v>
      </c>
      <c r="G4" s="20"/>
      <c r="H4" s="12"/>
      <c r="I4" s="9"/>
      <c r="J4" s="9"/>
      <c r="K4" s="10"/>
      <c r="L4" s="6" t="s">
        <v>45</v>
      </c>
      <c r="M4" s="6">
        <f>M3*Task_Table!H5</f>
        <v>4</v>
      </c>
    </row>
    <row r="5" spans="1:13" ht="17.100000000000001" customHeight="1" x14ac:dyDescent="0.25">
      <c r="A5" s="24"/>
      <c r="B5" s="24"/>
      <c r="C5" s="24"/>
      <c r="D5" s="16" t="s">
        <v>75</v>
      </c>
      <c r="E5" s="24">
        <v>1</v>
      </c>
      <c r="F5" s="24">
        <v>7</v>
      </c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23" t="s">
        <v>86</v>
      </c>
      <c r="E6" s="23">
        <v>10</v>
      </c>
      <c r="F6" s="23">
        <v>10</v>
      </c>
      <c r="G6" s="20"/>
      <c r="H6" s="10"/>
      <c r="I6" s="6" t="s">
        <v>48</v>
      </c>
      <c r="J6" s="6">
        <f>SUM(J3,M4)</f>
        <v>24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tabSelected="1" workbookViewId="0">
      <selection activeCell="D8" sqref="D8"/>
    </sheetView>
  </sheetViews>
  <sheetFormatPr defaultColWidth="6.59765625" defaultRowHeight="15" customHeight="1" x14ac:dyDescent="0.2"/>
  <cols>
    <col min="1" max="1" width="24.59765625" style="35" customWidth="1"/>
    <col min="2" max="2" width="12.3984375" style="35" customWidth="1"/>
    <col min="3" max="3" width="10.09765625" style="35" customWidth="1"/>
    <col min="4" max="4" width="18.5" style="35" customWidth="1"/>
    <col min="5" max="5" width="13.3984375" style="35" customWidth="1"/>
    <col min="6" max="6" width="13.09765625" style="35" customWidth="1"/>
    <col min="7" max="8" width="6.59765625" style="35" customWidth="1"/>
    <col min="9" max="9" width="14.59765625" style="35" customWidth="1"/>
    <col min="10" max="10" width="9.8984375" style="35" customWidth="1"/>
    <col min="11" max="11" width="6.59765625" style="35" customWidth="1"/>
    <col min="12" max="12" width="14.59765625" style="35" customWidth="1"/>
    <col min="13" max="13" width="8" style="35" customWidth="1"/>
    <col min="14" max="256" width="6.59765625" style="35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28</v>
      </c>
      <c r="K1" s="5"/>
      <c r="L1" s="12"/>
      <c r="M1" s="12"/>
    </row>
    <row r="2" spans="1:13" ht="17.45" customHeight="1" x14ac:dyDescent="0.25">
      <c r="A2" s="26"/>
      <c r="B2" s="26"/>
      <c r="C2" s="26"/>
      <c r="D2" s="14" t="s">
        <v>76</v>
      </c>
      <c r="E2" s="14">
        <v>1</v>
      </c>
      <c r="F2" s="14">
        <v>1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77</v>
      </c>
      <c r="E3" s="16">
        <v>2</v>
      </c>
      <c r="F3" s="16">
        <v>5</v>
      </c>
      <c r="G3" s="20"/>
      <c r="H3" s="10"/>
      <c r="I3" s="6" t="s">
        <v>42</v>
      </c>
      <c r="J3" s="6">
        <f>SUM(F2:F29)</f>
        <v>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18" t="s">
        <v>78</v>
      </c>
      <c r="E4" s="18">
        <v>1</v>
      </c>
      <c r="F4" s="23">
        <v>1</v>
      </c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37" t="s">
        <v>85</v>
      </c>
      <c r="E5" s="24">
        <v>1</v>
      </c>
      <c r="F5" s="24">
        <v>1</v>
      </c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23"/>
      <c r="E6" s="23"/>
      <c r="F6" s="23"/>
      <c r="G6" s="20"/>
      <c r="H6" s="10"/>
      <c r="I6" s="6" t="s">
        <v>48</v>
      </c>
      <c r="J6" s="6">
        <f>SUM(J3,M4)</f>
        <v>8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C14" sqref="C14"/>
    </sheetView>
  </sheetViews>
  <sheetFormatPr defaultColWidth="6.59765625" defaultRowHeight="15" customHeight="1" x14ac:dyDescent="0.2"/>
  <cols>
    <col min="1" max="1" width="24.59765625" style="36" customWidth="1"/>
    <col min="2" max="2" width="12.3984375" style="36" customWidth="1"/>
    <col min="3" max="3" width="10.09765625" style="36" customWidth="1"/>
    <col min="4" max="4" width="19.69921875" style="36" customWidth="1"/>
    <col min="5" max="5" width="13.3984375" style="36" customWidth="1"/>
    <col min="6" max="6" width="13.09765625" style="36" customWidth="1"/>
    <col min="7" max="8" width="6.59765625" style="36" customWidth="1"/>
    <col min="9" max="9" width="14.59765625" style="36" customWidth="1"/>
    <col min="10" max="10" width="9.8984375" style="36" customWidth="1"/>
    <col min="11" max="11" width="6.59765625" style="36" customWidth="1"/>
    <col min="12" max="12" width="14.59765625" style="36" customWidth="1"/>
    <col min="13" max="13" width="8" style="36" customWidth="1"/>
    <col min="14" max="256" width="6.59765625" style="36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29</v>
      </c>
      <c r="K1" s="5"/>
      <c r="L1" s="12"/>
      <c r="M1" s="12"/>
    </row>
    <row r="2" spans="1:13" ht="17.45" customHeight="1" x14ac:dyDescent="0.25">
      <c r="A2" s="26"/>
      <c r="B2" s="26"/>
      <c r="C2" s="26"/>
      <c r="D2" s="14" t="s">
        <v>79</v>
      </c>
      <c r="E2" s="14">
        <v>2</v>
      </c>
      <c r="F2" s="14">
        <v>4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80</v>
      </c>
      <c r="E3" s="16">
        <v>10</v>
      </c>
      <c r="F3" s="16">
        <v>5</v>
      </c>
      <c r="G3" s="20"/>
      <c r="H3" s="10"/>
      <c r="I3" s="6" t="s">
        <v>42</v>
      </c>
      <c r="J3" s="6">
        <f>SUM(F2:F29)</f>
        <v>51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18" t="s">
        <v>52</v>
      </c>
      <c r="E4" s="18">
        <v>2</v>
      </c>
      <c r="F4" s="18">
        <v>42</v>
      </c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24"/>
      <c r="E5" s="24"/>
      <c r="F5" s="24"/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23"/>
      <c r="E6" s="23"/>
      <c r="F6" s="23"/>
      <c r="G6" s="20"/>
      <c r="H6" s="10"/>
      <c r="I6" s="6" t="s">
        <v>48</v>
      </c>
      <c r="J6" s="6">
        <f>SUM(J3,M4)</f>
        <v>51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C3" sqref="C3"/>
    </sheetView>
  </sheetViews>
  <sheetFormatPr defaultColWidth="6.59765625" defaultRowHeight="15" customHeight="1" x14ac:dyDescent="0.2"/>
  <cols>
    <col min="1" max="1" width="24.59765625" style="19" customWidth="1"/>
    <col min="2" max="2" width="12.3984375" style="19" customWidth="1"/>
    <col min="3" max="3" width="10.09765625" style="19" customWidth="1"/>
    <col min="4" max="4" width="24.59765625" style="19" customWidth="1"/>
    <col min="5" max="5" width="13.3984375" style="19" customWidth="1"/>
    <col min="6" max="6" width="13.09765625" style="19" customWidth="1"/>
    <col min="7" max="8" width="6.59765625" style="19" customWidth="1"/>
    <col min="9" max="9" width="14.59765625" style="19" customWidth="1"/>
    <col min="10" max="10" width="9.8984375" style="19" customWidth="1"/>
    <col min="11" max="11" width="6.59765625" style="19" customWidth="1"/>
    <col min="12" max="12" width="14.59765625" style="19" customWidth="1"/>
    <col min="13" max="13" width="8" style="19" customWidth="1"/>
    <col min="14" max="256" width="6.59765625" style="19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21</v>
      </c>
      <c r="K1" s="5"/>
      <c r="L1" s="12"/>
      <c r="M1" s="12"/>
    </row>
    <row r="2" spans="1:13" ht="17.45" customHeight="1" x14ac:dyDescent="0.25">
      <c r="A2" s="14" t="s">
        <v>37</v>
      </c>
      <c r="B2" s="14">
        <v>1</v>
      </c>
      <c r="C2" s="14">
        <v>1</v>
      </c>
      <c r="D2" s="14" t="s">
        <v>38</v>
      </c>
      <c r="E2" s="14">
        <v>1</v>
      </c>
      <c r="F2" s="14">
        <v>2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16" t="s">
        <v>39</v>
      </c>
      <c r="B3" s="16">
        <v>0.5</v>
      </c>
      <c r="C3" s="16">
        <v>0.5</v>
      </c>
      <c r="D3" s="16" t="s">
        <v>40</v>
      </c>
      <c r="E3" s="16" t="s">
        <v>41</v>
      </c>
      <c r="F3" s="16">
        <v>1.5</v>
      </c>
      <c r="G3" s="20"/>
      <c r="H3" s="10"/>
      <c r="I3" s="6" t="s">
        <v>42</v>
      </c>
      <c r="J3" s="6">
        <f>SUM(F2:F29)</f>
        <v>44.75</v>
      </c>
      <c r="K3" s="4"/>
      <c r="L3" s="6" t="s">
        <v>43</v>
      </c>
      <c r="M3" s="6">
        <f>SUM(C2:C29)</f>
        <v>1.5</v>
      </c>
    </row>
    <row r="4" spans="1:13" ht="17.100000000000001" customHeight="1" x14ac:dyDescent="0.25">
      <c r="A4" s="23"/>
      <c r="B4" s="23"/>
      <c r="C4" s="23"/>
      <c r="D4" s="18" t="s">
        <v>44</v>
      </c>
      <c r="E4" s="18">
        <v>1</v>
      </c>
      <c r="F4" s="18">
        <v>2</v>
      </c>
      <c r="G4" s="20"/>
      <c r="H4" s="12"/>
      <c r="I4" s="9"/>
      <c r="J4" s="9"/>
      <c r="K4" s="10"/>
      <c r="L4" s="6" t="s">
        <v>45</v>
      </c>
      <c r="M4" s="6">
        <f>M3*Task_Table!H5</f>
        <v>24</v>
      </c>
    </row>
    <row r="5" spans="1:13" ht="17.100000000000001" customHeight="1" x14ac:dyDescent="0.25">
      <c r="A5" s="24"/>
      <c r="B5" s="24"/>
      <c r="C5" s="24"/>
      <c r="D5" s="16" t="s">
        <v>46</v>
      </c>
      <c r="E5" s="16">
        <v>1</v>
      </c>
      <c r="F5" s="16">
        <v>4</v>
      </c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18" t="s">
        <v>47</v>
      </c>
      <c r="E6" s="18">
        <v>1</v>
      </c>
      <c r="F6" s="18">
        <v>1</v>
      </c>
      <c r="G6" s="20"/>
      <c r="H6" s="10"/>
      <c r="I6" s="6" t="s">
        <v>48</v>
      </c>
      <c r="J6" s="6">
        <f>SUM(J3,M4)</f>
        <v>68.75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16" t="s">
        <v>49</v>
      </c>
      <c r="E7" s="16">
        <v>1</v>
      </c>
      <c r="F7" s="16">
        <v>0.25</v>
      </c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18" t="s">
        <v>50</v>
      </c>
      <c r="E8" s="18">
        <v>1</v>
      </c>
      <c r="F8" s="18">
        <v>2</v>
      </c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16" t="s">
        <v>51</v>
      </c>
      <c r="E9" s="16">
        <v>1</v>
      </c>
      <c r="F9" s="16">
        <v>1</v>
      </c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18" t="s">
        <v>52</v>
      </c>
      <c r="E10" s="18">
        <v>1</v>
      </c>
      <c r="F10" s="18">
        <v>27</v>
      </c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 t="s">
        <v>88</v>
      </c>
      <c r="E11" s="24">
        <v>1</v>
      </c>
      <c r="F11" s="24">
        <v>4</v>
      </c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4" sqref="E4"/>
    </sheetView>
  </sheetViews>
  <sheetFormatPr defaultColWidth="6.59765625" defaultRowHeight="15" customHeight="1" x14ac:dyDescent="0.2"/>
  <cols>
    <col min="1" max="1" width="24.59765625" style="25" customWidth="1"/>
    <col min="2" max="2" width="12.3984375" style="25" customWidth="1"/>
    <col min="3" max="3" width="10.09765625" style="25" customWidth="1"/>
    <col min="4" max="4" width="18.3984375" style="25" customWidth="1"/>
    <col min="5" max="5" width="13.3984375" style="25" customWidth="1"/>
    <col min="6" max="6" width="13.09765625" style="25" customWidth="1"/>
    <col min="7" max="8" width="6.59765625" style="25" customWidth="1"/>
    <col min="9" max="9" width="14.59765625" style="25" customWidth="1"/>
    <col min="10" max="10" width="15.3984375" style="25" customWidth="1"/>
    <col min="11" max="11" width="6.59765625" style="25" customWidth="1"/>
    <col min="12" max="12" width="14.59765625" style="25" customWidth="1"/>
    <col min="13" max="13" width="8" style="25" customWidth="1"/>
    <col min="14" max="256" width="6.59765625" style="25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18</v>
      </c>
      <c r="K1" s="5"/>
      <c r="L1" s="12"/>
      <c r="M1" s="12"/>
    </row>
    <row r="2" spans="1:13" ht="17.45" customHeight="1" x14ac:dyDescent="0.25">
      <c r="A2" s="26"/>
      <c r="B2" s="26"/>
      <c r="C2" s="26"/>
      <c r="D2" s="14" t="s">
        <v>53</v>
      </c>
      <c r="E2" s="14">
        <v>0.3</v>
      </c>
      <c r="F2" s="14">
        <v>1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24" t="s">
        <v>81</v>
      </c>
      <c r="E3" s="24">
        <v>2</v>
      </c>
      <c r="F3" s="24">
        <v>2</v>
      </c>
      <c r="G3" s="20"/>
      <c r="H3" s="10"/>
      <c r="I3" s="6" t="s">
        <v>42</v>
      </c>
      <c r="J3" s="6">
        <f>SUM(F2:F29)</f>
        <v>3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23"/>
      <c r="E4" s="23"/>
      <c r="F4" s="23"/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24"/>
      <c r="E5" s="24"/>
      <c r="F5" s="24"/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23"/>
      <c r="E6" s="23"/>
      <c r="F6" s="23"/>
      <c r="G6" s="20"/>
      <c r="H6" s="10"/>
      <c r="I6" s="6" t="s">
        <v>48</v>
      </c>
      <c r="J6" s="6">
        <f>SUM(J3,M4)</f>
        <v>3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E27" sqref="E27"/>
    </sheetView>
  </sheetViews>
  <sheetFormatPr defaultColWidth="6.59765625" defaultRowHeight="15" customHeight="1" x14ac:dyDescent="0.2"/>
  <cols>
    <col min="1" max="1" width="24.59765625" style="27" customWidth="1"/>
    <col min="2" max="2" width="12.3984375" style="27" customWidth="1"/>
    <col min="3" max="3" width="10.09765625" style="27" customWidth="1"/>
    <col min="4" max="4" width="22.8984375" style="27" customWidth="1"/>
    <col min="5" max="5" width="13.3984375" style="27" customWidth="1"/>
    <col min="6" max="6" width="13.09765625" style="27" customWidth="1"/>
    <col min="7" max="8" width="6.59765625" style="27" customWidth="1"/>
    <col min="9" max="9" width="14.59765625" style="27" customWidth="1"/>
    <col min="10" max="10" width="9.8984375" style="27" customWidth="1"/>
    <col min="11" max="11" width="6.59765625" style="27" customWidth="1"/>
    <col min="12" max="12" width="14.59765625" style="27" customWidth="1"/>
    <col min="13" max="13" width="8" style="27" customWidth="1"/>
    <col min="14" max="256" width="6.59765625" style="27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19</v>
      </c>
      <c r="K1" s="5"/>
      <c r="L1" s="12"/>
      <c r="M1" s="12"/>
    </row>
    <row r="2" spans="1:13" ht="17.45" customHeight="1" x14ac:dyDescent="0.25">
      <c r="B2" s="26">
        <v>0</v>
      </c>
      <c r="C2" s="26"/>
      <c r="D2" s="14" t="s">
        <v>54</v>
      </c>
      <c r="E2" s="14">
        <v>1</v>
      </c>
      <c r="F2" s="14">
        <v>2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55</v>
      </c>
      <c r="E3" s="16">
        <v>1</v>
      </c>
      <c r="F3" s="16">
        <v>3</v>
      </c>
      <c r="G3" s="20"/>
      <c r="H3" s="10"/>
      <c r="I3" s="6" t="s">
        <v>42</v>
      </c>
      <c r="J3" s="6">
        <f>SUM(F2:F29)</f>
        <v>45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18" t="s">
        <v>56</v>
      </c>
      <c r="E4" s="18">
        <v>0</v>
      </c>
      <c r="F4" s="18">
        <v>3</v>
      </c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16" t="s">
        <v>92</v>
      </c>
      <c r="E5" s="16">
        <v>0</v>
      </c>
      <c r="F5" s="16">
        <v>20</v>
      </c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18" t="s">
        <v>57</v>
      </c>
      <c r="E6" s="23">
        <v>1</v>
      </c>
      <c r="F6" s="23">
        <v>5</v>
      </c>
      <c r="G6" s="20"/>
      <c r="H6" s="10"/>
      <c r="I6" s="6" t="s">
        <v>48</v>
      </c>
      <c r="J6" s="6">
        <f>SUM(J3,M4)</f>
        <v>45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37" t="s">
        <v>82</v>
      </c>
      <c r="E7" s="24">
        <v>12</v>
      </c>
      <c r="F7" s="24">
        <v>12</v>
      </c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G15" sqref="G15"/>
    </sheetView>
  </sheetViews>
  <sheetFormatPr defaultColWidth="6.59765625" defaultRowHeight="15" customHeight="1" x14ac:dyDescent="0.2"/>
  <cols>
    <col min="1" max="1" width="24.59765625" style="28" customWidth="1"/>
    <col min="2" max="2" width="12.3984375" style="28" customWidth="1"/>
    <col min="3" max="3" width="10.09765625" style="28" customWidth="1"/>
    <col min="4" max="4" width="17.59765625" style="28" customWidth="1"/>
    <col min="5" max="5" width="13.3984375" style="28" customWidth="1"/>
    <col min="6" max="6" width="13.09765625" style="28" customWidth="1"/>
    <col min="7" max="8" width="6.59765625" style="28" customWidth="1"/>
    <col min="9" max="9" width="14.59765625" style="28" customWidth="1"/>
    <col min="10" max="10" width="9.8984375" style="28" customWidth="1"/>
    <col min="11" max="11" width="6.59765625" style="28" customWidth="1"/>
    <col min="12" max="12" width="14.59765625" style="28" customWidth="1"/>
    <col min="13" max="13" width="8" style="28" customWidth="1"/>
    <col min="14" max="256" width="6.59765625" style="28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20</v>
      </c>
      <c r="K1" s="5"/>
      <c r="L1" s="12"/>
      <c r="M1" s="12"/>
    </row>
    <row r="2" spans="1:13" ht="17.45" customHeight="1" x14ac:dyDescent="0.25">
      <c r="A2" s="26"/>
      <c r="B2" s="26"/>
      <c r="C2" s="26"/>
      <c r="D2" s="14" t="s">
        <v>58</v>
      </c>
      <c r="E2" s="14">
        <v>0.5</v>
      </c>
      <c r="F2" s="14">
        <v>2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59</v>
      </c>
      <c r="E3" s="16">
        <v>2</v>
      </c>
      <c r="F3" s="16">
        <v>2</v>
      </c>
      <c r="G3" s="20"/>
      <c r="H3" s="10"/>
      <c r="I3" s="6" t="s">
        <v>42</v>
      </c>
      <c r="J3" s="6">
        <f>SUM(F2:F29)</f>
        <v>42.25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18" t="s">
        <v>60</v>
      </c>
      <c r="E4" s="18">
        <v>2</v>
      </c>
      <c r="F4" s="18">
        <v>2</v>
      </c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16" t="s">
        <v>61</v>
      </c>
      <c r="E5" s="16">
        <v>1</v>
      </c>
      <c r="F5" s="16">
        <v>1.25</v>
      </c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37" t="s">
        <v>82</v>
      </c>
      <c r="E6" s="24">
        <v>12</v>
      </c>
      <c r="F6" s="24">
        <v>15</v>
      </c>
      <c r="G6" s="20"/>
      <c r="H6" s="10"/>
      <c r="I6" s="6" t="s">
        <v>48</v>
      </c>
      <c r="J6" s="6">
        <f>SUM(J3,M4)</f>
        <v>42.25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16" t="s">
        <v>92</v>
      </c>
      <c r="E7" s="16">
        <v>0</v>
      </c>
      <c r="F7" s="16">
        <v>20</v>
      </c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D12" sqref="D12"/>
    </sheetView>
  </sheetViews>
  <sheetFormatPr defaultColWidth="6.59765625" defaultRowHeight="15" customHeight="1" x14ac:dyDescent="0.2"/>
  <cols>
    <col min="1" max="1" width="24.59765625" style="29" customWidth="1"/>
    <col min="2" max="2" width="12.3984375" style="29" customWidth="1"/>
    <col min="3" max="3" width="10.09765625" style="29" customWidth="1"/>
    <col min="4" max="4" width="18.3984375" style="29" customWidth="1"/>
    <col min="5" max="5" width="13.3984375" style="29" customWidth="1"/>
    <col min="6" max="6" width="13.09765625" style="29" customWidth="1"/>
    <col min="7" max="8" width="6.59765625" style="29" customWidth="1"/>
    <col min="9" max="10" width="14.59765625" style="29" customWidth="1"/>
    <col min="11" max="11" width="6.59765625" style="29" customWidth="1"/>
    <col min="12" max="12" width="14.59765625" style="29" customWidth="1"/>
    <col min="13" max="13" width="8" style="29" customWidth="1"/>
    <col min="14" max="256" width="6.59765625" style="29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22</v>
      </c>
      <c r="K1" s="5"/>
      <c r="L1" s="12"/>
      <c r="M1" s="12"/>
    </row>
    <row r="2" spans="1:13" ht="17.45" customHeight="1" x14ac:dyDescent="0.25">
      <c r="A2" s="26"/>
      <c r="B2" s="26"/>
      <c r="C2" s="26"/>
      <c r="D2" s="14" t="s">
        <v>62</v>
      </c>
      <c r="E2" s="14">
        <v>1</v>
      </c>
      <c r="F2" s="14">
        <v>2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63</v>
      </c>
      <c r="E3" s="16">
        <v>1</v>
      </c>
      <c r="F3" s="16">
        <v>1</v>
      </c>
      <c r="G3" s="20"/>
      <c r="H3" s="10"/>
      <c r="I3" s="6" t="s">
        <v>42</v>
      </c>
      <c r="J3" s="6">
        <f>SUM(F2:F29)</f>
        <v>58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18" t="s">
        <v>64</v>
      </c>
      <c r="E4" s="18">
        <v>10</v>
      </c>
      <c r="F4" s="18">
        <v>48</v>
      </c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16" t="s">
        <v>51</v>
      </c>
      <c r="E5" s="16">
        <v>3</v>
      </c>
      <c r="F5" s="16">
        <v>2</v>
      </c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23" t="s">
        <v>91</v>
      </c>
      <c r="E6" s="23">
        <v>2</v>
      </c>
      <c r="F6" s="23">
        <v>5</v>
      </c>
      <c r="G6" s="20"/>
      <c r="H6" s="10"/>
      <c r="I6" s="6" t="s">
        <v>48</v>
      </c>
      <c r="J6" s="6">
        <f>SUM(J3,M4)</f>
        <v>58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K9" sqref="K9"/>
    </sheetView>
  </sheetViews>
  <sheetFormatPr defaultColWidth="6.59765625" defaultRowHeight="15" customHeight="1" x14ac:dyDescent="0.2"/>
  <cols>
    <col min="1" max="1" width="24.59765625" style="30" customWidth="1"/>
    <col min="2" max="2" width="12.3984375" style="30" customWidth="1"/>
    <col min="3" max="3" width="10.09765625" style="30" customWidth="1"/>
    <col min="4" max="4" width="19.3984375" style="30" customWidth="1"/>
    <col min="5" max="5" width="13.3984375" style="30" customWidth="1"/>
    <col min="6" max="6" width="13.09765625" style="30" customWidth="1"/>
    <col min="7" max="8" width="6.59765625" style="30" customWidth="1"/>
    <col min="9" max="10" width="14.59765625" style="30" customWidth="1"/>
    <col min="11" max="11" width="6.59765625" style="30" customWidth="1"/>
    <col min="12" max="12" width="14.59765625" style="30" customWidth="1"/>
    <col min="13" max="13" width="8" style="30" customWidth="1"/>
    <col min="14" max="256" width="6.59765625" style="30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23</v>
      </c>
      <c r="K1" s="5"/>
      <c r="L1" s="12"/>
      <c r="M1" s="12"/>
    </row>
    <row r="2" spans="1:13" ht="17.45" customHeight="1" x14ac:dyDescent="0.25">
      <c r="A2" s="14" t="s">
        <v>65</v>
      </c>
      <c r="B2" s="14">
        <v>1</v>
      </c>
      <c r="C2" s="14">
        <v>0</v>
      </c>
      <c r="D2" s="14" t="s">
        <v>51</v>
      </c>
      <c r="E2" s="14">
        <v>3</v>
      </c>
      <c r="F2" s="14">
        <v>2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24" t="s">
        <v>87</v>
      </c>
      <c r="E3" s="24">
        <v>9</v>
      </c>
      <c r="F3" s="24">
        <v>9</v>
      </c>
      <c r="G3" s="20"/>
      <c r="H3" s="10"/>
      <c r="I3" s="6" t="s">
        <v>42</v>
      </c>
      <c r="J3" s="6">
        <f>SUM(F2:F29)</f>
        <v>11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23"/>
      <c r="E4" s="23"/>
      <c r="F4" s="23"/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24"/>
      <c r="E5" s="24"/>
      <c r="F5" s="24"/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23"/>
      <c r="E6" s="23"/>
      <c r="F6" s="23"/>
      <c r="G6" s="20"/>
      <c r="H6" s="10"/>
      <c r="I6" s="6" t="s">
        <v>48</v>
      </c>
      <c r="J6" s="6">
        <f>SUM(J3,M4)</f>
        <v>11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workbookViewId="0">
      <selection activeCell="C9" sqref="C9"/>
    </sheetView>
  </sheetViews>
  <sheetFormatPr defaultColWidth="6.59765625" defaultRowHeight="15" customHeight="1" x14ac:dyDescent="0.2"/>
  <cols>
    <col min="1" max="1" width="24.59765625" style="31" customWidth="1"/>
    <col min="2" max="2" width="12.3984375" style="31" customWidth="1"/>
    <col min="3" max="3" width="10.09765625" style="31" customWidth="1"/>
    <col min="4" max="4" width="21.3984375" style="31" customWidth="1"/>
    <col min="5" max="5" width="13.3984375" style="31" customWidth="1"/>
    <col min="6" max="6" width="13.09765625" style="31" customWidth="1"/>
    <col min="7" max="8" width="6.59765625" style="31" customWidth="1"/>
    <col min="9" max="9" width="14.59765625" style="31" customWidth="1"/>
    <col min="10" max="10" width="9.8984375" style="31" customWidth="1"/>
    <col min="11" max="11" width="6.59765625" style="31" customWidth="1"/>
    <col min="12" max="12" width="14.59765625" style="31" customWidth="1"/>
    <col min="13" max="13" width="8" style="31" customWidth="1"/>
    <col min="14" max="256" width="6.59765625" style="31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24</v>
      </c>
      <c r="K1" s="5"/>
      <c r="L1" s="12"/>
      <c r="M1" s="12"/>
    </row>
    <row r="2" spans="1:13" ht="17.45" customHeight="1" x14ac:dyDescent="0.25">
      <c r="A2" s="26"/>
      <c r="B2" s="26"/>
      <c r="C2" s="26"/>
      <c r="D2" s="14" t="s">
        <v>51</v>
      </c>
      <c r="E2" s="14">
        <v>2</v>
      </c>
      <c r="F2" s="14">
        <v>1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94</v>
      </c>
      <c r="E3" s="16">
        <v>0.5</v>
      </c>
      <c r="F3" s="16">
        <v>0.5</v>
      </c>
      <c r="G3" s="20"/>
      <c r="H3" s="10"/>
      <c r="I3" s="6" t="s">
        <v>42</v>
      </c>
      <c r="J3" s="6">
        <f>SUM(F2:F29)</f>
        <v>10.5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18" t="s">
        <v>95</v>
      </c>
      <c r="E4" s="23">
        <v>1</v>
      </c>
      <c r="F4" s="23">
        <v>3</v>
      </c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37" t="s">
        <v>83</v>
      </c>
      <c r="E5" s="24">
        <v>1</v>
      </c>
      <c r="F5" s="24">
        <v>2</v>
      </c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23" t="s">
        <v>96</v>
      </c>
      <c r="E6" s="23">
        <v>4</v>
      </c>
      <c r="F6" s="23">
        <v>4</v>
      </c>
      <c r="G6" s="20"/>
      <c r="H6" s="10"/>
      <c r="I6" s="6" t="s">
        <v>48</v>
      </c>
      <c r="J6" s="6">
        <f>SUM(J3,M4)</f>
        <v>10.5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showGridLines="0" topLeftCell="E1" workbookViewId="0">
      <selection activeCell="D6" sqref="D6"/>
    </sheetView>
  </sheetViews>
  <sheetFormatPr defaultColWidth="6.59765625" defaultRowHeight="15" customHeight="1" x14ac:dyDescent="0.2"/>
  <cols>
    <col min="1" max="1" width="24.59765625" style="32" customWidth="1"/>
    <col min="2" max="2" width="12.3984375" style="32" customWidth="1"/>
    <col min="3" max="3" width="10.09765625" style="32" customWidth="1"/>
    <col min="4" max="4" width="22" style="32" customWidth="1"/>
    <col min="5" max="5" width="13.3984375" style="32" customWidth="1"/>
    <col min="6" max="6" width="13.09765625" style="32" customWidth="1"/>
    <col min="7" max="8" width="6.59765625" style="32" customWidth="1"/>
    <col min="9" max="9" width="14.59765625" style="32" customWidth="1"/>
    <col min="10" max="10" width="9.8984375" style="32" customWidth="1"/>
    <col min="11" max="11" width="6.59765625" style="32" customWidth="1"/>
    <col min="12" max="12" width="14.59765625" style="32" customWidth="1"/>
    <col min="13" max="13" width="8" style="32" customWidth="1"/>
    <col min="14" max="256" width="6.59765625" style="32" customWidth="1"/>
  </cols>
  <sheetData>
    <row r="1" spans="1:13" ht="17.45" customHeight="1" x14ac:dyDescent="0.25">
      <c r="A1" s="13" t="s">
        <v>30</v>
      </c>
      <c r="B1" s="13" t="s">
        <v>31</v>
      </c>
      <c r="C1" s="13" t="s">
        <v>32</v>
      </c>
      <c r="D1" s="13" t="s">
        <v>33</v>
      </c>
      <c r="E1" s="13" t="s">
        <v>34</v>
      </c>
      <c r="F1" s="13" t="s">
        <v>35</v>
      </c>
      <c r="G1" s="20"/>
      <c r="H1" s="10"/>
      <c r="I1" s="6" t="s">
        <v>36</v>
      </c>
      <c r="J1" s="6" t="s">
        <v>25</v>
      </c>
      <c r="K1" s="5"/>
      <c r="L1" s="12"/>
      <c r="M1" s="12"/>
    </row>
    <row r="2" spans="1:13" ht="17.45" customHeight="1" x14ac:dyDescent="0.25">
      <c r="A2" s="26"/>
      <c r="B2" s="26"/>
      <c r="C2" s="26"/>
      <c r="D2" s="14" t="s">
        <v>66</v>
      </c>
      <c r="E2" s="14">
        <v>1</v>
      </c>
      <c r="F2" s="14">
        <v>3</v>
      </c>
      <c r="G2" s="20"/>
      <c r="H2" s="12"/>
      <c r="I2" s="21"/>
      <c r="J2" s="21"/>
      <c r="K2" s="12"/>
      <c r="L2" s="22"/>
      <c r="M2" s="22"/>
    </row>
    <row r="3" spans="1:13" ht="17.100000000000001" customHeight="1" x14ac:dyDescent="0.25">
      <c r="A3" s="24"/>
      <c r="B3" s="24"/>
      <c r="C3" s="24"/>
      <c r="D3" s="16" t="s">
        <v>67</v>
      </c>
      <c r="E3" s="16">
        <v>3</v>
      </c>
      <c r="F3" s="16">
        <v>2</v>
      </c>
      <c r="G3" s="20"/>
      <c r="H3" s="10"/>
      <c r="I3" s="6" t="s">
        <v>42</v>
      </c>
      <c r="J3" s="6">
        <f>SUM(F2:F29)</f>
        <v>36.5</v>
      </c>
      <c r="K3" s="4"/>
      <c r="L3" s="6" t="s">
        <v>43</v>
      </c>
      <c r="M3" s="6">
        <f>SUM(C2:C29)</f>
        <v>0</v>
      </c>
    </row>
    <row r="4" spans="1:13" ht="17.100000000000001" customHeight="1" x14ac:dyDescent="0.25">
      <c r="A4" s="23"/>
      <c r="B4" s="23"/>
      <c r="C4" s="23"/>
      <c r="D4" s="18" t="s">
        <v>68</v>
      </c>
      <c r="E4" s="18">
        <v>0.1</v>
      </c>
      <c r="F4" s="18">
        <v>0.5</v>
      </c>
      <c r="G4" s="20"/>
      <c r="H4" s="12"/>
      <c r="I4" s="9"/>
      <c r="J4" s="9"/>
      <c r="K4" s="10"/>
      <c r="L4" s="6" t="s">
        <v>45</v>
      </c>
      <c r="M4" s="6">
        <f>M3*Task_Table!H5</f>
        <v>0</v>
      </c>
    </row>
    <row r="5" spans="1:13" ht="17.100000000000001" customHeight="1" x14ac:dyDescent="0.25">
      <c r="A5" s="24"/>
      <c r="B5" s="24"/>
      <c r="C5" s="24"/>
      <c r="D5" s="16" t="s">
        <v>69</v>
      </c>
      <c r="E5" s="24">
        <v>1</v>
      </c>
      <c r="F5" s="24">
        <v>1</v>
      </c>
      <c r="G5" s="20"/>
      <c r="H5" s="12"/>
      <c r="I5" s="22"/>
      <c r="J5" s="22"/>
      <c r="K5" s="12"/>
      <c r="L5" s="9"/>
      <c r="M5" s="9"/>
    </row>
    <row r="6" spans="1:13" ht="17.100000000000001" customHeight="1" x14ac:dyDescent="0.25">
      <c r="A6" s="23"/>
      <c r="B6" s="23"/>
      <c r="C6" s="23"/>
      <c r="D6" s="38" t="s">
        <v>84</v>
      </c>
      <c r="E6" s="23">
        <v>5</v>
      </c>
      <c r="F6" s="23">
        <v>30</v>
      </c>
      <c r="G6" s="20"/>
      <c r="H6" s="10"/>
      <c r="I6" s="6" t="s">
        <v>48</v>
      </c>
      <c r="J6" s="6">
        <f>SUM(J3,M4)</f>
        <v>36.5</v>
      </c>
      <c r="K6" s="5"/>
      <c r="L6" s="12"/>
      <c r="M6" s="12"/>
    </row>
    <row r="7" spans="1:13" ht="17.100000000000001" customHeight="1" x14ac:dyDescent="0.25">
      <c r="A7" s="24"/>
      <c r="B7" s="24"/>
      <c r="C7" s="24"/>
      <c r="D7" s="24"/>
      <c r="E7" s="24"/>
      <c r="F7" s="24"/>
      <c r="G7" s="20"/>
      <c r="H7" s="12"/>
      <c r="I7" s="9"/>
      <c r="J7" s="9"/>
      <c r="K7" s="12"/>
      <c r="L7" s="12"/>
      <c r="M7" s="12"/>
    </row>
    <row r="8" spans="1:13" ht="17.100000000000001" customHeight="1" x14ac:dyDescent="0.25">
      <c r="A8" s="23"/>
      <c r="B8" s="23"/>
      <c r="C8" s="23"/>
      <c r="D8" s="23"/>
      <c r="E8" s="23"/>
      <c r="F8" s="23"/>
      <c r="G8" s="20"/>
      <c r="H8" s="12"/>
      <c r="I8" s="12"/>
      <c r="J8" s="12"/>
      <c r="K8" s="12"/>
      <c r="L8" s="12"/>
      <c r="M8" s="12"/>
    </row>
    <row r="9" spans="1:13" ht="17.100000000000001" customHeight="1" x14ac:dyDescent="0.25">
      <c r="A9" s="24"/>
      <c r="B9" s="24"/>
      <c r="C9" s="24"/>
      <c r="D9" s="24"/>
      <c r="E9" s="24"/>
      <c r="F9" s="24"/>
      <c r="G9" s="20"/>
      <c r="H9" s="12"/>
      <c r="I9" s="12"/>
      <c r="J9" s="12"/>
      <c r="K9" s="12"/>
      <c r="L9" s="12"/>
      <c r="M9" s="12"/>
    </row>
    <row r="10" spans="1:13" ht="17.100000000000001" customHeight="1" x14ac:dyDescent="0.25">
      <c r="A10" s="23"/>
      <c r="B10" s="23"/>
      <c r="C10" s="23"/>
      <c r="D10" s="23"/>
      <c r="E10" s="23"/>
      <c r="F10" s="23"/>
      <c r="G10" s="20"/>
      <c r="H10" s="12"/>
      <c r="I10" s="12"/>
      <c r="J10" s="12"/>
      <c r="K10" s="12"/>
      <c r="L10" s="12"/>
      <c r="M10" s="12"/>
    </row>
    <row r="11" spans="1:13" ht="17.100000000000001" customHeight="1" x14ac:dyDescent="0.25">
      <c r="A11" s="24"/>
      <c r="B11" s="24"/>
      <c r="C11" s="24"/>
      <c r="D11" s="24"/>
      <c r="E11" s="24"/>
      <c r="F11" s="24"/>
      <c r="G11" s="20"/>
      <c r="H11" s="12"/>
      <c r="I11" s="12"/>
      <c r="J11" s="12"/>
      <c r="K11" s="12"/>
      <c r="L11" s="12"/>
      <c r="M11" s="12"/>
    </row>
    <row r="12" spans="1:13" ht="17.100000000000001" customHeight="1" x14ac:dyDescent="0.25">
      <c r="A12" s="23"/>
      <c r="B12" s="23"/>
      <c r="C12" s="23"/>
      <c r="D12" s="23"/>
      <c r="E12" s="23"/>
      <c r="F12" s="23"/>
      <c r="G12" s="20"/>
      <c r="H12" s="12"/>
      <c r="I12" s="12"/>
      <c r="J12" s="12"/>
      <c r="K12" s="12"/>
      <c r="L12" s="12"/>
      <c r="M12" s="12"/>
    </row>
    <row r="13" spans="1:13" ht="17.100000000000001" customHeight="1" x14ac:dyDescent="0.25">
      <c r="A13" s="24"/>
      <c r="B13" s="24"/>
      <c r="C13" s="24"/>
      <c r="D13" s="24"/>
      <c r="E13" s="24"/>
      <c r="F13" s="24"/>
      <c r="G13" s="20"/>
      <c r="H13" s="12"/>
      <c r="I13" s="12"/>
      <c r="J13" s="12"/>
      <c r="K13" s="12"/>
      <c r="L13" s="12"/>
      <c r="M13" s="12"/>
    </row>
    <row r="14" spans="1:13" ht="17.100000000000001" customHeight="1" x14ac:dyDescent="0.25">
      <c r="A14" s="23"/>
      <c r="B14" s="23"/>
      <c r="C14" s="23"/>
      <c r="D14" s="23"/>
      <c r="E14" s="23"/>
      <c r="F14" s="23"/>
      <c r="G14" s="20"/>
      <c r="H14" s="12"/>
      <c r="I14" s="12"/>
      <c r="J14" s="12"/>
      <c r="K14" s="12"/>
      <c r="L14" s="12"/>
      <c r="M14" s="12"/>
    </row>
    <row r="15" spans="1:13" ht="17.100000000000001" customHeight="1" x14ac:dyDescent="0.25">
      <c r="A15" s="24"/>
      <c r="B15" s="24"/>
      <c r="C15" s="24"/>
      <c r="D15" s="24"/>
      <c r="E15" s="24"/>
      <c r="F15" s="24"/>
      <c r="G15" s="20"/>
      <c r="H15" s="12"/>
      <c r="I15" s="12"/>
      <c r="J15" s="12"/>
      <c r="K15" s="12"/>
      <c r="L15" s="12"/>
      <c r="M15" s="12"/>
    </row>
    <row r="16" spans="1:13" ht="17.100000000000001" customHeight="1" x14ac:dyDescent="0.25">
      <c r="A16" s="23"/>
      <c r="B16" s="23"/>
      <c r="C16" s="23"/>
      <c r="D16" s="23"/>
      <c r="E16" s="23"/>
      <c r="F16" s="23"/>
      <c r="G16" s="20"/>
      <c r="H16" s="12"/>
      <c r="I16" s="12"/>
      <c r="J16" s="12"/>
      <c r="K16" s="12"/>
      <c r="L16" s="12"/>
      <c r="M16" s="12"/>
    </row>
    <row r="17" spans="1:13" ht="17.100000000000001" customHeight="1" x14ac:dyDescent="0.25">
      <c r="A17" s="24"/>
      <c r="B17" s="24"/>
      <c r="C17" s="24"/>
      <c r="D17" s="24"/>
      <c r="E17" s="24"/>
      <c r="F17" s="24"/>
      <c r="G17" s="20"/>
      <c r="H17" s="12"/>
      <c r="I17" s="12"/>
      <c r="J17" s="12"/>
      <c r="K17" s="12"/>
      <c r="L17" s="12"/>
      <c r="M17" s="12"/>
    </row>
    <row r="18" spans="1:13" ht="17.100000000000001" customHeight="1" x14ac:dyDescent="0.25">
      <c r="A18" s="23"/>
      <c r="B18" s="23"/>
      <c r="C18" s="23"/>
      <c r="D18" s="23"/>
      <c r="E18" s="23"/>
      <c r="F18" s="23"/>
      <c r="G18" s="20"/>
      <c r="H18" s="12"/>
      <c r="I18" s="12"/>
      <c r="J18" s="12"/>
      <c r="K18" s="12"/>
      <c r="L18" s="12"/>
      <c r="M18" s="12"/>
    </row>
    <row r="19" spans="1:13" ht="17.100000000000001" customHeight="1" x14ac:dyDescent="0.25">
      <c r="A19" s="24"/>
      <c r="B19" s="24"/>
      <c r="C19" s="24"/>
      <c r="D19" s="24"/>
      <c r="E19" s="24"/>
      <c r="F19" s="24"/>
      <c r="G19" s="20"/>
      <c r="H19" s="12"/>
      <c r="I19" s="12"/>
      <c r="J19" s="12"/>
      <c r="K19" s="12"/>
      <c r="L19" s="12"/>
      <c r="M19" s="12"/>
    </row>
    <row r="20" spans="1:13" ht="17.100000000000001" customHeight="1" x14ac:dyDescent="0.25">
      <c r="A20" s="23"/>
      <c r="B20" s="23"/>
      <c r="C20" s="23"/>
      <c r="D20" s="23"/>
      <c r="E20" s="23"/>
      <c r="F20" s="23"/>
      <c r="G20" s="20"/>
      <c r="H20" s="12"/>
      <c r="I20" s="12"/>
      <c r="J20" s="12"/>
      <c r="K20" s="12"/>
      <c r="L20" s="12"/>
      <c r="M20" s="12"/>
    </row>
    <row r="21" spans="1:13" ht="17.100000000000001" customHeight="1" x14ac:dyDescent="0.25">
      <c r="A21" s="24"/>
      <c r="B21" s="24"/>
      <c r="C21" s="24"/>
      <c r="D21" s="24"/>
      <c r="E21" s="24"/>
      <c r="F21" s="24"/>
      <c r="G21" s="20"/>
      <c r="H21" s="12"/>
      <c r="I21" s="12"/>
      <c r="J21" s="12"/>
      <c r="K21" s="12"/>
      <c r="L21" s="12"/>
      <c r="M21" s="12"/>
    </row>
    <row r="22" spans="1:13" ht="17.100000000000001" customHeight="1" x14ac:dyDescent="0.25">
      <c r="A22" s="23"/>
      <c r="B22" s="23"/>
      <c r="C22" s="23"/>
      <c r="D22" s="23"/>
      <c r="E22" s="23"/>
      <c r="F22" s="23"/>
      <c r="G22" s="20"/>
      <c r="H22" s="12"/>
      <c r="I22" s="12"/>
      <c r="J22" s="12"/>
      <c r="K22" s="12"/>
      <c r="L22" s="12"/>
      <c r="M22" s="12"/>
    </row>
    <row r="23" spans="1:13" ht="17.100000000000001" customHeight="1" x14ac:dyDescent="0.25">
      <c r="A23" s="24"/>
      <c r="B23" s="24"/>
      <c r="C23" s="24"/>
      <c r="D23" s="24"/>
      <c r="E23" s="24"/>
      <c r="F23" s="24"/>
      <c r="G23" s="20"/>
      <c r="H23" s="12"/>
      <c r="I23" s="12"/>
      <c r="J23" s="12"/>
      <c r="K23" s="12"/>
      <c r="L23" s="12"/>
      <c r="M23" s="12"/>
    </row>
    <row r="24" spans="1:13" ht="17.100000000000001" customHeight="1" x14ac:dyDescent="0.25">
      <c r="A24" s="23"/>
      <c r="B24" s="23"/>
      <c r="C24" s="23"/>
      <c r="D24" s="23"/>
      <c r="E24" s="23"/>
      <c r="F24" s="23"/>
      <c r="G24" s="20"/>
      <c r="H24" s="12"/>
      <c r="I24" s="12"/>
      <c r="J24" s="12"/>
      <c r="K24" s="12"/>
      <c r="L24" s="12"/>
      <c r="M24" s="12"/>
    </row>
    <row r="25" spans="1:13" ht="17.100000000000001" customHeight="1" x14ac:dyDescent="0.25">
      <c r="A25" s="24"/>
      <c r="B25" s="24"/>
      <c r="C25" s="24"/>
      <c r="D25" s="24"/>
      <c r="E25" s="24"/>
      <c r="F25" s="24"/>
      <c r="G25" s="20"/>
      <c r="H25" s="12"/>
      <c r="I25" s="12"/>
      <c r="J25" s="12"/>
      <c r="K25" s="12"/>
      <c r="L25" s="12"/>
      <c r="M25" s="12"/>
    </row>
    <row r="26" spans="1:13" ht="17.100000000000001" customHeight="1" x14ac:dyDescent="0.25">
      <c r="A26" s="23"/>
      <c r="B26" s="23"/>
      <c r="C26" s="23"/>
      <c r="D26" s="23"/>
      <c r="E26" s="23"/>
      <c r="F26" s="23"/>
      <c r="G26" s="20"/>
      <c r="H26" s="12"/>
      <c r="I26" s="12"/>
      <c r="J26" s="12"/>
      <c r="K26" s="12"/>
      <c r="L26" s="12"/>
      <c r="M26" s="12"/>
    </row>
    <row r="27" spans="1:13" ht="17.100000000000001" customHeight="1" x14ac:dyDescent="0.25">
      <c r="A27" s="24"/>
      <c r="B27" s="24"/>
      <c r="C27" s="24"/>
      <c r="D27" s="24"/>
      <c r="E27" s="24"/>
      <c r="F27" s="24"/>
      <c r="G27" s="20"/>
      <c r="H27" s="12"/>
      <c r="I27" s="12"/>
      <c r="J27" s="12"/>
      <c r="K27" s="12"/>
      <c r="L27" s="12"/>
      <c r="M27" s="12"/>
    </row>
    <row r="28" spans="1:13" ht="17.100000000000001" customHeight="1" x14ac:dyDescent="0.25">
      <c r="A28" s="23"/>
      <c r="B28" s="23"/>
      <c r="C28" s="23"/>
      <c r="D28" s="23"/>
      <c r="E28" s="23"/>
      <c r="F28" s="23"/>
      <c r="G28" s="20"/>
      <c r="H28" s="12"/>
      <c r="I28" s="12"/>
      <c r="J28" s="12"/>
      <c r="K28" s="12"/>
      <c r="L28" s="12"/>
      <c r="M28" s="12"/>
    </row>
    <row r="29" spans="1:13" ht="17.100000000000001" customHeight="1" x14ac:dyDescent="0.25">
      <c r="A29" s="24"/>
      <c r="B29" s="24"/>
      <c r="C29" s="24"/>
      <c r="D29" s="24"/>
      <c r="E29" s="24"/>
      <c r="F29" s="24"/>
      <c r="G29" s="20"/>
      <c r="H29" s="12"/>
      <c r="I29" s="12"/>
      <c r="J29" s="12"/>
      <c r="K29" s="12"/>
      <c r="L29" s="12"/>
      <c r="M29" s="12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Task_Table</vt:lpstr>
      <vt:lpstr>Cormac Brady</vt:lpstr>
      <vt:lpstr>Abdullah Alkhashty</vt:lpstr>
      <vt:lpstr>Au, Yee Tim</vt:lpstr>
      <vt:lpstr>Calvin Chan</vt:lpstr>
      <vt:lpstr>Henry Hollingsworth</vt:lpstr>
      <vt:lpstr>Rhys Howard</vt:lpstr>
      <vt:lpstr>James Portch</vt:lpstr>
      <vt:lpstr>Karl Franks</vt:lpstr>
      <vt:lpstr>Kieran Lynch</vt:lpstr>
      <vt:lpstr>Melissa Smith</vt:lpstr>
      <vt:lpstr>Scott Lockett</vt:lpstr>
      <vt:lpstr>Zach Yewman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cormac</cp:lastModifiedBy>
  <dcterms:modified xsi:type="dcterms:W3CDTF">2015-02-13T00:30:27Z</dcterms:modified>
</cp:coreProperties>
</file>