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mac\Documents\GitHub\cs-221-group-project\man\Project_Plan\"/>
    </mc:Choice>
  </mc:AlternateContent>
  <bookViews>
    <workbookView xWindow="0" yWindow="45" windowWidth="15960" windowHeight="18075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/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 s="1"/>
  <c r="D5" i="1"/>
  <c r="H5" i="1" s="1"/>
  <c r="M4" i="13" l="1"/>
  <c r="M4" i="12"/>
  <c r="J6" i="12" s="1"/>
  <c r="B19" i="1" s="1"/>
  <c r="C19" i="1" s="1"/>
  <c r="M4" i="11"/>
  <c r="J6" i="11" s="1"/>
  <c r="B17" i="1" s="1"/>
  <c r="C17" i="1" s="1"/>
  <c r="M4" i="10"/>
  <c r="J6" i="10" s="1"/>
  <c r="B22" i="1" s="1"/>
  <c r="C22" i="1" s="1"/>
  <c r="M4" i="9"/>
  <c r="M4" i="8"/>
  <c r="J6" i="8" s="1"/>
  <c r="B18" i="1" s="1"/>
  <c r="C18" i="1" s="1"/>
  <c r="M4" i="7"/>
  <c r="M4" i="6"/>
  <c r="J6" i="6" s="1"/>
  <c r="B13" i="1" s="1"/>
  <c r="C13" i="1" s="1"/>
  <c r="M4" i="5"/>
  <c r="J6" i="5" s="1"/>
  <c r="B15" i="1" s="1"/>
  <c r="C15" i="1" s="1"/>
  <c r="M4" i="4"/>
  <c r="J6" i="4" s="1"/>
  <c r="B14" i="1" s="1"/>
  <c r="C14" i="1" s="1"/>
  <c r="M4" i="3"/>
  <c r="M4" i="2"/>
  <c r="J6" i="2"/>
  <c r="B11" i="1" s="1"/>
  <c r="C11" i="1" s="1"/>
  <c r="J6" i="3"/>
  <c r="B21" i="1" s="1"/>
  <c r="C21" i="1" s="1"/>
  <c r="J6" i="7"/>
  <c r="B20" i="1" s="1"/>
  <c r="C20" i="1" s="1"/>
  <c r="J6" i="13"/>
  <c r="B12" i="1" s="1"/>
  <c r="C12" i="1" s="1"/>
  <c r="J6" i="9"/>
  <c r="B16" i="1" s="1"/>
  <c r="C16" i="1" s="1"/>
  <c r="D9" i="1"/>
  <c r="H9" i="1" s="1"/>
</calcChain>
</file>

<file path=xl/sharedStrings.xml><?xml version="1.0" encoding="utf-8"?>
<sst xmlns="http://schemas.openxmlformats.org/spreadsheetml/2006/main" count="240" uniqueCount="94">
  <si>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</si>
  <si>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</si>
  <si>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</si>
  <si>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</si>
  <si>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</si>
  <si>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</si>
  <si>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</si>
  <si>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</si>
  <si>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</si>
  <si>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</si>
  <si>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</si>
  <si>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</si>
  <si>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</si>
  <si>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</si>
  <si>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</si>
  <si>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</si>
  <si>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</si>
  <si>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</si>
  <si>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</si>
  <si>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</si>
  <si>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</si>
  <si>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</si>
  <si>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</si>
  <si>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</si>
  <si>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</si>
  <si>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</si>
  <si>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</si>
  <si>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</si>
  <si>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</si>
  <si>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</si>
  <si>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</si>
  <si>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</si>
  <si>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</si>
  <si>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</si>
  <si>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</si>
  <si>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</si>
  <si>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</si>
  <si>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</si>
  <si>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</si>
  <si>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</si>
  <si>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</si>
  <si>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</si>
  <si>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</si>
  <si>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</si>
  <si>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</si>
  <si>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</si>
  <si>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</si>
  <si>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</si>
  <si>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</si>
  <si>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</si>
  <si>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</si>
  <si>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</si>
  <si>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</si>
  <si>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</si>
  <si>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</si>
  <si>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</si>
  <si>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</si>
  <si>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</si>
  <si>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</si>
  <si>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</si>
  <si>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</si>
  <si>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</si>
  <si>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</si>
  <si>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</si>
  <si>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</si>
  <si>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</si>
  <si>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</si>
  <si>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</si>
  <si>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</si>
  <si>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</si>
  <si>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</si>
  <si>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</si>
  <si>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</si>
  <si>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</si>
  <si>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</si>
  <si>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</si>
  <si>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</si>
  <si>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</si>
  <si>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</si>
  <si>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</si>
  <si>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</si>
  <si>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</si>
  <si>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</si>
  <si>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</si>
  <si>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</si>
  <si>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</si>
  <si>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</si>
  <si>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</si>
  <si>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</si>
  <si>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</si>
  <si>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Cureation</t>
  </si>
  <si>
    <t>QA</t>
  </si>
  <si>
    <t>documentation redux (desin section)</t>
  </si>
  <si>
    <t>varoues doc's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</si>
</sst>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  <font>
      <sz val="11"/>
      <color rgb="FFFF0000"/>
      <name val="Helvetic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13"/>
      </right>
      <top style="thin">
        <color indexed="10"/>
      </top>
      <bottom style="medium">
        <color indexed="13"/>
      </bottom>
      <diagonal/>
    </border>
    <border>
      <left/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0"/>
      </left>
      <right/>
      <top style="thin">
        <color indexed="8"/>
      </top>
      <bottom style="medium">
        <color indexed="10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  <xf numFmtId="0" fontId="9" fillId="7" borderId="0" applyNumberFormat="0" applyBorder="0" applyAlignment="0" applyProtection="0"/>
  </cellStyleXfs>
  <cellXfs count="6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2" fillId="0" borderId="12" xfId="0" applyNumberFormat="1" applyFont="1" applyBorder="1" applyAlignment="1"/>
    <xf numFmtId="0" fontId="2" fillId="0" borderId="13" xfId="0" applyNumberFormat="1" applyFont="1" applyBorder="1" applyAlignment="1"/>
    <xf numFmtId="1" fontId="4" fillId="0" borderId="14" xfId="0" applyNumberFormat="1" applyFont="1" applyBorder="1" applyAlignment="1"/>
    <xf numFmtId="0" fontId="3" fillId="3" borderId="16" xfId="0" applyNumberFormat="1" applyFont="1" applyFill="1" applyBorder="1" applyAlignment="1"/>
    <xf numFmtId="1" fontId="4" fillId="0" borderId="17" xfId="0" applyNumberFormat="1" applyFont="1" applyBorder="1" applyAlignment="1"/>
    <xf numFmtId="0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17" xfId="0" applyNumberFormat="1" applyFont="1" applyBorder="1" applyAlignment="1"/>
    <xf numFmtId="1" fontId="3" fillId="0" borderId="21" xfId="0" applyNumberFormat="1" applyFont="1" applyBorder="1" applyAlignment="1"/>
    <xf numFmtId="1" fontId="3" fillId="0" borderId="22" xfId="0" applyNumberFormat="1" applyFont="1" applyBorder="1" applyAlignment="1"/>
    <xf numFmtId="1" fontId="3" fillId="3" borderId="19" xfId="0" applyNumberFormat="1" applyFont="1" applyFill="1" applyBorder="1" applyAlignment="1"/>
    <xf numFmtId="1" fontId="3" fillId="0" borderId="19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6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8" fillId="0" borderId="19" xfId="0" applyNumberFormat="1" applyFont="1" applyBorder="1" applyAlignment="1"/>
    <xf numFmtId="0" fontId="8" fillId="3" borderId="19" xfId="0" applyNumberFormat="1" applyFont="1" applyFill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5" fillId="2" borderId="23" xfId="0" applyNumberFormat="1" applyFont="1" applyFill="1" applyBorder="1" applyAlignment="1">
      <alignment horizontal="center" vertical="center" wrapText="1"/>
    </xf>
    <xf numFmtId="0" fontId="6" fillId="2" borderId="24" xfId="0" applyNumberFormat="1" applyFont="1" applyFill="1" applyBorder="1" applyAlignment="1">
      <alignment horizontal="center" vertical="center" wrapText="1"/>
    </xf>
    <xf numFmtId="0" fontId="6" fillId="5" borderId="24" xfId="0" applyNumberFormat="1" applyFont="1" applyFill="1" applyBorder="1" applyAlignment="1">
      <alignment horizontal="center" vertical="center" wrapText="1"/>
    </xf>
    <xf numFmtId="0" fontId="2" fillId="0" borderId="25" xfId="0" applyNumberFormat="1" applyFont="1" applyBorder="1" applyAlignment="1"/>
    <xf numFmtId="0" fontId="3" fillId="0" borderId="27" xfId="0" applyNumberFormat="1" applyFont="1" applyBorder="1" applyAlignment="1"/>
    <xf numFmtId="0" fontId="3" fillId="3" borderId="27" xfId="0" applyNumberFormat="1" applyFont="1" applyFill="1" applyBorder="1" applyAlignment="1"/>
    <xf numFmtId="0" fontId="7" fillId="6" borderId="27" xfId="1" applyNumberFormat="1" applyBorder="1" applyAlignment="1"/>
    <xf numFmtId="0" fontId="9" fillId="7" borderId="28" xfId="2" applyNumberFormat="1" applyBorder="1" applyAlignment="1">
      <alignment horizontal="center" vertical="center" wrapText="1"/>
    </xf>
    <xf numFmtId="0" fontId="3" fillId="0" borderId="15" xfId="0" applyNumberFormat="1" applyFont="1" applyBorder="1" applyAlignment="1"/>
    <xf numFmtId="0" fontId="9" fillId="7" borderId="29" xfId="2" applyNumberFormat="1" applyBorder="1" applyAlignment="1"/>
    <xf numFmtId="0" fontId="3" fillId="0" borderId="16" xfId="0" applyNumberFormat="1" applyFont="1" applyBorder="1" applyAlignment="1"/>
    <xf numFmtId="0" fontId="9" fillId="7" borderId="30" xfId="2" applyNumberFormat="1" applyBorder="1" applyAlignment="1"/>
    <xf numFmtId="0" fontId="3" fillId="0" borderId="26" xfId="0" applyNumberFormat="1" applyFont="1" applyBorder="1" applyAlignment="1"/>
    <xf numFmtId="1" fontId="3" fillId="4" borderId="27" xfId="0" applyNumberFormat="1" applyFont="1" applyFill="1" applyBorder="1" applyAlignment="1"/>
    <xf numFmtId="0" fontId="0" fillId="0" borderId="27" xfId="0" applyNumberFormat="1" applyFill="1" applyBorder="1">
      <alignment vertical="top" wrapText="1"/>
    </xf>
    <xf numFmtId="1" fontId="10" fillId="8" borderId="31" xfId="2" applyNumberFormat="1" applyFont="1" applyFill="1" applyBorder="1" applyAlignment="1"/>
  </cellXfs>
  <cellStyles count="3">
    <cellStyle name="Bad" xfId="2" builtinId="27"/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13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bottom style="thin">
          <color indexed="10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22" totalsRowShown="0" tableBorderDxfId="3">
  <autoFilter ref="A10:D22"/>
  <sortState ref="A11:D22">
    <sortCondition descending="1" ref="B10:B22"/>
  </sortState>
  <tableColumns count="4">
    <tableColumn id="1" name="Member"/>
    <tableColumn id="2" name="Time Spent" dataDxfId="2"/>
    <tableColumn id="3" name="Hours left" dataDxfId="1">
      <calculatedColumnFormula>$H$7-B11:B11</calculatedColumnFormula>
    </tableColumn>
    <tableColumn id="4" name="card" dataDxfId="0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F16" sqref="F16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45" t="s">
        <v>2</v>
      </c>
      <c r="E1" s="46"/>
      <c r="F1" s="45" t="s">
        <v>2</v>
      </c>
      <c r="G1" s="46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45" t="s">
        <v>8</v>
      </c>
      <c r="E4" s="46"/>
      <c r="F4" s="45" t="s">
        <v>8</v>
      </c>
      <c r="G4" s="46"/>
      <c r="H4" s="11" t="s">
        <v>9</v>
      </c>
    </row>
    <row r="5" spans="1:8" ht="17.100000000000001" customHeight="1" x14ac:dyDescent="0.25">
      <c r="A5" s="12"/>
      <c r="B5" s="12"/>
      <c r="C5" s="10"/>
      <c r="D5" s="47">
        <f>INT((E3-D3)/7)</f>
        <v>11</v>
      </c>
      <c r="E5" s="48"/>
      <c r="F5" s="47">
        <f>INT((G3-F3)/7)</f>
        <v>5</v>
      </c>
      <c r="G5" s="48"/>
      <c r="H5" s="6">
        <f>(D5+F5)</f>
        <v>16</v>
      </c>
    </row>
    <row r="6" spans="1:8" ht="17.100000000000001" customHeight="1" x14ac:dyDescent="0.25">
      <c r="A6" s="12"/>
      <c r="B6" s="12"/>
      <c r="C6" s="10"/>
      <c r="D6" s="45" t="s">
        <v>10</v>
      </c>
      <c r="E6" s="46"/>
      <c r="F6" s="45" t="s">
        <v>10</v>
      </c>
      <c r="G6" s="46"/>
      <c r="H6" s="2" t="s">
        <v>11</v>
      </c>
    </row>
    <row r="7" spans="1:8" ht="17.100000000000001" customHeight="1" x14ac:dyDescent="0.25">
      <c r="A7" s="12"/>
      <c r="B7" s="12"/>
      <c r="C7" s="10"/>
      <c r="D7" s="47">
        <v>40</v>
      </c>
      <c r="E7" s="48"/>
      <c r="F7" s="47">
        <v>40</v>
      </c>
      <c r="G7" s="48"/>
      <c r="H7" s="2">
        <f>D7+F7</f>
        <v>80</v>
      </c>
    </row>
    <row r="8" spans="1:8" ht="17.100000000000001" customHeight="1" x14ac:dyDescent="0.25">
      <c r="A8" s="12"/>
      <c r="B8" s="12"/>
      <c r="C8" s="10"/>
      <c r="D8" s="45" t="s">
        <v>12</v>
      </c>
      <c r="E8" s="46"/>
      <c r="F8" s="45" t="s">
        <v>12</v>
      </c>
      <c r="G8" s="46"/>
      <c r="H8" s="2" t="s">
        <v>13</v>
      </c>
    </row>
    <row r="9" spans="1:8" ht="17.100000000000001" customHeight="1" x14ac:dyDescent="0.25">
      <c r="A9" s="13"/>
      <c r="B9" s="13"/>
      <c r="C9" s="14"/>
      <c r="D9" s="47">
        <f>INT(D7/D5)</f>
        <v>3</v>
      </c>
      <c r="E9" s="48"/>
      <c r="F9" s="47">
        <f>INT(F7/F5)</f>
        <v>8</v>
      </c>
      <c r="G9" s="48"/>
      <c r="H9" s="6">
        <f>D9+F9</f>
        <v>11</v>
      </c>
    </row>
    <row r="10" spans="1:8" ht="16.5" customHeight="1" x14ac:dyDescent="0.25">
      <c r="A10" s="49" t="s">
        <v>14</v>
      </c>
      <c r="B10" s="15" t="s">
        <v>15</v>
      </c>
      <c r="C10" s="16" t="s">
        <v>16</v>
      </c>
      <c r="D10" s="52" t="s">
        <v>17</v>
      </c>
      <c r="E10" s="17"/>
      <c r="F10" s="9"/>
      <c r="G10" s="9"/>
      <c r="H10" s="9"/>
    </row>
    <row r="11" spans="1:8" ht="16.5" customHeight="1" x14ac:dyDescent="0.25">
      <c r="A11" s="50" t="s">
        <v>21</v>
      </c>
      <c r="B11" s="57">
        <f>'Cormac Brady'!$J$6</f>
        <v>64.75</v>
      </c>
      <c r="C11" s="59">
        <f>$H$7-B11:B11</f>
        <v>15.25</v>
      </c>
      <c r="D11" s="61"/>
      <c r="E11" s="19"/>
      <c r="F11" s="12"/>
      <c r="G11" s="12"/>
      <c r="H11" s="12"/>
    </row>
    <row r="12" spans="1:8" ht="16.5" customHeight="1" x14ac:dyDescent="0.25">
      <c r="A12" s="51" t="s">
        <v>29</v>
      </c>
      <c r="B12" s="20">
        <f>'Zach Yewman'!$J$6</f>
        <v>51</v>
      </c>
      <c r="C12" s="21">
        <f>$H$7-B12:B12</f>
        <v>29</v>
      </c>
      <c r="D12" s="53"/>
      <c r="E12" s="19"/>
      <c r="F12" s="12"/>
      <c r="G12" s="12"/>
      <c r="H12" s="12"/>
    </row>
    <row r="13" spans="1:8" ht="16.5" customHeight="1" x14ac:dyDescent="0.25">
      <c r="A13" s="51" t="s">
        <v>22</v>
      </c>
      <c r="B13" s="22">
        <f>'Henry Hollingsworth'!$J$6</f>
        <v>48</v>
      </c>
      <c r="C13" s="23">
        <f>$H$7-B13:B13</f>
        <v>32</v>
      </c>
      <c r="D13" s="54"/>
      <c r="E13" s="19"/>
      <c r="F13" s="12"/>
      <c r="G13" s="12"/>
      <c r="H13" s="12"/>
    </row>
    <row r="14" spans="1:8" ht="16.5" customHeight="1" x14ac:dyDescent="0.25">
      <c r="A14" s="51" t="s">
        <v>19</v>
      </c>
      <c r="B14" s="20">
        <f>'Au, Yee Tim'!$J$6</f>
        <v>44</v>
      </c>
      <c r="C14" s="21">
        <f>$H$7-B14:B14</f>
        <v>36</v>
      </c>
      <c r="D14" s="53"/>
      <c r="E14" s="19"/>
      <c r="F14" s="12"/>
      <c r="G14" s="12"/>
      <c r="H14" s="12"/>
    </row>
    <row r="15" spans="1:8" ht="16.5" customHeight="1" x14ac:dyDescent="0.25">
      <c r="A15" s="51" t="s">
        <v>20</v>
      </c>
      <c r="B15" s="22">
        <f>'Calvin Chan'!$J$6</f>
        <v>38.25</v>
      </c>
      <c r="C15" s="23">
        <f>$H$7-B15:B15</f>
        <v>41.75</v>
      </c>
      <c r="D15" s="54"/>
      <c r="E15" s="19"/>
      <c r="F15" s="12"/>
      <c r="G15" s="12"/>
      <c r="H15" s="12"/>
    </row>
    <row r="16" spans="1:8" ht="16.5" customHeight="1" x14ac:dyDescent="0.25">
      <c r="A16" s="50" t="s">
        <v>25</v>
      </c>
      <c r="B16" s="20">
        <f>'Karl Franks'!$J$6</f>
        <v>30.5</v>
      </c>
      <c r="C16" s="21">
        <f>$H$7-B16:B16</f>
        <v>49.5</v>
      </c>
      <c r="D16" s="53"/>
      <c r="E16" s="19"/>
      <c r="F16" s="12"/>
      <c r="G16" s="12"/>
      <c r="H16" s="12"/>
    </row>
    <row r="17" spans="1:8" ht="16.5" customHeight="1" x14ac:dyDescent="0.25">
      <c r="A17" s="50" t="s">
        <v>27</v>
      </c>
      <c r="B17" s="20">
        <f>'Melissa Smith'!$J$6</f>
        <v>24</v>
      </c>
      <c r="C17" s="21">
        <f>$H$7-B17:B17</f>
        <v>56</v>
      </c>
      <c r="D17" s="53"/>
      <c r="E17" s="19"/>
      <c r="F17" s="12"/>
      <c r="G17" s="12"/>
      <c r="H17" s="12"/>
    </row>
    <row r="18" spans="1:8" ht="16.5" customHeight="1" x14ac:dyDescent="0.25">
      <c r="A18" s="51" t="s">
        <v>24</v>
      </c>
      <c r="B18" s="22">
        <f>'James Portch'!$J$6</f>
        <v>12.5</v>
      </c>
      <c r="C18" s="23">
        <f>$H$7-B18:B18</f>
        <v>67.5</v>
      </c>
      <c r="D18" s="63"/>
      <c r="E18" s="19"/>
      <c r="F18" s="12"/>
      <c r="G18" s="12"/>
      <c r="H18" s="12"/>
    </row>
    <row r="19" spans="1:8" ht="16.5" customHeight="1" x14ac:dyDescent="0.25">
      <c r="A19" s="51" t="s">
        <v>28</v>
      </c>
      <c r="B19" s="22">
        <f>'Scott Lockett'!$J$6</f>
        <v>8</v>
      </c>
      <c r="C19" s="23">
        <f>$H$7-B19:B19</f>
        <v>72</v>
      </c>
      <c r="D19" s="55"/>
      <c r="E19" s="19"/>
      <c r="F19" s="12"/>
      <c r="G19" s="12"/>
      <c r="H19" s="12"/>
    </row>
    <row r="20" spans="1:8" ht="16.5" customHeight="1" x14ac:dyDescent="0.25">
      <c r="A20" s="50" t="s">
        <v>23</v>
      </c>
      <c r="B20" s="20">
        <f>'Rhys Howard'!$J$6</f>
        <v>5</v>
      </c>
      <c r="C20" s="21">
        <f>$H$7-B20:B20</f>
        <v>75</v>
      </c>
      <c r="D20" s="55"/>
      <c r="E20" s="19"/>
      <c r="F20" s="12"/>
      <c r="G20" s="12"/>
      <c r="H20" s="12"/>
    </row>
    <row r="21" spans="1:8" ht="16.5" customHeight="1" x14ac:dyDescent="0.25">
      <c r="A21" s="50" t="s">
        <v>18</v>
      </c>
      <c r="B21" s="22">
        <f>'Abdullah Alkhashty'!$J$6</f>
        <v>3</v>
      </c>
      <c r="C21" s="23">
        <f>$H$7-B21:B21</f>
        <v>77</v>
      </c>
      <c r="D21" s="62"/>
      <c r="E21" s="19"/>
      <c r="F21" s="12"/>
      <c r="G21" s="12"/>
      <c r="H21" s="12"/>
    </row>
    <row r="22" spans="1:8" ht="15.75" customHeight="1" x14ac:dyDescent="0.25">
      <c r="A22" s="56" t="s">
        <v>26</v>
      </c>
      <c r="B22" s="58">
        <f>'Kieran Lynch'!$J$6</f>
        <v>3</v>
      </c>
      <c r="C22" s="60">
        <f>$H$7-B22:B22</f>
        <v>77</v>
      </c>
      <c r="D22" s="64"/>
      <c r="E22" s="19"/>
      <c r="F22" s="12"/>
      <c r="G22" s="12"/>
      <c r="H22" s="12"/>
    </row>
    <row r="23" spans="1:8" ht="17.100000000000001" customHeight="1" x14ac:dyDescent="0.25">
      <c r="A23" s="24"/>
      <c r="B23" s="24"/>
      <c r="C23" s="24"/>
      <c r="D23" s="24"/>
      <c r="E23" s="12"/>
      <c r="F23" s="12"/>
      <c r="G23" s="12"/>
      <c r="H23" s="12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conditionalFormatting sqref="B11: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9" customWidth="1"/>
    <col min="2" max="2" width="12.3984375" style="39" customWidth="1"/>
    <col min="3" max="3" width="10.09765625" style="39" customWidth="1"/>
    <col min="4" max="4" width="23" style="39" customWidth="1"/>
    <col min="5" max="5" width="13.3984375" style="39" customWidth="1"/>
    <col min="6" max="6" width="13.09765625" style="39" customWidth="1"/>
    <col min="7" max="8" width="6.59765625" style="39" customWidth="1"/>
    <col min="9" max="9" width="14.59765625" style="39" customWidth="1"/>
    <col min="10" max="10" width="9.8984375" style="39" customWidth="1"/>
    <col min="11" max="11" width="6.59765625" style="39" customWidth="1"/>
    <col min="12" max="12" width="14.59765625" style="39" customWidth="1"/>
    <col min="13" max="13" width="8" style="39" customWidth="1"/>
    <col min="14" max="256" width="6.59765625" style="39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73</v>
      </c>
      <c r="E2" s="18">
        <v>1</v>
      </c>
      <c r="F2" s="18">
        <v>1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74</v>
      </c>
      <c r="E3" s="21">
        <v>2</v>
      </c>
      <c r="F3" s="21">
        <v>2</v>
      </c>
      <c r="G3" s="26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9"/>
      <c r="E4" s="29"/>
      <c r="F4" s="29"/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30"/>
      <c r="E5" s="30"/>
      <c r="F5" s="30"/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/>
      <c r="E6" s="29"/>
      <c r="F6" s="29"/>
      <c r="G6" s="26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20" sqref="D20"/>
    </sheetView>
  </sheetViews>
  <sheetFormatPr defaultColWidth="6.59765625" defaultRowHeight="15" customHeight="1" x14ac:dyDescent="0.2"/>
  <cols>
    <col min="1" max="1" width="24.59765625" style="40" customWidth="1"/>
    <col min="2" max="2" width="12.3984375" style="40" customWidth="1"/>
    <col min="3" max="3" width="10.09765625" style="40" customWidth="1"/>
    <col min="4" max="4" width="18.3984375" style="40" customWidth="1"/>
    <col min="5" max="5" width="13.3984375" style="40" customWidth="1"/>
    <col min="6" max="6" width="13.09765625" style="40" customWidth="1"/>
    <col min="7" max="8" width="6.59765625" style="40" customWidth="1"/>
    <col min="9" max="9" width="14.59765625" style="40" customWidth="1"/>
    <col min="10" max="10" width="9.8984375" style="40" customWidth="1"/>
    <col min="11" max="11" width="6.59765625" style="40" customWidth="1"/>
    <col min="12" max="12" width="14.59765625" style="40" customWidth="1"/>
    <col min="13" max="13" width="8" style="40" customWidth="1"/>
    <col min="14" max="256" width="6.59765625" style="40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18" t="s">
        <v>75</v>
      </c>
      <c r="B2" s="18">
        <v>0.5</v>
      </c>
      <c r="C2" s="18">
        <v>0.25</v>
      </c>
      <c r="D2" s="18" t="s">
        <v>76</v>
      </c>
      <c r="E2" s="18">
        <v>1</v>
      </c>
      <c r="F2" s="18">
        <v>1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77</v>
      </c>
      <c r="E3" s="21">
        <v>1</v>
      </c>
      <c r="F3" s="21">
        <v>1</v>
      </c>
      <c r="G3" s="26"/>
      <c r="H3" s="10"/>
      <c r="I3" s="6" t="s">
        <v>42</v>
      </c>
      <c r="J3" s="6">
        <f>SUM(F2:F29)</f>
        <v>20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29"/>
      <c r="B4" s="29"/>
      <c r="C4" s="29"/>
      <c r="D4" s="23" t="s">
        <v>51</v>
      </c>
      <c r="E4" s="23">
        <v>2</v>
      </c>
      <c r="F4" s="23">
        <v>1</v>
      </c>
      <c r="G4" s="26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30"/>
      <c r="B5" s="30"/>
      <c r="C5" s="30"/>
      <c r="D5" s="21" t="s">
        <v>78</v>
      </c>
      <c r="E5" s="30">
        <v>1</v>
      </c>
      <c r="F5" s="30">
        <v>7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 t="s">
        <v>89</v>
      </c>
      <c r="E6" s="29">
        <v>10</v>
      </c>
      <c r="F6" s="29">
        <v>10</v>
      </c>
      <c r="G6" s="26"/>
      <c r="H6" s="10"/>
      <c r="I6" s="6" t="s">
        <v>48</v>
      </c>
      <c r="J6" s="6">
        <f>SUM(J3,M4)</f>
        <v>24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41" customWidth="1"/>
    <col min="2" max="2" width="12.3984375" style="41" customWidth="1"/>
    <col min="3" max="3" width="10.09765625" style="41" customWidth="1"/>
    <col min="4" max="4" width="18.5" style="41" customWidth="1"/>
    <col min="5" max="5" width="13.3984375" style="41" customWidth="1"/>
    <col min="6" max="6" width="13.09765625" style="41" customWidth="1"/>
    <col min="7" max="8" width="6.59765625" style="41" customWidth="1"/>
    <col min="9" max="9" width="14.59765625" style="41" customWidth="1"/>
    <col min="10" max="10" width="9.8984375" style="41" customWidth="1"/>
    <col min="11" max="11" width="6.59765625" style="41" customWidth="1"/>
    <col min="12" max="12" width="14.59765625" style="41" customWidth="1"/>
    <col min="13" max="13" width="8" style="41" customWidth="1"/>
    <col min="14" max="256" width="6.59765625" style="41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79</v>
      </c>
      <c r="E2" s="18">
        <v>1</v>
      </c>
      <c r="F2" s="18">
        <v>1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80</v>
      </c>
      <c r="E3" s="21">
        <v>2</v>
      </c>
      <c r="F3" s="21">
        <v>5</v>
      </c>
      <c r="G3" s="26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3" t="s">
        <v>81</v>
      </c>
      <c r="E4" s="23">
        <v>1</v>
      </c>
      <c r="F4" s="29">
        <v>1</v>
      </c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43" t="s">
        <v>88</v>
      </c>
      <c r="E5" s="30">
        <v>1</v>
      </c>
      <c r="F5" s="30">
        <v>1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/>
      <c r="E6" s="29"/>
      <c r="F6" s="29"/>
      <c r="G6" s="26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42" customWidth="1"/>
    <col min="2" max="2" width="12.3984375" style="42" customWidth="1"/>
    <col min="3" max="3" width="10.09765625" style="42" customWidth="1"/>
    <col min="4" max="4" width="19.69921875" style="42" customWidth="1"/>
    <col min="5" max="5" width="13.3984375" style="42" customWidth="1"/>
    <col min="6" max="6" width="13.09765625" style="42" customWidth="1"/>
    <col min="7" max="8" width="6.59765625" style="42" customWidth="1"/>
    <col min="9" max="9" width="14.59765625" style="42" customWidth="1"/>
    <col min="10" max="10" width="9.8984375" style="42" customWidth="1"/>
    <col min="11" max="11" width="6.59765625" style="42" customWidth="1"/>
    <col min="12" max="12" width="14.59765625" style="42" customWidth="1"/>
    <col min="13" max="13" width="8" style="42" customWidth="1"/>
    <col min="14" max="256" width="6.59765625" style="42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82</v>
      </c>
      <c r="E2" s="18">
        <v>2</v>
      </c>
      <c r="F2" s="18">
        <v>4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83</v>
      </c>
      <c r="E3" s="21">
        <v>10</v>
      </c>
      <c r="F3" s="21">
        <v>5</v>
      </c>
      <c r="G3" s="26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3" t="s">
        <v>52</v>
      </c>
      <c r="E4" s="23">
        <v>2</v>
      </c>
      <c r="F4" s="23">
        <v>42</v>
      </c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30"/>
      <c r="E5" s="30"/>
      <c r="F5" s="30"/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/>
      <c r="E6" s="29"/>
      <c r="F6" s="29"/>
      <c r="G6" s="26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6" sqref="D16"/>
    </sheetView>
  </sheetViews>
  <sheetFormatPr defaultColWidth="6.59765625" defaultRowHeight="15" customHeight="1" x14ac:dyDescent="0.2"/>
  <cols>
    <col min="1" max="1" width="24.59765625" style="25" customWidth="1"/>
    <col min="2" max="2" width="12.3984375" style="25" customWidth="1"/>
    <col min="3" max="3" width="10.09765625" style="25" customWidth="1"/>
    <col min="4" max="4" width="24.59765625" style="25" customWidth="1"/>
    <col min="5" max="5" width="13.3984375" style="25" customWidth="1"/>
    <col min="6" max="6" width="13.09765625" style="25" customWidth="1"/>
    <col min="7" max="8" width="6.59765625" style="25" customWidth="1"/>
    <col min="9" max="9" width="14.59765625" style="25" customWidth="1"/>
    <col min="10" max="10" width="9.8984375" style="25" customWidth="1"/>
    <col min="11" max="11" width="6.59765625" style="25" customWidth="1"/>
    <col min="12" max="12" width="14.59765625" style="25" customWidth="1"/>
    <col min="13" max="13" width="8" style="25" customWidth="1"/>
    <col min="14" max="256" width="6.59765625" style="25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18" t="s">
        <v>37</v>
      </c>
      <c r="B2" s="18">
        <v>1</v>
      </c>
      <c r="C2" s="18">
        <v>1</v>
      </c>
      <c r="D2" s="18" t="s">
        <v>38</v>
      </c>
      <c r="E2" s="18">
        <v>1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21" t="s">
        <v>39</v>
      </c>
      <c r="B3" s="21">
        <v>0.5</v>
      </c>
      <c r="C3" s="21">
        <v>0.5</v>
      </c>
      <c r="D3" s="21" t="s">
        <v>40</v>
      </c>
      <c r="E3" s="21" t="s">
        <v>41</v>
      </c>
      <c r="F3" s="21">
        <v>1.5</v>
      </c>
      <c r="G3" s="26"/>
      <c r="H3" s="10"/>
      <c r="I3" s="6" t="s">
        <v>42</v>
      </c>
      <c r="J3" s="6">
        <f>SUM(F2:F29)</f>
        <v>40.75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29"/>
      <c r="B4" s="29"/>
      <c r="C4" s="29"/>
      <c r="D4" s="23" t="s">
        <v>44</v>
      </c>
      <c r="E4" s="23">
        <v>1</v>
      </c>
      <c r="F4" s="23">
        <v>2</v>
      </c>
      <c r="G4" s="26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30"/>
      <c r="B5" s="30"/>
      <c r="C5" s="30"/>
      <c r="D5" s="21" t="s">
        <v>46</v>
      </c>
      <c r="E5" s="21">
        <v>1</v>
      </c>
      <c r="F5" s="21">
        <v>4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3" t="s">
        <v>47</v>
      </c>
      <c r="E6" s="23">
        <v>1</v>
      </c>
      <c r="F6" s="23">
        <v>1</v>
      </c>
      <c r="G6" s="26"/>
      <c r="H6" s="10"/>
      <c r="I6" s="6" t="s">
        <v>48</v>
      </c>
      <c r="J6" s="6">
        <f>SUM(J3,M4)</f>
        <v>64.75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21" t="s">
        <v>49</v>
      </c>
      <c r="E7" s="21">
        <v>1</v>
      </c>
      <c r="F7" s="21">
        <v>0.25</v>
      </c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3" t="s">
        <v>50</v>
      </c>
      <c r="E8" s="23">
        <v>1</v>
      </c>
      <c r="F8" s="23">
        <v>2</v>
      </c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21" t="s">
        <v>51</v>
      </c>
      <c r="E9" s="21">
        <v>1</v>
      </c>
      <c r="F9" s="21">
        <v>1</v>
      </c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3" t="s">
        <v>52</v>
      </c>
      <c r="E10" s="23">
        <v>1</v>
      </c>
      <c r="F10" s="23">
        <v>27</v>
      </c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31" customWidth="1"/>
    <col min="2" max="2" width="12.3984375" style="31" customWidth="1"/>
    <col min="3" max="3" width="10.09765625" style="31" customWidth="1"/>
    <col min="4" max="4" width="18.3984375" style="31" customWidth="1"/>
    <col min="5" max="5" width="13.3984375" style="31" customWidth="1"/>
    <col min="6" max="6" width="13.09765625" style="31" customWidth="1"/>
    <col min="7" max="8" width="6.59765625" style="31" customWidth="1"/>
    <col min="9" max="9" width="14.59765625" style="31" customWidth="1"/>
    <col min="10" max="10" width="15.3984375" style="31" customWidth="1"/>
    <col min="11" max="11" width="6.59765625" style="31" customWidth="1"/>
    <col min="12" max="12" width="14.59765625" style="31" customWidth="1"/>
    <col min="13" max="13" width="8" style="31" customWidth="1"/>
    <col min="14" max="256" width="6.59765625" style="31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53</v>
      </c>
      <c r="E2" s="18">
        <v>0.3</v>
      </c>
      <c r="F2" s="18">
        <v>1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30" t="s">
        <v>84</v>
      </c>
      <c r="E3" s="30">
        <v>2</v>
      </c>
      <c r="F3" s="30">
        <v>2</v>
      </c>
      <c r="G3" s="26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9"/>
      <c r="E4" s="29"/>
      <c r="F4" s="29"/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30"/>
      <c r="E5" s="30"/>
      <c r="F5" s="30"/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/>
      <c r="E6" s="29"/>
      <c r="F6" s="29"/>
      <c r="G6" s="26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I15" sqref="I15"/>
    </sheetView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2.8984375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32" t="s">
        <v>91</v>
      </c>
      <c r="B2" s="32">
        <v>1</v>
      </c>
      <c r="C2" s="32">
        <v>1</v>
      </c>
      <c r="D2" s="18" t="s">
        <v>54</v>
      </c>
      <c r="E2" s="18">
        <v>1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55</v>
      </c>
      <c r="E3" s="21">
        <v>1</v>
      </c>
      <c r="F3" s="21">
        <v>3</v>
      </c>
      <c r="G3" s="26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1</v>
      </c>
    </row>
    <row r="4" spans="1:13" ht="17.100000000000001" customHeight="1" x14ac:dyDescent="0.25">
      <c r="A4" s="29"/>
      <c r="B4" s="29"/>
      <c r="C4" s="29"/>
      <c r="D4" s="23" t="s">
        <v>56</v>
      </c>
      <c r="E4" s="23">
        <v>0</v>
      </c>
      <c r="F4" s="23">
        <v>3</v>
      </c>
      <c r="G4" s="26"/>
      <c r="H4" s="12"/>
      <c r="I4" s="9"/>
      <c r="J4" s="9"/>
      <c r="K4" s="10"/>
      <c r="L4" s="6" t="s">
        <v>45</v>
      </c>
      <c r="M4" s="6">
        <f>M3*Task_Table!H5</f>
        <v>16</v>
      </c>
    </row>
    <row r="5" spans="1:13" ht="17.100000000000001" customHeight="1" x14ac:dyDescent="0.25">
      <c r="A5" s="30"/>
      <c r="B5" s="30"/>
      <c r="C5" s="30"/>
      <c r="D5" s="21" t="s">
        <v>57</v>
      </c>
      <c r="E5" s="21">
        <v>0</v>
      </c>
      <c r="F5" s="21">
        <v>3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3" t="s">
        <v>58</v>
      </c>
      <c r="E6" s="29">
        <v>1</v>
      </c>
      <c r="F6" s="29">
        <v>5</v>
      </c>
      <c r="G6" s="26"/>
      <c r="H6" s="10"/>
      <c r="I6" s="6" t="s">
        <v>48</v>
      </c>
      <c r="J6" s="6">
        <f>SUM(J3,M4)</f>
        <v>44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43" t="s">
        <v>85</v>
      </c>
      <c r="E7" s="30">
        <v>12</v>
      </c>
      <c r="F7" s="30">
        <v>12</v>
      </c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A2" sqref="A2:C2"/>
    </sheetView>
  </sheetViews>
  <sheetFormatPr defaultColWidth="6.59765625" defaultRowHeight="15" customHeight="1" x14ac:dyDescent="0.2"/>
  <cols>
    <col min="1" max="1" width="24.59765625" style="34" customWidth="1"/>
    <col min="2" max="2" width="12.3984375" style="34" customWidth="1"/>
    <col min="3" max="3" width="10.09765625" style="34" customWidth="1"/>
    <col min="4" max="4" width="17.59765625" style="34" customWidth="1"/>
    <col min="5" max="5" width="13.3984375" style="34" customWidth="1"/>
    <col min="6" max="6" width="13.09765625" style="34" customWidth="1"/>
    <col min="7" max="8" width="6.59765625" style="34" customWidth="1"/>
    <col min="9" max="9" width="14.59765625" style="34" customWidth="1"/>
    <col min="10" max="10" width="9.8984375" style="34" customWidth="1"/>
    <col min="11" max="11" width="6.59765625" style="34" customWidth="1"/>
    <col min="12" max="12" width="14.59765625" style="34" customWidth="1"/>
    <col min="13" max="13" width="8" style="34" customWidth="1"/>
    <col min="14" max="256" width="6.59765625" style="34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32" t="s">
        <v>91</v>
      </c>
      <c r="B2" s="32">
        <v>1</v>
      </c>
      <c r="C2" s="32">
        <v>1</v>
      </c>
      <c r="D2" s="18" t="s">
        <v>59</v>
      </c>
      <c r="E2" s="18">
        <v>0.5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60</v>
      </c>
      <c r="E3" s="21">
        <v>2</v>
      </c>
      <c r="F3" s="21">
        <v>2</v>
      </c>
      <c r="G3" s="26"/>
      <c r="H3" s="10"/>
      <c r="I3" s="6" t="s">
        <v>42</v>
      </c>
      <c r="J3" s="6">
        <f>SUM(F2:F29)</f>
        <v>22.25</v>
      </c>
      <c r="K3" s="4"/>
      <c r="L3" s="6" t="s">
        <v>43</v>
      </c>
      <c r="M3" s="6">
        <f>SUM(C2:C29)</f>
        <v>1</v>
      </c>
    </row>
    <row r="4" spans="1:13" ht="17.100000000000001" customHeight="1" x14ac:dyDescent="0.25">
      <c r="A4" s="29"/>
      <c r="B4" s="29"/>
      <c r="C4" s="29"/>
      <c r="D4" s="23" t="s">
        <v>61</v>
      </c>
      <c r="E4" s="23">
        <v>2</v>
      </c>
      <c r="F4" s="23">
        <v>2</v>
      </c>
      <c r="G4" s="26"/>
      <c r="H4" s="12"/>
      <c r="I4" s="9"/>
      <c r="J4" s="9"/>
      <c r="K4" s="10"/>
      <c r="L4" s="6" t="s">
        <v>45</v>
      </c>
      <c r="M4" s="6">
        <f>M3*Task_Table!H5</f>
        <v>16</v>
      </c>
    </row>
    <row r="5" spans="1:13" ht="17.100000000000001" customHeight="1" x14ac:dyDescent="0.25">
      <c r="A5" s="30"/>
      <c r="B5" s="30"/>
      <c r="C5" s="30"/>
      <c r="D5" s="21" t="s">
        <v>62</v>
      </c>
      <c r="E5" s="21">
        <v>1</v>
      </c>
      <c r="F5" s="21">
        <v>1.25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43" t="s">
        <v>85</v>
      </c>
      <c r="E6" s="30">
        <v>12</v>
      </c>
      <c r="F6" s="30">
        <v>15</v>
      </c>
      <c r="G6" s="26"/>
      <c r="H6" s="10"/>
      <c r="I6" s="6" t="s">
        <v>48</v>
      </c>
      <c r="J6" s="6">
        <f>SUM(J3,M4)</f>
        <v>38.25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5" customWidth="1"/>
    <col min="2" max="2" width="12.3984375" style="35" customWidth="1"/>
    <col min="3" max="3" width="10.09765625" style="35" customWidth="1"/>
    <col min="4" max="4" width="18.3984375" style="35" customWidth="1"/>
    <col min="5" max="5" width="13.3984375" style="35" customWidth="1"/>
    <col min="6" max="6" width="13.09765625" style="35" customWidth="1"/>
    <col min="7" max="8" width="6.59765625" style="35" customWidth="1"/>
    <col min="9" max="10" width="14.59765625" style="35" customWidth="1"/>
    <col min="11" max="11" width="6.59765625" style="35" customWidth="1"/>
    <col min="12" max="12" width="14.59765625" style="35" customWidth="1"/>
    <col min="13" max="13" width="8" style="35" customWidth="1"/>
    <col min="14" max="256" width="6.59765625" style="35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63</v>
      </c>
      <c r="E2" s="18">
        <v>1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64</v>
      </c>
      <c r="E3" s="21">
        <v>1</v>
      </c>
      <c r="F3" s="21">
        <v>1</v>
      </c>
      <c r="G3" s="26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3" t="s">
        <v>65</v>
      </c>
      <c r="E4" s="23">
        <v>10</v>
      </c>
      <c r="F4" s="23">
        <v>38</v>
      </c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21" t="s">
        <v>51</v>
      </c>
      <c r="E5" s="21">
        <v>3</v>
      </c>
      <c r="F5" s="21">
        <v>2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 t="s">
        <v>90</v>
      </c>
      <c r="E6" s="29">
        <v>2</v>
      </c>
      <c r="F6" s="29">
        <v>5</v>
      </c>
      <c r="G6" s="26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21" sqref="B21"/>
    </sheetView>
  </sheetViews>
  <sheetFormatPr defaultColWidth="6.59765625" defaultRowHeight="15" customHeight="1" x14ac:dyDescent="0.2"/>
  <cols>
    <col min="1" max="1" width="24.59765625" style="36" customWidth="1"/>
    <col min="2" max="2" width="12.3984375" style="36" customWidth="1"/>
    <col min="3" max="3" width="10.09765625" style="36" customWidth="1"/>
    <col min="4" max="4" width="19.3984375" style="36" customWidth="1"/>
    <col min="5" max="5" width="13.3984375" style="36" customWidth="1"/>
    <col min="6" max="6" width="13.09765625" style="36" customWidth="1"/>
    <col min="7" max="8" width="6.59765625" style="36" customWidth="1"/>
    <col min="9" max="10" width="14.59765625" style="36" customWidth="1"/>
    <col min="11" max="11" width="6.59765625" style="36" customWidth="1"/>
    <col min="12" max="12" width="14.59765625" style="36" customWidth="1"/>
    <col min="13" max="13" width="8" style="36" customWidth="1"/>
    <col min="14" max="256" width="6.59765625" style="36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18" t="s">
        <v>66</v>
      </c>
      <c r="B2" s="18">
        <v>1</v>
      </c>
      <c r="C2" s="18">
        <v>0</v>
      </c>
      <c r="D2" s="18" t="s">
        <v>51</v>
      </c>
      <c r="E2" s="18">
        <v>3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43" t="s">
        <v>93</v>
      </c>
      <c r="E3" s="30">
        <v>3</v>
      </c>
      <c r="F3" s="30">
        <v>3</v>
      </c>
      <c r="G3" s="26"/>
      <c r="H3" s="10"/>
      <c r="I3" s="6" t="s">
        <v>42</v>
      </c>
      <c r="J3" s="6">
        <f>SUM(F2:F29)</f>
        <v>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9"/>
      <c r="E4" s="29"/>
      <c r="F4" s="29"/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30"/>
      <c r="E5" s="30"/>
      <c r="F5" s="30"/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/>
      <c r="E6" s="29"/>
      <c r="F6" s="29"/>
      <c r="G6" s="26"/>
      <c r="H6" s="10"/>
      <c r="I6" s="6" t="s">
        <v>48</v>
      </c>
      <c r="J6" s="6">
        <f>SUM(J3,M4)</f>
        <v>5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G9" sqref="G9"/>
    </sheetView>
  </sheetViews>
  <sheetFormatPr defaultColWidth="6.59765625" defaultRowHeight="15" customHeight="1" x14ac:dyDescent="0.2"/>
  <cols>
    <col min="1" max="1" width="24.59765625" style="37" customWidth="1"/>
    <col min="2" max="2" width="12.3984375" style="37" customWidth="1"/>
    <col min="3" max="3" width="10.09765625" style="37" customWidth="1"/>
    <col min="4" max="4" width="26.59765625" style="37" customWidth="1"/>
    <col min="5" max="5" width="13.3984375" style="37" customWidth="1"/>
    <col min="6" max="6" width="13.09765625" style="37" customWidth="1"/>
    <col min="7" max="8" width="6.59765625" style="37" customWidth="1"/>
    <col min="9" max="9" width="14.59765625" style="37" customWidth="1"/>
    <col min="10" max="10" width="9.8984375" style="37" customWidth="1"/>
    <col min="11" max="11" width="6.59765625" style="37" customWidth="1"/>
    <col min="12" max="12" width="14.59765625" style="37" customWidth="1"/>
    <col min="13" max="13" width="8" style="37" customWidth="1"/>
    <col min="14" max="256" width="6.59765625" style="37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51</v>
      </c>
      <c r="E2" s="18">
        <v>2</v>
      </c>
      <c r="F2" s="18">
        <v>2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67</v>
      </c>
      <c r="E3" s="21">
        <v>0.5</v>
      </c>
      <c r="F3" s="21">
        <v>0.5</v>
      </c>
      <c r="G3" s="26"/>
      <c r="H3" s="10"/>
      <c r="I3" s="6" t="s">
        <v>42</v>
      </c>
      <c r="J3" s="6">
        <f>SUM(F2:F29)</f>
        <v>12.5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3" t="s">
        <v>68</v>
      </c>
      <c r="E4" s="29">
        <v>1</v>
      </c>
      <c r="F4" s="29">
        <v>3</v>
      </c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43" t="s">
        <v>86</v>
      </c>
      <c r="E5" s="30">
        <v>1</v>
      </c>
      <c r="F5" s="30">
        <v>3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29" t="s">
        <v>92</v>
      </c>
      <c r="E6" s="29">
        <v>2</v>
      </c>
      <c r="F6" s="29">
        <v>4</v>
      </c>
      <c r="G6" s="26"/>
      <c r="H6" s="10"/>
      <c r="I6" s="6" t="s">
        <v>48</v>
      </c>
      <c r="J6" s="6">
        <f>SUM(J3,M4)</f>
        <v>12.5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1" sqref="C11"/>
    </sheetView>
  </sheetViews>
  <sheetFormatPr defaultColWidth="6.59765625" defaultRowHeight="15" customHeight="1" x14ac:dyDescent="0.2"/>
  <cols>
    <col min="1" max="1" width="24.59765625" style="38" customWidth="1"/>
    <col min="2" max="2" width="12.3984375" style="38" customWidth="1"/>
    <col min="3" max="3" width="10.09765625" style="38" customWidth="1"/>
    <col min="4" max="4" width="22" style="38" customWidth="1"/>
    <col min="5" max="5" width="13.3984375" style="38" customWidth="1"/>
    <col min="6" max="6" width="13.09765625" style="38" customWidth="1"/>
    <col min="7" max="8" width="6.59765625" style="38" customWidth="1"/>
    <col min="9" max="9" width="14.59765625" style="38" customWidth="1"/>
    <col min="10" max="10" width="9.8984375" style="38" customWidth="1"/>
    <col min="11" max="11" width="6.59765625" style="38" customWidth="1"/>
    <col min="12" max="12" width="14.59765625" style="38" customWidth="1"/>
    <col min="13" max="13" width="8" style="38" customWidth="1"/>
    <col min="14" max="256" width="6.59765625" style="38" customWidth="1"/>
  </cols>
  <sheetData>
    <row r="1" spans="1:13" ht="17.45" customHeight="1" x14ac:dyDescent="0.25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26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32"/>
      <c r="B2" s="32"/>
      <c r="C2" s="32"/>
      <c r="D2" s="18" t="s">
        <v>69</v>
      </c>
      <c r="E2" s="18">
        <v>1</v>
      </c>
      <c r="F2" s="18">
        <v>3</v>
      </c>
      <c r="G2" s="26"/>
      <c r="H2" s="12"/>
      <c r="I2" s="27"/>
      <c r="J2" s="27"/>
      <c r="K2" s="12"/>
      <c r="L2" s="28"/>
      <c r="M2" s="28"/>
    </row>
    <row r="3" spans="1:13" ht="17.100000000000001" customHeight="1" x14ac:dyDescent="0.25">
      <c r="A3" s="30"/>
      <c r="B3" s="30"/>
      <c r="C3" s="30"/>
      <c r="D3" s="21" t="s">
        <v>70</v>
      </c>
      <c r="E3" s="21">
        <v>3</v>
      </c>
      <c r="F3" s="21">
        <v>2</v>
      </c>
      <c r="G3" s="26"/>
      <c r="H3" s="10"/>
      <c r="I3" s="6" t="s">
        <v>42</v>
      </c>
      <c r="J3" s="6">
        <f>SUM(F2:F29)</f>
        <v>30.5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9"/>
      <c r="B4" s="29"/>
      <c r="C4" s="29"/>
      <c r="D4" s="23" t="s">
        <v>71</v>
      </c>
      <c r="E4" s="23">
        <v>0.1</v>
      </c>
      <c r="F4" s="23">
        <v>0.5</v>
      </c>
      <c r="G4" s="26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0"/>
      <c r="B5" s="30"/>
      <c r="C5" s="30"/>
      <c r="D5" s="21" t="s">
        <v>72</v>
      </c>
      <c r="E5" s="30">
        <v>1</v>
      </c>
      <c r="F5" s="30">
        <v>1</v>
      </c>
      <c r="G5" s="26"/>
      <c r="H5" s="12"/>
      <c r="I5" s="28"/>
      <c r="J5" s="28"/>
      <c r="K5" s="12"/>
      <c r="L5" s="9"/>
      <c r="M5" s="9"/>
    </row>
    <row r="6" spans="1:13" ht="17.100000000000001" customHeight="1" x14ac:dyDescent="0.25">
      <c r="A6" s="29"/>
      <c r="B6" s="29"/>
      <c r="C6" s="29"/>
      <c r="D6" s="44" t="s">
        <v>87</v>
      </c>
      <c r="E6" s="29">
        <v>5</v>
      </c>
      <c r="F6" s="29">
        <v>24</v>
      </c>
      <c r="G6" s="26"/>
      <c r="H6" s="10"/>
      <c r="I6" s="6" t="s">
        <v>48</v>
      </c>
      <c r="J6" s="6">
        <f>SUM(J3,M4)</f>
        <v>30.5</v>
      </c>
      <c r="K6" s="5"/>
      <c r="L6" s="12"/>
      <c r="M6" s="12"/>
    </row>
    <row r="7" spans="1:13" ht="17.100000000000001" customHeight="1" x14ac:dyDescent="0.25">
      <c r="A7" s="30"/>
      <c r="B7" s="30"/>
      <c r="C7" s="30"/>
      <c r="D7" s="30"/>
      <c r="E7" s="30"/>
      <c r="F7" s="30"/>
      <c r="G7" s="26"/>
      <c r="H7" s="12"/>
      <c r="I7" s="9"/>
      <c r="J7" s="9"/>
      <c r="K7" s="12"/>
      <c r="L7" s="12"/>
      <c r="M7" s="12"/>
    </row>
    <row r="8" spans="1:13" ht="17.100000000000001" customHeight="1" x14ac:dyDescent="0.25">
      <c r="A8" s="29"/>
      <c r="B8" s="29"/>
      <c r="C8" s="29"/>
      <c r="D8" s="29"/>
      <c r="E8" s="29"/>
      <c r="F8" s="29"/>
      <c r="G8" s="26"/>
      <c r="H8" s="12"/>
      <c r="I8" s="12"/>
      <c r="J8" s="12"/>
      <c r="K8" s="12"/>
      <c r="L8" s="12"/>
      <c r="M8" s="12"/>
    </row>
    <row r="9" spans="1:13" ht="17.100000000000001" customHeight="1" x14ac:dyDescent="0.25">
      <c r="A9" s="30"/>
      <c r="B9" s="30"/>
      <c r="C9" s="30"/>
      <c r="D9" s="30"/>
      <c r="E9" s="30"/>
      <c r="F9" s="30"/>
      <c r="G9" s="26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9"/>
      <c r="B10" s="29"/>
      <c r="C10" s="29"/>
      <c r="D10" s="29"/>
      <c r="E10" s="29"/>
      <c r="F10" s="29"/>
      <c r="G10" s="26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0"/>
      <c r="B11" s="30"/>
      <c r="C11" s="30"/>
      <c r="D11" s="30"/>
      <c r="E11" s="30"/>
      <c r="F11" s="30"/>
      <c r="G11" s="26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9"/>
      <c r="B12" s="29"/>
      <c r="C12" s="29"/>
      <c r="D12" s="29"/>
      <c r="E12" s="29"/>
      <c r="F12" s="29"/>
      <c r="G12" s="26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0"/>
      <c r="B13" s="30"/>
      <c r="C13" s="30"/>
      <c r="D13" s="30"/>
      <c r="E13" s="30"/>
      <c r="F13" s="30"/>
      <c r="G13" s="26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9"/>
      <c r="B14" s="29"/>
      <c r="C14" s="29"/>
      <c r="D14" s="29"/>
      <c r="E14" s="29"/>
      <c r="F14" s="29"/>
      <c r="G14" s="26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0"/>
      <c r="B15" s="30"/>
      <c r="C15" s="30"/>
      <c r="D15" s="30"/>
      <c r="E15" s="30"/>
      <c r="F15" s="30"/>
      <c r="G15" s="26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9"/>
      <c r="B16" s="29"/>
      <c r="C16" s="29"/>
      <c r="D16" s="29"/>
      <c r="E16" s="29"/>
      <c r="F16" s="29"/>
      <c r="G16" s="26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0"/>
      <c r="B17" s="30"/>
      <c r="C17" s="30"/>
      <c r="D17" s="30"/>
      <c r="E17" s="30"/>
      <c r="F17" s="30"/>
      <c r="G17" s="26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9"/>
      <c r="B18" s="29"/>
      <c r="C18" s="29"/>
      <c r="D18" s="29"/>
      <c r="E18" s="29"/>
      <c r="F18" s="29"/>
      <c r="G18" s="26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0"/>
      <c r="B19" s="30"/>
      <c r="C19" s="30"/>
      <c r="D19" s="30"/>
      <c r="E19" s="30"/>
      <c r="F19" s="30"/>
      <c r="G19" s="26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9"/>
      <c r="B20" s="29"/>
      <c r="C20" s="29"/>
      <c r="D20" s="29"/>
      <c r="E20" s="29"/>
      <c r="F20" s="29"/>
      <c r="G20" s="26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0"/>
      <c r="B21" s="30"/>
      <c r="C21" s="30"/>
      <c r="D21" s="30"/>
      <c r="E21" s="30"/>
      <c r="F21" s="30"/>
      <c r="G21" s="26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9"/>
      <c r="B22" s="29"/>
      <c r="C22" s="29"/>
      <c r="D22" s="29"/>
      <c r="E22" s="29"/>
      <c r="F22" s="29"/>
      <c r="G22" s="26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0"/>
      <c r="B23" s="30"/>
      <c r="C23" s="30"/>
      <c r="D23" s="30"/>
      <c r="E23" s="30"/>
      <c r="F23" s="30"/>
      <c r="G23" s="26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9"/>
      <c r="B24" s="29"/>
      <c r="C24" s="29"/>
      <c r="D24" s="29"/>
      <c r="E24" s="29"/>
      <c r="F24" s="29"/>
      <c r="G24" s="26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0"/>
      <c r="B25" s="30"/>
      <c r="C25" s="30"/>
      <c r="D25" s="30"/>
      <c r="E25" s="30"/>
      <c r="F25" s="30"/>
      <c r="G25" s="26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9"/>
      <c r="B26" s="29"/>
      <c r="C26" s="29"/>
      <c r="D26" s="29"/>
      <c r="E26" s="29"/>
      <c r="F26" s="29"/>
      <c r="G26" s="26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0"/>
      <c r="B27" s="30"/>
      <c r="C27" s="30"/>
      <c r="D27" s="30"/>
      <c r="E27" s="30"/>
      <c r="F27" s="30"/>
      <c r="G27" s="26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9"/>
      <c r="B28" s="29"/>
      <c r="C28" s="29"/>
      <c r="D28" s="29"/>
      <c r="E28" s="29"/>
      <c r="F28" s="29"/>
      <c r="G28" s="26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0"/>
      <c r="B29" s="30"/>
      <c r="C29" s="30"/>
      <c r="D29" s="30"/>
      <c r="E29" s="30"/>
      <c r="F29" s="30"/>
      <c r="G29" s="26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cormac. brady</cp:lastModifiedBy>
  <dcterms:modified xsi:type="dcterms:W3CDTF">2015-02-16T11:23:35Z</dcterms:modified>
</cp:coreProperties>
</file>