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S9 Win 8.1\Desktop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" l="1"/>
  <c r="W18" i="1" s="1"/>
  <c r="R18" i="1"/>
  <c r="O18" i="1"/>
  <c r="U18" i="1" s="1"/>
  <c r="N18" i="1"/>
  <c r="M18" i="1"/>
  <c r="L18" i="1"/>
  <c r="T18" i="1" s="1"/>
  <c r="K18" i="1"/>
  <c r="J18" i="1"/>
  <c r="I18" i="1"/>
  <c r="S18" i="1" s="1"/>
  <c r="H18" i="1"/>
  <c r="G18" i="1"/>
  <c r="F18" i="1"/>
  <c r="E18" i="1"/>
  <c r="D18" i="1"/>
  <c r="W17" i="1"/>
  <c r="V17" i="1"/>
  <c r="T17" i="1"/>
  <c r="S17" i="1"/>
  <c r="O17" i="1"/>
  <c r="U17" i="1" s="1"/>
  <c r="N17" i="1"/>
  <c r="M17" i="1"/>
  <c r="L17" i="1"/>
  <c r="K17" i="1"/>
  <c r="J17" i="1"/>
  <c r="I17" i="1"/>
  <c r="H17" i="1"/>
  <c r="G17" i="1"/>
  <c r="F17" i="1"/>
  <c r="R17" i="1" s="1"/>
  <c r="E17" i="1"/>
  <c r="D17" i="1"/>
  <c r="V16" i="1"/>
  <c r="W16" i="1" s="1"/>
  <c r="T16" i="1"/>
  <c r="R16" i="1"/>
  <c r="O16" i="1"/>
  <c r="U16" i="1" s="1"/>
  <c r="N16" i="1"/>
  <c r="M16" i="1"/>
  <c r="L16" i="1"/>
  <c r="K16" i="1"/>
  <c r="J16" i="1"/>
  <c r="I16" i="1"/>
  <c r="S16" i="1" s="1"/>
  <c r="H16" i="1"/>
  <c r="G16" i="1"/>
  <c r="F16" i="1"/>
  <c r="E16" i="1"/>
  <c r="D16" i="1"/>
  <c r="W15" i="1"/>
  <c r="V15" i="1"/>
  <c r="U15" i="1"/>
  <c r="X15" i="1" s="1"/>
  <c r="Y15" i="1" s="1"/>
  <c r="S15" i="1"/>
  <c r="P15" i="1"/>
  <c r="AB15" i="1" s="1"/>
  <c r="AC15" i="1" s="1"/>
  <c r="O15" i="1"/>
  <c r="N15" i="1"/>
  <c r="M15" i="1"/>
  <c r="L15" i="1"/>
  <c r="T15" i="1" s="1"/>
  <c r="K15" i="1"/>
  <c r="J15" i="1"/>
  <c r="I15" i="1"/>
  <c r="H15" i="1"/>
  <c r="G15" i="1"/>
  <c r="F15" i="1"/>
  <c r="R15" i="1" s="1"/>
  <c r="E15" i="1"/>
  <c r="D15" i="1"/>
  <c r="V14" i="1"/>
  <c r="W14" i="1" s="1"/>
  <c r="T14" i="1"/>
  <c r="R14" i="1"/>
  <c r="O14" i="1"/>
  <c r="U14" i="1" s="1"/>
  <c r="N14" i="1"/>
  <c r="M14" i="1"/>
  <c r="L14" i="1"/>
  <c r="K14" i="1"/>
  <c r="J14" i="1"/>
  <c r="I14" i="1"/>
  <c r="S14" i="1" s="1"/>
  <c r="H14" i="1"/>
  <c r="G14" i="1"/>
  <c r="F14" i="1"/>
  <c r="E14" i="1"/>
  <c r="D14" i="1"/>
  <c r="W13" i="1"/>
  <c r="V13" i="1"/>
  <c r="U13" i="1"/>
  <c r="Z13" i="1" s="1"/>
  <c r="AA13" i="1" s="1"/>
  <c r="S13" i="1"/>
  <c r="P13" i="1"/>
  <c r="AB13" i="1" s="1"/>
  <c r="AC13" i="1" s="1"/>
  <c r="O13" i="1"/>
  <c r="N13" i="1"/>
  <c r="M13" i="1"/>
  <c r="L13" i="1"/>
  <c r="T13" i="1" s="1"/>
  <c r="K13" i="1"/>
  <c r="J13" i="1"/>
  <c r="I13" i="1"/>
  <c r="H13" i="1"/>
  <c r="G13" i="1"/>
  <c r="F13" i="1"/>
  <c r="R13" i="1" s="1"/>
  <c r="E13" i="1"/>
  <c r="D13" i="1"/>
  <c r="V12" i="1"/>
  <c r="W12" i="1" s="1"/>
  <c r="T12" i="1"/>
  <c r="R12" i="1"/>
  <c r="O12" i="1"/>
  <c r="U12" i="1" s="1"/>
  <c r="N12" i="1"/>
  <c r="M12" i="1"/>
  <c r="L12" i="1"/>
  <c r="K12" i="1"/>
  <c r="J12" i="1"/>
  <c r="I12" i="1"/>
  <c r="S12" i="1" s="1"/>
  <c r="H12" i="1"/>
  <c r="G12" i="1"/>
  <c r="F12" i="1"/>
  <c r="E12" i="1"/>
  <c r="D12" i="1"/>
  <c r="W11" i="1"/>
  <c r="V11" i="1"/>
  <c r="U11" i="1"/>
  <c r="X11" i="1" s="1"/>
  <c r="Y11" i="1" s="1"/>
  <c r="S11" i="1"/>
  <c r="P11" i="1"/>
  <c r="AB11" i="1" s="1"/>
  <c r="AC11" i="1" s="1"/>
  <c r="O11" i="1"/>
  <c r="N11" i="1"/>
  <c r="M11" i="1"/>
  <c r="L11" i="1"/>
  <c r="T11" i="1" s="1"/>
  <c r="K11" i="1"/>
  <c r="J11" i="1"/>
  <c r="I11" i="1"/>
  <c r="H11" i="1"/>
  <c r="G11" i="1"/>
  <c r="F11" i="1"/>
  <c r="R11" i="1" s="1"/>
  <c r="E11" i="1"/>
  <c r="D11" i="1"/>
  <c r="V10" i="1"/>
  <c r="W10" i="1" s="1"/>
  <c r="T10" i="1"/>
  <c r="R10" i="1"/>
  <c r="O10" i="1"/>
  <c r="U10" i="1" s="1"/>
  <c r="N10" i="1"/>
  <c r="M10" i="1"/>
  <c r="L10" i="1"/>
  <c r="K10" i="1"/>
  <c r="J10" i="1"/>
  <c r="I10" i="1"/>
  <c r="S10" i="1" s="1"/>
  <c r="H10" i="1"/>
  <c r="G10" i="1"/>
  <c r="F10" i="1"/>
  <c r="E10" i="1"/>
  <c r="D10" i="1"/>
  <c r="W9" i="1"/>
  <c r="V9" i="1"/>
  <c r="U9" i="1"/>
  <c r="Z9" i="1" s="1"/>
  <c r="AA9" i="1" s="1"/>
  <c r="S9" i="1"/>
  <c r="P9" i="1"/>
  <c r="AB9" i="1" s="1"/>
  <c r="AC9" i="1" s="1"/>
  <c r="O9" i="1"/>
  <c r="N9" i="1"/>
  <c r="M9" i="1"/>
  <c r="L9" i="1"/>
  <c r="T9" i="1" s="1"/>
  <c r="K9" i="1"/>
  <c r="J9" i="1"/>
  <c r="I9" i="1"/>
  <c r="H9" i="1"/>
  <c r="G9" i="1"/>
  <c r="F9" i="1"/>
  <c r="R9" i="1" s="1"/>
  <c r="E9" i="1"/>
  <c r="D9" i="1"/>
  <c r="V8" i="1"/>
  <c r="W8" i="1" s="1"/>
  <c r="T8" i="1"/>
  <c r="R8" i="1"/>
  <c r="O8" i="1"/>
  <c r="U8" i="1" s="1"/>
  <c r="N8" i="1"/>
  <c r="M8" i="1"/>
  <c r="L8" i="1"/>
  <c r="K8" i="1"/>
  <c r="J8" i="1"/>
  <c r="I8" i="1"/>
  <c r="S8" i="1" s="1"/>
  <c r="H8" i="1"/>
  <c r="G8" i="1"/>
  <c r="F8" i="1"/>
  <c r="E8" i="1"/>
  <c r="D8" i="1"/>
  <c r="W7" i="1"/>
  <c r="V7" i="1"/>
  <c r="U7" i="1"/>
  <c r="X7" i="1" s="1"/>
  <c r="Y7" i="1" s="1"/>
  <c r="S7" i="1"/>
  <c r="P7" i="1"/>
  <c r="AB7" i="1" s="1"/>
  <c r="AC7" i="1" s="1"/>
  <c r="O7" i="1"/>
  <c r="N7" i="1"/>
  <c r="M7" i="1"/>
  <c r="L7" i="1"/>
  <c r="T7" i="1" s="1"/>
  <c r="K7" i="1"/>
  <c r="J7" i="1"/>
  <c r="I7" i="1"/>
  <c r="H7" i="1"/>
  <c r="G7" i="1"/>
  <c r="F7" i="1"/>
  <c r="R7" i="1" s="1"/>
  <c r="E7" i="1"/>
  <c r="D7" i="1"/>
  <c r="V6" i="1"/>
  <c r="W6" i="1" s="1"/>
  <c r="T6" i="1"/>
  <c r="R6" i="1"/>
  <c r="O6" i="1"/>
  <c r="U6" i="1" s="1"/>
  <c r="N6" i="1"/>
  <c r="M6" i="1"/>
  <c r="L6" i="1"/>
  <c r="K6" i="1"/>
  <c r="J6" i="1"/>
  <c r="I6" i="1"/>
  <c r="S6" i="1" s="1"/>
  <c r="H6" i="1"/>
  <c r="G6" i="1"/>
  <c r="F6" i="1"/>
  <c r="E6" i="1"/>
  <c r="D6" i="1"/>
  <c r="Z17" i="1" l="1"/>
  <c r="AA17" i="1" s="1"/>
  <c r="X17" i="1"/>
  <c r="Y17" i="1" s="1"/>
  <c r="X18" i="1"/>
  <c r="Y18" i="1" s="1"/>
  <c r="Z18" i="1"/>
  <c r="AA18" i="1" s="1"/>
  <c r="X6" i="1"/>
  <c r="Y6" i="1" s="1"/>
  <c r="Z6" i="1"/>
  <c r="AA6" i="1" s="1"/>
  <c r="Z8" i="1"/>
  <c r="AA8" i="1" s="1"/>
  <c r="X8" i="1"/>
  <c r="Y8" i="1" s="1"/>
  <c r="Z10" i="1"/>
  <c r="AA10" i="1" s="1"/>
  <c r="X10" i="1"/>
  <c r="Y10" i="1" s="1"/>
  <c r="Z12" i="1"/>
  <c r="AA12" i="1" s="1"/>
  <c r="X12" i="1"/>
  <c r="Y12" i="1" s="1"/>
  <c r="X14" i="1"/>
  <c r="Y14" i="1" s="1"/>
  <c r="Z14" i="1"/>
  <c r="AA14" i="1" s="1"/>
  <c r="Z16" i="1"/>
  <c r="AA16" i="1" s="1"/>
  <c r="X16" i="1"/>
  <c r="Y16" i="1" s="1"/>
  <c r="Z7" i="1"/>
  <c r="AA7" i="1" s="1"/>
  <c r="P8" i="1"/>
  <c r="AB8" i="1" s="1"/>
  <c r="AC8" i="1" s="1"/>
  <c r="X9" i="1"/>
  <c r="Y9" i="1" s="1"/>
  <c r="Z11" i="1"/>
  <c r="AA11" i="1" s="1"/>
  <c r="P12" i="1"/>
  <c r="AB12" i="1" s="1"/>
  <c r="AC12" i="1" s="1"/>
  <c r="X13" i="1"/>
  <c r="Y13" i="1" s="1"/>
  <c r="Z15" i="1"/>
  <c r="AA15" i="1" s="1"/>
  <c r="P16" i="1"/>
  <c r="AB16" i="1" s="1"/>
  <c r="AC16" i="1" s="1"/>
  <c r="P17" i="1"/>
  <c r="AB17" i="1" s="1"/>
  <c r="AC17" i="1" s="1"/>
  <c r="P6" i="1"/>
  <c r="AB6" i="1" s="1"/>
  <c r="AC6" i="1" s="1"/>
  <c r="P10" i="1"/>
  <c r="AB10" i="1" s="1"/>
  <c r="AC10" i="1" s="1"/>
  <c r="P14" i="1"/>
  <c r="AB14" i="1" s="1"/>
  <c r="AC14" i="1" s="1"/>
  <c r="P18" i="1"/>
  <c r="AB18" i="1" s="1"/>
  <c r="AC18" i="1" s="1"/>
</calcChain>
</file>

<file path=xl/sharedStrings.xml><?xml version="1.0" encoding="utf-8"?>
<sst xmlns="http://schemas.openxmlformats.org/spreadsheetml/2006/main" count="50" uniqueCount="44">
  <si>
    <t>THỊ PHẦN THUÊ BAO PHÁT SINH CƯỚC</t>
  </si>
  <si>
    <t>NĂM 2014</t>
  </si>
  <si>
    <t>STT</t>
  </si>
  <si>
    <t>ĐƠN VỊ</t>
  </si>
  <si>
    <t>KH 2014</t>
  </si>
  <si>
    <t>THỰC HIỆN</t>
  </si>
  <si>
    <t>LŨY KẾ TH</t>
  </si>
  <si>
    <t xml:space="preserve">% TH/KH </t>
  </si>
  <si>
    <t>Năm 2014</t>
  </si>
  <si>
    <t>Năm 2013</t>
  </si>
  <si>
    <t>So sánh Quý IV/Quý III</t>
  </si>
  <si>
    <t>So sánh cùng kỳ Quý IV 2013</t>
  </si>
  <si>
    <t>Năm 2014/năm 2013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</si>
  <si>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</si>
  <si>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</si>
  <si>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</si>
  <si>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</si>
  <si>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</si>
  <si>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</si>
  <si>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</si>
  <si>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</si>
  <si>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</si>
  <si>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</si>
  <si>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</si>
  <si>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</si>
  <si>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Quý I</t>
  </si>
  <si>
    <t>Quý II</t>
  </si>
  <si>
    <t>Quý III</t>
  </si>
  <si>
    <t>Quý IV</t>
  </si>
  <si>
    <t xml:space="preserve">Tuyệt đối </t>
  </si>
  <si>
    <t>Tương đối</t>
  </si>
  <si>
    <t>Cần Thơ</t>
  </si>
  <si>
    <t>Hậu Giang</t>
  </si>
  <si>
    <t>An Giang</t>
  </si>
  <si>
    <t>Kiên Giang</t>
  </si>
  <si>
    <t>Cà Mau</t>
  </si>
  <si>
    <t>Bạc Liêu</t>
  </si>
  <si>
    <t>Sóc Trăng</t>
  </si>
  <si>
    <t>Vĩnh Long</t>
  </si>
  <si>
    <t>Trà Vinh</t>
  </si>
  <si>
    <t>Đồng Tháp</t>
  </si>
  <si>
    <t>Tiền Giang</t>
  </si>
  <si>
    <t>Bến Tre</t>
  </si>
  <si>
    <t>TT4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</si>
</sst>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18"/>
      <name val="Times New Roman"/>
      <family val="1"/>
    </font>
    <font>
      <sz val="10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theme="0"/>
      <name val="Times New Roman"/>
      <family val="1"/>
    </font>
    <font>
      <b/>
      <sz val="10"/>
      <name val="Times New Roman"/>
      <family val="1"/>
    </font>
    <font>
      <b/>
      <sz val="9"/>
      <color rgb="FFFF0000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3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0" xfId="2" applyFont="1"/>
    <xf numFmtId="0" fontId="5" fillId="0" borderId="0" xfId="2" applyFont="1"/>
    <xf numFmtId="0" fontId="6" fillId="0" borderId="0" xfId="2" applyFont="1" applyAlignment="1">
      <alignment horizontal="center" vertical="center"/>
    </xf>
    <xf numFmtId="0" fontId="7" fillId="0" borderId="1" xfId="3" applyFont="1" applyBorder="1" applyAlignment="1"/>
    <xf numFmtId="0" fontId="8" fillId="0" borderId="0" xfId="0" applyFont="1"/>
    <xf numFmtId="0" fontId="4" fillId="0" borderId="0" xfId="3" applyFont="1"/>
    <xf numFmtId="0" fontId="5" fillId="0" borderId="0" xfId="3" applyFont="1"/>
    <xf numFmtId="0" fontId="9" fillId="2" borderId="2" xfId="3" applyFont="1" applyFill="1" applyBorder="1" applyAlignment="1">
      <alignment horizontal="center" vertical="center" wrapText="1"/>
    </xf>
    <xf numFmtId="0" fontId="9" fillId="2" borderId="2" xfId="4" applyFont="1" applyFill="1" applyBorder="1" applyAlignment="1">
      <alignment horizontal="center" vertical="center" wrapText="1"/>
    </xf>
    <xf numFmtId="0" fontId="9" fillId="2" borderId="3" xfId="4" applyFont="1" applyFill="1" applyBorder="1" applyAlignment="1">
      <alignment horizontal="center" vertical="center" wrapText="1"/>
    </xf>
    <xf numFmtId="0" fontId="9" fillId="2" borderId="4" xfId="4" applyFont="1" applyFill="1" applyBorder="1" applyAlignment="1">
      <alignment horizontal="center" vertical="center" wrapText="1"/>
    </xf>
    <xf numFmtId="0" fontId="9" fillId="2" borderId="5" xfId="4" applyFont="1" applyFill="1" applyBorder="1" applyAlignment="1">
      <alignment horizontal="center" vertical="center" wrapText="1"/>
    </xf>
    <xf numFmtId="0" fontId="9" fillId="2" borderId="6" xfId="4" applyFont="1" applyFill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0" fontId="10" fillId="2" borderId="3" xfId="4" applyFont="1" applyFill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4" fillId="0" borderId="0" xfId="3" applyFont="1" applyFill="1"/>
    <xf numFmtId="0" fontId="11" fillId="0" borderId="0" xfId="3" applyFont="1" applyFill="1"/>
    <xf numFmtId="0" fontId="9" fillId="2" borderId="5" xfId="4" applyFont="1" applyFill="1" applyBorder="1" applyAlignment="1">
      <alignment horizontal="center" vertical="center" wrapText="1"/>
    </xf>
    <xf numFmtId="0" fontId="9" fillId="2" borderId="7" xfId="4" applyFont="1" applyFill="1" applyBorder="1" applyAlignment="1">
      <alignment horizontal="center" vertical="center" wrapText="1"/>
    </xf>
    <xf numFmtId="0" fontId="9" fillId="2" borderId="2" xfId="4" applyFont="1" applyFill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0" fontId="10" fillId="2" borderId="2" xfId="4" applyFont="1" applyFill="1" applyBorder="1" applyAlignment="1">
      <alignment horizontal="center" vertical="center" wrapText="1"/>
    </xf>
    <xf numFmtId="0" fontId="12" fillId="0" borderId="8" xfId="3" applyFont="1" applyBorder="1" applyAlignment="1">
      <alignment horizontal="center" vertical="center"/>
    </xf>
    <xf numFmtId="0" fontId="12" fillId="0" borderId="8" xfId="4" applyFont="1" applyFill="1" applyBorder="1" applyAlignment="1">
      <alignment vertical="center"/>
    </xf>
    <xf numFmtId="4" fontId="12" fillId="0" borderId="8" xfId="4" applyNumberFormat="1" applyFont="1" applyFill="1" applyBorder="1" applyAlignment="1">
      <alignment vertical="center"/>
    </xf>
    <xf numFmtId="164" fontId="12" fillId="0" borderId="8" xfId="1" applyNumberFormat="1" applyFont="1" applyFill="1" applyBorder="1" applyAlignment="1">
      <alignment vertical="center"/>
    </xf>
    <xf numFmtId="164" fontId="12" fillId="0" borderId="8" xfId="5" applyNumberFormat="1" applyFont="1" applyFill="1" applyBorder="1" applyAlignment="1">
      <alignment vertical="center"/>
    </xf>
    <xf numFmtId="0" fontId="4" fillId="0" borderId="0" xfId="3" applyFont="1" applyFill="1" applyAlignment="1">
      <alignment vertical="center"/>
    </xf>
    <xf numFmtId="0" fontId="5" fillId="0" borderId="0" xfId="3" applyFont="1" applyFill="1" applyAlignment="1">
      <alignment vertical="center"/>
    </xf>
    <xf numFmtId="0" fontId="12" fillId="0" borderId="9" xfId="3" applyFont="1" applyBorder="1" applyAlignment="1">
      <alignment horizontal="center" vertical="center"/>
    </xf>
    <xf numFmtId="0" fontId="12" fillId="0" borderId="9" xfId="4" applyFont="1" applyFill="1" applyBorder="1" applyAlignment="1">
      <alignment vertical="center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164" fontId="14" fillId="2" borderId="3" xfId="1" applyNumberFormat="1" applyFont="1" applyFill="1" applyBorder="1" applyAlignment="1">
      <alignment vertical="center"/>
    </xf>
    <xf numFmtId="164" fontId="14" fillId="2" borderId="2" xfId="1" applyNumberFormat="1" applyFont="1" applyFill="1" applyBorder="1" applyAlignment="1">
      <alignment vertical="center"/>
    </xf>
    <xf numFmtId="164" fontId="14" fillId="2" borderId="5" xfId="1" applyNumberFormat="1" applyFont="1" applyFill="1" applyBorder="1" applyAlignment="1">
      <alignment horizontal="right" vertical="center"/>
    </xf>
    <xf numFmtId="164" fontId="14" fillId="2" borderId="2" xfId="1" applyNumberFormat="1" applyFont="1" applyFill="1" applyBorder="1" applyAlignment="1">
      <alignment horizontal="right" vertical="center"/>
    </xf>
    <xf numFmtId="164" fontId="4" fillId="0" borderId="0" xfId="1" applyNumberFormat="1" applyFont="1" applyAlignment="1">
      <alignment horizontal="right" vertical="center"/>
    </xf>
  </cellXfs>
  <cellStyles count="6">
    <cellStyle name="Normal" xfId="0" builtinId="0"/>
    <cellStyle name="Normal_BAO CAO DT MOBIEZ 2011" xfId="4"/>
    <cellStyle name="Normal_BAO CAO DT TIEU DUNG TRA TRUOC 2011" xfId="2"/>
    <cellStyle name="Normal_BAO CAO LUU LUONG 2011" xfId="3"/>
    <cellStyle name="Percent" xfId="1" builtinId="5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M%202014/BAO%20CAO%20TONG%20HOP%20SXKD%202014/THI%20PHAN%202014/THUE%20BAO%20PHAT%20SINH%20CUOC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M%202013/BAO%20CAO%20TONG%20HOP%20SXKD%202013/THI%20PHAN/THUE%20BAO%20PHAT%20SINH%20CUOC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thi chi tiet Cty"/>
      <sheetName val="Do thi chi tiet TT4"/>
      <sheetName val="Do thi"/>
      <sheetName val="CONG TY"/>
      <sheetName val="TT6"/>
      <sheetName val="TT5"/>
      <sheetName val="TT4"/>
      <sheetName val="TT3"/>
      <sheetName val="TT2"/>
      <sheetName val="TT1"/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  <sheetName val="DANH MUC"/>
      <sheetName val="DATA VE DO THI"/>
      <sheetName val="Page1_1"/>
      <sheetName val="Page1_2"/>
      <sheetName val="Page1_3"/>
    </sheetNames>
    <sheetDataSet>
      <sheetData sheetId="0" refreshError="1"/>
      <sheetData sheetId="1" refreshError="1">
        <row r="7">
          <cell r="Q7" t="str">
            <v>Cần Thơ</v>
          </cell>
          <cell r="R7">
            <v>0.443616778052</v>
          </cell>
          <cell r="S7">
            <v>0.43358585031800001</v>
          </cell>
          <cell r="T7">
            <v>0.42548512943200001</v>
          </cell>
          <cell r="U7">
            <v>0.43221123291199998</v>
          </cell>
          <cell r="V7">
            <v>0.427478989802</v>
          </cell>
          <cell r="W7">
            <v>0.43260089184299999</v>
          </cell>
          <cell r="X7">
            <v>0.43116134140399998</v>
          </cell>
          <cell r="Y7">
            <v>0.44271688407699999</v>
          </cell>
          <cell r="Z7">
            <v>0.43286932601700001</v>
          </cell>
          <cell r="AA7">
            <v>0.42304755446800002</v>
          </cell>
          <cell r="AB7">
            <v>0.44156682595899999</v>
          </cell>
          <cell r="AC7">
            <v>0.45115130281600002</v>
          </cell>
        </row>
        <row r="8">
          <cell r="Q8" t="str">
            <v>Hậu Giang</v>
          </cell>
          <cell r="R8">
            <v>0.38635535422799999</v>
          </cell>
          <cell r="S8">
            <v>0.377994180726</v>
          </cell>
          <cell r="T8">
            <v>0.38891402744600001</v>
          </cell>
          <cell r="U8">
            <v>0.38499889562700002</v>
          </cell>
          <cell r="V8">
            <v>0.37545776145499998</v>
          </cell>
          <cell r="W8">
            <v>0.37796586488799999</v>
          </cell>
          <cell r="X8">
            <v>0.37752633218600001</v>
          </cell>
          <cell r="Y8">
            <v>0.38310715234100001</v>
          </cell>
          <cell r="Z8">
            <v>0.37838480820100001</v>
          </cell>
          <cell r="AA8">
            <v>0.37433020051400001</v>
          </cell>
          <cell r="AB8">
            <v>0.38226097573899998</v>
          </cell>
          <cell r="AC8">
            <v>0.38535865907599998</v>
          </cell>
        </row>
        <row r="9">
          <cell r="Q9" t="str">
            <v>An Giang</v>
          </cell>
          <cell r="R9">
            <v>0.17594857226899999</v>
          </cell>
          <cell r="S9">
            <v>0.17444760440900001</v>
          </cell>
          <cell r="T9">
            <v>0.173917518139</v>
          </cell>
          <cell r="U9">
            <v>0.172811990005</v>
          </cell>
          <cell r="V9">
            <v>0.174933071025</v>
          </cell>
          <cell r="W9">
            <v>0.180351573066</v>
          </cell>
          <cell r="X9">
            <v>0.17751362484899999</v>
          </cell>
          <cell r="Y9">
            <v>0.18280039553999999</v>
          </cell>
          <cell r="Z9">
            <v>0.180610740046</v>
          </cell>
          <cell r="AA9">
            <v>0.17570764487500001</v>
          </cell>
          <cell r="AB9">
            <v>0.18731508818199999</v>
          </cell>
          <cell r="AC9">
            <v>0.19183238669700001</v>
          </cell>
        </row>
        <row r="10">
          <cell r="Q10" t="str">
            <v>Kiên Giang</v>
          </cell>
          <cell r="R10">
            <v>0.18119914395</v>
          </cell>
          <cell r="S10">
            <v>0.176112047139</v>
          </cell>
          <cell r="T10">
            <v>0.17931603071499999</v>
          </cell>
          <cell r="U10">
            <v>0.17663196557300001</v>
          </cell>
          <cell r="V10">
            <v>0.17816705798400001</v>
          </cell>
          <cell r="W10">
            <v>0.17488121114499999</v>
          </cell>
          <cell r="X10">
            <v>0.1802700656</v>
          </cell>
          <cell r="Y10">
            <v>0.176563278825</v>
          </cell>
          <cell r="Z10">
            <v>0.17456255704099999</v>
          </cell>
          <cell r="AA10">
            <v>0.18268340383699999</v>
          </cell>
          <cell r="AB10">
            <v>0.178738976321</v>
          </cell>
          <cell r="AC10">
            <v>0.183769773622</v>
          </cell>
        </row>
        <row r="11">
          <cell r="Q11" t="str">
            <v>Cà Mau</v>
          </cell>
          <cell r="R11">
            <v>0.11026968381799999</v>
          </cell>
          <cell r="S11">
            <v>0.10483033156</v>
          </cell>
          <cell r="T11">
            <v>0.109253543568</v>
          </cell>
          <cell r="U11">
            <v>0.10677864427100001</v>
          </cell>
          <cell r="V11">
            <v>0.105547194251</v>
          </cell>
          <cell r="W11">
            <v>0.10641416803500001</v>
          </cell>
          <cell r="X11">
            <v>0.108012866924</v>
          </cell>
          <cell r="Y11">
            <v>0.10697820132700001</v>
          </cell>
          <cell r="Z11">
            <v>0.10517203921399999</v>
          </cell>
          <cell r="AA11">
            <v>0.10849179199300001</v>
          </cell>
          <cell r="AB11">
            <v>0.105162931556</v>
          </cell>
          <cell r="AC11">
            <v>0.110880587791</v>
          </cell>
        </row>
        <row r="12">
          <cell r="Q12" t="str">
            <v>Bạc Liêu</v>
          </cell>
          <cell r="R12">
            <v>0.14935213151099999</v>
          </cell>
          <cell r="S12">
            <v>0.13397610785799999</v>
          </cell>
          <cell r="T12">
            <v>0.12582129548900001</v>
          </cell>
          <cell r="U12">
            <v>0.13093464448299999</v>
          </cell>
          <cell r="V12">
            <v>0.12955702943200001</v>
          </cell>
          <cell r="W12">
            <v>0.13485308962799999</v>
          </cell>
          <cell r="X12">
            <v>0.13075189901199999</v>
          </cell>
          <cell r="Y12">
            <v>0.128794198365</v>
          </cell>
          <cell r="Z12">
            <v>0.12919214883499999</v>
          </cell>
          <cell r="AA12">
            <v>0.13198628634599999</v>
          </cell>
          <cell r="AB12">
            <v>0.13087879807800001</v>
          </cell>
          <cell r="AC12">
            <v>0.128891826008</v>
          </cell>
        </row>
        <row r="13">
          <cell r="Q13" t="str">
            <v>Sóc Trăng</v>
          </cell>
          <cell r="R13">
            <v>0.213854724666</v>
          </cell>
          <cell r="S13">
            <v>0.20915278423299999</v>
          </cell>
          <cell r="T13">
            <v>0.208096796019</v>
          </cell>
          <cell r="U13">
            <v>0.218930020616</v>
          </cell>
          <cell r="V13">
            <v>0.219130947278</v>
          </cell>
          <cell r="W13">
            <v>0.224024862011</v>
          </cell>
          <cell r="X13">
            <v>0.21839905752300001</v>
          </cell>
          <cell r="Y13">
            <v>0.21604350111699999</v>
          </cell>
          <cell r="Z13">
            <v>0.210299551684</v>
          </cell>
          <cell r="AA13">
            <v>0.22543542449100001</v>
          </cell>
          <cell r="AB13">
            <v>0.217126716203</v>
          </cell>
          <cell r="AC13">
            <v>0.216373497448</v>
          </cell>
        </row>
        <row r="14">
          <cell r="Q14" t="str">
            <v>Vĩnh Long</v>
          </cell>
          <cell r="R14">
            <v>0.413062717887</v>
          </cell>
          <cell r="S14">
            <v>0.406357162316</v>
          </cell>
          <cell r="T14">
            <v>0.40793133823200001</v>
          </cell>
          <cell r="U14">
            <v>0.40635263513300002</v>
          </cell>
          <cell r="V14">
            <v>0.40385545040300003</v>
          </cell>
          <cell r="W14">
            <v>0.40729072315199999</v>
          </cell>
          <cell r="X14">
            <v>0.40609765309500001</v>
          </cell>
          <cell r="Y14">
            <v>0.41027491036300001</v>
          </cell>
          <cell r="Z14">
            <v>0.408360475557</v>
          </cell>
          <cell r="AA14">
            <v>0.41734924529299999</v>
          </cell>
          <cell r="AB14">
            <v>0.41735044772000002</v>
          </cell>
          <cell r="AC14">
            <v>0.42015721871799999</v>
          </cell>
        </row>
        <row r="15">
          <cell r="Q15" t="str">
            <v>Trà Vinh</v>
          </cell>
          <cell r="R15">
            <v>0.220233135089</v>
          </cell>
          <cell r="S15">
            <v>0.218764579396</v>
          </cell>
          <cell r="T15">
            <v>0.210195137009</v>
          </cell>
          <cell r="U15">
            <v>0.212865035944</v>
          </cell>
          <cell r="V15">
            <v>0.21187661769400001</v>
          </cell>
          <cell r="W15">
            <v>0.21599279958299999</v>
          </cell>
          <cell r="X15">
            <v>0.21371289830199999</v>
          </cell>
          <cell r="Y15">
            <v>0.21376474632799999</v>
          </cell>
          <cell r="Z15">
            <v>0.208278430752</v>
          </cell>
          <cell r="AA15">
            <v>0.23953049172800001</v>
          </cell>
          <cell r="AB15">
            <v>0.21997774755800001</v>
          </cell>
          <cell r="AC15">
            <v>0.22948807678800001</v>
          </cell>
        </row>
        <row r="16">
          <cell r="Q16" t="str">
            <v>Đồng Tháp</v>
          </cell>
          <cell r="R16">
            <v>0.387298210255</v>
          </cell>
          <cell r="S16">
            <v>0.34102248805699997</v>
          </cell>
          <cell r="T16">
            <v>0.34624926097999997</v>
          </cell>
          <cell r="U16">
            <v>0.34324008556399999</v>
          </cell>
          <cell r="V16">
            <v>0.33768148941199999</v>
          </cell>
          <cell r="W16">
            <v>0.34699466667099998</v>
          </cell>
          <cell r="X16">
            <v>0.34495028279899997</v>
          </cell>
          <cell r="Y16">
            <v>0.346074777103</v>
          </cell>
          <cell r="Z16">
            <v>0.34910355090700002</v>
          </cell>
          <cell r="AA16">
            <v>0.35317089746399999</v>
          </cell>
          <cell r="AB16">
            <v>0.35504095479499997</v>
          </cell>
          <cell r="AC16">
            <v>0.35848746781099999</v>
          </cell>
        </row>
        <row r="17">
          <cell r="Q17" t="str">
            <v>Tiền Giang</v>
          </cell>
          <cell r="R17">
            <v>0.23932207279000001</v>
          </cell>
          <cell r="S17">
            <v>0.236933279957</v>
          </cell>
          <cell r="T17">
            <v>0.235869324204</v>
          </cell>
          <cell r="U17">
            <v>0.237524014364</v>
          </cell>
          <cell r="V17">
            <v>0.23341279780400001</v>
          </cell>
          <cell r="W17">
            <v>0.23869637516700001</v>
          </cell>
          <cell r="X17">
            <v>0.238409153949</v>
          </cell>
          <cell r="Y17">
            <v>0.239253725454</v>
          </cell>
          <cell r="Z17">
            <v>0.237811415336</v>
          </cell>
          <cell r="AA17">
            <v>0.24504608353999999</v>
          </cell>
          <cell r="AB17">
            <v>0.24630894677699999</v>
          </cell>
          <cell r="AC17">
            <v>0.256633874682</v>
          </cell>
        </row>
        <row r="18">
          <cell r="Q18" t="str">
            <v>Bến Tre</v>
          </cell>
          <cell r="R18">
            <v>0.16231591100199999</v>
          </cell>
          <cell r="S18">
            <v>0.16212204186699999</v>
          </cell>
          <cell r="T18">
            <v>0.15965915698399999</v>
          </cell>
          <cell r="U18">
            <v>0.160100926521</v>
          </cell>
          <cell r="V18">
            <v>0.156985365549</v>
          </cell>
          <cell r="W18">
            <v>0.162871721208</v>
          </cell>
          <cell r="X18">
            <v>0.16273012751599999</v>
          </cell>
          <cell r="Y18">
            <v>0.160611159384</v>
          </cell>
          <cell r="Z18">
            <v>0.162630495633</v>
          </cell>
          <cell r="AA18">
            <v>0.16503348830199999</v>
          </cell>
          <cell r="AB18">
            <v>0.173342369119</v>
          </cell>
          <cell r="AC18">
            <v>0.17352704500999999</v>
          </cell>
        </row>
        <row r="19">
          <cell r="Q19" t="str">
            <v>TT4</v>
          </cell>
          <cell r="R19">
            <v>0.26010812956027513</v>
          </cell>
          <cell r="S19">
            <v>0.25371448597972418</v>
          </cell>
          <cell r="T19">
            <v>0.2500391144198148</v>
          </cell>
          <cell r="U19">
            <v>0.25433422533723654</v>
          </cell>
          <cell r="V19">
            <v>0.25338957871384027</v>
          </cell>
          <cell r="W19">
            <v>0.25857317873956903</v>
          </cell>
          <cell r="X19">
            <v>0.2598804498874534</v>
          </cell>
          <cell r="Y19">
            <v>0.25918532734364202</v>
          </cell>
          <cell r="Z19">
            <v>0.25822949301609938</v>
          </cell>
          <cell r="AA19">
            <v>0.25904276219514782</v>
          </cell>
          <cell r="AB19">
            <v>0.26264214731142294</v>
          </cell>
          <cell r="AC19">
            <v>0.26765724483966452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thi chi tiet Cty"/>
      <sheetName val="Do thi chi tiet TT4"/>
      <sheetName val="Do thi"/>
      <sheetName val="CONG TY"/>
      <sheetName val="TT6"/>
      <sheetName val="TT5"/>
      <sheetName val="TT4"/>
      <sheetName val="TT3"/>
      <sheetName val="TT2"/>
      <sheetName val="TT1"/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  <sheetName val="DANH MUC"/>
      <sheetName val="DATA VE DO THI"/>
      <sheetName val="Page1_1"/>
      <sheetName val="Page1_2"/>
      <sheetName val="Page1_3"/>
      <sheetName val="Sheet1"/>
    </sheetNames>
    <sheetDataSet>
      <sheetData sheetId="0" refreshError="1"/>
      <sheetData sheetId="1" refreshError="1">
        <row r="7">
          <cell r="Q7" t="str">
            <v>Cần Thơ</v>
          </cell>
          <cell r="R7">
            <v>0.41342287293800001</v>
          </cell>
          <cell r="S7">
            <v>0.44495993204399997</v>
          </cell>
          <cell r="T7">
            <v>0.42830107526799999</v>
          </cell>
          <cell r="U7">
            <v>0.44259558207900002</v>
          </cell>
          <cell r="V7">
            <v>0.43205903327099998</v>
          </cell>
          <cell r="W7">
            <v>0.43464918925000001</v>
          </cell>
          <cell r="X7">
            <v>0.436255482764</v>
          </cell>
          <cell r="Y7">
            <v>0.41908108426599999</v>
          </cell>
          <cell r="Z7">
            <v>0.41615976755099998</v>
          </cell>
          <cell r="AA7">
            <v>0.42304755446800002</v>
          </cell>
          <cell r="AB7">
            <v>0.39095491092399998</v>
          </cell>
          <cell r="AC7">
            <v>0.432420956646</v>
          </cell>
        </row>
        <row r="8">
          <cell r="Q8" t="str">
            <v>Hậu Giang</v>
          </cell>
          <cell r="R8">
            <v>0.38825013826400001</v>
          </cell>
          <cell r="S8">
            <v>0.376940208236</v>
          </cell>
          <cell r="T8">
            <v>0.39790148684799997</v>
          </cell>
          <cell r="U8">
            <v>0.38808471633000002</v>
          </cell>
          <cell r="V8">
            <v>0.38783530940799998</v>
          </cell>
          <cell r="W8">
            <v>0.38734636359399999</v>
          </cell>
          <cell r="X8">
            <v>0.38440193714100002</v>
          </cell>
          <cell r="Y8">
            <v>0.38255442890300001</v>
          </cell>
          <cell r="Z8">
            <v>0.37876694171899999</v>
          </cell>
          <cell r="AA8">
            <v>0.37433020051400001</v>
          </cell>
          <cell r="AB8">
            <v>0.34811830537100003</v>
          </cell>
          <cell r="AC8">
            <v>0.39825330779500001</v>
          </cell>
        </row>
        <row r="9">
          <cell r="Q9" t="str">
            <v>An Giang</v>
          </cell>
          <cell r="R9">
            <v>0.18468839005400001</v>
          </cell>
          <cell r="S9">
            <v>0.173429766195</v>
          </cell>
          <cell r="T9">
            <v>0.17573080864400001</v>
          </cell>
          <cell r="U9">
            <v>0.179009218985</v>
          </cell>
          <cell r="V9">
            <v>0.17926745622199999</v>
          </cell>
          <cell r="W9">
            <v>0.19611621741999999</v>
          </cell>
          <cell r="X9">
            <v>0.18741081125299999</v>
          </cell>
          <cell r="Y9">
            <v>0.178714015616</v>
          </cell>
          <cell r="Z9">
            <v>0.179269818277</v>
          </cell>
          <cell r="AA9">
            <v>0.17570764487500001</v>
          </cell>
          <cell r="AB9">
            <v>0.18434151834599999</v>
          </cell>
          <cell r="AC9">
            <v>0.18698693076299999</v>
          </cell>
        </row>
        <row r="10">
          <cell r="Q10" t="str">
            <v>Kiên Giang</v>
          </cell>
          <cell r="R10">
            <v>0.19220774726699999</v>
          </cell>
          <cell r="S10">
            <v>0.18159127033</v>
          </cell>
          <cell r="T10">
            <v>0.18245106598399999</v>
          </cell>
          <cell r="U10">
            <v>0.192014377234</v>
          </cell>
          <cell r="V10">
            <v>0.180634530967</v>
          </cell>
          <cell r="W10">
            <v>0.188356916993</v>
          </cell>
          <cell r="X10">
            <v>0.18115631083799999</v>
          </cell>
          <cell r="Y10">
            <v>0.17820071281200001</v>
          </cell>
          <cell r="Z10">
            <v>0.17706220040500001</v>
          </cell>
          <cell r="AA10">
            <v>0.18268340383699999</v>
          </cell>
          <cell r="AB10">
            <v>0.16483070465800001</v>
          </cell>
          <cell r="AC10">
            <v>0.18631447218899999</v>
          </cell>
        </row>
        <row r="11">
          <cell r="Q11" t="str">
            <v>Cà Mau</v>
          </cell>
          <cell r="R11">
            <v>0.13741334621199999</v>
          </cell>
          <cell r="S11">
            <v>0.102337920555</v>
          </cell>
          <cell r="T11">
            <v>0.10954057280399999</v>
          </cell>
          <cell r="U11">
            <v>0.11248293982099999</v>
          </cell>
          <cell r="V11">
            <v>0.10012229279199999</v>
          </cell>
          <cell r="W11">
            <v>0.100938403192</v>
          </cell>
          <cell r="X11">
            <v>0.105987186624</v>
          </cell>
          <cell r="Y11">
            <v>0.105356096641</v>
          </cell>
          <cell r="Z11">
            <v>0.102129423141</v>
          </cell>
          <cell r="AA11">
            <v>0.10849179199300001</v>
          </cell>
          <cell r="AB11">
            <v>0.10204323846799999</v>
          </cell>
          <cell r="AC11">
            <v>0.124034899697</v>
          </cell>
        </row>
        <row r="12">
          <cell r="Q12" t="str">
            <v>Bạc Liêu</v>
          </cell>
          <cell r="R12">
            <v>0.136262248925</v>
          </cell>
          <cell r="S12">
            <v>0.122873202429</v>
          </cell>
          <cell r="T12">
            <v>0.126306842856</v>
          </cell>
          <cell r="U12">
            <v>0.122420427835</v>
          </cell>
          <cell r="V12">
            <v>0.12596061729399999</v>
          </cell>
          <cell r="W12">
            <v>0.12071660712100001</v>
          </cell>
          <cell r="X12">
            <v>0.12713322668900001</v>
          </cell>
          <cell r="Y12">
            <v>0.12867943964199999</v>
          </cell>
          <cell r="Z12">
            <v>0.121555806509</v>
          </cell>
          <cell r="AA12">
            <v>0.13198628634599999</v>
          </cell>
          <cell r="AB12">
            <v>0.13089274914400001</v>
          </cell>
          <cell r="AC12">
            <v>0.13814116592799999</v>
          </cell>
        </row>
        <row r="13">
          <cell r="Q13" t="str">
            <v>Sóc Trăng</v>
          </cell>
          <cell r="R13">
            <v>0.239571650843</v>
          </cell>
          <cell r="S13">
            <v>0.22234286103000001</v>
          </cell>
          <cell r="T13">
            <v>0.24114199865700001</v>
          </cell>
          <cell r="U13">
            <v>0.23829304266199999</v>
          </cell>
          <cell r="V13">
            <v>0.23251267901600001</v>
          </cell>
          <cell r="W13">
            <v>0.22993255156799999</v>
          </cell>
          <cell r="X13">
            <v>0.22295779343899999</v>
          </cell>
          <cell r="Y13">
            <v>0.22118508398799999</v>
          </cell>
          <cell r="Z13">
            <v>0.22258909999900001</v>
          </cell>
          <cell r="AA13">
            <v>0.22543542449100001</v>
          </cell>
          <cell r="AB13">
            <v>0.211864939281</v>
          </cell>
          <cell r="AC13">
            <v>0.22304056956900001</v>
          </cell>
        </row>
        <row r="14">
          <cell r="Q14" t="str">
            <v>Vĩnh Long</v>
          </cell>
          <cell r="R14">
            <v>0.43016939421900002</v>
          </cell>
          <cell r="S14">
            <v>0.41075575470199999</v>
          </cell>
          <cell r="T14">
            <v>0.42382326418499999</v>
          </cell>
          <cell r="U14">
            <v>0.41707015522399998</v>
          </cell>
          <cell r="V14">
            <v>0.40977143670299998</v>
          </cell>
          <cell r="W14">
            <v>0.41062643725699999</v>
          </cell>
          <cell r="X14">
            <v>0.41713905202599999</v>
          </cell>
          <cell r="Y14">
            <v>0.41670337022199999</v>
          </cell>
          <cell r="Z14">
            <v>0.40572819111899999</v>
          </cell>
          <cell r="AA14">
            <v>0.41734924529299999</v>
          </cell>
          <cell r="AB14">
            <v>0.38031837717799999</v>
          </cell>
          <cell r="AC14">
            <v>0.43130140717900001</v>
          </cell>
        </row>
        <row r="15">
          <cell r="Q15" t="str">
            <v>Trà Vinh</v>
          </cell>
          <cell r="R15">
            <v>0.23240197991200001</v>
          </cell>
          <cell r="S15">
            <v>0.22809080075800001</v>
          </cell>
          <cell r="T15">
            <v>0.24829335604300001</v>
          </cell>
          <cell r="U15">
            <v>0.251072612438</v>
          </cell>
          <cell r="V15">
            <v>0.23895041235700001</v>
          </cell>
          <cell r="W15">
            <v>0.22843642175000001</v>
          </cell>
          <cell r="X15">
            <v>0.23842567462399999</v>
          </cell>
          <cell r="Y15">
            <v>0.232237821358</v>
          </cell>
          <cell r="Z15">
            <v>0.23061333229100001</v>
          </cell>
          <cell r="AA15">
            <v>0.23953049172800001</v>
          </cell>
          <cell r="AB15">
            <v>0.21540931090900001</v>
          </cell>
          <cell r="AC15">
            <v>0.24250257913600001</v>
          </cell>
        </row>
        <row r="16">
          <cell r="Q16" t="str">
            <v>Đồng Tháp</v>
          </cell>
          <cell r="R16">
            <v>0.36507704926200002</v>
          </cell>
          <cell r="S16">
            <v>0.34555236074700002</v>
          </cell>
          <cell r="T16">
            <v>0.38394480021799998</v>
          </cell>
          <cell r="U16">
            <v>0.34232347373400002</v>
          </cell>
          <cell r="V16">
            <v>0.35902505112700001</v>
          </cell>
          <cell r="W16">
            <v>0.377607381573</v>
          </cell>
          <cell r="X16">
            <v>0.37182928983500002</v>
          </cell>
          <cell r="Y16">
            <v>0.36199572594700002</v>
          </cell>
          <cell r="Z16">
            <v>0.352228191932</v>
          </cell>
          <cell r="AA16">
            <v>0.35317089746399999</v>
          </cell>
          <cell r="AB16">
            <v>0.32874110311400001</v>
          </cell>
          <cell r="AC16">
            <v>0.35636701096000001</v>
          </cell>
        </row>
        <row r="17">
          <cell r="Q17" t="str">
            <v>Tiền Giang</v>
          </cell>
          <cell r="R17">
            <v>0.24674922695099999</v>
          </cell>
          <cell r="S17">
            <v>0.24150184085599999</v>
          </cell>
          <cell r="T17">
            <v>0.25449620279500001</v>
          </cell>
          <cell r="U17">
            <v>0.25603477628400001</v>
          </cell>
          <cell r="V17">
            <v>0.25736332490800001</v>
          </cell>
          <cell r="W17">
            <v>0.25155448246700002</v>
          </cell>
          <cell r="X17">
            <v>0.25467494445900002</v>
          </cell>
          <cell r="Y17">
            <v>0.24920739155400001</v>
          </cell>
          <cell r="Z17">
            <v>0.249368021803</v>
          </cell>
          <cell r="AA17">
            <v>0.24504608353999999</v>
          </cell>
          <cell r="AB17">
            <v>0.24160216564500001</v>
          </cell>
          <cell r="AC17">
            <v>0.24112792403899999</v>
          </cell>
        </row>
        <row r="18">
          <cell r="Q18" t="str">
            <v>Bến Tre</v>
          </cell>
          <cell r="R18">
            <v>0.16902261180799999</v>
          </cell>
          <cell r="S18">
            <v>0.162260417041</v>
          </cell>
          <cell r="T18">
            <v>0.164667938874</v>
          </cell>
          <cell r="U18">
            <v>0.16172338399899999</v>
          </cell>
          <cell r="V18">
            <v>0.16115715604700001</v>
          </cell>
          <cell r="W18">
            <v>0.16098037322</v>
          </cell>
          <cell r="X18">
            <v>0.16441394697200001</v>
          </cell>
          <cell r="Y18">
            <v>0.16332812963099999</v>
          </cell>
          <cell r="Z18">
            <v>0.16577991350499999</v>
          </cell>
          <cell r="AA18">
            <v>0.16503348830199999</v>
          </cell>
          <cell r="AB18">
            <v>0.15363884551900001</v>
          </cell>
          <cell r="AC18">
            <v>0.163814742189</v>
          </cell>
        </row>
        <row r="19">
          <cell r="Q19" t="str">
            <v>TT4</v>
          </cell>
          <cell r="R19">
            <v>0.27332794629156165</v>
          </cell>
          <cell r="S19">
            <v>0.26009268575734384</v>
          </cell>
          <cell r="T19">
            <v>0.27263932781397621</v>
          </cell>
          <cell r="U19">
            <v>0.27307275738653308</v>
          </cell>
          <cell r="V19">
            <v>0.26740963464031509</v>
          </cell>
          <cell r="W19">
            <v>0.27088896954895464</v>
          </cell>
          <cell r="X19">
            <v>0.26642547824677837</v>
          </cell>
          <cell r="Y19">
            <v>0.25960295463463073</v>
          </cell>
          <cell r="Z19">
            <v>0.25866232494121189</v>
          </cell>
          <cell r="AA19">
            <v>0.25904276219514782</v>
          </cell>
          <cell r="AB19">
            <v>0.24443352418638201</v>
          </cell>
          <cell r="AC19">
            <v>0.26310635155540013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8"/>
  <sheetViews>
    <sheetView tabSelected="1" workbookViewId="0">
      <selection activeCell="J12" sqref="J12"/>
    </sheetView>
  </sheetViews>
  <sheetFormatPr defaultRowHeight="15" x14ac:dyDescent="0.25"/>
  <cols>
    <col min="1" max="1" width="5.42578125" style="3" customWidth="1"/>
    <col min="2" max="2" width="17" style="2" customWidth="1"/>
    <col min="3" max="3" width="10.140625" style="2" hidden="1" customWidth="1"/>
    <col min="4" max="15" width="10.140625" style="2" customWidth="1"/>
    <col min="16" max="16" width="10" style="2" bestFit="1" customWidth="1"/>
    <col min="17" max="17" width="10.140625" style="2" hidden="1" customWidth="1"/>
    <col min="18" max="22" width="10.140625" style="2" customWidth="1"/>
    <col min="23" max="23" width="10.7109375" style="2" customWidth="1"/>
    <col min="24" max="29" width="10.140625" style="2" customWidth="1"/>
    <col min="30" max="234" width="9.140625" style="2"/>
    <col min="235" max="256" width="9.140625" style="3"/>
    <col min="257" max="257" width="5.42578125" style="3" customWidth="1"/>
    <col min="258" max="258" width="17" style="3" customWidth="1"/>
    <col min="259" max="259" width="0" style="3" hidden="1" customWidth="1"/>
    <col min="260" max="271" width="10.140625" style="3" customWidth="1"/>
    <col min="272" max="272" width="10" style="3" bestFit="1" customWidth="1"/>
    <col min="273" max="273" width="0" style="3" hidden="1" customWidth="1"/>
    <col min="274" max="278" width="10.140625" style="3" customWidth="1"/>
    <col min="279" max="279" width="10.7109375" style="3" customWidth="1"/>
    <col min="280" max="285" width="10.140625" style="3" customWidth="1"/>
    <col min="286" max="512" width="9.140625" style="3"/>
    <col min="513" max="513" width="5.42578125" style="3" customWidth="1"/>
    <col min="514" max="514" width="17" style="3" customWidth="1"/>
    <col min="515" max="515" width="0" style="3" hidden="1" customWidth="1"/>
    <col min="516" max="527" width="10.140625" style="3" customWidth="1"/>
    <col min="528" max="528" width="10" style="3" bestFit="1" customWidth="1"/>
    <col min="529" max="529" width="0" style="3" hidden="1" customWidth="1"/>
    <col min="530" max="534" width="10.140625" style="3" customWidth="1"/>
    <col min="535" max="535" width="10.7109375" style="3" customWidth="1"/>
    <col min="536" max="541" width="10.140625" style="3" customWidth="1"/>
    <col min="542" max="768" width="9.140625" style="3"/>
    <col min="769" max="769" width="5.42578125" style="3" customWidth="1"/>
    <col min="770" max="770" width="17" style="3" customWidth="1"/>
    <col min="771" max="771" width="0" style="3" hidden="1" customWidth="1"/>
    <col min="772" max="783" width="10.140625" style="3" customWidth="1"/>
    <col min="784" max="784" width="10" style="3" bestFit="1" customWidth="1"/>
    <col min="785" max="785" width="0" style="3" hidden="1" customWidth="1"/>
    <col min="786" max="790" width="10.140625" style="3" customWidth="1"/>
    <col min="791" max="791" width="10.7109375" style="3" customWidth="1"/>
    <col min="792" max="797" width="10.140625" style="3" customWidth="1"/>
    <col min="798" max="1024" width="9.140625" style="3"/>
    <col min="1025" max="1025" width="5.42578125" style="3" customWidth="1"/>
    <col min="1026" max="1026" width="17" style="3" customWidth="1"/>
    <col min="1027" max="1027" width="0" style="3" hidden="1" customWidth="1"/>
    <col min="1028" max="1039" width="10.140625" style="3" customWidth="1"/>
    <col min="1040" max="1040" width="10" style="3" bestFit="1" customWidth="1"/>
    <col min="1041" max="1041" width="0" style="3" hidden="1" customWidth="1"/>
    <col min="1042" max="1046" width="10.140625" style="3" customWidth="1"/>
    <col min="1047" max="1047" width="10.7109375" style="3" customWidth="1"/>
    <col min="1048" max="1053" width="10.140625" style="3" customWidth="1"/>
    <col min="1054" max="1280" width="9.140625" style="3"/>
    <col min="1281" max="1281" width="5.42578125" style="3" customWidth="1"/>
    <col min="1282" max="1282" width="17" style="3" customWidth="1"/>
    <col min="1283" max="1283" width="0" style="3" hidden="1" customWidth="1"/>
    <col min="1284" max="1295" width="10.140625" style="3" customWidth="1"/>
    <col min="1296" max="1296" width="10" style="3" bestFit="1" customWidth="1"/>
    <col min="1297" max="1297" width="0" style="3" hidden="1" customWidth="1"/>
    <col min="1298" max="1302" width="10.140625" style="3" customWidth="1"/>
    <col min="1303" max="1303" width="10.7109375" style="3" customWidth="1"/>
    <col min="1304" max="1309" width="10.140625" style="3" customWidth="1"/>
    <col min="1310" max="1536" width="9.140625" style="3"/>
    <col min="1537" max="1537" width="5.42578125" style="3" customWidth="1"/>
    <col min="1538" max="1538" width="17" style="3" customWidth="1"/>
    <col min="1539" max="1539" width="0" style="3" hidden="1" customWidth="1"/>
    <col min="1540" max="1551" width="10.140625" style="3" customWidth="1"/>
    <col min="1552" max="1552" width="10" style="3" bestFit="1" customWidth="1"/>
    <col min="1553" max="1553" width="0" style="3" hidden="1" customWidth="1"/>
    <col min="1554" max="1558" width="10.140625" style="3" customWidth="1"/>
    <col min="1559" max="1559" width="10.7109375" style="3" customWidth="1"/>
    <col min="1560" max="1565" width="10.140625" style="3" customWidth="1"/>
    <col min="1566" max="1792" width="9.140625" style="3"/>
    <col min="1793" max="1793" width="5.42578125" style="3" customWidth="1"/>
    <col min="1794" max="1794" width="17" style="3" customWidth="1"/>
    <col min="1795" max="1795" width="0" style="3" hidden="1" customWidth="1"/>
    <col min="1796" max="1807" width="10.140625" style="3" customWidth="1"/>
    <col min="1808" max="1808" width="10" style="3" bestFit="1" customWidth="1"/>
    <col min="1809" max="1809" width="0" style="3" hidden="1" customWidth="1"/>
    <col min="1810" max="1814" width="10.140625" style="3" customWidth="1"/>
    <col min="1815" max="1815" width="10.7109375" style="3" customWidth="1"/>
    <col min="1816" max="1821" width="10.140625" style="3" customWidth="1"/>
    <col min="1822" max="2048" width="9.140625" style="3"/>
    <col min="2049" max="2049" width="5.42578125" style="3" customWidth="1"/>
    <col min="2050" max="2050" width="17" style="3" customWidth="1"/>
    <col min="2051" max="2051" width="0" style="3" hidden="1" customWidth="1"/>
    <col min="2052" max="2063" width="10.140625" style="3" customWidth="1"/>
    <col min="2064" max="2064" width="10" style="3" bestFit="1" customWidth="1"/>
    <col min="2065" max="2065" width="0" style="3" hidden="1" customWidth="1"/>
    <col min="2066" max="2070" width="10.140625" style="3" customWidth="1"/>
    <col min="2071" max="2071" width="10.7109375" style="3" customWidth="1"/>
    <col min="2072" max="2077" width="10.140625" style="3" customWidth="1"/>
    <col min="2078" max="2304" width="9.140625" style="3"/>
    <col min="2305" max="2305" width="5.42578125" style="3" customWidth="1"/>
    <col min="2306" max="2306" width="17" style="3" customWidth="1"/>
    <col min="2307" max="2307" width="0" style="3" hidden="1" customWidth="1"/>
    <col min="2308" max="2319" width="10.140625" style="3" customWidth="1"/>
    <col min="2320" max="2320" width="10" style="3" bestFit="1" customWidth="1"/>
    <col min="2321" max="2321" width="0" style="3" hidden="1" customWidth="1"/>
    <col min="2322" max="2326" width="10.140625" style="3" customWidth="1"/>
    <col min="2327" max="2327" width="10.7109375" style="3" customWidth="1"/>
    <col min="2328" max="2333" width="10.140625" style="3" customWidth="1"/>
    <col min="2334" max="2560" width="9.140625" style="3"/>
    <col min="2561" max="2561" width="5.42578125" style="3" customWidth="1"/>
    <col min="2562" max="2562" width="17" style="3" customWidth="1"/>
    <col min="2563" max="2563" width="0" style="3" hidden="1" customWidth="1"/>
    <col min="2564" max="2575" width="10.140625" style="3" customWidth="1"/>
    <col min="2576" max="2576" width="10" style="3" bestFit="1" customWidth="1"/>
    <col min="2577" max="2577" width="0" style="3" hidden="1" customWidth="1"/>
    <col min="2578" max="2582" width="10.140625" style="3" customWidth="1"/>
    <col min="2583" max="2583" width="10.7109375" style="3" customWidth="1"/>
    <col min="2584" max="2589" width="10.140625" style="3" customWidth="1"/>
    <col min="2590" max="2816" width="9.140625" style="3"/>
    <col min="2817" max="2817" width="5.42578125" style="3" customWidth="1"/>
    <col min="2818" max="2818" width="17" style="3" customWidth="1"/>
    <col min="2819" max="2819" width="0" style="3" hidden="1" customWidth="1"/>
    <col min="2820" max="2831" width="10.140625" style="3" customWidth="1"/>
    <col min="2832" max="2832" width="10" style="3" bestFit="1" customWidth="1"/>
    <col min="2833" max="2833" width="0" style="3" hidden="1" customWidth="1"/>
    <col min="2834" max="2838" width="10.140625" style="3" customWidth="1"/>
    <col min="2839" max="2839" width="10.7109375" style="3" customWidth="1"/>
    <col min="2840" max="2845" width="10.140625" style="3" customWidth="1"/>
    <col min="2846" max="3072" width="9.140625" style="3"/>
    <col min="3073" max="3073" width="5.42578125" style="3" customWidth="1"/>
    <col min="3074" max="3074" width="17" style="3" customWidth="1"/>
    <col min="3075" max="3075" width="0" style="3" hidden="1" customWidth="1"/>
    <col min="3076" max="3087" width="10.140625" style="3" customWidth="1"/>
    <col min="3088" max="3088" width="10" style="3" bestFit="1" customWidth="1"/>
    <col min="3089" max="3089" width="0" style="3" hidden="1" customWidth="1"/>
    <col min="3090" max="3094" width="10.140625" style="3" customWidth="1"/>
    <col min="3095" max="3095" width="10.7109375" style="3" customWidth="1"/>
    <col min="3096" max="3101" width="10.140625" style="3" customWidth="1"/>
    <col min="3102" max="3328" width="9.140625" style="3"/>
    <col min="3329" max="3329" width="5.42578125" style="3" customWidth="1"/>
    <col min="3330" max="3330" width="17" style="3" customWidth="1"/>
    <col min="3331" max="3331" width="0" style="3" hidden="1" customWidth="1"/>
    <col min="3332" max="3343" width="10.140625" style="3" customWidth="1"/>
    <col min="3344" max="3344" width="10" style="3" bestFit="1" customWidth="1"/>
    <col min="3345" max="3345" width="0" style="3" hidden="1" customWidth="1"/>
    <col min="3346" max="3350" width="10.140625" style="3" customWidth="1"/>
    <col min="3351" max="3351" width="10.7109375" style="3" customWidth="1"/>
    <col min="3352" max="3357" width="10.140625" style="3" customWidth="1"/>
    <col min="3358" max="3584" width="9.140625" style="3"/>
    <col min="3585" max="3585" width="5.42578125" style="3" customWidth="1"/>
    <col min="3586" max="3586" width="17" style="3" customWidth="1"/>
    <col min="3587" max="3587" width="0" style="3" hidden="1" customWidth="1"/>
    <col min="3588" max="3599" width="10.140625" style="3" customWidth="1"/>
    <col min="3600" max="3600" width="10" style="3" bestFit="1" customWidth="1"/>
    <col min="3601" max="3601" width="0" style="3" hidden="1" customWidth="1"/>
    <col min="3602" max="3606" width="10.140625" style="3" customWidth="1"/>
    <col min="3607" max="3607" width="10.7109375" style="3" customWidth="1"/>
    <col min="3608" max="3613" width="10.140625" style="3" customWidth="1"/>
    <col min="3614" max="3840" width="9.140625" style="3"/>
    <col min="3841" max="3841" width="5.42578125" style="3" customWidth="1"/>
    <col min="3842" max="3842" width="17" style="3" customWidth="1"/>
    <col min="3843" max="3843" width="0" style="3" hidden="1" customWidth="1"/>
    <col min="3844" max="3855" width="10.140625" style="3" customWidth="1"/>
    <col min="3856" max="3856" width="10" style="3" bestFit="1" customWidth="1"/>
    <col min="3857" max="3857" width="0" style="3" hidden="1" customWidth="1"/>
    <col min="3858" max="3862" width="10.140625" style="3" customWidth="1"/>
    <col min="3863" max="3863" width="10.7109375" style="3" customWidth="1"/>
    <col min="3864" max="3869" width="10.140625" style="3" customWidth="1"/>
    <col min="3870" max="4096" width="9.140625" style="3"/>
    <col min="4097" max="4097" width="5.42578125" style="3" customWidth="1"/>
    <col min="4098" max="4098" width="17" style="3" customWidth="1"/>
    <col min="4099" max="4099" width="0" style="3" hidden="1" customWidth="1"/>
    <col min="4100" max="4111" width="10.140625" style="3" customWidth="1"/>
    <col min="4112" max="4112" width="10" style="3" bestFit="1" customWidth="1"/>
    <col min="4113" max="4113" width="0" style="3" hidden="1" customWidth="1"/>
    <col min="4114" max="4118" width="10.140625" style="3" customWidth="1"/>
    <col min="4119" max="4119" width="10.7109375" style="3" customWidth="1"/>
    <col min="4120" max="4125" width="10.140625" style="3" customWidth="1"/>
    <col min="4126" max="4352" width="9.140625" style="3"/>
    <col min="4353" max="4353" width="5.42578125" style="3" customWidth="1"/>
    <col min="4354" max="4354" width="17" style="3" customWidth="1"/>
    <col min="4355" max="4355" width="0" style="3" hidden="1" customWidth="1"/>
    <col min="4356" max="4367" width="10.140625" style="3" customWidth="1"/>
    <col min="4368" max="4368" width="10" style="3" bestFit="1" customWidth="1"/>
    <col min="4369" max="4369" width="0" style="3" hidden="1" customWidth="1"/>
    <col min="4370" max="4374" width="10.140625" style="3" customWidth="1"/>
    <col min="4375" max="4375" width="10.7109375" style="3" customWidth="1"/>
    <col min="4376" max="4381" width="10.140625" style="3" customWidth="1"/>
    <col min="4382" max="4608" width="9.140625" style="3"/>
    <col min="4609" max="4609" width="5.42578125" style="3" customWidth="1"/>
    <col min="4610" max="4610" width="17" style="3" customWidth="1"/>
    <col min="4611" max="4611" width="0" style="3" hidden="1" customWidth="1"/>
    <col min="4612" max="4623" width="10.140625" style="3" customWidth="1"/>
    <col min="4624" max="4624" width="10" style="3" bestFit="1" customWidth="1"/>
    <col min="4625" max="4625" width="0" style="3" hidden="1" customWidth="1"/>
    <col min="4626" max="4630" width="10.140625" style="3" customWidth="1"/>
    <col min="4631" max="4631" width="10.7109375" style="3" customWidth="1"/>
    <col min="4632" max="4637" width="10.140625" style="3" customWidth="1"/>
    <col min="4638" max="4864" width="9.140625" style="3"/>
    <col min="4865" max="4865" width="5.42578125" style="3" customWidth="1"/>
    <col min="4866" max="4866" width="17" style="3" customWidth="1"/>
    <col min="4867" max="4867" width="0" style="3" hidden="1" customWidth="1"/>
    <col min="4868" max="4879" width="10.140625" style="3" customWidth="1"/>
    <col min="4880" max="4880" width="10" style="3" bestFit="1" customWidth="1"/>
    <col min="4881" max="4881" width="0" style="3" hidden="1" customWidth="1"/>
    <col min="4882" max="4886" width="10.140625" style="3" customWidth="1"/>
    <col min="4887" max="4887" width="10.7109375" style="3" customWidth="1"/>
    <col min="4888" max="4893" width="10.140625" style="3" customWidth="1"/>
    <col min="4894" max="5120" width="9.140625" style="3"/>
    <col min="5121" max="5121" width="5.42578125" style="3" customWidth="1"/>
    <col min="5122" max="5122" width="17" style="3" customWidth="1"/>
    <col min="5123" max="5123" width="0" style="3" hidden="1" customWidth="1"/>
    <col min="5124" max="5135" width="10.140625" style="3" customWidth="1"/>
    <col min="5136" max="5136" width="10" style="3" bestFit="1" customWidth="1"/>
    <col min="5137" max="5137" width="0" style="3" hidden="1" customWidth="1"/>
    <col min="5138" max="5142" width="10.140625" style="3" customWidth="1"/>
    <col min="5143" max="5143" width="10.7109375" style="3" customWidth="1"/>
    <col min="5144" max="5149" width="10.140625" style="3" customWidth="1"/>
    <col min="5150" max="5376" width="9.140625" style="3"/>
    <col min="5377" max="5377" width="5.42578125" style="3" customWidth="1"/>
    <col min="5378" max="5378" width="17" style="3" customWidth="1"/>
    <col min="5379" max="5379" width="0" style="3" hidden="1" customWidth="1"/>
    <col min="5380" max="5391" width="10.140625" style="3" customWidth="1"/>
    <col min="5392" max="5392" width="10" style="3" bestFit="1" customWidth="1"/>
    <col min="5393" max="5393" width="0" style="3" hidden="1" customWidth="1"/>
    <col min="5394" max="5398" width="10.140625" style="3" customWidth="1"/>
    <col min="5399" max="5399" width="10.7109375" style="3" customWidth="1"/>
    <col min="5400" max="5405" width="10.140625" style="3" customWidth="1"/>
    <col min="5406" max="5632" width="9.140625" style="3"/>
    <col min="5633" max="5633" width="5.42578125" style="3" customWidth="1"/>
    <col min="5634" max="5634" width="17" style="3" customWidth="1"/>
    <col min="5635" max="5635" width="0" style="3" hidden="1" customWidth="1"/>
    <col min="5636" max="5647" width="10.140625" style="3" customWidth="1"/>
    <col min="5648" max="5648" width="10" style="3" bestFit="1" customWidth="1"/>
    <col min="5649" max="5649" width="0" style="3" hidden="1" customWidth="1"/>
    <col min="5650" max="5654" width="10.140625" style="3" customWidth="1"/>
    <col min="5655" max="5655" width="10.7109375" style="3" customWidth="1"/>
    <col min="5656" max="5661" width="10.140625" style="3" customWidth="1"/>
    <col min="5662" max="5888" width="9.140625" style="3"/>
    <col min="5889" max="5889" width="5.42578125" style="3" customWidth="1"/>
    <col min="5890" max="5890" width="17" style="3" customWidth="1"/>
    <col min="5891" max="5891" width="0" style="3" hidden="1" customWidth="1"/>
    <col min="5892" max="5903" width="10.140625" style="3" customWidth="1"/>
    <col min="5904" max="5904" width="10" style="3" bestFit="1" customWidth="1"/>
    <col min="5905" max="5905" width="0" style="3" hidden="1" customWidth="1"/>
    <col min="5906" max="5910" width="10.140625" style="3" customWidth="1"/>
    <col min="5911" max="5911" width="10.7109375" style="3" customWidth="1"/>
    <col min="5912" max="5917" width="10.140625" style="3" customWidth="1"/>
    <col min="5918" max="6144" width="9.140625" style="3"/>
    <col min="6145" max="6145" width="5.42578125" style="3" customWidth="1"/>
    <col min="6146" max="6146" width="17" style="3" customWidth="1"/>
    <col min="6147" max="6147" width="0" style="3" hidden="1" customWidth="1"/>
    <col min="6148" max="6159" width="10.140625" style="3" customWidth="1"/>
    <col min="6160" max="6160" width="10" style="3" bestFit="1" customWidth="1"/>
    <col min="6161" max="6161" width="0" style="3" hidden="1" customWidth="1"/>
    <col min="6162" max="6166" width="10.140625" style="3" customWidth="1"/>
    <col min="6167" max="6167" width="10.7109375" style="3" customWidth="1"/>
    <col min="6168" max="6173" width="10.140625" style="3" customWidth="1"/>
    <col min="6174" max="6400" width="9.140625" style="3"/>
    <col min="6401" max="6401" width="5.42578125" style="3" customWidth="1"/>
    <col min="6402" max="6402" width="17" style="3" customWidth="1"/>
    <col min="6403" max="6403" width="0" style="3" hidden="1" customWidth="1"/>
    <col min="6404" max="6415" width="10.140625" style="3" customWidth="1"/>
    <col min="6416" max="6416" width="10" style="3" bestFit="1" customWidth="1"/>
    <col min="6417" max="6417" width="0" style="3" hidden="1" customWidth="1"/>
    <col min="6418" max="6422" width="10.140625" style="3" customWidth="1"/>
    <col min="6423" max="6423" width="10.7109375" style="3" customWidth="1"/>
    <col min="6424" max="6429" width="10.140625" style="3" customWidth="1"/>
    <col min="6430" max="6656" width="9.140625" style="3"/>
    <col min="6657" max="6657" width="5.42578125" style="3" customWidth="1"/>
    <col min="6658" max="6658" width="17" style="3" customWidth="1"/>
    <col min="6659" max="6659" width="0" style="3" hidden="1" customWidth="1"/>
    <col min="6660" max="6671" width="10.140625" style="3" customWidth="1"/>
    <col min="6672" max="6672" width="10" style="3" bestFit="1" customWidth="1"/>
    <col min="6673" max="6673" width="0" style="3" hidden="1" customWidth="1"/>
    <col min="6674" max="6678" width="10.140625" style="3" customWidth="1"/>
    <col min="6679" max="6679" width="10.7109375" style="3" customWidth="1"/>
    <col min="6680" max="6685" width="10.140625" style="3" customWidth="1"/>
    <col min="6686" max="6912" width="9.140625" style="3"/>
    <col min="6913" max="6913" width="5.42578125" style="3" customWidth="1"/>
    <col min="6914" max="6914" width="17" style="3" customWidth="1"/>
    <col min="6915" max="6915" width="0" style="3" hidden="1" customWidth="1"/>
    <col min="6916" max="6927" width="10.140625" style="3" customWidth="1"/>
    <col min="6928" max="6928" width="10" style="3" bestFit="1" customWidth="1"/>
    <col min="6929" max="6929" width="0" style="3" hidden="1" customWidth="1"/>
    <col min="6930" max="6934" width="10.140625" style="3" customWidth="1"/>
    <col min="6935" max="6935" width="10.7109375" style="3" customWidth="1"/>
    <col min="6936" max="6941" width="10.140625" style="3" customWidth="1"/>
    <col min="6942" max="7168" width="9.140625" style="3"/>
    <col min="7169" max="7169" width="5.42578125" style="3" customWidth="1"/>
    <col min="7170" max="7170" width="17" style="3" customWidth="1"/>
    <col min="7171" max="7171" width="0" style="3" hidden="1" customWidth="1"/>
    <col min="7172" max="7183" width="10.140625" style="3" customWidth="1"/>
    <col min="7184" max="7184" width="10" style="3" bestFit="1" customWidth="1"/>
    <col min="7185" max="7185" width="0" style="3" hidden="1" customWidth="1"/>
    <col min="7186" max="7190" width="10.140625" style="3" customWidth="1"/>
    <col min="7191" max="7191" width="10.7109375" style="3" customWidth="1"/>
    <col min="7192" max="7197" width="10.140625" style="3" customWidth="1"/>
    <col min="7198" max="7424" width="9.140625" style="3"/>
    <col min="7425" max="7425" width="5.42578125" style="3" customWidth="1"/>
    <col min="7426" max="7426" width="17" style="3" customWidth="1"/>
    <col min="7427" max="7427" width="0" style="3" hidden="1" customWidth="1"/>
    <col min="7428" max="7439" width="10.140625" style="3" customWidth="1"/>
    <col min="7440" max="7440" width="10" style="3" bestFit="1" customWidth="1"/>
    <col min="7441" max="7441" width="0" style="3" hidden="1" customWidth="1"/>
    <col min="7442" max="7446" width="10.140625" style="3" customWidth="1"/>
    <col min="7447" max="7447" width="10.7109375" style="3" customWidth="1"/>
    <col min="7448" max="7453" width="10.140625" style="3" customWidth="1"/>
    <col min="7454" max="7680" width="9.140625" style="3"/>
    <col min="7681" max="7681" width="5.42578125" style="3" customWidth="1"/>
    <col min="7682" max="7682" width="17" style="3" customWidth="1"/>
    <col min="7683" max="7683" width="0" style="3" hidden="1" customWidth="1"/>
    <col min="7684" max="7695" width="10.140625" style="3" customWidth="1"/>
    <col min="7696" max="7696" width="10" style="3" bestFit="1" customWidth="1"/>
    <col min="7697" max="7697" width="0" style="3" hidden="1" customWidth="1"/>
    <col min="7698" max="7702" width="10.140625" style="3" customWidth="1"/>
    <col min="7703" max="7703" width="10.7109375" style="3" customWidth="1"/>
    <col min="7704" max="7709" width="10.140625" style="3" customWidth="1"/>
    <col min="7710" max="7936" width="9.140625" style="3"/>
    <col min="7937" max="7937" width="5.42578125" style="3" customWidth="1"/>
    <col min="7938" max="7938" width="17" style="3" customWidth="1"/>
    <col min="7939" max="7939" width="0" style="3" hidden="1" customWidth="1"/>
    <col min="7940" max="7951" width="10.140625" style="3" customWidth="1"/>
    <col min="7952" max="7952" width="10" style="3" bestFit="1" customWidth="1"/>
    <col min="7953" max="7953" width="0" style="3" hidden="1" customWidth="1"/>
    <col min="7954" max="7958" width="10.140625" style="3" customWidth="1"/>
    <col min="7959" max="7959" width="10.7109375" style="3" customWidth="1"/>
    <col min="7960" max="7965" width="10.140625" style="3" customWidth="1"/>
    <col min="7966" max="8192" width="9.140625" style="3"/>
    <col min="8193" max="8193" width="5.42578125" style="3" customWidth="1"/>
    <col min="8194" max="8194" width="17" style="3" customWidth="1"/>
    <col min="8195" max="8195" width="0" style="3" hidden="1" customWidth="1"/>
    <col min="8196" max="8207" width="10.140625" style="3" customWidth="1"/>
    <col min="8208" max="8208" width="10" style="3" bestFit="1" customWidth="1"/>
    <col min="8209" max="8209" width="0" style="3" hidden="1" customWidth="1"/>
    <col min="8210" max="8214" width="10.140625" style="3" customWidth="1"/>
    <col min="8215" max="8215" width="10.7109375" style="3" customWidth="1"/>
    <col min="8216" max="8221" width="10.140625" style="3" customWidth="1"/>
    <col min="8222" max="8448" width="9.140625" style="3"/>
    <col min="8449" max="8449" width="5.42578125" style="3" customWidth="1"/>
    <col min="8450" max="8450" width="17" style="3" customWidth="1"/>
    <col min="8451" max="8451" width="0" style="3" hidden="1" customWidth="1"/>
    <col min="8452" max="8463" width="10.140625" style="3" customWidth="1"/>
    <col min="8464" max="8464" width="10" style="3" bestFit="1" customWidth="1"/>
    <col min="8465" max="8465" width="0" style="3" hidden="1" customWidth="1"/>
    <col min="8466" max="8470" width="10.140625" style="3" customWidth="1"/>
    <col min="8471" max="8471" width="10.7109375" style="3" customWidth="1"/>
    <col min="8472" max="8477" width="10.140625" style="3" customWidth="1"/>
    <col min="8478" max="8704" width="9.140625" style="3"/>
    <col min="8705" max="8705" width="5.42578125" style="3" customWidth="1"/>
    <col min="8706" max="8706" width="17" style="3" customWidth="1"/>
    <col min="8707" max="8707" width="0" style="3" hidden="1" customWidth="1"/>
    <col min="8708" max="8719" width="10.140625" style="3" customWidth="1"/>
    <col min="8720" max="8720" width="10" style="3" bestFit="1" customWidth="1"/>
    <col min="8721" max="8721" width="0" style="3" hidden="1" customWidth="1"/>
    <col min="8722" max="8726" width="10.140625" style="3" customWidth="1"/>
    <col min="8727" max="8727" width="10.7109375" style="3" customWidth="1"/>
    <col min="8728" max="8733" width="10.140625" style="3" customWidth="1"/>
    <col min="8734" max="8960" width="9.140625" style="3"/>
    <col min="8961" max="8961" width="5.42578125" style="3" customWidth="1"/>
    <col min="8962" max="8962" width="17" style="3" customWidth="1"/>
    <col min="8963" max="8963" width="0" style="3" hidden="1" customWidth="1"/>
    <col min="8964" max="8975" width="10.140625" style="3" customWidth="1"/>
    <col min="8976" max="8976" width="10" style="3" bestFit="1" customWidth="1"/>
    <col min="8977" max="8977" width="0" style="3" hidden="1" customWidth="1"/>
    <col min="8978" max="8982" width="10.140625" style="3" customWidth="1"/>
    <col min="8983" max="8983" width="10.7109375" style="3" customWidth="1"/>
    <col min="8984" max="8989" width="10.140625" style="3" customWidth="1"/>
    <col min="8990" max="9216" width="9.140625" style="3"/>
    <col min="9217" max="9217" width="5.42578125" style="3" customWidth="1"/>
    <col min="9218" max="9218" width="17" style="3" customWidth="1"/>
    <col min="9219" max="9219" width="0" style="3" hidden="1" customWidth="1"/>
    <col min="9220" max="9231" width="10.140625" style="3" customWidth="1"/>
    <col min="9232" max="9232" width="10" style="3" bestFit="1" customWidth="1"/>
    <col min="9233" max="9233" width="0" style="3" hidden="1" customWidth="1"/>
    <col min="9234" max="9238" width="10.140625" style="3" customWidth="1"/>
    <col min="9239" max="9239" width="10.7109375" style="3" customWidth="1"/>
    <col min="9240" max="9245" width="10.140625" style="3" customWidth="1"/>
    <col min="9246" max="9472" width="9.140625" style="3"/>
    <col min="9473" max="9473" width="5.42578125" style="3" customWidth="1"/>
    <col min="9474" max="9474" width="17" style="3" customWidth="1"/>
    <col min="9475" max="9475" width="0" style="3" hidden="1" customWidth="1"/>
    <col min="9476" max="9487" width="10.140625" style="3" customWidth="1"/>
    <col min="9488" max="9488" width="10" style="3" bestFit="1" customWidth="1"/>
    <col min="9489" max="9489" width="0" style="3" hidden="1" customWidth="1"/>
    <col min="9490" max="9494" width="10.140625" style="3" customWidth="1"/>
    <col min="9495" max="9495" width="10.7109375" style="3" customWidth="1"/>
    <col min="9496" max="9501" width="10.140625" style="3" customWidth="1"/>
    <col min="9502" max="9728" width="9.140625" style="3"/>
    <col min="9729" max="9729" width="5.42578125" style="3" customWidth="1"/>
    <col min="9730" max="9730" width="17" style="3" customWidth="1"/>
    <col min="9731" max="9731" width="0" style="3" hidden="1" customWidth="1"/>
    <col min="9732" max="9743" width="10.140625" style="3" customWidth="1"/>
    <col min="9744" max="9744" width="10" style="3" bestFit="1" customWidth="1"/>
    <col min="9745" max="9745" width="0" style="3" hidden="1" customWidth="1"/>
    <col min="9746" max="9750" width="10.140625" style="3" customWidth="1"/>
    <col min="9751" max="9751" width="10.7109375" style="3" customWidth="1"/>
    <col min="9752" max="9757" width="10.140625" style="3" customWidth="1"/>
    <col min="9758" max="9984" width="9.140625" style="3"/>
    <col min="9985" max="9985" width="5.42578125" style="3" customWidth="1"/>
    <col min="9986" max="9986" width="17" style="3" customWidth="1"/>
    <col min="9987" max="9987" width="0" style="3" hidden="1" customWidth="1"/>
    <col min="9988" max="9999" width="10.140625" style="3" customWidth="1"/>
    <col min="10000" max="10000" width="10" style="3" bestFit="1" customWidth="1"/>
    <col min="10001" max="10001" width="0" style="3" hidden="1" customWidth="1"/>
    <col min="10002" max="10006" width="10.140625" style="3" customWidth="1"/>
    <col min="10007" max="10007" width="10.7109375" style="3" customWidth="1"/>
    <col min="10008" max="10013" width="10.140625" style="3" customWidth="1"/>
    <col min="10014" max="10240" width="9.140625" style="3"/>
    <col min="10241" max="10241" width="5.42578125" style="3" customWidth="1"/>
    <col min="10242" max="10242" width="17" style="3" customWidth="1"/>
    <col min="10243" max="10243" width="0" style="3" hidden="1" customWidth="1"/>
    <col min="10244" max="10255" width="10.140625" style="3" customWidth="1"/>
    <col min="10256" max="10256" width="10" style="3" bestFit="1" customWidth="1"/>
    <col min="10257" max="10257" width="0" style="3" hidden="1" customWidth="1"/>
    <col min="10258" max="10262" width="10.140625" style="3" customWidth="1"/>
    <col min="10263" max="10263" width="10.7109375" style="3" customWidth="1"/>
    <col min="10264" max="10269" width="10.140625" style="3" customWidth="1"/>
    <col min="10270" max="10496" width="9.140625" style="3"/>
    <col min="10497" max="10497" width="5.42578125" style="3" customWidth="1"/>
    <col min="10498" max="10498" width="17" style="3" customWidth="1"/>
    <col min="10499" max="10499" width="0" style="3" hidden="1" customWidth="1"/>
    <col min="10500" max="10511" width="10.140625" style="3" customWidth="1"/>
    <col min="10512" max="10512" width="10" style="3" bestFit="1" customWidth="1"/>
    <col min="10513" max="10513" width="0" style="3" hidden="1" customWidth="1"/>
    <col min="10514" max="10518" width="10.140625" style="3" customWidth="1"/>
    <col min="10519" max="10519" width="10.7109375" style="3" customWidth="1"/>
    <col min="10520" max="10525" width="10.140625" style="3" customWidth="1"/>
    <col min="10526" max="10752" width="9.140625" style="3"/>
    <col min="10753" max="10753" width="5.42578125" style="3" customWidth="1"/>
    <col min="10754" max="10754" width="17" style="3" customWidth="1"/>
    <col min="10755" max="10755" width="0" style="3" hidden="1" customWidth="1"/>
    <col min="10756" max="10767" width="10.140625" style="3" customWidth="1"/>
    <col min="10768" max="10768" width="10" style="3" bestFit="1" customWidth="1"/>
    <col min="10769" max="10769" width="0" style="3" hidden="1" customWidth="1"/>
    <col min="10770" max="10774" width="10.140625" style="3" customWidth="1"/>
    <col min="10775" max="10775" width="10.7109375" style="3" customWidth="1"/>
    <col min="10776" max="10781" width="10.140625" style="3" customWidth="1"/>
    <col min="10782" max="11008" width="9.140625" style="3"/>
    <col min="11009" max="11009" width="5.42578125" style="3" customWidth="1"/>
    <col min="11010" max="11010" width="17" style="3" customWidth="1"/>
    <col min="11011" max="11011" width="0" style="3" hidden="1" customWidth="1"/>
    <col min="11012" max="11023" width="10.140625" style="3" customWidth="1"/>
    <col min="11024" max="11024" width="10" style="3" bestFit="1" customWidth="1"/>
    <col min="11025" max="11025" width="0" style="3" hidden="1" customWidth="1"/>
    <col min="11026" max="11030" width="10.140625" style="3" customWidth="1"/>
    <col min="11031" max="11031" width="10.7109375" style="3" customWidth="1"/>
    <col min="11032" max="11037" width="10.140625" style="3" customWidth="1"/>
    <col min="11038" max="11264" width="9.140625" style="3"/>
    <col min="11265" max="11265" width="5.42578125" style="3" customWidth="1"/>
    <col min="11266" max="11266" width="17" style="3" customWidth="1"/>
    <col min="11267" max="11267" width="0" style="3" hidden="1" customWidth="1"/>
    <col min="11268" max="11279" width="10.140625" style="3" customWidth="1"/>
    <col min="11280" max="11280" width="10" style="3" bestFit="1" customWidth="1"/>
    <col min="11281" max="11281" width="0" style="3" hidden="1" customWidth="1"/>
    <col min="11282" max="11286" width="10.140625" style="3" customWidth="1"/>
    <col min="11287" max="11287" width="10.7109375" style="3" customWidth="1"/>
    <col min="11288" max="11293" width="10.140625" style="3" customWidth="1"/>
    <col min="11294" max="11520" width="9.140625" style="3"/>
    <col min="11521" max="11521" width="5.42578125" style="3" customWidth="1"/>
    <col min="11522" max="11522" width="17" style="3" customWidth="1"/>
    <col min="11523" max="11523" width="0" style="3" hidden="1" customWidth="1"/>
    <col min="11524" max="11535" width="10.140625" style="3" customWidth="1"/>
    <col min="11536" max="11536" width="10" style="3" bestFit="1" customWidth="1"/>
    <col min="11537" max="11537" width="0" style="3" hidden="1" customWidth="1"/>
    <col min="11538" max="11542" width="10.140625" style="3" customWidth="1"/>
    <col min="11543" max="11543" width="10.7109375" style="3" customWidth="1"/>
    <col min="11544" max="11549" width="10.140625" style="3" customWidth="1"/>
    <col min="11550" max="11776" width="9.140625" style="3"/>
    <col min="11777" max="11777" width="5.42578125" style="3" customWidth="1"/>
    <col min="11778" max="11778" width="17" style="3" customWidth="1"/>
    <col min="11779" max="11779" width="0" style="3" hidden="1" customWidth="1"/>
    <col min="11780" max="11791" width="10.140625" style="3" customWidth="1"/>
    <col min="11792" max="11792" width="10" style="3" bestFit="1" customWidth="1"/>
    <col min="11793" max="11793" width="0" style="3" hidden="1" customWidth="1"/>
    <col min="11794" max="11798" width="10.140625" style="3" customWidth="1"/>
    <col min="11799" max="11799" width="10.7109375" style="3" customWidth="1"/>
    <col min="11800" max="11805" width="10.140625" style="3" customWidth="1"/>
    <col min="11806" max="12032" width="9.140625" style="3"/>
    <col min="12033" max="12033" width="5.42578125" style="3" customWidth="1"/>
    <col min="12034" max="12034" width="17" style="3" customWidth="1"/>
    <col min="12035" max="12035" width="0" style="3" hidden="1" customWidth="1"/>
    <col min="12036" max="12047" width="10.140625" style="3" customWidth="1"/>
    <col min="12048" max="12048" width="10" style="3" bestFit="1" customWidth="1"/>
    <col min="12049" max="12049" width="0" style="3" hidden="1" customWidth="1"/>
    <col min="12050" max="12054" width="10.140625" style="3" customWidth="1"/>
    <col min="12055" max="12055" width="10.7109375" style="3" customWidth="1"/>
    <col min="12056" max="12061" width="10.140625" style="3" customWidth="1"/>
    <col min="12062" max="12288" width="9.140625" style="3"/>
    <col min="12289" max="12289" width="5.42578125" style="3" customWidth="1"/>
    <col min="12290" max="12290" width="17" style="3" customWidth="1"/>
    <col min="12291" max="12291" width="0" style="3" hidden="1" customWidth="1"/>
    <col min="12292" max="12303" width="10.140625" style="3" customWidth="1"/>
    <col min="12304" max="12304" width="10" style="3" bestFit="1" customWidth="1"/>
    <col min="12305" max="12305" width="0" style="3" hidden="1" customWidth="1"/>
    <col min="12306" max="12310" width="10.140625" style="3" customWidth="1"/>
    <col min="12311" max="12311" width="10.7109375" style="3" customWidth="1"/>
    <col min="12312" max="12317" width="10.140625" style="3" customWidth="1"/>
    <col min="12318" max="12544" width="9.140625" style="3"/>
    <col min="12545" max="12545" width="5.42578125" style="3" customWidth="1"/>
    <col min="12546" max="12546" width="17" style="3" customWidth="1"/>
    <col min="12547" max="12547" width="0" style="3" hidden="1" customWidth="1"/>
    <col min="12548" max="12559" width="10.140625" style="3" customWidth="1"/>
    <col min="12560" max="12560" width="10" style="3" bestFit="1" customWidth="1"/>
    <col min="12561" max="12561" width="0" style="3" hidden="1" customWidth="1"/>
    <col min="12562" max="12566" width="10.140625" style="3" customWidth="1"/>
    <col min="12567" max="12567" width="10.7109375" style="3" customWidth="1"/>
    <col min="12568" max="12573" width="10.140625" style="3" customWidth="1"/>
    <col min="12574" max="12800" width="9.140625" style="3"/>
    <col min="12801" max="12801" width="5.42578125" style="3" customWidth="1"/>
    <col min="12802" max="12802" width="17" style="3" customWidth="1"/>
    <col min="12803" max="12803" width="0" style="3" hidden="1" customWidth="1"/>
    <col min="12804" max="12815" width="10.140625" style="3" customWidth="1"/>
    <col min="12816" max="12816" width="10" style="3" bestFit="1" customWidth="1"/>
    <col min="12817" max="12817" width="0" style="3" hidden="1" customWidth="1"/>
    <col min="12818" max="12822" width="10.140625" style="3" customWidth="1"/>
    <col min="12823" max="12823" width="10.7109375" style="3" customWidth="1"/>
    <col min="12824" max="12829" width="10.140625" style="3" customWidth="1"/>
    <col min="12830" max="13056" width="9.140625" style="3"/>
    <col min="13057" max="13057" width="5.42578125" style="3" customWidth="1"/>
    <col min="13058" max="13058" width="17" style="3" customWidth="1"/>
    <col min="13059" max="13059" width="0" style="3" hidden="1" customWidth="1"/>
    <col min="13060" max="13071" width="10.140625" style="3" customWidth="1"/>
    <col min="13072" max="13072" width="10" style="3" bestFit="1" customWidth="1"/>
    <col min="13073" max="13073" width="0" style="3" hidden="1" customWidth="1"/>
    <col min="13074" max="13078" width="10.140625" style="3" customWidth="1"/>
    <col min="13079" max="13079" width="10.7109375" style="3" customWidth="1"/>
    <col min="13080" max="13085" width="10.140625" style="3" customWidth="1"/>
    <col min="13086" max="13312" width="9.140625" style="3"/>
    <col min="13313" max="13313" width="5.42578125" style="3" customWidth="1"/>
    <col min="13314" max="13314" width="17" style="3" customWidth="1"/>
    <col min="13315" max="13315" width="0" style="3" hidden="1" customWidth="1"/>
    <col min="13316" max="13327" width="10.140625" style="3" customWidth="1"/>
    <col min="13328" max="13328" width="10" style="3" bestFit="1" customWidth="1"/>
    <col min="13329" max="13329" width="0" style="3" hidden="1" customWidth="1"/>
    <col min="13330" max="13334" width="10.140625" style="3" customWidth="1"/>
    <col min="13335" max="13335" width="10.7109375" style="3" customWidth="1"/>
    <col min="13336" max="13341" width="10.140625" style="3" customWidth="1"/>
    <col min="13342" max="13568" width="9.140625" style="3"/>
    <col min="13569" max="13569" width="5.42578125" style="3" customWidth="1"/>
    <col min="13570" max="13570" width="17" style="3" customWidth="1"/>
    <col min="13571" max="13571" width="0" style="3" hidden="1" customWidth="1"/>
    <col min="13572" max="13583" width="10.140625" style="3" customWidth="1"/>
    <col min="13584" max="13584" width="10" style="3" bestFit="1" customWidth="1"/>
    <col min="13585" max="13585" width="0" style="3" hidden="1" customWidth="1"/>
    <col min="13586" max="13590" width="10.140625" style="3" customWidth="1"/>
    <col min="13591" max="13591" width="10.7109375" style="3" customWidth="1"/>
    <col min="13592" max="13597" width="10.140625" style="3" customWidth="1"/>
    <col min="13598" max="13824" width="9.140625" style="3"/>
    <col min="13825" max="13825" width="5.42578125" style="3" customWidth="1"/>
    <col min="13826" max="13826" width="17" style="3" customWidth="1"/>
    <col min="13827" max="13827" width="0" style="3" hidden="1" customWidth="1"/>
    <col min="13828" max="13839" width="10.140625" style="3" customWidth="1"/>
    <col min="13840" max="13840" width="10" style="3" bestFit="1" customWidth="1"/>
    <col min="13841" max="13841" width="0" style="3" hidden="1" customWidth="1"/>
    <col min="13842" max="13846" width="10.140625" style="3" customWidth="1"/>
    <col min="13847" max="13847" width="10.7109375" style="3" customWidth="1"/>
    <col min="13848" max="13853" width="10.140625" style="3" customWidth="1"/>
    <col min="13854" max="14080" width="9.140625" style="3"/>
    <col min="14081" max="14081" width="5.42578125" style="3" customWidth="1"/>
    <col min="14082" max="14082" width="17" style="3" customWidth="1"/>
    <col min="14083" max="14083" width="0" style="3" hidden="1" customWidth="1"/>
    <col min="14084" max="14095" width="10.140625" style="3" customWidth="1"/>
    <col min="14096" max="14096" width="10" style="3" bestFit="1" customWidth="1"/>
    <col min="14097" max="14097" width="0" style="3" hidden="1" customWidth="1"/>
    <col min="14098" max="14102" width="10.140625" style="3" customWidth="1"/>
    <col min="14103" max="14103" width="10.7109375" style="3" customWidth="1"/>
    <col min="14104" max="14109" width="10.140625" style="3" customWidth="1"/>
    <col min="14110" max="14336" width="9.140625" style="3"/>
    <col min="14337" max="14337" width="5.42578125" style="3" customWidth="1"/>
    <col min="14338" max="14338" width="17" style="3" customWidth="1"/>
    <col min="14339" max="14339" width="0" style="3" hidden="1" customWidth="1"/>
    <col min="14340" max="14351" width="10.140625" style="3" customWidth="1"/>
    <col min="14352" max="14352" width="10" style="3" bestFit="1" customWidth="1"/>
    <col min="14353" max="14353" width="0" style="3" hidden="1" customWidth="1"/>
    <col min="14354" max="14358" width="10.140625" style="3" customWidth="1"/>
    <col min="14359" max="14359" width="10.7109375" style="3" customWidth="1"/>
    <col min="14360" max="14365" width="10.140625" style="3" customWidth="1"/>
    <col min="14366" max="14592" width="9.140625" style="3"/>
    <col min="14593" max="14593" width="5.42578125" style="3" customWidth="1"/>
    <col min="14594" max="14594" width="17" style="3" customWidth="1"/>
    <col min="14595" max="14595" width="0" style="3" hidden="1" customWidth="1"/>
    <col min="14596" max="14607" width="10.140625" style="3" customWidth="1"/>
    <col min="14608" max="14608" width="10" style="3" bestFit="1" customWidth="1"/>
    <col min="14609" max="14609" width="0" style="3" hidden="1" customWidth="1"/>
    <col min="14610" max="14614" width="10.140625" style="3" customWidth="1"/>
    <col min="14615" max="14615" width="10.7109375" style="3" customWidth="1"/>
    <col min="14616" max="14621" width="10.140625" style="3" customWidth="1"/>
    <col min="14622" max="14848" width="9.140625" style="3"/>
    <col min="14849" max="14849" width="5.42578125" style="3" customWidth="1"/>
    <col min="14850" max="14850" width="17" style="3" customWidth="1"/>
    <col min="14851" max="14851" width="0" style="3" hidden="1" customWidth="1"/>
    <col min="14852" max="14863" width="10.140625" style="3" customWidth="1"/>
    <col min="14864" max="14864" width="10" style="3" bestFit="1" customWidth="1"/>
    <col min="14865" max="14865" width="0" style="3" hidden="1" customWidth="1"/>
    <col min="14866" max="14870" width="10.140625" style="3" customWidth="1"/>
    <col min="14871" max="14871" width="10.7109375" style="3" customWidth="1"/>
    <col min="14872" max="14877" width="10.140625" style="3" customWidth="1"/>
    <col min="14878" max="15104" width="9.140625" style="3"/>
    <col min="15105" max="15105" width="5.42578125" style="3" customWidth="1"/>
    <col min="15106" max="15106" width="17" style="3" customWidth="1"/>
    <col min="15107" max="15107" width="0" style="3" hidden="1" customWidth="1"/>
    <col min="15108" max="15119" width="10.140625" style="3" customWidth="1"/>
    <col min="15120" max="15120" width="10" style="3" bestFit="1" customWidth="1"/>
    <col min="15121" max="15121" width="0" style="3" hidden="1" customWidth="1"/>
    <col min="15122" max="15126" width="10.140625" style="3" customWidth="1"/>
    <col min="15127" max="15127" width="10.7109375" style="3" customWidth="1"/>
    <col min="15128" max="15133" width="10.140625" style="3" customWidth="1"/>
    <col min="15134" max="15360" width="9.140625" style="3"/>
    <col min="15361" max="15361" width="5.42578125" style="3" customWidth="1"/>
    <col min="15362" max="15362" width="17" style="3" customWidth="1"/>
    <col min="15363" max="15363" width="0" style="3" hidden="1" customWidth="1"/>
    <col min="15364" max="15375" width="10.140625" style="3" customWidth="1"/>
    <col min="15376" max="15376" width="10" style="3" bestFit="1" customWidth="1"/>
    <col min="15377" max="15377" width="0" style="3" hidden="1" customWidth="1"/>
    <col min="15378" max="15382" width="10.140625" style="3" customWidth="1"/>
    <col min="15383" max="15383" width="10.7109375" style="3" customWidth="1"/>
    <col min="15384" max="15389" width="10.140625" style="3" customWidth="1"/>
    <col min="15390" max="15616" width="9.140625" style="3"/>
    <col min="15617" max="15617" width="5.42578125" style="3" customWidth="1"/>
    <col min="15618" max="15618" width="17" style="3" customWidth="1"/>
    <col min="15619" max="15619" width="0" style="3" hidden="1" customWidth="1"/>
    <col min="15620" max="15631" width="10.140625" style="3" customWidth="1"/>
    <col min="15632" max="15632" width="10" style="3" bestFit="1" customWidth="1"/>
    <col min="15633" max="15633" width="0" style="3" hidden="1" customWidth="1"/>
    <col min="15634" max="15638" width="10.140625" style="3" customWidth="1"/>
    <col min="15639" max="15639" width="10.7109375" style="3" customWidth="1"/>
    <col min="15640" max="15645" width="10.140625" style="3" customWidth="1"/>
    <col min="15646" max="15872" width="9.140625" style="3"/>
    <col min="15873" max="15873" width="5.42578125" style="3" customWidth="1"/>
    <col min="15874" max="15874" width="17" style="3" customWidth="1"/>
    <col min="15875" max="15875" width="0" style="3" hidden="1" customWidth="1"/>
    <col min="15876" max="15887" width="10.140625" style="3" customWidth="1"/>
    <col min="15888" max="15888" width="10" style="3" bestFit="1" customWidth="1"/>
    <col min="15889" max="15889" width="0" style="3" hidden="1" customWidth="1"/>
    <col min="15890" max="15894" width="10.140625" style="3" customWidth="1"/>
    <col min="15895" max="15895" width="10.7109375" style="3" customWidth="1"/>
    <col min="15896" max="15901" width="10.140625" style="3" customWidth="1"/>
    <col min="15902" max="16128" width="9.140625" style="3"/>
    <col min="16129" max="16129" width="5.42578125" style="3" customWidth="1"/>
    <col min="16130" max="16130" width="17" style="3" customWidth="1"/>
    <col min="16131" max="16131" width="0" style="3" hidden="1" customWidth="1"/>
    <col min="16132" max="16143" width="10.140625" style="3" customWidth="1"/>
    <col min="16144" max="16144" width="10" style="3" bestFit="1" customWidth="1"/>
    <col min="16145" max="16145" width="0" style="3" hidden="1" customWidth="1"/>
    <col min="16146" max="16150" width="10.140625" style="3" customWidth="1"/>
    <col min="16151" max="16151" width="10.7109375" style="3" customWidth="1"/>
    <col min="16152" max="16157" width="10.140625" style="3" customWidth="1"/>
    <col min="16158" max="16384" width="9.140625" style="3"/>
  </cols>
  <sheetData>
    <row r="1" spans="1:222" ht="18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2" ht="18.7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22" s="8" customFormat="1" ht="15" customHeight="1" x14ac:dyDescent="0.25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</row>
    <row r="4" spans="1:222" s="19" customFormat="1" x14ac:dyDescent="0.25">
      <c r="A4" s="9" t="s">
        <v>2</v>
      </c>
      <c r="B4" s="9" t="s">
        <v>3</v>
      </c>
      <c r="C4" s="10" t="s">
        <v>4</v>
      </c>
      <c r="D4" s="11" t="s">
        <v>5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  <c r="P4" s="10" t="s">
        <v>6</v>
      </c>
      <c r="Q4" s="14" t="s">
        <v>7</v>
      </c>
      <c r="R4" s="10" t="s">
        <v>8</v>
      </c>
      <c r="S4" s="10"/>
      <c r="T4" s="10"/>
      <c r="U4" s="10"/>
      <c r="V4" s="15" t="s">
        <v>9</v>
      </c>
      <c r="W4" s="15"/>
      <c r="X4" s="16" t="s">
        <v>10</v>
      </c>
      <c r="Y4" s="17"/>
      <c r="Z4" s="16" t="s">
        <v>11</v>
      </c>
      <c r="AA4" s="17"/>
      <c r="AB4" s="16" t="s">
        <v>12</v>
      </c>
      <c r="AC4" s="17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</row>
    <row r="5" spans="1:222" s="19" customFormat="1" x14ac:dyDescent="0.25">
      <c r="A5" s="9"/>
      <c r="B5" s="9"/>
      <c r="C5" s="10"/>
      <c r="D5" s="20" t="s">
        <v>13</v>
      </c>
      <c r="E5" s="20" t="s">
        <v>14</v>
      </c>
      <c r="F5" s="20" t="s">
        <v>15</v>
      </c>
      <c r="G5" s="20" t="s">
        <v>16</v>
      </c>
      <c r="H5" s="20" t="s">
        <v>17</v>
      </c>
      <c r="I5" s="20" t="s">
        <v>18</v>
      </c>
      <c r="J5" s="20" t="s">
        <v>19</v>
      </c>
      <c r="K5" s="20" t="s">
        <v>20</v>
      </c>
      <c r="L5" s="20" t="s">
        <v>21</v>
      </c>
      <c r="M5" s="20" t="s">
        <v>22</v>
      </c>
      <c r="N5" s="20" t="s">
        <v>23</v>
      </c>
      <c r="O5" s="20" t="s">
        <v>24</v>
      </c>
      <c r="P5" s="10"/>
      <c r="Q5" s="21"/>
      <c r="R5" s="22" t="s">
        <v>25</v>
      </c>
      <c r="S5" s="22" t="s">
        <v>26</v>
      </c>
      <c r="T5" s="22" t="s">
        <v>27</v>
      </c>
      <c r="U5" s="22" t="s">
        <v>28</v>
      </c>
      <c r="V5" s="23" t="s">
        <v>28</v>
      </c>
      <c r="W5" s="23" t="s">
        <v>9</v>
      </c>
      <c r="X5" s="24" t="s">
        <v>29</v>
      </c>
      <c r="Y5" s="24" t="s">
        <v>30</v>
      </c>
      <c r="Z5" s="24" t="s">
        <v>29</v>
      </c>
      <c r="AA5" s="24" t="s">
        <v>30</v>
      </c>
      <c r="AB5" s="24" t="s">
        <v>29</v>
      </c>
      <c r="AC5" s="24" t="s">
        <v>30</v>
      </c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</row>
    <row r="6" spans="1:222" s="31" customFormat="1" x14ac:dyDescent="0.25">
      <c r="A6" s="25">
        <v>1</v>
      </c>
      <c r="B6" s="26" t="s">
        <v>31</v>
      </c>
      <c r="C6" s="27"/>
      <c r="D6" s="28">
        <f>VLOOKUP($B6,'[1]Do thi chi tiet TT4'!$Q$7:$AC$19,2,0)</f>
        <v>0.443616778052</v>
      </c>
      <c r="E6" s="28">
        <f>VLOOKUP($B6,'[1]Do thi chi tiet TT4'!$Q$7:$AC$19,3,0)</f>
        <v>0.43358585031800001</v>
      </c>
      <c r="F6" s="28">
        <f>VLOOKUP($B6,'[1]Do thi chi tiet TT4'!$Q$7:$AC$19,4,0)</f>
        <v>0.42548512943200001</v>
      </c>
      <c r="G6" s="28">
        <f>VLOOKUP($B6,'[1]Do thi chi tiet TT4'!$Q$7:$AC$19,5,0)</f>
        <v>0.43221123291199998</v>
      </c>
      <c r="H6" s="28">
        <f>VLOOKUP($B6,'[1]Do thi chi tiet TT4'!$Q$7:$AC$19,6,0)</f>
        <v>0.427478989802</v>
      </c>
      <c r="I6" s="28">
        <f>VLOOKUP($B6,'[1]Do thi chi tiet TT4'!$Q$7:$AC$19,7,0)</f>
        <v>0.43260089184299999</v>
      </c>
      <c r="J6" s="28">
        <f>VLOOKUP($B6,'[1]Do thi chi tiet TT4'!$Q$7:$AC$19,8,0)</f>
        <v>0.43116134140399998</v>
      </c>
      <c r="K6" s="28">
        <f>VLOOKUP($B6,'[1]Do thi chi tiet TT4'!$Q$7:$AC$19,9,0)</f>
        <v>0.44271688407699999</v>
      </c>
      <c r="L6" s="28">
        <f>VLOOKUP($B6,'[1]Do thi chi tiet TT4'!$Q$7:$AC$19,10,0)</f>
        <v>0.43286932601700001</v>
      </c>
      <c r="M6" s="28">
        <f>VLOOKUP($B6,'[1]Do thi chi tiet TT4'!$Q$7:$AC$19,11,0)</f>
        <v>0.42304755446800002</v>
      </c>
      <c r="N6" s="28">
        <f>VLOOKUP($B6,'[1]Do thi chi tiet TT4'!$Q$7:$AC$19,12,0)</f>
        <v>0.44156682595899999</v>
      </c>
      <c r="O6" s="28">
        <f>VLOOKUP($B6,'[1]Do thi chi tiet TT4'!$Q$7:$AC$19,13,0)</f>
        <v>0.45115130281600002</v>
      </c>
      <c r="P6" s="28">
        <f>O6</f>
        <v>0.45115130281600002</v>
      </c>
      <c r="Q6" s="29"/>
      <c r="R6" s="28">
        <f>F6</f>
        <v>0.42548512943200001</v>
      </c>
      <c r="S6" s="28">
        <f>I6</f>
        <v>0.43260089184299999</v>
      </c>
      <c r="T6" s="28">
        <f>L6</f>
        <v>0.43286932601700001</v>
      </c>
      <c r="U6" s="28">
        <f>O6</f>
        <v>0.45115130281600002</v>
      </c>
      <c r="V6" s="28">
        <f>VLOOKUP($B6,'[2]Do thi chi tiet TT4'!$Q$7:$AC$19,13,0)</f>
        <v>0.432420956646</v>
      </c>
      <c r="W6" s="28">
        <f>V6</f>
        <v>0.432420956646</v>
      </c>
      <c r="X6" s="28">
        <f>U6-T6</f>
        <v>1.828197679900001E-2</v>
      </c>
      <c r="Y6" s="28">
        <f>X6/T6</f>
        <v>4.2234401238867236E-2</v>
      </c>
      <c r="Z6" s="28">
        <f>U6-V6</f>
        <v>1.8730346170000023E-2</v>
      </c>
      <c r="AA6" s="28">
        <f>Z6/V6</f>
        <v>4.3315075003022022E-2</v>
      </c>
      <c r="AB6" s="28">
        <f>P6-W6</f>
        <v>1.8730346170000023E-2</v>
      </c>
      <c r="AC6" s="28">
        <f>AB6/W6</f>
        <v>4.3315075003022022E-2</v>
      </c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</row>
    <row r="7" spans="1:222" s="35" customFormat="1" x14ac:dyDescent="0.25">
      <c r="A7" s="32">
        <v>2</v>
      </c>
      <c r="B7" s="33" t="s">
        <v>32</v>
      </c>
      <c r="C7" s="27"/>
      <c r="D7" s="28">
        <f>VLOOKUP($B7,'[1]Do thi chi tiet TT4'!$Q$7:$AC$19,2,0)</f>
        <v>0.38635535422799999</v>
      </c>
      <c r="E7" s="28">
        <f>VLOOKUP($B7,'[1]Do thi chi tiet TT4'!$Q$7:$AC$19,3,0)</f>
        <v>0.377994180726</v>
      </c>
      <c r="F7" s="28">
        <f>VLOOKUP($B7,'[1]Do thi chi tiet TT4'!$Q$7:$AC$19,4,0)</f>
        <v>0.38891402744600001</v>
      </c>
      <c r="G7" s="28">
        <f>VLOOKUP($B7,'[1]Do thi chi tiet TT4'!$Q$7:$AC$19,5,0)</f>
        <v>0.38499889562700002</v>
      </c>
      <c r="H7" s="28">
        <f>VLOOKUP($B7,'[1]Do thi chi tiet TT4'!$Q$7:$AC$19,6,0)</f>
        <v>0.37545776145499998</v>
      </c>
      <c r="I7" s="28">
        <f>VLOOKUP($B7,'[1]Do thi chi tiet TT4'!$Q$7:$AC$19,7,0)</f>
        <v>0.37796586488799999</v>
      </c>
      <c r="J7" s="28">
        <f>VLOOKUP($B7,'[1]Do thi chi tiet TT4'!$Q$7:$AC$19,8,0)</f>
        <v>0.37752633218600001</v>
      </c>
      <c r="K7" s="28">
        <f>VLOOKUP($B7,'[1]Do thi chi tiet TT4'!$Q$7:$AC$19,9,0)</f>
        <v>0.38310715234100001</v>
      </c>
      <c r="L7" s="28">
        <f>VLOOKUP($B7,'[1]Do thi chi tiet TT4'!$Q$7:$AC$19,10,0)</f>
        <v>0.37838480820100001</v>
      </c>
      <c r="M7" s="28">
        <f>VLOOKUP($B7,'[1]Do thi chi tiet TT4'!$Q$7:$AC$19,11,0)</f>
        <v>0.37433020051400001</v>
      </c>
      <c r="N7" s="28">
        <f>VLOOKUP($B7,'[1]Do thi chi tiet TT4'!$Q$7:$AC$19,12,0)</f>
        <v>0.38226097573899998</v>
      </c>
      <c r="O7" s="28">
        <f>VLOOKUP($B7,'[1]Do thi chi tiet TT4'!$Q$7:$AC$19,13,0)</f>
        <v>0.38535865907599998</v>
      </c>
      <c r="P7" s="28">
        <f t="shared" ref="P7:P18" si="0">O7</f>
        <v>0.38535865907599998</v>
      </c>
      <c r="Q7" s="29"/>
      <c r="R7" s="28">
        <f t="shared" ref="R7:R18" si="1">F7</f>
        <v>0.38891402744600001</v>
      </c>
      <c r="S7" s="28">
        <f t="shared" ref="S7:S18" si="2">I7</f>
        <v>0.37796586488799999</v>
      </c>
      <c r="T7" s="28">
        <f t="shared" ref="T7:T18" si="3">L7</f>
        <v>0.37838480820100001</v>
      </c>
      <c r="U7" s="28">
        <f t="shared" ref="U7:U18" si="4">O7</f>
        <v>0.38535865907599998</v>
      </c>
      <c r="V7" s="28">
        <f>VLOOKUP($B7,'[2]Do thi chi tiet TT4'!$Q$7:$AC$19,13,0)</f>
        <v>0.39825330779500001</v>
      </c>
      <c r="W7" s="28">
        <f t="shared" ref="W7:W18" si="5">V7</f>
        <v>0.39825330779500001</v>
      </c>
      <c r="X7" s="28">
        <f t="shared" ref="X7:X18" si="6">U7-T7</f>
        <v>6.973850874999965E-3</v>
      </c>
      <c r="Y7" s="28">
        <f t="shared" ref="Y7:Y18" si="7">X7/T7</f>
        <v>1.8430578405503582E-2</v>
      </c>
      <c r="Z7" s="28">
        <f t="shared" ref="Z7:Z18" si="8">U7-V7</f>
        <v>-1.2894648719000035E-2</v>
      </c>
      <c r="AA7" s="28">
        <f t="shared" ref="AA7:AA18" si="9">Z7/V7</f>
        <v>-3.2378007832235073E-2</v>
      </c>
      <c r="AB7" s="28">
        <f t="shared" ref="AB7:AB18" si="10">P7-W7</f>
        <v>-1.2894648719000035E-2</v>
      </c>
      <c r="AC7" s="28">
        <f t="shared" ref="AC7:AC18" si="11">AB7/W7</f>
        <v>-3.2378007832235073E-2</v>
      </c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</row>
    <row r="8" spans="1:222" s="35" customFormat="1" x14ac:dyDescent="0.25">
      <c r="A8" s="32">
        <v>3</v>
      </c>
      <c r="B8" s="33" t="s">
        <v>33</v>
      </c>
      <c r="C8" s="27"/>
      <c r="D8" s="28">
        <f>VLOOKUP($B8,'[1]Do thi chi tiet TT4'!$Q$7:$AC$19,2,0)</f>
        <v>0.17594857226899999</v>
      </c>
      <c r="E8" s="28">
        <f>VLOOKUP($B8,'[1]Do thi chi tiet TT4'!$Q$7:$AC$19,3,0)</f>
        <v>0.17444760440900001</v>
      </c>
      <c r="F8" s="28">
        <f>VLOOKUP($B8,'[1]Do thi chi tiet TT4'!$Q$7:$AC$19,4,0)</f>
        <v>0.173917518139</v>
      </c>
      <c r="G8" s="28">
        <f>VLOOKUP($B8,'[1]Do thi chi tiet TT4'!$Q$7:$AC$19,5,0)</f>
        <v>0.172811990005</v>
      </c>
      <c r="H8" s="28">
        <f>VLOOKUP($B8,'[1]Do thi chi tiet TT4'!$Q$7:$AC$19,6,0)</f>
        <v>0.174933071025</v>
      </c>
      <c r="I8" s="28">
        <f>VLOOKUP($B8,'[1]Do thi chi tiet TT4'!$Q$7:$AC$19,7,0)</f>
        <v>0.180351573066</v>
      </c>
      <c r="J8" s="28">
        <f>VLOOKUP($B8,'[1]Do thi chi tiet TT4'!$Q$7:$AC$19,8,0)</f>
        <v>0.17751362484899999</v>
      </c>
      <c r="K8" s="28">
        <f>VLOOKUP($B8,'[1]Do thi chi tiet TT4'!$Q$7:$AC$19,9,0)</f>
        <v>0.18280039553999999</v>
      </c>
      <c r="L8" s="28">
        <f>VLOOKUP($B8,'[1]Do thi chi tiet TT4'!$Q$7:$AC$19,10,0)</f>
        <v>0.180610740046</v>
      </c>
      <c r="M8" s="28">
        <f>VLOOKUP($B8,'[1]Do thi chi tiet TT4'!$Q$7:$AC$19,11,0)</f>
        <v>0.17570764487500001</v>
      </c>
      <c r="N8" s="28">
        <f>VLOOKUP($B8,'[1]Do thi chi tiet TT4'!$Q$7:$AC$19,12,0)</f>
        <v>0.18731508818199999</v>
      </c>
      <c r="O8" s="28">
        <f>VLOOKUP($B8,'[1]Do thi chi tiet TT4'!$Q$7:$AC$19,13,0)</f>
        <v>0.19183238669700001</v>
      </c>
      <c r="P8" s="28">
        <f t="shared" si="0"/>
        <v>0.19183238669700001</v>
      </c>
      <c r="Q8" s="29"/>
      <c r="R8" s="28">
        <f t="shared" si="1"/>
        <v>0.173917518139</v>
      </c>
      <c r="S8" s="28">
        <f t="shared" si="2"/>
        <v>0.180351573066</v>
      </c>
      <c r="T8" s="28">
        <f t="shared" si="3"/>
        <v>0.180610740046</v>
      </c>
      <c r="U8" s="28">
        <f t="shared" si="4"/>
        <v>0.19183238669700001</v>
      </c>
      <c r="V8" s="28">
        <f>VLOOKUP($B8,'[2]Do thi chi tiet TT4'!$Q$7:$AC$19,13,0)</f>
        <v>0.18698693076299999</v>
      </c>
      <c r="W8" s="28">
        <f t="shared" si="5"/>
        <v>0.18698693076299999</v>
      </c>
      <c r="X8" s="28">
        <f t="shared" si="6"/>
        <v>1.1221646651000006E-2</v>
      </c>
      <c r="Y8" s="28">
        <f t="shared" si="7"/>
        <v>6.2131668626915257E-2</v>
      </c>
      <c r="Z8" s="28">
        <f t="shared" si="8"/>
        <v>4.8454559340000147E-3</v>
      </c>
      <c r="AA8" s="28">
        <f t="shared" si="9"/>
        <v>2.5913340115419493E-2</v>
      </c>
      <c r="AB8" s="28">
        <f t="shared" si="10"/>
        <v>4.8454559340000147E-3</v>
      </c>
      <c r="AC8" s="28">
        <f t="shared" si="11"/>
        <v>2.5913340115419493E-2</v>
      </c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</row>
    <row r="9" spans="1:222" s="35" customFormat="1" x14ac:dyDescent="0.25">
      <c r="A9" s="32">
        <v>4</v>
      </c>
      <c r="B9" s="33" t="s">
        <v>34</v>
      </c>
      <c r="C9" s="27"/>
      <c r="D9" s="28">
        <f>VLOOKUP($B9,'[1]Do thi chi tiet TT4'!$Q$7:$AC$19,2,0)</f>
        <v>0.18119914395</v>
      </c>
      <c r="E9" s="28">
        <f>VLOOKUP($B9,'[1]Do thi chi tiet TT4'!$Q$7:$AC$19,3,0)</f>
        <v>0.176112047139</v>
      </c>
      <c r="F9" s="28">
        <f>VLOOKUP($B9,'[1]Do thi chi tiet TT4'!$Q$7:$AC$19,4,0)</f>
        <v>0.17931603071499999</v>
      </c>
      <c r="G9" s="28">
        <f>VLOOKUP($B9,'[1]Do thi chi tiet TT4'!$Q$7:$AC$19,5,0)</f>
        <v>0.17663196557300001</v>
      </c>
      <c r="H9" s="28">
        <f>VLOOKUP($B9,'[1]Do thi chi tiet TT4'!$Q$7:$AC$19,6,0)</f>
        <v>0.17816705798400001</v>
      </c>
      <c r="I9" s="28">
        <f>VLOOKUP($B9,'[1]Do thi chi tiet TT4'!$Q$7:$AC$19,7,0)</f>
        <v>0.17488121114499999</v>
      </c>
      <c r="J9" s="28">
        <f>VLOOKUP($B9,'[1]Do thi chi tiet TT4'!$Q$7:$AC$19,8,0)</f>
        <v>0.1802700656</v>
      </c>
      <c r="K9" s="28">
        <f>VLOOKUP($B9,'[1]Do thi chi tiet TT4'!$Q$7:$AC$19,9,0)</f>
        <v>0.176563278825</v>
      </c>
      <c r="L9" s="28">
        <f>VLOOKUP($B9,'[1]Do thi chi tiet TT4'!$Q$7:$AC$19,10,0)</f>
        <v>0.17456255704099999</v>
      </c>
      <c r="M9" s="28">
        <f>VLOOKUP($B9,'[1]Do thi chi tiet TT4'!$Q$7:$AC$19,11,0)</f>
        <v>0.18268340383699999</v>
      </c>
      <c r="N9" s="28">
        <f>VLOOKUP($B9,'[1]Do thi chi tiet TT4'!$Q$7:$AC$19,12,0)</f>
        <v>0.178738976321</v>
      </c>
      <c r="O9" s="28">
        <f>VLOOKUP($B9,'[1]Do thi chi tiet TT4'!$Q$7:$AC$19,13,0)</f>
        <v>0.183769773622</v>
      </c>
      <c r="P9" s="28">
        <f t="shared" si="0"/>
        <v>0.183769773622</v>
      </c>
      <c r="Q9" s="29"/>
      <c r="R9" s="28">
        <f t="shared" si="1"/>
        <v>0.17931603071499999</v>
      </c>
      <c r="S9" s="28">
        <f t="shared" si="2"/>
        <v>0.17488121114499999</v>
      </c>
      <c r="T9" s="28">
        <f t="shared" si="3"/>
        <v>0.17456255704099999</v>
      </c>
      <c r="U9" s="28">
        <f t="shared" si="4"/>
        <v>0.183769773622</v>
      </c>
      <c r="V9" s="28">
        <f>VLOOKUP($B9,'[2]Do thi chi tiet TT4'!$Q$7:$AC$19,13,0)</f>
        <v>0.18631447218899999</v>
      </c>
      <c r="W9" s="28">
        <f t="shared" si="5"/>
        <v>0.18631447218899999</v>
      </c>
      <c r="X9" s="28">
        <f t="shared" si="6"/>
        <v>9.2072165810000162E-3</v>
      </c>
      <c r="Y9" s="28">
        <f t="shared" si="7"/>
        <v>5.2744510260797177E-2</v>
      </c>
      <c r="Z9" s="28">
        <f t="shared" si="8"/>
        <v>-2.5446985669999866E-3</v>
      </c>
      <c r="AA9" s="28">
        <f t="shared" si="9"/>
        <v>-1.3658083224037524E-2</v>
      </c>
      <c r="AB9" s="28">
        <f t="shared" si="10"/>
        <v>-2.5446985669999866E-3</v>
      </c>
      <c r="AC9" s="28">
        <f t="shared" si="11"/>
        <v>-1.3658083224037524E-2</v>
      </c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</row>
    <row r="10" spans="1:222" s="35" customFormat="1" x14ac:dyDescent="0.25">
      <c r="A10" s="32">
        <v>5</v>
      </c>
      <c r="B10" s="33" t="s">
        <v>35</v>
      </c>
      <c r="C10" s="27"/>
      <c r="D10" s="28">
        <f>VLOOKUP($B10,'[1]Do thi chi tiet TT4'!$Q$7:$AC$19,2,0)</f>
        <v>0.11026968381799999</v>
      </c>
      <c r="E10" s="28">
        <f>VLOOKUP($B10,'[1]Do thi chi tiet TT4'!$Q$7:$AC$19,3,0)</f>
        <v>0.10483033156</v>
      </c>
      <c r="F10" s="28">
        <f>VLOOKUP($B10,'[1]Do thi chi tiet TT4'!$Q$7:$AC$19,4,0)</f>
        <v>0.109253543568</v>
      </c>
      <c r="G10" s="28">
        <f>VLOOKUP($B10,'[1]Do thi chi tiet TT4'!$Q$7:$AC$19,5,0)</f>
        <v>0.10677864427100001</v>
      </c>
      <c r="H10" s="28">
        <f>VLOOKUP($B10,'[1]Do thi chi tiet TT4'!$Q$7:$AC$19,6,0)</f>
        <v>0.105547194251</v>
      </c>
      <c r="I10" s="28">
        <f>VLOOKUP($B10,'[1]Do thi chi tiet TT4'!$Q$7:$AC$19,7,0)</f>
        <v>0.10641416803500001</v>
      </c>
      <c r="J10" s="28">
        <f>VLOOKUP($B10,'[1]Do thi chi tiet TT4'!$Q$7:$AC$19,8,0)</f>
        <v>0.108012866924</v>
      </c>
      <c r="K10" s="28">
        <f>VLOOKUP($B10,'[1]Do thi chi tiet TT4'!$Q$7:$AC$19,9,0)</f>
        <v>0.10697820132700001</v>
      </c>
      <c r="L10" s="28">
        <f>VLOOKUP($B10,'[1]Do thi chi tiet TT4'!$Q$7:$AC$19,10,0)</f>
        <v>0.10517203921399999</v>
      </c>
      <c r="M10" s="28">
        <f>VLOOKUP($B10,'[1]Do thi chi tiet TT4'!$Q$7:$AC$19,11,0)</f>
        <v>0.10849179199300001</v>
      </c>
      <c r="N10" s="28">
        <f>VLOOKUP($B10,'[1]Do thi chi tiet TT4'!$Q$7:$AC$19,12,0)</f>
        <v>0.105162931556</v>
      </c>
      <c r="O10" s="28">
        <f>VLOOKUP($B10,'[1]Do thi chi tiet TT4'!$Q$7:$AC$19,13,0)</f>
        <v>0.110880587791</v>
      </c>
      <c r="P10" s="28">
        <f t="shared" si="0"/>
        <v>0.110880587791</v>
      </c>
      <c r="Q10" s="29"/>
      <c r="R10" s="28">
        <f t="shared" si="1"/>
        <v>0.109253543568</v>
      </c>
      <c r="S10" s="28">
        <f t="shared" si="2"/>
        <v>0.10641416803500001</v>
      </c>
      <c r="T10" s="28">
        <f t="shared" si="3"/>
        <v>0.10517203921399999</v>
      </c>
      <c r="U10" s="28">
        <f t="shared" si="4"/>
        <v>0.110880587791</v>
      </c>
      <c r="V10" s="28">
        <f>VLOOKUP($B10,'[2]Do thi chi tiet TT4'!$Q$7:$AC$19,13,0)</f>
        <v>0.124034899697</v>
      </c>
      <c r="W10" s="28">
        <f t="shared" si="5"/>
        <v>0.124034899697</v>
      </c>
      <c r="X10" s="28">
        <f t="shared" si="6"/>
        <v>5.7085485770000111E-3</v>
      </c>
      <c r="Y10" s="28">
        <f t="shared" si="7"/>
        <v>5.4278196178971838E-2</v>
      </c>
      <c r="Z10" s="28">
        <f t="shared" si="8"/>
        <v>-1.3154311905999999E-2</v>
      </c>
      <c r="AA10" s="28">
        <f t="shared" si="9"/>
        <v>-0.10605331191571205</v>
      </c>
      <c r="AB10" s="28">
        <f t="shared" si="10"/>
        <v>-1.3154311905999999E-2</v>
      </c>
      <c r="AC10" s="28">
        <f t="shared" si="11"/>
        <v>-0.10605331191571205</v>
      </c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</row>
    <row r="11" spans="1:222" s="35" customFormat="1" x14ac:dyDescent="0.25">
      <c r="A11" s="32">
        <v>6</v>
      </c>
      <c r="B11" s="33" t="s">
        <v>36</v>
      </c>
      <c r="C11" s="27"/>
      <c r="D11" s="28">
        <f>VLOOKUP($B11,'[1]Do thi chi tiet TT4'!$Q$7:$AC$19,2,0)</f>
        <v>0.14935213151099999</v>
      </c>
      <c r="E11" s="28">
        <f>VLOOKUP($B11,'[1]Do thi chi tiet TT4'!$Q$7:$AC$19,3,0)</f>
        <v>0.13397610785799999</v>
      </c>
      <c r="F11" s="28">
        <f>VLOOKUP($B11,'[1]Do thi chi tiet TT4'!$Q$7:$AC$19,4,0)</f>
        <v>0.12582129548900001</v>
      </c>
      <c r="G11" s="28">
        <f>VLOOKUP($B11,'[1]Do thi chi tiet TT4'!$Q$7:$AC$19,5,0)</f>
        <v>0.13093464448299999</v>
      </c>
      <c r="H11" s="28">
        <f>VLOOKUP($B11,'[1]Do thi chi tiet TT4'!$Q$7:$AC$19,6,0)</f>
        <v>0.12955702943200001</v>
      </c>
      <c r="I11" s="28">
        <f>VLOOKUP($B11,'[1]Do thi chi tiet TT4'!$Q$7:$AC$19,7,0)</f>
        <v>0.13485308962799999</v>
      </c>
      <c r="J11" s="28">
        <f>VLOOKUP($B11,'[1]Do thi chi tiet TT4'!$Q$7:$AC$19,8,0)</f>
        <v>0.13075189901199999</v>
      </c>
      <c r="K11" s="28">
        <f>VLOOKUP($B11,'[1]Do thi chi tiet TT4'!$Q$7:$AC$19,9,0)</f>
        <v>0.128794198365</v>
      </c>
      <c r="L11" s="28">
        <f>VLOOKUP($B11,'[1]Do thi chi tiet TT4'!$Q$7:$AC$19,10,0)</f>
        <v>0.12919214883499999</v>
      </c>
      <c r="M11" s="28">
        <f>VLOOKUP($B11,'[1]Do thi chi tiet TT4'!$Q$7:$AC$19,11,0)</f>
        <v>0.13198628634599999</v>
      </c>
      <c r="N11" s="28">
        <f>VLOOKUP($B11,'[1]Do thi chi tiet TT4'!$Q$7:$AC$19,12,0)</f>
        <v>0.13087879807800001</v>
      </c>
      <c r="O11" s="28">
        <f>VLOOKUP($B11,'[1]Do thi chi tiet TT4'!$Q$7:$AC$19,13,0)</f>
        <v>0.128891826008</v>
      </c>
      <c r="P11" s="28">
        <f t="shared" si="0"/>
        <v>0.128891826008</v>
      </c>
      <c r="Q11" s="29"/>
      <c r="R11" s="28">
        <f t="shared" si="1"/>
        <v>0.12582129548900001</v>
      </c>
      <c r="S11" s="28">
        <f t="shared" si="2"/>
        <v>0.13485308962799999</v>
      </c>
      <c r="T11" s="28">
        <f t="shared" si="3"/>
        <v>0.12919214883499999</v>
      </c>
      <c r="U11" s="28">
        <f t="shared" si="4"/>
        <v>0.128891826008</v>
      </c>
      <c r="V11" s="28">
        <f>VLOOKUP($B11,'[2]Do thi chi tiet TT4'!$Q$7:$AC$19,13,0)</f>
        <v>0.13814116592799999</v>
      </c>
      <c r="W11" s="28">
        <f t="shared" si="5"/>
        <v>0.13814116592799999</v>
      </c>
      <c r="X11" s="28">
        <f t="shared" si="6"/>
        <v>-3.0032282699998802E-4</v>
      </c>
      <c r="Y11" s="28">
        <f t="shared" si="7"/>
        <v>-2.324621346638878E-3</v>
      </c>
      <c r="Z11" s="28">
        <f t="shared" si="8"/>
        <v>-9.2493399199999882E-3</v>
      </c>
      <c r="AA11" s="28">
        <f t="shared" si="9"/>
        <v>-6.6955710543378497E-2</v>
      </c>
      <c r="AB11" s="28">
        <f t="shared" si="10"/>
        <v>-9.2493399199999882E-3</v>
      </c>
      <c r="AC11" s="28">
        <f t="shared" si="11"/>
        <v>-6.6955710543378497E-2</v>
      </c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</row>
    <row r="12" spans="1:222" s="35" customFormat="1" x14ac:dyDescent="0.25">
      <c r="A12" s="32">
        <v>7</v>
      </c>
      <c r="B12" s="33" t="s">
        <v>37</v>
      </c>
      <c r="C12" s="27"/>
      <c r="D12" s="28">
        <f>VLOOKUP($B12,'[1]Do thi chi tiet TT4'!$Q$7:$AC$19,2,0)</f>
        <v>0.213854724666</v>
      </c>
      <c r="E12" s="28">
        <f>VLOOKUP($B12,'[1]Do thi chi tiet TT4'!$Q$7:$AC$19,3,0)</f>
        <v>0.20915278423299999</v>
      </c>
      <c r="F12" s="28">
        <f>VLOOKUP($B12,'[1]Do thi chi tiet TT4'!$Q$7:$AC$19,4,0)</f>
        <v>0.208096796019</v>
      </c>
      <c r="G12" s="28">
        <f>VLOOKUP($B12,'[1]Do thi chi tiet TT4'!$Q$7:$AC$19,5,0)</f>
        <v>0.218930020616</v>
      </c>
      <c r="H12" s="28">
        <f>VLOOKUP($B12,'[1]Do thi chi tiet TT4'!$Q$7:$AC$19,6,0)</f>
        <v>0.219130947278</v>
      </c>
      <c r="I12" s="28">
        <f>VLOOKUP($B12,'[1]Do thi chi tiet TT4'!$Q$7:$AC$19,7,0)</f>
        <v>0.224024862011</v>
      </c>
      <c r="J12" s="28">
        <f>VLOOKUP($B12,'[1]Do thi chi tiet TT4'!$Q$7:$AC$19,8,0)</f>
        <v>0.21839905752300001</v>
      </c>
      <c r="K12" s="28">
        <f>VLOOKUP($B12,'[1]Do thi chi tiet TT4'!$Q$7:$AC$19,9,0)</f>
        <v>0.21604350111699999</v>
      </c>
      <c r="L12" s="28">
        <f>VLOOKUP($B12,'[1]Do thi chi tiet TT4'!$Q$7:$AC$19,10,0)</f>
        <v>0.210299551684</v>
      </c>
      <c r="M12" s="28">
        <f>VLOOKUP($B12,'[1]Do thi chi tiet TT4'!$Q$7:$AC$19,11,0)</f>
        <v>0.22543542449100001</v>
      </c>
      <c r="N12" s="28">
        <f>VLOOKUP($B12,'[1]Do thi chi tiet TT4'!$Q$7:$AC$19,12,0)</f>
        <v>0.217126716203</v>
      </c>
      <c r="O12" s="28">
        <f>VLOOKUP($B12,'[1]Do thi chi tiet TT4'!$Q$7:$AC$19,13,0)</f>
        <v>0.216373497448</v>
      </c>
      <c r="P12" s="28">
        <f t="shared" si="0"/>
        <v>0.216373497448</v>
      </c>
      <c r="Q12" s="29"/>
      <c r="R12" s="28">
        <f t="shared" si="1"/>
        <v>0.208096796019</v>
      </c>
      <c r="S12" s="28">
        <f t="shared" si="2"/>
        <v>0.224024862011</v>
      </c>
      <c r="T12" s="28">
        <f t="shared" si="3"/>
        <v>0.210299551684</v>
      </c>
      <c r="U12" s="28">
        <f t="shared" si="4"/>
        <v>0.216373497448</v>
      </c>
      <c r="V12" s="28">
        <f>VLOOKUP($B12,'[2]Do thi chi tiet TT4'!$Q$7:$AC$19,13,0)</f>
        <v>0.22304056956900001</v>
      </c>
      <c r="W12" s="28">
        <f t="shared" si="5"/>
        <v>0.22304056956900001</v>
      </c>
      <c r="X12" s="28">
        <f t="shared" si="6"/>
        <v>6.0739457639999994E-3</v>
      </c>
      <c r="Y12" s="28">
        <f t="shared" si="7"/>
        <v>2.8882352412842149E-2</v>
      </c>
      <c r="Z12" s="28">
        <f t="shared" si="8"/>
        <v>-6.6670721210000117E-3</v>
      </c>
      <c r="AA12" s="28">
        <f t="shared" si="9"/>
        <v>-2.989174630374803E-2</v>
      </c>
      <c r="AB12" s="28">
        <f t="shared" si="10"/>
        <v>-6.6670721210000117E-3</v>
      </c>
      <c r="AC12" s="28">
        <f t="shared" si="11"/>
        <v>-2.989174630374803E-2</v>
      </c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</row>
    <row r="13" spans="1:222" s="31" customFormat="1" x14ac:dyDescent="0.25">
      <c r="A13" s="32">
        <v>8</v>
      </c>
      <c r="B13" s="33" t="s">
        <v>38</v>
      </c>
      <c r="C13" s="27"/>
      <c r="D13" s="28">
        <f>VLOOKUP($B13,'[1]Do thi chi tiet TT4'!$Q$7:$AC$19,2,0)</f>
        <v>0.413062717887</v>
      </c>
      <c r="E13" s="28">
        <f>VLOOKUP($B13,'[1]Do thi chi tiet TT4'!$Q$7:$AC$19,3,0)</f>
        <v>0.406357162316</v>
      </c>
      <c r="F13" s="28">
        <f>VLOOKUP($B13,'[1]Do thi chi tiet TT4'!$Q$7:$AC$19,4,0)</f>
        <v>0.40793133823200001</v>
      </c>
      <c r="G13" s="28">
        <f>VLOOKUP($B13,'[1]Do thi chi tiet TT4'!$Q$7:$AC$19,5,0)</f>
        <v>0.40635263513300002</v>
      </c>
      <c r="H13" s="28">
        <f>VLOOKUP($B13,'[1]Do thi chi tiet TT4'!$Q$7:$AC$19,6,0)</f>
        <v>0.40385545040300003</v>
      </c>
      <c r="I13" s="28">
        <f>VLOOKUP($B13,'[1]Do thi chi tiet TT4'!$Q$7:$AC$19,7,0)</f>
        <v>0.40729072315199999</v>
      </c>
      <c r="J13" s="28">
        <f>VLOOKUP($B13,'[1]Do thi chi tiet TT4'!$Q$7:$AC$19,8,0)</f>
        <v>0.40609765309500001</v>
      </c>
      <c r="K13" s="28">
        <f>VLOOKUP($B13,'[1]Do thi chi tiet TT4'!$Q$7:$AC$19,9,0)</f>
        <v>0.41027491036300001</v>
      </c>
      <c r="L13" s="28">
        <f>VLOOKUP($B13,'[1]Do thi chi tiet TT4'!$Q$7:$AC$19,10,0)</f>
        <v>0.408360475557</v>
      </c>
      <c r="M13" s="28">
        <f>VLOOKUP($B13,'[1]Do thi chi tiet TT4'!$Q$7:$AC$19,11,0)</f>
        <v>0.41734924529299999</v>
      </c>
      <c r="N13" s="28">
        <f>VLOOKUP($B13,'[1]Do thi chi tiet TT4'!$Q$7:$AC$19,12,0)</f>
        <v>0.41735044772000002</v>
      </c>
      <c r="O13" s="28">
        <f>VLOOKUP($B13,'[1]Do thi chi tiet TT4'!$Q$7:$AC$19,13,0)</f>
        <v>0.42015721871799999</v>
      </c>
      <c r="P13" s="28">
        <f t="shared" si="0"/>
        <v>0.42015721871799999</v>
      </c>
      <c r="Q13" s="29"/>
      <c r="R13" s="28">
        <f t="shared" si="1"/>
        <v>0.40793133823200001</v>
      </c>
      <c r="S13" s="28">
        <f t="shared" si="2"/>
        <v>0.40729072315199999</v>
      </c>
      <c r="T13" s="28">
        <f t="shared" si="3"/>
        <v>0.408360475557</v>
      </c>
      <c r="U13" s="28">
        <f t="shared" si="4"/>
        <v>0.42015721871799999</v>
      </c>
      <c r="V13" s="28">
        <f>VLOOKUP($B13,'[2]Do thi chi tiet TT4'!$Q$7:$AC$19,13,0)</f>
        <v>0.43130140717900001</v>
      </c>
      <c r="W13" s="28">
        <f t="shared" si="5"/>
        <v>0.43130140717900001</v>
      </c>
      <c r="X13" s="28">
        <f t="shared" si="6"/>
        <v>1.179674316099999E-2</v>
      </c>
      <c r="Y13" s="28">
        <f t="shared" si="7"/>
        <v>2.8888063040159159E-2</v>
      </c>
      <c r="Z13" s="28">
        <f t="shared" si="8"/>
        <v>-1.1144188461000015E-2</v>
      </c>
      <c r="AA13" s="28">
        <f t="shared" si="9"/>
        <v>-2.5838516349599855E-2</v>
      </c>
      <c r="AB13" s="28">
        <f t="shared" si="10"/>
        <v>-1.1144188461000015E-2</v>
      </c>
      <c r="AC13" s="28">
        <f t="shared" si="11"/>
        <v>-2.5838516349599855E-2</v>
      </c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</row>
    <row r="14" spans="1:222" s="35" customFormat="1" x14ac:dyDescent="0.25">
      <c r="A14" s="32">
        <v>9</v>
      </c>
      <c r="B14" s="33" t="s">
        <v>39</v>
      </c>
      <c r="C14" s="27"/>
      <c r="D14" s="28">
        <f>VLOOKUP($B14,'[1]Do thi chi tiet TT4'!$Q$7:$AC$19,2,0)</f>
        <v>0.220233135089</v>
      </c>
      <c r="E14" s="28">
        <f>VLOOKUP($B14,'[1]Do thi chi tiet TT4'!$Q$7:$AC$19,3,0)</f>
        <v>0.218764579396</v>
      </c>
      <c r="F14" s="28">
        <f>VLOOKUP($B14,'[1]Do thi chi tiet TT4'!$Q$7:$AC$19,4,0)</f>
        <v>0.210195137009</v>
      </c>
      <c r="G14" s="28">
        <f>VLOOKUP($B14,'[1]Do thi chi tiet TT4'!$Q$7:$AC$19,5,0)</f>
        <v>0.212865035944</v>
      </c>
      <c r="H14" s="28">
        <f>VLOOKUP($B14,'[1]Do thi chi tiet TT4'!$Q$7:$AC$19,6,0)</f>
        <v>0.21187661769400001</v>
      </c>
      <c r="I14" s="28">
        <f>VLOOKUP($B14,'[1]Do thi chi tiet TT4'!$Q$7:$AC$19,7,0)</f>
        <v>0.21599279958299999</v>
      </c>
      <c r="J14" s="28">
        <f>VLOOKUP($B14,'[1]Do thi chi tiet TT4'!$Q$7:$AC$19,8,0)</f>
        <v>0.21371289830199999</v>
      </c>
      <c r="K14" s="28">
        <f>VLOOKUP($B14,'[1]Do thi chi tiet TT4'!$Q$7:$AC$19,9,0)</f>
        <v>0.21376474632799999</v>
      </c>
      <c r="L14" s="28">
        <f>VLOOKUP($B14,'[1]Do thi chi tiet TT4'!$Q$7:$AC$19,10,0)</f>
        <v>0.208278430752</v>
      </c>
      <c r="M14" s="28">
        <f>VLOOKUP($B14,'[1]Do thi chi tiet TT4'!$Q$7:$AC$19,11,0)</f>
        <v>0.23953049172800001</v>
      </c>
      <c r="N14" s="28">
        <f>VLOOKUP($B14,'[1]Do thi chi tiet TT4'!$Q$7:$AC$19,12,0)</f>
        <v>0.21997774755800001</v>
      </c>
      <c r="O14" s="28">
        <f>VLOOKUP($B14,'[1]Do thi chi tiet TT4'!$Q$7:$AC$19,13,0)</f>
        <v>0.22948807678800001</v>
      </c>
      <c r="P14" s="28">
        <f t="shared" si="0"/>
        <v>0.22948807678800001</v>
      </c>
      <c r="Q14" s="29"/>
      <c r="R14" s="28">
        <f t="shared" si="1"/>
        <v>0.210195137009</v>
      </c>
      <c r="S14" s="28">
        <f t="shared" si="2"/>
        <v>0.21599279958299999</v>
      </c>
      <c r="T14" s="28">
        <f t="shared" si="3"/>
        <v>0.208278430752</v>
      </c>
      <c r="U14" s="28">
        <f t="shared" si="4"/>
        <v>0.22948807678800001</v>
      </c>
      <c r="V14" s="28">
        <f>VLOOKUP($B14,'[2]Do thi chi tiet TT4'!$Q$7:$AC$19,13,0)</f>
        <v>0.24250257913600001</v>
      </c>
      <c r="W14" s="28">
        <f t="shared" si="5"/>
        <v>0.24250257913600001</v>
      </c>
      <c r="X14" s="28">
        <f t="shared" si="6"/>
        <v>2.1209646036000007E-2</v>
      </c>
      <c r="Y14" s="28">
        <f t="shared" si="7"/>
        <v>0.10183313730289539</v>
      </c>
      <c r="Z14" s="28">
        <f t="shared" si="8"/>
        <v>-1.3014502348000001E-2</v>
      </c>
      <c r="AA14" s="28">
        <f t="shared" si="9"/>
        <v>-5.3667480133072001E-2</v>
      </c>
      <c r="AB14" s="28">
        <f t="shared" si="10"/>
        <v>-1.3014502348000001E-2</v>
      </c>
      <c r="AC14" s="28">
        <f t="shared" si="11"/>
        <v>-5.3667480133072001E-2</v>
      </c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</row>
    <row r="15" spans="1:222" s="35" customFormat="1" x14ac:dyDescent="0.25">
      <c r="A15" s="32">
        <v>10</v>
      </c>
      <c r="B15" s="33" t="s">
        <v>40</v>
      </c>
      <c r="C15" s="27"/>
      <c r="D15" s="28">
        <f>VLOOKUP($B15,'[1]Do thi chi tiet TT4'!$Q$7:$AC$19,2,0)</f>
        <v>0.387298210255</v>
      </c>
      <c r="E15" s="28">
        <f>VLOOKUP($B15,'[1]Do thi chi tiet TT4'!$Q$7:$AC$19,3,0)</f>
        <v>0.34102248805699997</v>
      </c>
      <c r="F15" s="28">
        <f>VLOOKUP($B15,'[1]Do thi chi tiet TT4'!$Q$7:$AC$19,4,0)</f>
        <v>0.34624926097999997</v>
      </c>
      <c r="G15" s="28">
        <f>VLOOKUP($B15,'[1]Do thi chi tiet TT4'!$Q$7:$AC$19,5,0)</f>
        <v>0.34324008556399999</v>
      </c>
      <c r="H15" s="28">
        <f>VLOOKUP($B15,'[1]Do thi chi tiet TT4'!$Q$7:$AC$19,6,0)</f>
        <v>0.33768148941199999</v>
      </c>
      <c r="I15" s="28">
        <f>VLOOKUP($B15,'[1]Do thi chi tiet TT4'!$Q$7:$AC$19,7,0)</f>
        <v>0.34699466667099998</v>
      </c>
      <c r="J15" s="28">
        <f>VLOOKUP($B15,'[1]Do thi chi tiet TT4'!$Q$7:$AC$19,8,0)</f>
        <v>0.34495028279899997</v>
      </c>
      <c r="K15" s="28">
        <f>VLOOKUP($B15,'[1]Do thi chi tiet TT4'!$Q$7:$AC$19,9,0)</f>
        <v>0.346074777103</v>
      </c>
      <c r="L15" s="28">
        <f>VLOOKUP($B15,'[1]Do thi chi tiet TT4'!$Q$7:$AC$19,10,0)</f>
        <v>0.34910355090700002</v>
      </c>
      <c r="M15" s="28">
        <f>VLOOKUP($B15,'[1]Do thi chi tiet TT4'!$Q$7:$AC$19,11,0)</f>
        <v>0.35317089746399999</v>
      </c>
      <c r="N15" s="28">
        <f>VLOOKUP($B15,'[1]Do thi chi tiet TT4'!$Q$7:$AC$19,12,0)</f>
        <v>0.35504095479499997</v>
      </c>
      <c r="O15" s="28">
        <f>VLOOKUP($B15,'[1]Do thi chi tiet TT4'!$Q$7:$AC$19,13,0)</f>
        <v>0.35848746781099999</v>
      </c>
      <c r="P15" s="28">
        <f t="shared" si="0"/>
        <v>0.35848746781099999</v>
      </c>
      <c r="Q15" s="29"/>
      <c r="R15" s="28">
        <f t="shared" si="1"/>
        <v>0.34624926097999997</v>
      </c>
      <c r="S15" s="28">
        <f t="shared" si="2"/>
        <v>0.34699466667099998</v>
      </c>
      <c r="T15" s="28">
        <f t="shared" si="3"/>
        <v>0.34910355090700002</v>
      </c>
      <c r="U15" s="28">
        <f t="shared" si="4"/>
        <v>0.35848746781099999</v>
      </c>
      <c r="V15" s="28">
        <f>VLOOKUP($B15,'[2]Do thi chi tiet TT4'!$Q$7:$AC$19,13,0)</f>
        <v>0.35636701096000001</v>
      </c>
      <c r="W15" s="28">
        <f t="shared" si="5"/>
        <v>0.35636701096000001</v>
      </c>
      <c r="X15" s="28">
        <f t="shared" si="6"/>
        <v>9.3839169039999781E-3</v>
      </c>
      <c r="Y15" s="28">
        <f t="shared" si="7"/>
        <v>2.6880038543348479E-2</v>
      </c>
      <c r="Z15" s="28">
        <f t="shared" si="8"/>
        <v>2.1204568509999855E-3</v>
      </c>
      <c r="AA15" s="28">
        <f t="shared" si="9"/>
        <v>5.950205226033096E-3</v>
      </c>
      <c r="AB15" s="28">
        <f t="shared" si="10"/>
        <v>2.1204568509999855E-3</v>
      </c>
      <c r="AC15" s="28">
        <f t="shared" si="11"/>
        <v>5.950205226033096E-3</v>
      </c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</row>
    <row r="16" spans="1:222" s="35" customFormat="1" x14ac:dyDescent="0.25">
      <c r="A16" s="32">
        <v>11</v>
      </c>
      <c r="B16" s="33" t="s">
        <v>41</v>
      </c>
      <c r="C16" s="27"/>
      <c r="D16" s="28">
        <f>VLOOKUP($B16,'[1]Do thi chi tiet TT4'!$Q$7:$AC$19,2,0)</f>
        <v>0.23932207279000001</v>
      </c>
      <c r="E16" s="28">
        <f>VLOOKUP($B16,'[1]Do thi chi tiet TT4'!$Q$7:$AC$19,3,0)</f>
        <v>0.236933279957</v>
      </c>
      <c r="F16" s="28">
        <f>VLOOKUP($B16,'[1]Do thi chi tiet TT4'!$Q$7:$AC$19,4,0)</f>
        <v>0.235869324204</v>
      </c>
      <c r="G16" s="28">
        <f>VLOOKUP($B16,'[1]Do thi chi tiet TT4'!$Q$7:$AC$19,5,0)</f>
        <v>0.237524014364</v>
      </c>
      <c r="H16" s="28">
        <f>VLOOKUP($B16,'[1]Do thi chi tiet TT4'!$Q$7:$AC$19,6,0)</f>
        <v>0.23341279780400001</v>
      </c>
      <c r="I16" s="28">
        <f>VLOOKUP($B16,'[1]Do thi chi tiet TT4'!$Q$7:$AC$19,7,0)</f>
        <v>0.23869637516700001</v>
      </c>
      <c r="J16" s="28">
        <f>VLOOKUP($B16,'[1]Do thi chi tiet TT4'!$Q$7:$AC$19,8,0)</f>
        <v>0.238409153949</v>
      </c>
      <c r="K16" s="28">
        <f>VLOOKUP($B16,'[1]Do thi chi tiet TT4'!$Q$7:$AC$19,9,0)</f>
        <v>0.239253725454</v>
      </c>
      <c r="L16" s="28">
        <f>VLOOKUP($B16,'[1]Do thi chi tiet TT4'!$Q$7:$AC$19,10,0)</f>
        <v>0.237811415336</v>
      </c>
      <c r="M16" s="28">
        <f>VLOOKUP($B16,'[1]Do thi chi tiet TT4'!$Q$7:$AC$19,11,0)</f>
        <v>0.24504608353999999</v>
      </c>
      <c r="N16" s="28">
        <f>VLOOKUP($B16,'[1]Do thi chi tiet TT4'!$Q$7:$AC$19,12,0)</f>
        <v>0.24630894677699999</v>
      </c>
      <c r="O16" s="28">
        <f>VLOOKUP($B16,'[1]Do thi chi tiet TT4'!$Q$7:$AC$19,13,0)</f>
        <v>0.256633874682</v>
      </c>
      <c r="P16" s="28">
        <f t="shared" si="0"/>
        <v>0.256633874682</v>
      </c>
      <c r="Q16" s="29"/>
      <c r="R16" s="28">
        <f t="shared" si="1"/>
        <v>0.235869324204</v>
      </c>
      <c r="S16" s="28">
        <f t="shared" si="2"/>
        <v>0.23869637516700001</v>
      </c>
      <c r="T16" s="28">
        <f t="shared" si="3"/>
        <v>0.237811415336</v>
      </c>
      <c r="U16" s="28">
        <f t="shared" si="4"/>
        <v>0.256633874682</v>
      </c>
      <c r="V16" s="28">
        <f>VLOOKUP($B16,'[2]Do thi chi tiet TT4'!$Q$7:$AC$19,13,0)</f>
        <v>0.24112792403899999</v>
      </c>
      <c r="W16" s="28">
        <f t="shared" si="5"/>
        <v>0.24112792403899999</v>
      </c>
      <c r="X16" s="28">
        <f t="shared" si="6"/>
        <v>1.8822459345999992E-2</v>
      </c>
      <c r="Y16" s="28">
        <f t="shared" si="7"/>
        <v>7.9148678878202858E-2</v>
      </c>
      <c r="Z16" s="28">
        <f t="shared" si="8"/>
        <v>1.5505950643000005E-2</v>
      </c>
      <c r="AA16" s="28">
        <f t="shared" si="9"/>
        <v>6.4305910254061141E-2</v>
      </c>
      <c r="AB16" s="28">
        <f t="shared" si="10"/>
        <v>1.5505950643000005E-2</v>
      </c>
      <c r="AC16" s="28">
        <f t="shared" si="11"/>
        <v>6.4305910254061141E-2</v>
      </c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</row>
    <row r="17" spans="1:222" s="35" customFormat="1" x14ac:dyDescent="0.25">
      <c r="A17" s="32">
        <v>12</v>
      </c>
      <c r="B17" s="33" t="s">
        <v>42</v>
      </c>
      <c r="C17" s="27"/>
      <c r="D17" s="28">
        <f>VLOOKUP($B17,'[1]Do thi chi tiet TT4'!$Q$7:$AC$19,2,0)</f>
        <v>0.16231591100199999</v>
      </c>
      <c r="E17" s="28">
        <f>VLOOKUP($B17,'[1]Do thi chi tiet TT4'!$Q$7:$AC$19,3,0)</f>
        <v>0.16212204186699999</v>
      </c>
      <c r="F17" s="28">
        <f>VLOOKUP($B17,'[1]Do thi chi tiet TT4'!$Q$7:$AC$19,4,0)</f>
        <v>0.15965915698399999</v>
      </c>
      <c r="G17" s="28">
        <f>VLOOKUP($B17,'[1]Do thi chi tiet TT4'!$Q$7:$AC$19,5,0)</f>
        <v>0.160100926521</v>
      </c>
      <c r="H17" s="28">
        <f>VLOOKUP($B17,'[1]Do thi chi tiet TT4'!$Q$7:$AC$19,6,0)</f>
        <v>0.156985365549</v>
      </c>
      <c r="I17" s="28">
        <f>VLOOKUP($B17,'[1]Do thi chi tiet TT4'!$Q$7:$AC$19,7,0)</f>
        <v>0.162871721208</v>
      </c>
      <c r="J17" s="28">
        <f>VLOOKUP($B17,'[1]Do thi chi tiet TT4'!$Q$7:$AC$19,8,0)</f>
        <v>0.16273012751599999</v>
      </c>
      <c r="K17" s="28">
        <f>VLOOKUP($B17,'[1]Do thi chi tiet TT4'!$Q$7:$AC$19,9,0)</f>
        <v>0.160611159384</v>
      </c>
      <c r="L17" s="28">
        <f>VLOOKUP($B17,'[1]Do thi chi tiet TT4'!$Q$7:$AC$19,10,0)</f>
        <v>0.162630495633</v>
      </c>
      <c r="M17" s="28">
        <f>VLOOKUP($B17,'[1]Do thi chi tiet TT4'!$Q$7:$AC$19,11,0)</f>
        <v>0.16503348830199999</v>
      </c>
      <c r="N17" s="28">
        <f>VLOOKUP($B17,'[1]Do thi chi tiet TT4'!$Q$7:$AC$19,12,0)</f>
        <v>0.173342369119</v>
      </c>
      <c r="O17" s="28">
        <f>VLOOKUP($B17,'[1]Do thi chi tiet TT4'!$Q$7:$AC$19,13,0)</f>
        <v>0.17352704500999999</v>
      </c>
      <c r="P17" s="28">
        <f t="shared" si="0"/>
        <v>0.17352704500999999</v>
      </c>
      <c r="Q17" s="29"/>
      <c r="R17" s="28">
        <f t="shared" si="1"/>
        <v>0.15965915698399999</v>
      </c>
      <c r="S17" s="28">
        <f t="shared" si="2"/>
        <v>0.162871721208</v>
      </c>
      <c r="T17" s="28">
        <f t="shared" si="3"/>
        <v>0.162630495633</v>
      </c>
      <c r="U17" s="28">
        <f t="shared" si="4"/>
        <v>0.17352704500999999</v>
      </c>
      <c r="V17" s="28">
        <f>VLOOKUP($B17,'[2]Do thi chi tiet TT4'!$Q$7:$AC$19,13,0)</f>
        <v>0.163814742189</v>
      </c>
      <c r="W17" s="28">
        <f t="shared" si="5"/>
        <v>0.163814742189</v>
      </c>
      <c r="X17" s="28">
        <f t="shared" si="6"/>
        <v>1.0896549376999992E-2</v>
      </c>
      <c r="Y17" s="28">
        <f t="shared" si="7"/>
        <v>6.7001882608718616E-2</v>
      </c>
      <c r="Z17" s="28">
        <f t="shared" si="8"/>
        <v>9.7123028209999962E-3</v>
      </c>
      <c r="AA17" s="28">
        <f t="shared" si="9"/>
        <v>5.9288331997583599E-2</v>
      </c>
      <c r="AB17" s="28">
        <f t="shared" si="10"/>
        <v>9.7123028209999962E-3</v>
      </c>
      <c r="AC17" s="28">
        <f t="shared" si="11"/>
        <v>5.9288331997583599E-2</v>
      </c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</row>
    <row r="18" spans="1:222" s="40" customFormat="1" ht="12.75" x14ac:dyDescent="0.25">
      <c r="A18" s="36"/>
      <c r="B18" s="37" t="s">
        <v>43</v>
      </c>
      <c r="C18" s="38"/>
      <c r="D18" s="38">
        <f>VLOOKUP($B18,'[1]Do thi chi tiet TT4'!$Q$7:$AC$19,2,0)</f>
        <v>0.26010812956027513</v>
      </c>
      <c r="E18" s="38">
        <f>VLOOKUP($B18,'[1]Do thi chi tiet TT4'!$Q$7:$AC$19,3,0)</f>
        <v>0.25371448597972418</v>
      </c>
      <c r="F18" s="38">
        <f>VLOOKUP($B18,'[1]Do thi chi tiet TT4'!$Q$7:$AC$19,4,0)</f>
        <v>0.2500391144198148</v>
      </c>
      <c r="G18" s="38">
        <f>VLOOKUP($B18,'[1]Do thi chi tiet TT4'!$Q$7:$AC$19,5,0)</f>
        <v>0.25433422533723654</v>
      </c>
      <c r="H18" s="38">
        <f>VLOOKUP($B18,'[1]Do thi chi tiet TT4'!$Q$7:$AC$19,6,0)</f>
        <v>0.25338957871384027</v>
      </c>
      <c r="I18" s="38">
        <f>VLOOKUP($B18,'[1]Do thi chi tiet TT4'!$Q$7:$AC$19,7,0)</f>
        <v>0.25857317873956903</v>
      </c>
      <c r="J18" s="38">
        <f>VLOOKUP($B18,'[1]Do thi chi tiet TT4'!$Q$7:$AC$19,8,0)</f>
        <v>0.2598804498874534</v>
      </c>
      <c r="K18" s="38">
        <f>VLOOKUP($B18,'[1]Do thi chi tiet TT4'!$Q$7:$AC$19,9,0)</f>
        <v>0.25918532734364202</v>
      </c>
      <c r="L18" s="38">
        <f>VLOOKUP($B18,'[1]Do thi chi tiet TT4'!$Q$7:$AC$19,10,0)</f>
        <v>0.25822949301609938</v>
      </c>
      <c r="M18" s="38">
        <f>VLOOKUP($B18,'[1]Do thi chi tiet TT4'!$Q$7:$AC$19,11,0)</f>
        <v>0.25904276219514782</v>
      </c>
      <c r="N18" s="38">
        <f>VLOOKUP($B18,'[1]Do thi chi tiet TT4'!$Q$7:$AC$19,12,0)</f>
        <v>0.26264214731142294</v>
      </c>
      <c r="O18" s="38">
        <f>VLOOKUP($B18,'[1]Do thi chi tiet TT4'!$Q$7:$AC$19,13,0)</f>
        <v>0.26765724483966452</v>
      </c>
      <c r="P18" s="38">
        <f t="shared" si="0"/>
        <v>0.26765724483966452</v>
      </c>
      <c r="Q18" s="39"/>
      <c r="R18" s="38">
        <f t="shared" si="1"/>
        <v>0.2500391144198148</v>
      </c>
      <c r="S18" s="38">
        <f t="shared" si="2"/>
        <v>0.25857317873956903</v>
      </c>
      <c r="T18" s="38">
        <f t="shared" si="3"/>
        <v>0.25822949301609938</v>
      </c>
      <c r="U18" s="38">
        <f t="shared" si="4"/>
        <v>0.26765724483966452</v>
      </c>
      <c r="V18" s="38">
        <f>VLOOKUP($B18,'[2]Do thi chi tiet TT4'!$Q$7:$AC$19,13,0)</f>
        <v>0.26310635155540013</v>
      </c>
      <c r="W18" s="38">
        <f t="shared" si="5"/>
        <v>0.26310635155540013</v>
      </c>
      <c r="X18" s="38">
        <f t="shared" si="6"/>
        <v>9.4277518235651447E-3</v>
      </c>
      <c r="Y18" s="38">
        <f t="shared" si="7"/>
        <v>3.6509198517372179E-2</v>
      </c>
      <c r="Z18" s="38">
        <f t="shared" si="8"/>
        <v>4.5508932842643901E-3</v>
      </c>
      <c r="AA18" s="38">
        <f t="shared" si="9"/>
        <v>1.7296782298720545E-2</v>
      </c>
      <c r="AB18" s="38">
        <f t="shared" si="10"/>
        <v>4.5508932842643901E-3</v>
      </c>
      <c r="AC18" s="38">
        <f t="shared" si="11"/>
        <v>1.7296782298720545E-2</v>
      </c>
    </row>
  </sheetData>
  <mergeCells count="13">
    <mergeCell ref="V4:W4"/>
    <mergeCell ref="X4:Y4"/>
    <mergeCell ref="Z4:AA4"/>
    <mergeCell ref="AB4:AC4"/>
    <mergeCell ref="A1:T1"/>
    <mergeCell ref="A2:T2"/>
    <mergeCell ref="A4:A5"/>
    <mergeCell ref="B4:B5"/>
    <mergeCell ref="C4:C5"/>
    <mergeCell ref="D4:O4"/>
    <mergeCell ref="P4:P5"/>
    <mergeCell ref="Q4:Q5"/>
    <mergeCell ref="R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VS9 Win 8.1</dc:creator>
  <cp:lastModifiedBy>VS9 Win 8.1</cp:lastModifiedBy>
  <dcterms:created xsi:type="dcterms:W3CDTF">2015-03-27T08:20:09Z</dcterms:created>
  <dcterms:modified xsi:type="dcterms:W3CDTF">2015-03-27T08:20:37Z</dcterms:modified>
</cp:coreProperties>
</file>