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79466BBD-FBE4-4CDD-9B5D-4B68AF3249C9}" xr6:coauthVersionLast="45" xr6:coauthVersionMax="45" xr10:uidLastSave="{00000000-0000-0000-0000-000000000000}"/>
  <bookViews>
    <workbookView xWindow="-110" yWindow="350" windowWidth="27580" windowHeight="1800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8" l="1"/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C26" i="10"/>
  <c r="C27" i="10"/>
  <c r="C25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5" i="4"/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5" i="4"/>
</calcChain>
</file>

<file path=xl/sharedStrings.xml><?xml version="1.0" encoding="utf-8"?>
<sst xmlns="http://schemas.openxmlformats.org/spreadsheetml/2006/main" count="856" uniqueCount="266">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</sst>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3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R3" sqref="R3"/>
    </sheetView>
  </sheetViews>
  <sheetFormatPr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3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4</v>
      </c>
      <c r="R5" s="10">
        <v>9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F25" sqref="F25"/>
    </sheetView>
  </sheetViews>
  <sheetFormatPr defaultRowHeight="14.5" x14ac:dyDescent="0.35"/>
  <cols>
    <col min="1" max="1" width="16.54296875" bestFit="1" customWidth="1"/>
    <col min="2" max="68" width="6" customWidth="1"/>
  </cols>
  <sheetData>
    <row r="1" spans="1:68" ht="39" x14ac:dyDescent="0.3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35">
      <c r="A2" s="1" t="s">
        <v>162</v>
      </c>
      <c r="B2">
        <v>41</v>
      </c>
      <c r="C2" s="10">
        <v>63</v>
      </c>
      <c r="D2">
        <v>88</v>
      </c>
      <c r="E2">
        <v>99</v>
      </c>
    </row>
    <row r="3" spans="1:68" x14ac:dyDescent="0.35">
      <c r="A3" s="1" t="s">
        <v>163</v>
      </c>
      <c r="B3">
        <v>72</v>
      </c>
      <c r="C3" s="10">
        <v>88</v>
      </c>
      <c r="D3">
        <v>112</v>
      </c>
      <c r="E3">
        <v>129</v>
      </c>
    </row>
    <row r="4" spans="1:68" x14ac:dyDescent="0.35">
      <c r="A4" s="1" t="s">
        <v>164</v>
      </c>
      <c r="B4">
        <v>81</v>
      </c>
      <c r="C4" s="10">
        <v>103</v>
      </c>
      <c r="D4">
        <v>141</v>
      </c>
      <c r="E4">
        <v>162</v>
      </c>
    </row>
    <row r="5" spans="1:68" x14ac:dyDescent="0.35">
      <c r="A5" s="1" t="s">
        <v>165</v>
      </c>
      <c r="B5">
        <v>7</v>
      </c>
      <c r="C5" s="10">
        <v>9</v>
      </c>
      <c r="D5">
        <v>8</v>
      </c>
      <c r="E5">
        <v>10</v>
      </c>
    </row>
    <row r="6" spans="1:68" x14ac:dyDescent="0.35">
      <c r="A6" s="1" t="s">
        <v>21</v>
      </c>
      <c r="B6">
        <v>1</v>
      </c>
      <c r="C6" s="10">
        <v>1</v>
      </c>
      <c r="D6">
        <v>1</v>
      </c>
      <c r="E6">
        <v>3</v>
      </c>
    </row>
    <row r="7" spans="1:68" x14ac:dyDescent="0.35">
      <c r="A7" s="1" t="s">
        <v>23</v>
      </c>
      <c r="B7">
        <v>7</v>
      </c>
      <c r="C7" s="10">
        <v>9</v>
      </c>
      <c r="D7">
        <v>10</v>
      </c>
      <c r="E7">
        <v>82</v>
      </c>
    </row>
    <row r="8" spans="1:68" x14ac:dyDescent="0.35">
      <c r="A8" s="1" t="s">
        <v>166</v>
      </c>
      <c r="B8">
        <v>4</v>
      </c>
      <c r="C8" s="10">
        <v>9</v>
      </c>
      <c r="D8">
        <v>13</v>
      </c>
      <c r="E8">
        <v>13</v>
      </c>
    </row>
    <row r="9" spans="1:68" x14ac:dyDescent="0.35">
      <c r="A9" s="1" t="s">
        <v>167</v>
      </c>
      <c r="B9">
        <v>10</v>
      </c>
      <c r="C9" s="10">
        <v>17</v>
      </c>
      <c r="D9">
        <v>21</v>
      </c>
      <c r="E9">
        <v>28</v>
      </c>
    </row>
    <row r="10" spans="1:68" x14ac:dyDescent="0.35">
      <c r="A10" s="1" t="s">
        <v>104</v>
      </c>
      <c r="B10">
        <v>14</v>
      </c>
      <c r="C10" s="10">
        <v>15</v>
      </c>
      <c r="D10">
        <v>22</v>
      </c>
      <c r="E10">
        <v>24</v>
      </c>
    </row>
    <row r="11" spans="1:68" x14ac:dyDescent="0.35">
      <c r="A11" s="1" t="s">
        <v>168</v>
      </c>
      <c r="B11">
        <v>3</v>
      </c>
      <c r="C11" s="10">
        <v>3</v>
      </c>
      <c r="D11">
        <v>3</v>
      </c>
      <c r="E11">
        <v>3</v>
      </c>
    </row>
    <row r="12" spans="1:68" x14ac:dyDescent="0.35">
      <c r="A12" s="1" t="s">
        <v>169</v>
      </c>
      <c r="B12">
        <v>9</v>
      </c>
      <c r="C12" s="10">
        <v>18</v>
      </c>
      <c r="D12">
        <v>21</v>
      </c>
      <c r="E12">
        <v>23</v>
      </c>
    </row>
    <row r="13" spans="1:68" x14ac:dyDescent="0.35">
      <c r="A13" s="1" t="s">
        <v>170</v>
      </c>
      <c r="B13">
        <v>49</v>
      </c>
      <c r="C13" s="10">
        <v>62</v>
      </c>
      <c r="D13">
        <v>73</v>
      </c>
      <c r="E13">
        <v>81</v>
      </c>
    </row>
    <row r="14" spans="1:68" x14ac:dyDescent="0.35">
      <c r="A14" s="1" t="s">
        <v>171</v>
      </c>
      <c r="B14">
        <v>1</v>
      </c>
      <c r="C14" s="10">
        <v>2</v>
      </c>
      <c r="D14">
        <v>2</v>
      </c>
      <c r="E14">
        <v>3</v>
      </c>
    </row>
    <row r="15" spans="1:68" x14ac:dyDescent="0.35">
      <c r="A15" s="1" t="s">
        <v>115</v>
      </c>
      <c r="B15">
        <v>164</v>
      </c>
      <c r="C15" s="10">
        <v>208</v>
      </c>
      <c r="D15">
        <v>255</v>
      </c>
      <c r="E15">
        <v>301</v>
      </c>
    </row>
    <row r="16" spans="1:68" x14ac:dyDescent="0.35">
      <c r="A16" s="1" t="s">
        <v>172</v>
      </c>
      <c r="B16">
        <v>101</v>
      </c>
      <c r="C16" s="10">
        <v>148</v>
      </c>
      <c r="D16">
        <v>196</v>
      </c>
      <c r="E16">
        <v>247</v>
      </c>
    </row>
    <row r="17" spans="1:68" x14ac:dyDescent="0.35">
      <c r="A17" s="1" t="s">
        <v>173</v>
      </c>
      <c r="B17">
        <v>1</v>
      </c>
      <c r="C17" s="10">
        <v>1</v>
      </c>
      <c r="D17">
        <v>1</v>
      </c>
      <c r="E17">
        <v>4</v>
      </c>
    </row>
    <row r="18" spans="1:68" x14ac:dyDescent="0.35">
      <c r="A18" s="1" t="s">
        <v>174</v>
      </c>
      <c r="B18">
        <v>4</v>
      </c>
      <c r="C18" s="10">
        <v>4</v>
      </c>
      <c r="D18">
        <v>8</v>
      </c>
      <c r="E18">
        <v>9</v>
      </c>
    </row>
    <row r="19" spans="1:68" x14ac:dyDescent="0.35">
      <c r="A19" s="1" t="s">
        <v>175</v>
      </c>
      <c r="B19">
        <v>1</v>
      </c>
      <c r="C19" s="10">
        <v>1</v>
      </c>
      <c r="D19">
        <v>1</v>
      </c>
      <c r="E19">
        <v>1</v>
      </c>
    </row>
    <row r="20" spans="1:68" x14ac:dyDescent="0.35">
      <c r="A20" s="1" t="s">
        <v>176</v>
      </c>
      <c r="B20">
        <v>1</v>
      </c>
      <c r="C20" s="10">
        <v>1</v>
      </c>
      <c r="D20">
        <v>2</v>
      </c>
      <c r="E20">
        <v>3</v>
      </c>
    </row>
    <row r="21" spans="1:68" x14ac:dyDescent="0.35">
      <c r="A21" s="1" t="s">
        <v>131</v>
      </c>
      <c r="B21">
        <v>2</v>
      </c>
      <c r="C21" s="10">
        <v>5</v>
      </c>
      <c r="D21">
        <v>6</v>
      </c>
      <c r="E21">
        <v>6</v>
      </c>
    </row>
    <row r="22" spans="1:68" x14ac:dyDescent="0.35">
      <c r="A22" s="1" t="s">
        <v>177</v>
      </c>
      <c r="B22">
        <v>5</v>
      </c>
      <c r="C22" s="10">
        <v>5</v>
      </c>
      <c r="D22">
        <v>6</v>
      </c>
      <c r="E22">
        <v>6</v>
      </c>
    </row>
    <row r="23" spans="1:68" x14ac:dyDescent="0.35">
      <c r="A23" s="1" t="s">
        <v>178</v>
      </c>
      <c r="B23">
        <v>2</v>
      </c>
      <c r="C23" s="10">
        <v>2</v>
      </c>
      <c r="D23">
        <v>2</v>
      </c>
      <c r="E23">
        <v>2</v>
      </c>
    </row>
    <row r="25" spans="1:68" x14ac:dyDescent="0.35">
      <c r="A25" t="s">
        <v>157</v>
      </c>
      <c r="B25">
        <f>SUM(md[26-Mar])</f>
        <v>580</v>
      </c>
      <c r="C25">
        <f>SUM(md[27-Mar])</f>
        <v>774</v>
      </c>
      <c r="D25" s="10">
        <f>SUM(md[28-Mar])</f>
        <v>992</v>
      </c>
      <c r="E25" s="10">
        <f>SUM(md[29-Mar])</f>
        <v>1239</v>
      </c>
      <c r="F25" s="10">
        <f>SUM(md[30-Mar])</f>
        <v>0</v>
      </c>
      <c r="G25" s="10">
        <f>SUM(md[31-Mar])</f>
        <v>0</v>
      </c>
      <c r="H25" s="10">
        <f>SUM(md[1-Apr])</f>
        <v>0</v>
      </c>
      <c r="I25" s="10">
        <f>SUM(md[2-Apr])</f>
        <v>0</v>
      </c>
      <c r="J25" s="10">
        <f>SUM(md[3-Apr])</f>
        <v>0</v>
      </c>
      <c r="K25" s="10">
        <f>SUM(md[4-Apr])</f>
        <v>0</v>
      </c>
      <c r="L25" s="10">
        <f>SUM(md[5-Apr])</f>
        <v>0</v>
      </c>
      <c r="M25" s="10">
        <f>SUM(md[6-Apr])</f>
        <v>0</v>
      </c>
      <c r="N25" s="10">
        <f>SUM(md[7-Apr])</f>
        <v>0</v>
      </c>
      <c r="O25" s="10">
        <f>SUM(md[8-Apr])</f>
        <v>0</v>
      </c>
      <c r="P25" s="10">
        <f>SUM(md[9-Apr])</f>
        <v>0</v>
      </c>
      <c r="Q25" s="10">
        <f>SUM(md[10-Apr])</f>
        <v>0</v>
      </c>
      <c r="R25" s="10">
        <f>SUM(md[11-Apr])</f>
        <v>0</v>
      </c>
      <c r="S25" s="10">
        <f>SUM(md[12-Apr])</f>
        <v>0</v>
      </c>
      <c r="T25" s="10">
        <f>SUM(md[13-Apr])</f>
        <v>0</v>
      </c>
      <c r="U25" s="10">
        <f>SUM(md[14-Apr])</f>
        <v>0</v>
      </c>
      <c r="V25" s="10">
        <f>SUM(md[15-Apr])</f>
        <v>0</v>
      </c>
      <c r="W25" s="10">
        <f>SUM(md[16-Apr])</f>
        <v>0</v>
      </c>
      <c r="X25" s="10">
        <f>SUM(md[17-Apr])</f>
        <v>0</v>
      </c>
      <c r="Y25" s="10">
        <f>SUM(md[18-Apr])</f>
        <v>0</v>
      </c>
      <c r="Z25" s="10">
        <f>SUM(md[19-Apr])</f>
        <v>0</v>
      </c>
      <c r="AA25" s="10">
        <f>SUM(md[20-Apr])</f>
        <v>0</v>
      </c>
      <c r="AB25" s="10">
        <f>SUM(md[21-Apr])</f>
        <v>0</v>
      </c>
      <c r="AC25" s="10">
        <f>SUM(md[22-Apr])</f>
        <v>0</v>
      </c>
      <c r="AD25" s="10">
        <f>SUM(md[23-Apr])</f>
        <v>0</v>
      </c>
      <c r="AE25" s="10">
        <f>SUM(md[24-Apr])</f>
        <v>0</v>
      </c>
      <c r="AF25" s="10">
        <f>SUM(md[25-Apr])</f>
        <v>0</v>
      </c>
      <c r="AG25" s="10">
        <f>SUM(md[26-Apr])</f>
        <v>0</v>
      </c>
      <c r="AH25" s="10">
        <f>SUM(md[27-Apr])</f>
        <v>0</v>
      </c>
      <c r="AI25" s="10">
        <f>SUM(md[28-Apr])</f>
        <v>0</v>
      </c>
      <c r="AJ25" s="10">
        <f>SUM(md[29-Apr])</f>
        <v>0</v>
      </c>
      <c r="AK25" s="10">
        <f>SUM(md[30-Apr])</f>
        <v>0</v>
      </c>
      <c r="AL25" s="10">
        <f>SUM(md[1-May])</f>
        <v>0</v>
      </c>
      <c r="AM25" s="10">
        <f>SUM(md[2-May])</f>
        <v>0</v>
      </c>
      <c r="AN25" s="10">
        <f>SUM(md[3-May])</f>
        <v>0</v>
      </c>
      <c r="AO25" s="10">
        <f>SUM(md[4-May])</f>
        <v>0</v>
      </c>
      <c r="AP25" s="10">
        <f>SUM(md[5-May])</f>
        <v>0</v>
      </c>
      <c r="AQ25" s="10">
        <f>SUM(md[6-May])</f>
        <v>0</v>
      </c>
      <c r="AR25" s="10">
        <f>SUM(md[7-May])</f>
        <v>0</v>
      </c>
      <c r="AS25" s="10">
        <f>SUM(md[8-May])</f>
        <v>0</v>
      </c>
      <c r="AT25" s="10">
        <f>SUM(md[9-May])</f>
        <v>0</v>
      </c>
      <c r="AU25" s="10">
        <f>SUM(md[10-May])</f>
        <v>0</v>
      </c>
      <c r="AV25" s="10">
        <f>SUM(md[11-May])</f>
        <v>0</v>
      </c>
      <c r="AW25" s="10">
        <f>SUM(md[12-May])</f>
        <v>0</v>
      </c>
      <c r="AX25" s="10">
        <f>SUM(md[13-May])</f>
        <v>0</v>
      </c>
      <c r="AY25" s="10">
        <f>SUM(md[14-May])</f>
        <v>0</v>
      </c>
      <c r="AZ25" s="10">
        <f>SUM(md[15-May])</f>
        <v>0</v>
      </c>
      <c r="BA25" s="10">
        <f>SUM(md[16-May])</f>
        <v>0</v>
      </c>
      <c r="BB25" s="10">
        <f>SUM(md[17-May])</f>
        <v>0</v>
      </c>
      <c r="BC25" s="10">
        <f>SUM(md[18-May])</f>
        <v>0</v>
      </c>
      <c r="BD25" s="10">
        <f>SUM(md[19-May])</f>
        <v>0</v>
      </c>
      <c r="BE25" s="10">
        <f>SUM(md[20-May])</f>
        <v>0</v>
      </c>
      <c r="BF25" s="10">
        <f>SUM(md[21-May])</f>
        <v>0</v>
      </c>
      <c r="BG25" s="10">
        <f>SUM(md[22-May])</f>
        <v>0</v>
      </c>
      <c r="BH25" s="10">
        <f>SUM(md[23-May])</f>
        <v>0</v>
      </c>
      <c r="BI25" s="10">
        <f>SUM(md[24-May])</f>
        <v>0</v>
      </c>
      <c r="BJ25" s="10">
        <f>SUM(md[25-May])</f>
        <v>0</v>
      </c>
      <c r="BK25" s="10">
        <f>SUM(md[26-May])</f>
        <v>0</v>
      </c>
      <c r="BL25" s="10">
        <f>SUM(md[27-May])</f>
        <v>0</v>
      </c>
      <c r="BM25" s="10">
        <f>SUM(md[28-May])</f>
        <v>0</v>
      </c>
      <c r="BN25" s="10">
        <f>SUM(md[29-May])</f>
        <v>0</v>
      </c>
      <c r="BO25" s="10">
        <f>SUM(md[30-May])</f>
        <v>0</v>
      </c>
      <c r="BP25" s="10">
        <f>SUM(md[31-May])</f>
        <v>0</v>
      </c>
    </row>
    <row r="26" spans="1:68" x14ac:dyDescent="0.35">
      <c r="A26" t="s">
        <v>247</v>
      </c>
      <c r="B26">
        <v>132</v>
      </c>
      <c r="C26">
        <v>0</v>
      </c>
      <c r="D26" s="10">
        <v>226</v>
      </c>
      <c r="E26" s="10">
        <v>277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35">
      <c r="A27" t="s">
        <v>159</v>
      </c>
      <c r="B27">
        <v>4</v>
      </c>
      <c r="C27">
        <v>5</v>
      </c>
      <c r="D27" s="10">
        <v>5</v>
      </c>
      <c r="E27" s="10">
        <v>10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3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opLeftCell="A37" zoomScale="60" zoomScaleNormal="60" workbookViewId="0">
      <selection activeCell="I137" sqref="I137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" style="10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BU2" s="2">
        <v>43915</v>
      </c>
    </row>
    <row r="3" spans="1:73" x14ac:dyDescent="0.35">
      <c r="A3" s="2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BU3" s="2">
        <v>43916</v>
      </c>
    </row>
    <row r="4" spans="1:73" x14ac:dyDescent="0.35">
      <c r="A4" s="2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BU4" s="2">
        <v>43917</v>
      </c>
    </row>
    <row r="5" spans="1:73" x14ac:dyDescent="0.35">
      <c r="A5" s="2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BU5" s="2">
        <v>43918</v>
      </c>
    </row>
    <row r="6" spans="1:73" x14ac:dyDescent="0.35">
      <c r="A6" s="2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BU6" s="2">
        <v>43919</v>
      </c>
    </row>
    <row r="7" spans="1:73" x14ac:dyDescent="0.35">
      <c r="A7" s="2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BU7" s="2">
        <v>43920</v>
      </c>
    </row>
    <row r="8" spans="1:73" x14ac:dyDescent="0.35">
      <c r="A8" s="2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BU9" s="2">
        <v>43922</v>
      </c>
    </row>
    <row r="10" spans="1:73" x14ac:dyDescent="0.35">
      <c r="A10" s="2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BU10" s="2">
        <v>43923</v>
      </c>
    </row>
    <row r="11" spans="1:73" x14ac:dyDescent="0.35">
      <c r="A11" s="2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BU11" s="2">
        <v>43924</v>
      </c>
    </row>
    <row r="12" spans="1:73" x14ac:dyDescent="0.35">
      <c r="A12" s="2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BU12" s="2">
        <v>43925</v>
      </c>
    </row>
    <row r="13" spans="1:73" x14ac:dyDescent="0.35">
      <c r="A13" s="2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BU13" s="2">
        <v>43926</v>
      </c>
    </row>
    <row r="14" spans="1:73" x14ac:dyDescent="0.35">
      <c r="A14" s="2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BU14" s="2">
        <v>43927</v>
      </c>
    </row>
    <row r="15" spans="1:73" x14ac:dyDescent="0.35">
      <c r="A15" s="2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BU15" s="2">
        <v>43928</v>
      </c>
    </row>
    <row r="16" spans="1:73" x14ac:dyDescent="0.35">
      <c r="A16" s="2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BU16" s="2">
        <v>43929</v>
      </c>
    </row>
    <row r="17" spans="1:73" x14ac:dyDescent="0.35">
      <c r="A17" s="2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BU17" s="2">
        <v>43930</v>
      </c>
    </row>
    <row r="18" spans="1:73" x14ac:dyDescent="0.35">
      <c r="A18" s="2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BU18" s="2">
        <v>43931</v>
      </c>
    </row>
    <row r="19" spans="1:73" x14ac:dyDescent="0.35">
      <c r="A19" s="2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BU19" s="2">
        <v>43932</v>
      </c>
    </row>
    <row r="20" spans="1:73" x14ac:dyDescent="0.35">
      <c r="A20" s="18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BU20" s="2">
        <v>43933</v>
      </c>
    </row>
    <row r="21" spans="1:73" x14ac:dyDescent="0.35">
      <c r="A21" s="19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BU21" s="2">
        <v>43934</v>
      </c>
    </row>
    <row r="22" spans="1:73" x14ac:dyDescent="0.35">
      <c r="A22" s="19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BU22" s="2">
        <v>43935</v>
      </c>
    </row>
    <row r="23" spans="1:73" x14ac:dyDescent="0.35">
      <c r="A23" s="19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BU23" s="2">
        <v>43936</v>
      </c>
    </row>
    <row r="24" spans="1:73" x14ac:dyDescent="0.35">
      <c r="A24" s="20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BU25" s="2">
        <v>43938</v>
      </c>
    </row>
    <row r="26" spans="1:73" x14ac:dyDescent="0.35">
      <c r="A26" s="18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BU26" s="2">
        <v>43939</v>
      </c>
    </row>
    <row r="27" spans="1:73" x14ac:dyDescent="0.35">
      <c r="A27" s="19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BU27" s="2">
        <v>43940</v>
      </c>
    </row>
    <row r="28" spans="1:73" x14ac:dyDescent="0.35">
      <c r="A28" s="20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BU28" s="2">
        <v>43941</v>
      </c>
    </row>
    <row r="29" spans="1:73" x14ac:dyDescent="0.35">
      <c r="A29" s="2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BU29" s="2">
        <v>43942</v>
      </c>
    </row>
    <row r="30" spans="1:73" x14ac:dyDescent="0.35">
      <c r="A30" s="2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BU30" s="2">
        <v>43943</v>
      </c>
    </row>
    <row r="31" spans="1:73" x14ac:dyDescent="0.35">
      <c r="A31" s="2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BU31" s="2">
        <v>43944</v>
      </c>
    </row>
    <row r="32" spans="1:73" x14ac:dyDescent="0.35">
      <c r="A32" s="2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BU32" s="2">
        <v>43945</v>
      </c>
    </row>
    <row r="33" spans="1:73" x14ac:dyDescent="0.35">
      <c r="A33" s="18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BU33" s="2">
        <v>43946</v>
      </c>
    </row>
    <row r="34" spans="1:73" x14ac:dyDescent="0.35">
      <c r="A34" s="19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BU34" s="2">
        <v>43947</v>
      </c>
    </row>
    <row r="35" spans="1:73" x14ac:dyDescent="0.35">
      <c r="A35" s="19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BU35" s="2">
        <v>43948</v>
      </c>
    </row>
    <row r="36" spans="1:73" x14ac:dyDescent="0.35">
      <c r="A36" s="19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BU36" s="2">
        <v>43949</v>
      </c>
    </row>
    <row r="37" spans="1:73" x14ac:dyDescent="0.35">
      <c r="A37" s="19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BU37" s="2">
        <v>43950</v>
      </c>
    </row>
    <row r="38" spans="1:73" x14ac:dyDescent="0.35">
      <c r="A38" s="19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BU38" s="2">
        <v>43951</v>
      </c>
    </row>
    <row r="39" spans="1:73" x14ac:dyDescent="0.35">
      <c r="A39" s="19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BU39" s="2">
        <v>43952</v>
      </c>
    </row>
    <row r="40" spans="1:73" x14ac:dyDescent="0.35">
      <c r="A40" s="20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BU40" s="2">
        <v>43953</v>
      </c>
    </row>
    <row r="41" spans="1:73" x14ac:dyDescent="0.35">
      <c r="A41" s="2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BU41" s="2">
        <v>43954</v>
      </c>
    </row>
    <row r="42" spans="1:73" x14ac:dyDescent="0.35">
      <c r="A42" s="2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BU42" s="2">
        <v>43955</v>
      </c>
    </row>
    <row r="43" spans="1:73" x14ac:dyDescent="0.35">
      <c r="A43" s="2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BU43" s="2">
        <v>43956</v>
      </c>
    </row>
    <row r="44" spans="1:73" x14ac:dyDescent="0.35">
      <c r="A44" s="2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BU44" s="2">
        <v>43957</v>
      </c>
    </row>
    <row r="45" spans="1:73" x14ac:dyDescent="0.35">
      <c r="A45" s="18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BU45" s="2">
        <v>43958</v>
      </c>
    </row>
    <row r="46" spans="1:73" x14ac:dyDescent="0.35">
      <c r="A46" s="20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BU46" s="2">
        <v>43959</v>
      </c>
    </row>
    <row r="47" spans="1:73" x14ac:dyDescent="0.35">
      <c r="A47" s="2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BU47" s="2">
        <v>43960</v>
      </c>
    </row>
    <row r="48" spans="1:73" x14ac:dyDescent="0.35">
      <c r="A48" s="2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BU48" s="2">
        <v>43961</v>
      </c>
    </row>
    <row r="49" spans="1:73" x14ac:dyDescent="0.35">
      <c r="A49" s="2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BU51" s="2">
        <v>43964</v>
      </c>
    </row>
    <row r="52" spans="1:73" x14ac:dyDescent="0.35">
      <c r="A52" s="18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BU52" s="2">
        <v>43965</v>
      </c>
    </row>
    <row r="53" spans="1:73" x14ac:dyDescent="0.35">
      <c r="A53" s="19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BU53" s="2">
        <v>43966</v>
      </c>
    </row>
    <row r="54" spans="1:73" x14ac:dyDescent="0.35">
      <c r="A54" s="19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BU54" s="2">
        <v>43967</v>
      </c>
    </row>
    <row r="55" spans="1:73" x14ac:dyDescent="0.35">
      <c r="A55" s="20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BU55" s="2">
        <v>43968</v>
      </c>
    </row>
    <row r="56" spans="1:73" x14ac:dyDescent="0.35">
      <c r="A56" s="2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BU56" s="2">
        <v>43969</v>
      </c>
    </row>
    <row r="57" spans="1:73" x14ac:dyDescent="0.35">
      <c r="A57" s="2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BU57" s="2">
        <v>43970</v>
      </c>
    </row>
    <row r="58" spans="1:73" x14ac:dyDescent="0.35">
      <c r="A58" s="2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BU58" s="2">
        <v>43971</v>
      </c>
    </row>
    <row r="59" spans="1:73" x14ac:dyDescent="0.35">
      <c r="A59" s="2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BU59" s="2">
        <v>43972</v>
      </c>
    </row>
    <row r="60" spans="1:73" x14ac:dyDescent="0.35">
      <c r="A60" s="2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BU60" s="2">
        <v>43973</v>
      </c>
    </row>
    <row r="61" spans="1:73" x14ac:dyDescent="0.35">
      <c r="A61" s="2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BU62" s="2">
        <v>43975</v>
      </c>
    </row>
    <row r="63" spans="1:73" x14ac:dyDescent="0.35">
      <c r="A63" s="2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BU63" s="2">
        <v>43976</v>
      </c>
    </row>
    <row r="64" spans="1:73" x14ac:dyDescent="0.35">
      <c r="A64" s="2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BU64" s="2">
        <v>43977</v>
      </c>
    </row>
    <row r="65" spans="1:73" x14ac:dyDescent="0.35">
      <c r="A65" s="2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BU65" s="2">
        <v>43978</v>
      </c>
    </row>
    <row r="66" spans="1:73" x14ac:dyDescent="0.35">
      <c r="A66" s="2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BU66" s="2">
        <v>43979</v>
      </c>
    </row>
    <row r="67" spans="1:73" x14ac:dyDescent="0.35">
      <c r="A67" s="2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BU67" s="2">
        <v>43980</v>
      </c>
    </row>
    <row r="68" spans="1:73" x14ac:dyDescent="0.35">
      <c r="A68" s="2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BU68" s="2">
        <v>43981</v>
      </c>
    </row>
    <row r="69" spans="1:73" x14ac:dyDescent="0.35">
      <c r="A69" s="2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BU69" s="2">
        <v>43982</v>
      </c>
    </row>
    <row r="70" spans="1:73" x14ac:dyDescent="0.35">
      <c r="A70" s="2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</row>
    <row r="71" spans="1:73" x14ac:dyDescent="0.35">
      <c r="A71" s="18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</row>
    <row r="72" spans="1:73" x14ac:dyDescent="0.35">
      <c r="A72" s="19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</row>
    <row r="73" spans="1:73" x14ac:dyDescent="0.35">
      <c r="A73" s="19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</row>
    <row r="74" spans="1:73" x14ac:dyDescent="0.35">
      <c r="A74" s="19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</row>
    <row r="75" spans="1:73" x14ac:dyDescent="0.35">
      <c r="A75" s="20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</row>
    <row r="77" spans="1:73" x14ac:dyDescent="0.35">
      <c r="A77" s="18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</row>
    <row r="78" spans="1:73" x14ac:dyDescent="0.35">
      <c r="A78" s="19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</row>
    <row r="79" spans="1:73" x14ac:dyDescent="0.35">
      <c r="A79" s="19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</row>
    <row r="80" spans="1:73" x14ac:dyDescent="0.35">
      <c r="A80" s="19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</row>
    <row r="81" spans="1:9" x14ac:dyDescent="0.35">
      <c r="A81" s="20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</row>
    <row r="82" spans="1:9" x14ac:dyDescent="0.35">
      <c r="A82" s="2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</row>
    <row r="83" spans="1:9" x14ac:dyDescent="0.35">
      <c r="A83" s="2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</row>
    <row r="84" spans="1:9" x14ac:dyDescent="0.35">
      <c r="A84" s="2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</row>
    <row r="85" spans="1:9" x14ac:dyDescent="0.35">
      <c r="A85" s="2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</row>
    <row r="86" spans="1:9" x14ac:dyDescent="0.35">
      <c r="A86" s="2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</row>
    <row r="87" spans="1:9" x14ac:dyDescent="0.35">
      <c r="A87" s="2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</row>
    <row r="88" spans="1:9" x14ac:dyDescent="0.35">
      <c r="A88" s="2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</row>
    <row r="89" spans="1:9" x14ac:dyDescent="0.35">
      <c r="A89" s="18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</row>
    <row r="90" spans="1:9" x14ac:dyDescent="0.35">
      <c r="A90" s="20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</row>
    <row r="91" spans="1:9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</row>
    <row r="92" spans="1:9" x14ac:dyDescent="0.35">
      <c r="A92" s="18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</row>
    <row r="93" spans="1:9" x14ac:dyDescent="0.35">
      <c r="A93" s="19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</row>
    <row r="94" spans="1:9" x14ac:dyDescent="0.35">
      <c r="A94" s="20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</row>
    <row r="95" spans="1:9" x14ac:dyDescent="0.35">
      <c r="A95" s="2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</row>
    <row r="96" spans="1:9" x14ac:dyDescent="0.35">
      <c r="A96" s="2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</row>
    <row r="97" spans="1:9" x14ac:dyDescent="0.35">
      <c r="A97" s="2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</row>
    <row r="98" spans="1:9" x14ac:dyDescent="0.35">
      <c r="A98" s="2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</row>
    <row r="99" spans="1:9" x14ac:dyDescent="0.35">
      <c r="A99" s="2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</row>
    <row r="100" spans="1:9" x14ac:dyDescent="0.35">
      <c r="A100" s="18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</row>
    <row r="101" spans="1:9" x14ac:dyDescent="0.35">
      <c r="A101" s="19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</row>
    <row r="102" spans="1:9" x14ac:dyDescent="0.35">
      <c r="A102" s="19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</row>
    <row r="103" spans="1:9" x14ac:dyDescent="0.35">
      <c r="A103" s="19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</row>
    <row r="104" spans="1:9" x14ac:dyDescent="0.35">
      <c r="A104" s="20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</row>
    <row r="105" spans="1:9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</row>
    <row r="106" spans="1:9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</row>
    <row r="107" spans="1:9" x14ac:dyDescent="0.35">
      <c r="A107" s="2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</row>
    <row r="108" spans="1:9" x14ac:dyDescent="0.35">
      <c r="A108" s="2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</row>
    <row r="109" spans="1:9" x14ac:dyDescent="0.35">
      <c r="A109" s="2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</row>
    <row r="110" spans="1:9" x14ac:dyDescent="0.35">
      <c r="A110" s="18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</row>
    <row r="111" spans="1:9" x14ac:dyDescent="0.35">
      <c r="A111" s="19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</row>
    <row r="112" spans="1:9" x14ac:dyDescent="0.35">
      <c r="A112" s="19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</row>
    <row r="113" spans="1:9" x14ac:dyDescent="0.35">
      <c r="A113" s="19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</row>
    <row r="114" spans="1:9" x14ac:dyDescent="0.35">
      <c r="A114" s="19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</row>
    <row r="115" spans="1:9" x14ac:dyDescent="0.35">
      <c r="A115" s="20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</row>
    <row r="116" spans="1:9" x14ac:dyDescent="0.35">
      <c r="A116" s="2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</row>
    <row r="117" spans="1:9" x14ac:dyDescent="0.35">
      <c r="A117" s="2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</row>
    <row r="118" spans="1:9" x14ac:dyDescent="0.35">
      <c r="A118" s="2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</row>
    <row r="119" spans="1:9" x14ac:dyDescent="0.35">
      <c r="A119" s="2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</row>
    <row r="120" spans="1:9" x14ac:dyDescent="0.35">
      <c r="A120" s="2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</row>
    <row r="121" spans="1:9" x14ac:dyDescent="0.35">
      <c r="A121" s="2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</row>
    <row r="122" spans="1:9" x14ac:dyDescent="0.35">
      <c r="A122" s="2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</row>
    <row r="123" spans="1:9" x14ac:dyDescent="0.35">
      <c r="A123" s="2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</row>
    <row r="124" spans="1:9" x14ac:dyDescent="0.35">
      <c r="A124" s="2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</row>
    <row r="125" spans="1:9" x14ac:dyDescent="0.35">
      <c r="A125" s="2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</row>
    <row r="126" spans="1:9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</row>
    <row r="127" spans="1:9" x14ac:dyDescent="0.35">
      <c r="A127" s="2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</row>
    <row r="128" spans="1:9" x14ac:dyDescent="0.35">
      <c r="A128" s="2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</row>
    <row r="129" spans="1:72" x14ac:dyDescent="0.35">
      <c r="A129" s="2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</row>
    <row r="130" spans="1:72" x14ac:dyDescent="0.35">
      <c r="A130" s="2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</row>
    <row r="131" spans="1:72" x14ac:dyDescent="0.35">
      <c r="A131" s="18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</row>
    <row r="132" spans="1:72" x14ac:dyDescent="0.35">
      <c r="A132" s="19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</row>
    <row r="133" spans="1:72" x14ac:dyDescent="0.35">
      <c r="A133" s="19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</row>
    <row r="134" spans="1:72" x14ac:dyDescent="0.35">
      <c r="A134" s="20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0</v>
      </c>
      <c r="K136" s="10">
        <f>SUM(va[31-Mar])</f>
        <v>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K32" sqref="K32"/>
    </sheetView>
  </sheetViews>
  <sheetFormatPr defaultRowHeight="14.5" x14ac:dyDescent="0.35"/>
  <cols>
    <col min="1" max="1" width="11.26953125" bestFit="1" customWidth="1"/>
    <col min="2" max="81" width="6.1796875" customWidth="1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3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0</v>
      </c>
      <c r="T2" s="12">
        <f>MAX(0, (dc!T2-dc!S2))</f>
        <v>0</v>
      </c>
      <c r="U2" s="12">
        <f>MAX(0, (dc!U2-dc!T2))</f>
        <v>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3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0</v>
      </c>
      <c r="T3" s="12">
        <f>MAX(0, (dc!T3-dc!S3))</f>
        <v>0</v>
      </c>
      <c r="U3" s="12">
        <f>MAX(0, (dc!U3-dc!T3))</f>
        <v>0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3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3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0</v>
      </c>
      <c r="R5" s="12">
        <f>MAX(0, (dc!R5-dc!Q5))</f>
        <v>5</v>
      </c>
      <c r="S5" s="12">
        <f>MAX(0, (dc!S5-dc!R5))</f>
        <v>0</v>
      </c>
      <c r="T5" s="12">
        <f>MAX(0, (dc!T5-dc!S5))</f>
        <v>0</v>
      </c>
      <c r="U5" s="12">
        <f>MAX(0, (dc!U5-dc!T5))</f>
        <v>0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3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29"/>
  <sheetViews>
    <sheetView zoomScale="60" zoomScaleNormal="60" workbookViewId="0">
      <selection activeCell="F2" sqref="F2"/>
    </sheetView>
  </sheetViews>
  <sheetFormatPr defaultRowHeight="14.5" x14ac:dyDescent="0.35"/>
  <cols>
    <col min="1" max="1" width="15.54296875" bestFit="1" customWidth="1"/>
    <col min="2" max="68" width="6.1796875" style="14" customWidth="1"/>
  </cols>
  <sheetData>
    <row r="1" spans="1:68" ht="39" x14ac:dyDescent="0.3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35">
      <c r="A2" s="1" t="s">
        <v>162</v>
      </c>
      <c r="B2" s="14">
        <v>0</v>
      </c>
      <c r="C2" s="14">
        <f>MAX(0,(md!C2-md!B2))</f>
        <v>22</v>
      </c>
      <c r="D2" s="14">
        <f>MAX(0,(md!D2-md!C2))</f>
        <v>25</v>
      </c>
      <c r="E2" s="14">
        <f>MAX(0,(md!E2-md!D2))</f>
        <v>11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x14ac:dyDescent="0.35">
      <c r="A3" s="1" t="s">
        <v>163</v>
      </c>
      <c r="B3" s="14">
        <v>0</v>
      </c>
      <c r="C3" s="14">
        <f>MAX(0,(md!C3-md!B3))</f>
        <v>16</v>
      </c>
      <c r="D3" s="14">
        <f>MAX(0,(md!D3-md!C3))</f>
        <v>24</v>
      </c>
      <c r="E3" s="14">
        <f>MAX(0,(md!E3-md!D3))</f>
        <v>17</v>
      </c>
      <c r="F3" s="14">
        <f>MAX(0,(md!F3-md!E3))</f>
        <v>0</v>
      </c>
      <c r="G3" s="14">
        <f>MAX(0,(md!G3-md!F3))</f>
        <v>0</v>
      </c>
      <c r="H3" s="14">
        <f>MAX(0,(md!H3-md!G3))</f>
        <v>0</v>
      </c>
      <c r="I3" s="14">
        <f>MAX(0,(md!I3-md!H3))</f>
        <v>0</v>
      </c>
      <c r="J3" s="14">
        <f>MAX(0,(md!J3-md!I3))</f>
        <v>0</v>
      </c>
      <c r="K3" s="14">
        <f>MAX(0,(md!K3-md!J3))</f>
        <v>0</v>
      </c>
      <c r="L3" s="14">
        <f>MAX(0,(md!L3-md!K3))</f>
        <v>0</v>
      </c>
      <c r="M3" s="14">
        <f>MAX(0,(md!M3-md!L3))</f>
        <v>0</v>
      </c>
      <c r="N3" s="14">
        <f>MAX(0,(md!N3-md!M3))</f>
        <v>0</v>
      </c>
      <c r="O3" s="14">
        <f>MAX(0,(md!O3-md!N3))</f>
        <v>0</v>
      </c>
      <c r="P3" s="14">
        <f>MAX(0,(md!P3-md!O3))</f>
        <v>0</v>
      </c>
      <c r="Q3" s="14">
        <f>MAX(0,(md!Q3-md!P3))</f>
        <v>0</v>
      </c>
      <c r="R3" s="14">
        <f>MAX(0,(md!R3-md!Q3))</f>
        <v>0</v>
      </c>
      <c r="S3" s="14">
        <f>MAX(0,(md!S3-md!R3))</f>
        <v>0</v>
      </c>
      <c r="T3" s="14">
        <f>MAX(0,(md!T3-md!S3))</f>
        <v>0</v>
      </c>
      <c r="U3" s="14">
        <f>MAX(0,(md!U3-md!T3))</f>
        <v>0</v>
      </c>
      <c r="V3" s="14">
        <f>MAX(0,(md!V3-md!U3))</f>
        <v>0</v>
      </c>
      <c r="W3" s="14">
        <f>MAX(0,(md!W3-md!V3))</f>
        <v>0</v>
      </c>
      <c r="X3" s="14">
        <f>MAX(0,(md!X3-md!W3))</f>
        <v>0</v>
      </c>
      <c r="Y3" s="14">
        <f>MAX(0,(md!Y3-md!X3))</f>
        <v>0</v>
      </c>
      <c r="Z3" s="14">
        <f>MAX(0,(md!Z3-md!Y3))</f>
        <v>0</v>
      </c>
      <c r="AA3" s="14">
        <f>MAX(0,(md!AA3-md!Z3))</f>
        <v>0</v>
      </c>
      <c r="AB3" s="14">
        <f>MAX(0,(md!AB3-md!AA3))</f>
        <v>0</v>
      </c>
      <c r="AC3" s="14">
        <f>MAX(0,(md!AC3-md!AB3))</f>
        <v>0</v>
      </c>
      <c r="AD3" s="14">
        <f>MAX(0,(md!AD3-md!AC3))</f>
        <v>0</v>
      </c>
      <c r="AE3" s="14">
        <f>MAX(0,(md!AE3-md!AD3))</f>
        <v>0</v>
      </c>
      <c r="AF3" s="14">
        <f>MAX(0,(md!AF3-md!AE3))</f>
        <v>0</v>
      </c>
      <c r="AG3" s="14">
        <f>MAX(0,(md!AG3-md!AF3))</f>
        <v>0</v>
      </c>
      <c r="AH3" s="14">
        <f>MAX(0,(md!AH3-md!AG3))</f>
        <v>0</v>
      </c>
      <c r="AI3" s="14">
        <f>MAX(0,(md!AI3-md!AH3))</f>
        <v>0</v>
      </c>
      <c r="AJ3" s="14">
        <f>MAX(0,(md!AJ3-md!AI3))</f>
        <v>0</v>
      </c>
      <c r="AK3" s="14">
        <f>MAX(0,(md!AK3-md!AJ3))</f>
        <v>0</v>
      </c>
      <c r="AL3" s="14">
        <f>MAX(0,(md!AL3-md!AK3))</f>
        <v>0</v>
      </c>
      <c r="AM3" s="14">
        <f>MAX(0,(md!AM3-md!AL3))</f>
        <v>0</v>
      </c>
      <c r="AN3" s="14">
        <f>MAX(0,(md!AN3-md!AM3))</f>
        <v>0</v>
      </c>
      <c r="AO3" s="14">
        <f>MAX(0,(md!AO3-md!AN3))</f>
        <v>0</v>
      </c>
      <c r="AP3" s="14">
        <f>MAX(0,(md!AP3-md!AO3))</f>
        <v>0</v>
      </c>
      <c r="AQ3" s="14">
        <f>MAX(0,(md!AQ3-md!AP3))</f>
        <v>0</v>
      </c>
      <c r="AR3" s="14">
        <f>MAX(0,(md!AR3-md!AQ3))</f>
        <v>0</v>
      </c>
      <c r="AS3" s="14">
        <f>MAX(0,(md!AS3-md!AR3))</f>
        <v>0</v>
      </c>
      <c r="AT3" s="14">
        <f>MAX(0,(md!AT3-md!AS3))</f>
        <v>0</v>
      </c>
      <c r="AU3" s="14">
        <f>MAX(0,(md!AU3-md!AT3))</f>
        <v>0</v>
      </c>
      <c r="AV3" s="14">
        <f>MAX(0,(md!AV3-md!AU3))</f>
        <v>0</v>
      </c>
      <c r="AW3" s="14">
        <f>MAX(0,(md!AW3-md!AV3))</f>
        <v>0</v>
      </c>
      <c r="AX3" s="14">
        <f>MAX(0,(md!AX3-md!AW3))</f>
        <v>0</v>
      </c>
      <c r="AY3" s="14">
        <f>MAX(0,(md!AY3-md!AX3))</f>
        <v>0</v>
      </c>
      <c r="AZ3" s="14">
        <f>MAX(0,(md!AZ3-md!AY3))</f>
        <v>0</v>
      </c>
      <c r="BA3" s="14">
        <f>MAX(0,(md!BA3-md!AZ3))</f>
        <v>0</v>
      </c>
      <c r="BB3" s="14">
        <f>MAX(0,(md!BB3-md!BA3))</f>
        <v>0</v>
      </c>
      <c r="BC3" s="14">
        <f>MAX(0,(md!BC3-md!BB3))</f>
        <v>0</v>
      </c>
      <c r="BD3" s="14">
        <f>MAX(0,(md!BD3-md!BC3))</f>
        <v>0</v>
      </c>
      <c r="BE3" s="14">
        <f>MAX(0,(md!BE3-md!BD3))</f>
        <v>0</v>
      </c>
      <c r="BF3" s="14">
        <f>MAX(0,(md!BF3-md!BE3))</f>
        <v>0</v>
      </c>
      <c r="BG3" s="14">
        <f>MAX(0,(md!BG3-md!BF3))</f>
        <v>0</v>
      </c>
      <c r="BH3" s="14">
        <f>MAX(0,(md!BH3-md!BG3))</f>
        <v>0</v>
      </c>
      <c r="BI3" s="14">
        <f>MAX(0,(md!BI3-md!BH3))</f>
        <v>0</v>
      </c>
      <c r="BJ3" s="14">
        <f>MAX(0,(md!BJ3-md!BI3))</f>
        <v>0</v>
      </c>
      <c r="BK3" s="14">
        <f>MAX(0,(md!BK3-md!BJ3))</f>
        <v>0</v>
      </c>
      <c r="BL3" s="14">
        <f>MAX(0,(md!BL3-md!BK3))</f>
        <v>0</v>
      </c>
      <c r="BM3" s="14">
        <f>MAX(0,(md!BM3-md!BL3))</f>
        <v>0</v>
      </c>
      <c r="BN3" s="14">
        <f>MAX(0,(md!BN3-md!BM3))</f>
        <v>0</v>
      </c>
      <c r="BO3" s="14">
        <f>MAX(0,(md!BO3-md!BN3))</f>
        <v>0</v>
      </c>
      <c r="BP3" s="14">
        <f>MAX(0,(md!BP3-md!BO3))</f>
        <v>0</v>
      </c>
    </row>
    <row r="4" spans="1:68" x14ac:dyDescent="0.35">
      <c r="A4" s="1" t="s">
        <v>164</v>
      </c>
      <c r="B4" s="14">
        <v>0</v>
      </c>
      <c r="C4" s="14">
        <f>MAX(0,(md!C4-md!B4))</f>
        <v>22</v>
      </c>
      <c r="D4" s="14">
        <f>MAX(0,(md!D4-md!C4))</f>
        <v>38</v>
      </c>
      <c r="E4" s="14">
        <f>MAX(0,(md!E4-md!D4))</f>
        <v>21</v>
      </c>
      <c r="F4" s="14">
        <f>MAX(0,(md!F4-md!E4))</f>
        <v>0</v>
      </c>
      <c r="G4" s="14">
        <f>MAX(0,(md!G4-md!F4))</f>
        <v>0</v>
      </c>
      <c r="H4" s="14">
        <f>MAX(0,(md!H4-md!G4))</f>
        <v>0</v>
      </c>
      <c r="I4" s="14">
        <f>MAX(0,(md!I4-md!H4))</f>
        <v>0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35">
      <c r="A5" s="1" t="s">
        <v>165</v>
      </c>
      <c r="B5" s="14">
        <v>0</v>
      </c>
      <c r="C5" s="14">
        <f>MAX(0,(md!C5-md!B5))</f>
        <v>2</v>
      </c>
      <c r="D5" s="14">
        <f>MAX(0,(md!D5-md!C5))</f>
        <v>0</v>
      </c>
      <c r="E5" s="14">
        <f>MAX(0,(md!E5-md!D5))</f>
        <v>2</v>
      </c>
      <c r="F5" s="14">
        <f>MAX(0,(md!F5-md!E5))</f>
        <v>0</v>
      </c>
      <c r="G5" s="14">
        <f>MAX(0,(md!G5-md!F5))</f>
        <v>0</v>
      </c>
      <c r="H5" s="14">
        <f>MAX(0,(md!H5-md!G5))</f>
        <v>0</v>
      </c>
      <c r="I5" s="14">
        <f>MAX(0,(md!I5-md!H5))</f>
        <v>0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35">
      <c r="A6" s="1" t="s">
        <v>21</v>
      </c>
      <c r="B6" s="14">
        <v>0</v>
      </c>
      <c r="C6" s="14">
        <f>MAX(0,(md!C6-md!B6))</f>
        <v>0</v>
      </c>
      <c r="D6" s="14">
        <f>MAX(0,(md!D6-md!C6))</f>
        <v>0</v>
      </c>
      <c r="E6" s="14">
        <f>MAX(0,(md!E6-md!D6))</f>
        <v>2</v>
      </c>
      <c r="F6" s="14">
        <f>MAX(0,(md!F6-md!E6))</f>
        <v>0</v>
      </c>
      <c r="G6" s="14">
        <f>MAX(0,(md!G6-md!F6))</f>
        <v>0</v>
      </c>
      <c r="H6" s="14">
        <f>MAX(0,(md!H6-md!G6))</f>
        <v>0</v>
      </c>
      <c r="I6" s="14">
        <f>MAX(0,(md!I6-md!H6))</f>
        <v>0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35">
      <c r="A7" s="1" t="s">
        <v>23</v>
      </c>
      <c r="B7" s="14">
        <v>0</v>
      </c>
      <c r="C7" s="14">
        <f>MAX(0,(md!C7-md!B7))</f>
        <v>2</v>
      </c>
      <c r="D7" s="14">
        <f>MAX(0,(md!D7-md!C7))</f>
        <v>1</v>
      </c>
      <c r="E7" s="14">
        <f>MAX(0,(md!E7-md!D7))</f>
        <v>72</v>
      </c>
      <c r="F7" s="14">
        <f>MAX(0,(md!F7-md!E7))</f>
        <v>0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35">
      <c r="A8" s="1" t="s">
        <v>166</v>
      </c>
      <c r="B8" s="14">
        <v>0</v>
      </c>
      <c r="C8" s="14">
        <f>MAX(0,(md!C8-md!B8))</f>
        <v>5</v>
      </c>
      <c r="D8" s="14">
        <f>MAX(0,(md!D8-md!C8))</f>
        <v>4</v>
      </c>
      <c r="E8" s="14">
        <f>MAX(0,(md!E8-md!D8))</f>
        <v>0</v>
      </c>
      <c r="F8" s="14">
        <f>MAX(0,(md!F8-md!E8))</f>
        <v>0</v>
      </c>
      <c r="G8" s="14">
        <f>MAX(0,(md!G8-md!F8))</f>
        <v>0</v>
      </c>
      <c r="H8" s="14">
        <f>MAX(0,(md!H8-md!G8))</f>
        <v>0</v>
      </c>
      <c r="I8" s="14">
        <f>MAX(0,(md!I8-md!H8))</f>
        <v>0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35">
      <c r="A9" s="1" t="s">
        <v>167</v>
      </c>
      <c r="B9" s="14">
        <v>0</v>
      </c>
      <c r="C9" s="14">
        <f>MAX(0,(md!C9-md!B9))</f>
        <v>7</v>
      </c>
      <c r="D9" s="14">
        <f>MAX(0,(md!D9-md!C9))</f>
        <v>4</v>
      </c>
      <c r="E9" s="14">
        <f>MAX(0,(md!E9-md!D9))</f>
        <v>7</v>
      </c>
      <c r="F9" s="14">
        <f>MAX(0,(md!F9-md!E9))</f>
        <v>0</v>
      </c>
      <c r="G9" s="14">
        <f>MAX(0,(md!G9-md!F9))</f>
        <v>0</v>
      </c>
      <c r="H9" s="14">
        <f>MAX(0,(md!H9-md!G9))</f>
        <v>0</v>
      </c>
      <c r="I9" s="14">
        <f>MAX(0,(md!I9-md!H9))</f>
        <v>0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35">
      <c r="A10" s="1" t="s">
        <v>104</v>
      </c>
      <c r="B10" s="14">
        <v>0</v>
      </c>
      <c r="C10" s="14">
        <f>MAX(0,(md!C10-md!B10))</f>
        <v>1</v>
      </c>
      <c r="D10" s="14">
        <f>MAX(0,(md!D10-md!C10))</f>
        <v>7</v>
      </c>
      <c r="E10" s="14">
        <f>MAX(0,(md!E10-md!D10))</f>
        <v>2</v>
      </c>
      <c r="F10" s="14">
        <f>MAX(0,(md!F10-md!E10))</f>
        <v>0</v>
      </c>
      <c r="G10" s="14">
        <f>MAX(0,(md!G10-md!F10))</f>
        <v>0</v>
      </c>
      <c r="H10" s="14">
        <f>MAX(0,(md!H10-md!G10))</f>
        <v>0</v>
      </c>
      <c r="I10" s="14">
        <f>MAX(0,(md!I10-md!H10))</f>
        <v>0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x14ac:dyDescent="0.35">
      <c r="A11" s="1" t="s">
        <v>168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35">
      <c r="A12" s="1" t="s">
        <v>169</v>
      </c>
      <c r="B12" s="14">
        <v>0</v>
      </c>
      <c r="C12" s="14">
        <f>MAX(0,(md!C12-md!B12))</f>
        <v>9</v>
      </c>
      <c r="D12" s="14">
        <f>MAX(0,(md!D12-md!C12))</f>
        <v>3</v>
      </c>
      <c r="E12" s="14">
        <f>MAX(0,(md!E12-md!D12))</f>
        <v>2</v>
      </c>
      <c r="F12" s="14">
        <f>MAX(0,(md!F12-md!E12))</f>
        <v>0</v>
      </c>
      <c r="G12" s="14">
        <f>MAX(0,(md!G12-md!F12))</f>
        <v>0</v>
      </c>
      <c r="H12" s="14">
        <f>MAX(0,(md!H12-md!G12))</f>
        <v>0</v>
      </c>
      <c r="I12" s="14">
        <f>MAX(0,(md!I12-md!H12))</f>
        <v>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35">
      <c r="A13" s="1" t="s">
        <v>170</v>
      </c>
      <c r="B13" s="14">
        <v>0</v>
      </c>
      <c r="C13" s="14">
        <f>MAX(0,(md!C13-md!B13))</f>
        <v>13</v>
      </c>
      <c r="D13" s="14">
        <f>MAX(0,(md!D13-md!C13))</f>
        <v>11</v>
      </c>
      <c r="E13" s="14">
        <f>MAX(0,(md!E13-md!D13))</f>
        <v>8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35">
      <c r="A14" s="1" t="s">
        <v>171</v>
      </c>
      <c r="B14" s="14">
        <v>0</v>
      </c>
      <c r="C14" s="14">
        <f>MAX(0,(md!C14-md!B14))</f>
        <v>1</v>
      </c>
      <c r="D14" s="14">
        <f>MAX(0,(md!D14-md!C14))</f>
        <v>0</v>
      </c>
      <c r="E14" s="14">
        <f>MAX(0,(md!E14-md!D14))</f>
        <v>1</v>
      </c>
      <c r="F14" s="14">
        <f>MAX(0,(md!F14-md!E14))</f>
        <v>0</v>
      </c>
      <c r="G14" s="14">
        <f>MAX(0,(md!G14-md!F14))</f>
        <v>0</v>
      </c>
      <c r="H14" s="14">
        <f>MAX(0,(md!H14-md!G14))</f>
        <v>0</v>
      </c>
      <c r="I14" s="14">
        <f>MAX(0,(md!I14-md!H14))</f>
        <v>0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35">
      <c r="A15" s="1" t="s">
        <v>115</v>
      </c>
      <c r="B15" s="14">
        <v>0</v>
      </c>
      <c r="C15" s="14">
        <f>MAX(0,(md!C15-md!B15))</f>
        <v>44</v>
      </c>
      <c r="D15" s="14">
        <f>MAX(0,(md!D15-md!C15))</f>
        <v>47</v>
      </c>
      <c r="E15" s="14">
        <f>MAX(0,(md!E15-md!D15))</f>
        <v>46</v>
      </c>
      <c r="F15" s="14">
        <f>MAX(0,(md!F15-md!E15))</f>
        <v>0</v>
      </c>
      <c r="G15" s="14">
        <f>MAX(0,(md!G15-md!F15))</f>
        <v>0</v>
      </c>
      <c r="H15" s="14">
        <f>MAX(0,(md!H15-md!G15))</f>
        <v>0</v>
      </c>
      <c r="I15" s="14">
        <f>MAX(0,(md!I15-md!H15))</f>
        <v>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35">
      <c r="A16" s="1" t="s">
        <v>172</v>
      </c>
      <c r="B16" s="14">
        <v>0</v>
      </c>
      <c r="C16" s="14">
        <f>MAX(0,(md!C16-md!B16))</f>
        <v>47</v>
      </c>
      <c r="D16" s="14">
        <f>MAX(0,(md!D16-md!C16))</f>
        <v>48</v>
      </c>
      <c r="E16" s="14">
        <f>MAX(0,(md!E16-md!D16))</f>
        <v>51</v>
      </c>
      <c r="F16" s="14">
        <f>MAX(0,(md!F16-md!E16))</f>
        <v>0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35">
      <c r="A17" s="1" t="s">
        <v>173</v>
      </c>
      <c r="B17" s="14">
        <v>0</v>
      </c>
      <c r="C17" s="14">
        <f>MAX(0,(md!C17-md!B17))</f>
        <v>0</v>
      </c>
      <c r="D17" s="14">
        <f>MAX(0,(md!D17-md!C17))</f>
        <v>0</v>
      </c>
      <c r="E17" s="14">
        <f>MAX(0,(md!E17-md!D17))</f>
        <v>3</v>
      </c>
      <c r="F17" s="14">
        <f>MAX(0,(md!F17-md!E17))</f>
        <v>0</v>
      </c>
      <c r="G17" s="14">
        <f>MAX(0,(md!G17-md!F17))</f>
        <v>0</v>
      </c>
      <c r="H17" s="14">
        <f>MAX(0,(md!H17-md!G17))</f>
        <v>0</v>
      </c>
      <c r="I17" s="14">
        <f>MAX(0,(md!I17-md!H17))</f>
        <v>0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35">
      <c r="A18" s="1" t="s">
        <v>174</v>
      </c>
      <c r="B18" s="14">
        <v>0</v>
      </c>
      <c r="C18" s="14">
        <f>MAX(0,(md!C18-md!B18))</f>
        <v>0</v>
      </c>
      <c r="D18" s="14">
        <f>MAX(0,(md!D18-md!C18))</f>
        <v>4</v>
      </c>
      <c r="E18" s="14">
        <f>MAX(0,(md!E18-md!D18))</f>
        <v>1</v>
      </c>
      <c r="F18" s="14">
        <f>MAX(0,(md!F18-md!E18))</f>
        <v>0</v>
      </c>
      <c r="G18" s="14">
        <f>MAX(0,(md!G18-md!F18))</f>
        <v>0</v>
      </c>
      <c r="H18" s="14">
        <f>MAX(0,(md!H18-md!G18))</f>
        <v>0</v>
      </c>
      <c r="I18" s="14">
        <f>MAX(0,(md!I18-md!H18))</f>
        <v>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35">
      <c r="A19" s="1" t="s">
        <v>175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0</v>
      </c>
      <c r="G19" s="14">
        <f>MAX(0,(md!G19-md!F19))</f>
        <v>0</v>
      </c>
      <c r="H19" s="14">
        <f>MAX(0,(md!H19-md!G19))</f>
        <v>0</v>
      </c>
      <c r="I19" s="14">
        <f>MAX(0,(md!I19-md!H19))</f>
        <v>0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35">
      <c r="A20" s="1" t="s">
        <v>176</v>
      </c>
      <c r="B20" s="14">
        <v>0</v>
      </c>
      <c r="C20" s="14">
        <f>MAX(0,(md!C20-md!B20))</f>
        <v>0</v>
      </c>
      <c r="D20" s="14">
        <f>MAX(0,(md!D20-md!C20))</f>
        <v>1</v>
      </c>
      <c r="E20" s="14">
        <f>MAX(0,(md!E20-md!D20))</f>
        <v>1</v>
      </c>
      <c r="F20" s="14">
        <f>MAX(0,(md!F20-md!E20))</f>
        <v>0</v>
      </c>
      <c r="G20" s="14">
        <f>MAX(0,(md!G20-md!F20))</f>
        <v>0</v>
      </c>
      <c r="H20" s="14">
        <f>MAX(0,(md!H20-md!G20))</f>
        <v>0</v>
      </c>
      <c r="I20" s="14">
        <f>MAX(0,(md!I20-md!H20))</f>
        <v>0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35">
      <c r="A21" s="1" t="s">
        <v>131</v>
      </c>
      <c r="B21" s="14">
        <v>0</v>
      </c>
      <c r="C21" s="14">
        <f>MAX(0,(md!C21-md!B21))</f>
        <v>3</v>
      </c>
      <c r="D21" s="14">
        <f>MAX(0,(md!D21-md!C21))</f>
        <v>1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0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35">
      <c r="A22" s="1" t="s">
        <v>177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0</v>
      </c>
      <c r="F22" s="14">
        <f>MAX(0,(md!F22-md!E22))</f>
        <v>0</v>
      </c>
      <c r="G22" s="14">
        <f>MAX(0,(md!G22-md!F22))</f>
        <v>0</v>
      </c>
      <c r="H22" s="14">
        <f>MAX(0,(md!H22-md!G22))</f>
        <v>0</v>
      </c>
      <c r="I22" s="14">
        <f>MAX(0,(md!I22-md!H22))</f>
        <v>0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35">
      <c r="A23" s="1" t="s">
        <v>178</v>
      </c>
      <c r="B23" s="14">
        <v>0</v>
      </c>
      <c r="C23" s="14">
        <f>MAX(0,(md!C23-md!B23))</f>
        <v>0</v>
      </c>
      <c r="D23" s="14">
        <f>MAX(0,(md!D23-md!C23))</f>
        <v>0</v>
      </c>
      <c r="E23" s="14">
        <f>MAX(0,(md!E23-md!D23))</f>
        <v>0</v>
      </c>
      <c r="F23" s="14">
        <f>MAX(0,(md!F23-md!E23))</f>
        <v>0</v>
      </c>
      <c r="G23" s="14">
        <f>MAX(0,(md!G23-md!F23))</f>
        <v>0</v>
      </c>
      <c r="H23" s="14">
        <f>MAX(0,(md!H23-md!G23))</f>
        <v>0</v>
      </c>
      <c r="I23" s="14">
        <f>MAX(0,(md!I23-md!H23))</f>
        <v>0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35">
      <c r="A24" s="10"/>
    </row>
    <row r="25" spans="1:68" x14ac:dyDescent="0.35">
      <c r="A25" s="10" t="s">
        <v>157</v>
      </c>
      <c r="B25" s="14">
        <v>0</v>
      </c>
      <c r="C25" s="14">
        <f>MAX(0,(md!C25-md!B25))</f>
        <v>194</v>
      </c>
      <c r="D25" s="14">
        <f>MAX(0,(md!D25-md!C25))</f>
        <v>218</v>
      </c>
      <c r="E25" s="14">
        <f>MAX(0,(md!E25-md!D25))</f>
        <v>247</v>
      </c>
      <c r="F25" s="14">
        <f>MAX(0,(md!F25-md!E25))</f>
        <v>0</v>
      </c>
      <c r="G25" s="14">
        <f>MAX(0,(md!G25-md!F25))</f>
        <v>0</v>
      </c>
      <c r="H25" s="14">
        <f>MAX(0,(md!H25-md!G25))</f>
        <v>0</v>
      </c>
      <c r="I25" s="14">
        <f>MAX(0,(md!I25-md!H25))</f>
        <v>0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35">
      <c r="A26" s="10" t="s">
        <v>247</v>
      </c>
      <c r="B26" s="14">
        <v>0</v>
      </c>
      <c r="C26" s="14">
        <f>MAX(0,(md!C26-md!B26))</f>
        <v>0</v>
      </c>
      <c r="D26" s="14">
        <f>MAX(0,(md!D26-md!C26))</f>
        <v>226</v>
      </c>
      <c r="E26" s="14">
        <f>MAX(0,(md!E26-md!D26))</f>
        <v>51</v>
      </c>
      <c r="F26" s="14">
        <f>MAX(0,(md!F26-md!E26))</f>
        <v>0</v>
      </c>
      <c r="G26" s="14">
        <f>MAX(0,(md!G26-md!F26))</f>
        <v>0</v>
      </c>
      <c r="H26" s="14">
        <f>MAX(0,(md!H26-md!G26))</f>
        <v>0</v>
      </c>
      <c r="I26" s="14">
        <f>MAX(0,(md!I26-md!H26))</f>
        <v>0</v>
      </c>
      <c r="J26" s="14">
        <f>MAX(0,(md!J26-md!I26))</f>
        <v>0</v>
      </c>
      <c r="K26" s="14">
        <f>MAX(0,(md!K26-md!J26))</f>
        <v>0</v>
      </c>
      <c r="L26" s="14">
        <f>MAX(0,(md!L26-md!K26))</f>
        <v>0</v>
      </c>
      <c r="M26" s="14">
        <f>MAX(0,(md!M26-md!L26))</f>
        <v>0</v>
      </c>
      <c r="N26" s="14">
        <f>MAX(0,(md!N26-md!M26))</f>
        <v>0</v>
      </c>
      <c r="O26" s="14">
        <f>MAX(0,(md!O26-md!N26))</f>
        <v>0</v>
      </c>
      <c r="P26" s="14">
        <f>MAX(0,(md!P26-md!O26))</f>
        <v>0</v>
      </c>
      <c r="Q26" s="14">
        <f>MAX(0,(md!Q26-md!P26))</f>
        <v>0</v>
      </c>
      <c r="R26" s="14">
        <f>MAX(0,(md!R26-md!Q26))</f>
        <v>0</v>
      </c>
      <c r="S26" s="14">
        <f>MAX(0,(md!S26-md!R26))</f>
        <v>0</v>
      </c>
      <c r="T26" s="14">
        <f>MAX(0,(md!T26-md!S26))</f>
        <v>0</v>
      </c>
      <c r="U26" s="14">
        <f>MAX(0,(md!U26-md!T26))</f>
        <v>0</v>
      </c>
      <c r="V26" s="14">
        <f>MAX(0,(md!V26-md!U26))</f>
        <v>0</v>
      </c>
      <c r="W26" s="14">
        <f>MAX(0,(md!W26-md!V26))</f>
        <v>0</v>
      </c>
      <c r="X26" s="14">
        <f>MAX(0,(md!X26-md!W26))</f>
        <v>0</v>
      </c>
      <c r="Y26" s="14">
        <f>MAX(0,(md!Y26-md!X26))</f>
        <v>0</v>
      </c>
      <c r="Z26" s="14">
        <f>MAX(0,(md!Z26-md!Y26))</f>
        <v>0</v>
      </c>
      <c r="AA26" s="14">
        <f>MAX(0,(md!AA26-md!Z26))</f>
        <v>0</v>
      </c>
      <c r="AB26" s="14">
        <f>MAX(0,(md!AB26-md!AA26))</f>
        <v>0</v>
      </c>
      <c r="AC26" s="14">
        <f>MAX(0,(md!AC26-md!AB26))</f>
        <v>0</v>
      </c>
      <c r="AD26" s="14">
        <f>MAX(0,(md!AD26-md!AC26))</f>
        <v>0</v>
      </c>
      <c r="AE26" s="14">
        <f>MAX(0,(md!AE26-md!AD26))</f>
        <v>0</v>
      </c>
      <c r="AF26" s="14">
        <f>MAX(0,(md!AF26-md!AE26))</f>
        <v>0</v>
      </c>
      <c r="AG26" s="14">
        <f>MAX(0,(md!AG26-md!AF26))</f>
        <v>0</v>
      </c>
      <c r="AH26" s="14">
        <f>MAX(0,(md!AH26-md!AG26))</f>
        <v>0</v>
      </c>
      <c r="AI26" s="14">
        <f>MAX(0,(md!AI26-md!AH26))</f>
        <v>0</v>
      </c>
      <c r="AJ26" s="14">
        <f>MAX(0,(md!AJ26-md!AI26))</f>
        <v>0</v>
      </c>
      <c r="AK26" s="14">
        <f>MAX(0,(md!AK26-md!AJ26))</f>
        <v>0</v>
      </c>
      <c r="AL26" s="14">
        <f>MAX(0,(md!AL26-md!AK26))</f>
        <v>0</v>
      </c>
      <c r="AM26" s="14">
        <f>MAX(0,(md!AM26-md!AL26))</f>
        <v>0</v>
      </c>
      <c r="AN26" s="14">
        <f>MAX(0,(md!AN26-md!AM26))</f>
        <v>0</v>
      </c>
      <c r="AO26" s="14">
        <f>MAX(0,(md!AO26-md!AN26))</f>
        <v>0</v>
      </c>
      <c r="AP26" s="14">
        <f>MAX(0,(md!AP26-md!AO26))</f>
        <v>0</v>
      </c>
      <c r="AQ26" s="14">
        <f>MAX(0,(md!AQ26-md!AP26))</f>
        <v>0</v>
      </c>
      <c r="AR26" s="14">
        <f>MAX(0,(md!AR26-md!AQ26))</f>
        <v>0</v>
      </c>
      <c r="AS26" s="14">
        <f>MAX(0,(md!AS26-md!AR26))</f>
        <v>0</v>
      </c>
      <c r="AT26" s="14">
        <f>MAX(0,(md!AT26-md!AS26))</f>
        <v>0</v>
      </c>
      <c r="AU26" s="14">
        <f>MAX(0,(md!AU26-md!AT26))</f>
        <v>0</v>
      </c>
      <c r="AV26" s="14">
        <f>MAX(0,(md!AV26-md!AU26))</f>
        <v>0</v>
      </c>
      <c r="AW26" s="14">
        <f>MAX(0,(md!AW26-md!AV26))</f>
        <v>0</v>
      </c>
      <c r="AX26" s="14">
        <f>MAX(0,(md!AX26-md!AW26))</f>
        <v>0</v>
      </c>
      <c r="AY26" s="14">
        <f>MAX(0,(md!AY26-md!AX26))</f>
        <v>0</v>
      </c>
      <c r="AZ26" s="14">
        <f>MAX(0,(md!AZ26-md!AY26))</f>
        <v>0</v>
      </c>
      <c r="BA26" s="14">
        <f>MAX(0,(md!BA26-md!AZ26))</f>
        <v>0</v>
      </c>
      <c r="BB26" s="14">
        <f>MAX(0,(md!BB26-md!BA26))</f>
        <v>0</v>
      </c>
      <c r="BC26" s="14">
        <f>MAX(0,(md!BC26-md!BB26))</f>
        <v>0</v>
      </c>
      <c r="BD26" s="14">
        <f>MAX(0,(md!BD26-md!BC26))</f>
        <v>0</v>
      </c>
      <c r="BE26" s="14">
        <f>MAX(0,(md!BE26-md!BD26))</f>
        <v>0</v>
      </c>
      <c r="BF26" s="14">
        <f>MAX(0,(md!BF26-md!BE26))</f>
        <v>0</v>
      </c>
      <c r="BG26" s="14">
        <f>MAX(0,(md!BG26-md!BF26))</f>
        <v>0</v>
      </c>
      <c r="BH26" s="14">
        <f>MAX(0,(md!BH26-md!BG26))</f>
        <v>0</v>
      </c>
      <c r="BI26" s="14">
        <f>MAX(0,(md!BI26-md!BH26))</f>
        <v>0</v>
      </c>
      <c r="BJ26" s="14">
        <f>MAX(0,(md!BJ26-md!BI26))</f>
        <v>0</v>
      </c>
      <c r="BK26" s="14">
        <f>MAX(0,(md!BK26-md!BJ26))</f>
        <v>0</v>
      </c>
      <c r="BL26" s="14">
        <f>MAX(0,(md!BL26-md!BK26))</f>
        <v>0</v>
      </c>
      <c r="BM26" s="14">
        <f>MAX(0,(md!BM26-md!BL26))</f>
        <v>0</v>
      </c>
      <c r="BN26" s="14">
        <f>MAX(0,(md!BN26-md!BM26))</f>
        <v>0</v>
      </c>
      <c r="BO26" s="14">
        <f>MAX(0,(md!BO26-md!BN26))</f>
        <v>0</v>
      </c>
      <c r="BP26" s="14">
        <f>MAX(0,(md!BP26-md!BO26))</f>
        <v>0</v>
      </c>
    </row>
    <row r="27" spans="1:68" x14ac:dyDescent="0.35">
      <c r="A27" s="10" t="s">
        <v>159</v>
      </c>
      <c r="B27" s="14">
        <v>0</v>
      </c>
      <c r="C27" s="14">
        <f>MAX(0,(md!C27-md!B27))</f>
        <v>1</v>
      </c>
      <c r="D27" s="14">
        <f>MAX(0,(md!D27-md!C27))</f>
        <v>0</v>
      </c>
      <c r="E27" s="14">
        <f>MAX(0,(md!E27-md!D27))</f>
        <v>5</v>
      </c>
      <c r="F27" s="14">
        <f>MAX(0,(md!F27-md!E27))</f>
        <v>0</v>
      </c>
      <c r="G27" s="14">
        <f>MAX(0,(md!G27-md!F27))</f>
        <v>0</v>
      </c>
      <c r="H27" s="14">
        <f>MAX(0,(md!H27-md!G27))</f>
        <v>0</v>
      </c>
      <c r="I27" s="14">
        <f>MAX(0,(md!I27-md!H27))</f>
        <v>0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35">
      <c r="A28" s="10"/>
    </row>
    <row r="29" spans="1:68" x14ac:dyDescent="0.35">
      <c r="A29" s="10" t="s">
        <v>248</v>
      </c>
      <c r="B29" s="15" t="s">
        <v>250</v>
      </c>
    </row>
  </sheetData>
  <conditionalFormatting sqref="B2:BP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U141"/>
  <sheetViews>
    <sheetView tabSelected="1" zoomScale="60" zoomScaleNormal="60" workbookViewId="0">
      <selection activeCell="T151" sqref="T151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0</v>
      </c>
      <c r="K2" s="16">
        <f>MAX(0,(va!K2-va!J2))</f>
        <v>0</v>
      </c>
      <c r="L2" s="16">
        <f>MAX(0,(va!L2-va!K2))</f>
        <v>0</v>
      </c>
      <c r="M2" s="16">
        <f>MAX(0,(va!M2-va!L2))</f>
        <v>0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  <c r="BU2" s="2">
        <v>43915</v>
      </c>
    </row>
    <row r="3" spans="1:73" x14ac:dyDescent="0.35">
      <c r="A3" s="21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0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  <c r="BU3" s="2">
        <v>43916</v>
      </c>
    </row>
    <row r="4" spans="1:73" x14ac:dyDescent="0.35">
      <c r="A4" s="22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0</v>
      </c>
      <c r="K4" s="16">
        <f>MAX(0,(va!K4-va!J4))</f>
        <v>0</v>
      </c>
      <c r="L4" s="16">
        <f>MAX(0,(va!L4-va!K4))</f>
        <v>0</v>
      </c>
      <c r="M4" s="16">
        <f>MAX(0,(va!M4-va!L4))</f>
        <v>0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  <c r="BU4" s="2">
        <v>43917</v>
      </c>
    </row>
    <row r="5" spans="1:73" x14ac:dyDescent="0.35">
      <c r="A5" s="22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  <c r="BU5" s="2">
        <v>43918</v>
      </c>
    </row>
    <row r="6" spans="1:73" x14ac:dyDescent="0.35">
      <c r="A6" s="22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0</v>
      </c>
      <c r="L6" s="16">
        <f>MAX(0,(va!L6-va!K6))</f>
        <v>0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  <c r="BU6" s="2">
        <v>43919</v>
      </c>
    </row>
    <row r="7" spans="1:73" x14ac:dyDescent="0.35">
      <c r="A7" s="22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0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  <c r="BU7" s="2">
        <v>43920</v>
      </c>
    </row>
    <row r="8" spans="1:73" x14ac:dyDescent="0.35">
      <c r="A8" s="23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0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0</v>
      </c>
      <c r="K9" s="16">
        <f>MAX(0,(va!K9-va!J9))</f>
        <v>0</v>
      </c>
      <c r="L9" s="16">
        <f>MAX(0,(va!L9-va!K9))</f>
        <v>0</v>
      </c>
      <c r="M9" s="16">
        <f>MAX(0,(va!M9-va!L9))</f>
        <v>0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  <c r="BU9" s="2">
        <v>43922</v>
      </c>
    </row>
    <row r="10" spans="1:73" x14ac:dyDescent="0.35">
      <c r="A10" s="21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0</v>
      </c>
      <c r="M10" s="16">
        <f>MAX(0,(va!M10-va!L10))</f>
        <v>0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  <c r="BU10" s="2">
        <v>43923</v>
      </c>
    </row>
    <row r="11" spans="1:73" x14ac:dyDescent="0.35">
      <c r="A11" s="22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  <c r="BU11" s="2">
        <v>43924</v>
      </c>
    </row>
    <row r="12" spans="1:73" x14ac:dyDescent="0.35">
      <c r="A12" s="22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  <c r="BU12" s="2">
        <v>43925</v>
      </c>
    </row>
    <row r="13" spans="1:73" x14ac:dyDescent="0.35">
      <c r="A13" s="22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  <c r="BU13" s="2">
        <v>43926</v>
      </c>
    </row>
    <row r="14" spans="1:73" x14ac:dyDescent="0.35">
      <c r="A14" s="22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0</v>
      </c>
      <c r="K14" s="16">
        <f>MAX(0,(va!K14-va!J14))</f>
        <v>0</v>
      </c>
      <c r="L14" s="16">
        <f>MAX(0,(va!L14-va!K14))</f>
        <v>0</v>
      </c>
      <c r="M14" s="16">
        <f>MAX(0,(va!M14-va!L14))</f>
        <v>0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  <c r="BU14" s="2">
        <v>43927</v>
      </c>
    </row>
    <row r="15" spans="1:73" x14ac:dyDescent="0.35">
      <c r="A15" s="22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  <c r="BU15" s="2">
        <v>43928</v>
      </c>
    </row>
    <row r="16" spans="1:73" x14ac:dyDescent="0.35">
      <c r="A16" s="22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0</v>
      </c>
      <c r="K16" s="16">
        <f>MAX(0,(va!K16-va!J16))</f>
        <v>0</v>
      </c>
      <c r="L16" s="16">
        <f>MAX(0,(va!L16-va!K16))</f>
        <v>0</v>
      </c>
      <c r="M16" s="16">
        <f>MAX(0,(va!M16-va!L16))</f>
        <v>0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  <c r="BU16" s="2">
        <v>43929</v>
      </c>
    </row>
    <row r="17" spans="1:73" x14ac:dyDescent="0.35">
      <c r="A17" s="22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  <c r="BU17" s="2">
        <v>43930</v>
      </c>
    </row>
    <row r="18" spans="1:73" x14ac:dyDescent="0.35">
      <c r="A18" s="22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  <c r="BU18" s="2">
        <v>43931</v>
      </c>
    </row>
    <row r="19" spans="1:73" x14ac:dyDescent="0.35">
      <c r="A19" s="23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0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  <c r="BU19" s="2">
        <v>43932</v>
      </c>
    </row>
    <row r="20" spans="1:73" x14ac:dyDescent="0.35">
      <c r="A20" s="18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0</v>
      </c>
      <c r="K20" s="16">
        <f>MAX(0,(va!K20-va!J20))</f>
        <v>0</v>
      </c>
      <c r="L20" s="16">
        <f>MAX(0,(va!L20-va!K20))</f>
        <v>0</v>
      </c>
      <c r="M20" s="16">
        <f>MAX(0,(va!M20-va!L20))</f>
        <v>0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  <c r="BU20" s="2">
        <v>43933</v>
      </c>
    </row>
    <row r="21" spans="1:73" x14ac:dyDescent="0.35">
      <c r="A21" s="19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  <c r="BU21" s="2">
        <v>43934</v>
      </c>
    </row>
    <row r="22" spans="1:73" x14ac:dyDescent="0.35">
      <c r="A22" s="19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0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  <c r="BU22" s="2">
        <v>43935</v>
      </c>
    </row>
    <row r="23" spans="1:73" x14ac:dyDescent="0.35">
      <c r="A23" s="19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0</v>
      </c>
      <c r="L23" s="16">
        <f>MAX(0,(va!L23-va!K23))</f>
        <v>0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  <c r="BU23" s="2">
        <v>43936</v>
      </c>
    </row>
    <row r="24" spans="1:73" x14ac:dyDescent="0.35">
      <c r="A24" s="20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0</v>
      </c>
      <c r="K24" s="16">
        <f>MAX(0,(va!K24-va!J24))</f>
        <v>0</v>
      </c>
      <c r="L24" s="16">
        <f>MAX(0,(va!L24-va!K24))</f>
        <v>0</v>
      </c>
      <c r="M24" s="16">
        <f>MAX(0,(va!M24-va!L24))</f>
        <v>0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0</v>
      </c>
      <c r="K25" s="16">
        <f>MAX(0,(va!K25-va!J25))</f>
        <v>0</v>
      </c>
      <c r="L25" s="16">
        <f>MAX(0,(va!L25-va!K25))</f>
        <v>0</v>
      </c>
      <c r="M25" s="16">
        <f>MAX(0,(va!M25-va!L25))</f>
        <v>0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  <c r="BU25" s="2">
        <v>43938</v>
      </c>
    </row>
    <row r="26" spans="1:73" x14ac:dyDescent="0.35">
      <c r="A26" s="18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0</v>
      </c>
      <c r="K26" s="16">
        <f>MAX(0,(va!K26-va!J26))</f>
        <v>0</v>
      </c>
      <c r="L26" s="16">
        <f>MAX(0,(va!L26-va!K26))</f>
        <v>0</v>
      </c>
      <c r="M26" s="16">
        <f>MAX(0,(va!M26-va!L26))</f>
        <v>0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  <c r="BU26" s="2">
        <v>43939</v>
      </c>
    </row>
    <row r="27" spans="1:73" x14ac:dyDescent="0.35">
      <c r="A27" s="19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0</v>
      </c>
      <c r="K27" s="16">
        <f>MAX(0,(va!K27-va!J27))</f>
        <v>0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  <c r="BU27" s="2">
        <v>43940</v>
      </c>
    </row>
    <row r="28" spans="1:73" x14ac:dyDescent="0.35">
      <c r="A28" s="20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  <c r="BU28" s="2">
        <v>43941</v>
      </c>
    </row>
    <row r="29" spans="1:73" x14ac:dyDescent="0.35">
      <c r="A29" s="21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0</v>
      </c>
      <c r="M29" s="16">
        <f>MAX(0,(va!M29-va!L29))</f>
        <v>0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  <c r="BU29" s="2">
        <v>43942</v>
      </c>
    </row>
    <row r="30" spans="1:73" x14ac:dyDescent="0.35">
      <c r="A30" s="22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0</v>
      </c>
      <c r="L30" s="16">
        <f>MAX(0,(va!L30-va!K30))</f>
        <v>0</v>
      </c>
      <c r="M30" s="16">
        <f>MAX(0,(va!M30-va!L30))</f>
        <v>0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  <c r="BU30" s="2">
        <v>43943</v>
      </c>
    </row>
    <row r="31" spans="1:73" x14ac:dyDescent="0.35">
      <c r="A31" s="22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0</v>
      </c>
      <c r="K31" s="16">
        <f>MAX(0,(va!K31-va!J31))</f>
        <v>0</v>
      </c>
      <c r="L31" s="16">
        <f>MAX(0,(va!L31-va!K31))</f>
        <v>0</v>
      </c>
      <c r="M31" s="16">
        <f>MAX(0,(va!M31-va!L31))</f>
        <v>0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  <c r="BU31" s="2">
        <v>43944</v>
      </c>
    </row>
    <row r="32" spans="1:73" x14ac:dyDescent="0.35">
      <c r="A32" s="23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0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  <c r="BU32" s="2">
        <v>43945</v>
      </c>
    </row>
    <row r="33" spans="1:73" x14ac:dyDescent="0.35">
      <c r="A33" s="18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  <c r="BU33" s="2">
        <v>43946</v>
      </c>
    </row>
    <row r="34" spans="1:73" x14ac:dyDescent="0.35">
      <c r="A34" s="19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0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  <c r="BU34" s="2">
        <v>43947</v>
      </c>
    </row>
    <row r="35" spans="1:73" x14ac:dyDescent="0.35">
      <c r="A35" s="19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0</v>
      </c>
      <c r="K35" s="16">
        <f>MAX(0,(va!K35-va!J35))</f>
        <v>0</v>
      </c>
      <c r="L35" s="16">
        <f>MAX(0,(va!L35-va!K35))</f>
        <v>0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  <c r="BU35" s="2">
        <v>43948</v>
      </c>
    </row>
    <row r="36" spans="1:73" x14ac:dyDescent="0.35">
      <c r="A36" s="19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0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  <c r="BU36" s="2">
        <v>43949</v>
      </c>
    </row>
    <row r="37" spans="1:73" x14ac:dyDescent="0.35">
      <c r="A37" s="19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0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  <c r="BU37" s="2">
        <v>43950</v>
      </c>
    </row>
    <row r="38" spans="1:73" x14ac:dyDescent="0.35">
      <c r="A38" s="19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  <c r="BU38" s="2">
        <v>43951</v>
      </c>
    </row>
    <row r="39" spans="1:73" x14ac:dyDescent="0.35">
      <c r="A39" s="19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0</v>
      </c>
      <c r="K39" s="16">
        <f>MAX(0,(va!K39-va!J39))</f>
        <v>0</v>
      </c>
      <c r="L39" s="16">
        <f>MAX(0,(va!L39-va!K39))</f>
        <v>0</v>
      </c>
      <c r="M39" s="16">
        <f>MAX(0,(va!M39-va!L39))</f>
        <v>0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  <c r="BU39" s="2">
        <v>43952</v>
      </c>
    </row>
    <row r="40" spans="1:73" x14ac:dyDescent="0.35">
      <c r="A40" s="20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0</v>
      </c>
      <c r="K40" s="16">
        <f>MAX(0,(va!K40-va!J40))</f>
        <v>0</v>
      </c>
      <c r="L40" s="16">
        <f>MAX(0,(va!L40-va!K40))</f>
        <v>0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  <c r="BU40" s="2">
        <v>43953</v>
      </c>
    </row>
    <row r="41" spans="1:73" x14ac:dyDescent="0.35">
      <c r="A41" s="21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  <c r="BU41" s="2">
        <v>43954</v>
      </c>
    </row>
    <row r="42" spans="1:73" x14ac:dyDescent="0.35">
      <c r="A42" s="22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  <c r="BU42" s="2">
        <v>43955</v>
      </c>
    </row>
    <row r="43" spans="1:73" x14ac:dyDescent="0.35">
      <c r="A43" s="22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  <c r="BU43" s="2">
        <v>43956</v>
      </c>
    </row>
    <row r="44" spans="1:73" x14ac:dyDescent="0.35">
      <c r="A44" s="23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0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  <c r="BU44" s="2">
        <v>43957</v>
      </c>
    </row>
    <row r="45" spans="1:73" x14ac:dyDescent="0.35">
      <c r="A45" s="18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0</v>
      </c>
      <c r="K45" s="16">
        <f>MAX(0,(va!K45-va!J45))</f>
        <v>0</v>
      </c>
      <c r="L45" s="16">
        <f>MAX(0,(va!L45-va!K45))</f>
        <v>0</v>
      </c>
      <c r="M45" s="16">
        <f>MAX(0,(va!M45-va!L45))</f>
        <v>0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  <c r="BU45" s="2">
        <v>43958</v>
      </c>
    </row>
    <row r="46" spans="1:73" x14ac:dyDescent="0.35">
      <c r="A46" s="20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  <c r="BU46" s="2">
        <v>43959</v>
      </c>
    </row>
    <row r="47" spans="1:73" x14ac:dyDescent="0.35">
      <c r="A47" s="21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0</v>
      </c>
      <c r="K47" s="16">
        <f>MAX(0,(va!K47-va!J47))</f>
        <v>0</v>
      </c>
      <c r="L47" s="16">
        <f>MAX(0,(va!L47-va!K47))</f>
        <v>0</v>
      </c>
      <c r="M47" s="16">
        <f>MAX(0,(va!M47-va!L47))</f>
        <v>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  <c r="BU47" s="2">
        <v>43960</v>
      </c>
    </row>
    <row r="48" spans="1:73" x14ac:dyDescent="0.35">
      <c r="A48" s="22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  <c r="BU48" s="2">
        <v>43961</v>
      </c>
    </row>
    <row r="49" spans="1:73" x14ac:dyDescent="0.35">
      <c r="A49" s="23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0</v>
      </c>
      <c r="K50" s="16">
        <f>MAX(0,(va!K50-va!J50))</f>
        <v>0</v>
      </c>
      <c r="L50" s="16">
        <f>MAX(0,(va!L50-va!K50))</f>
        <v>0</v>
      </c>
      <c r="M50" s="16">
        <f>MAX(0,(va!M50-va!L50))</f>
        <v>0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0</v>
      </c>
      <c r="K51" s="16">
        <f>MAX(0,(va!K51-va!J51))</f>
        <v>0</v>
      </c>
      <c r="L51" s="16">
        <f>MAX(0,(va!L51-va!K51))</f>
        <v>0</v>
      </c>
      <c r="M51" s="16">
        <f>MAX(0,(va!M51-va!L51))</f>
        <v>0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  <c r="BU51" s="2">
        <v>43964</v>
      </c>
    </row>
    <row r="52" spans="1:73" x14ac:dyDescent="0.35">
      <c r="A52" s="18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  <c r="BU52" s="2">
        <v>43965</v>
      </c>
    </row>
    <row r="53" spans="1:73" x14ac:dyDescent="0.35">
      <c r="A53" s="19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  <c r="BU53" s="2">
        <v>43966</v>
      </c>
    </row>
    <row r="54" spans="1:73" x14ac:dyDescent="0.35">
      <c r="A54" s="19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  <c r="BU54" s="2">
        <v>43967</v>
      </c>
    </row>
    <row r="55" spans="1:73" x14ac:dyDescent="0.35">
      <c r="A55" s="20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  <c r="BU55" s="2">
        <v>43968</v>
      </c>
    </row>
    <row r="56" spans="1:73" x14ac:dyDescent="0.35">
      <c r="A56" s="21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0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  <c r="BU56" s="2">
        <v>43969</v>
      </c>
    </row>
    <row r="57" spans="1:73" x14ac:dyDescent="0.35">
      <c r="A57" s="22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0</v>
      </c>
      <c r="K57" s="16">
        <f>MAX(0,(va!K57-va!J57))</f>
        <v>0</v>
      </c>
      <c r="L57" s="16">
        <f>MAX(0,(va!L57-va!K57))</f>
        <v>0</v>
      </c>
      <c r="M57" s="16">
        <f>MAX(0,(va!M57-va!L57))</f>
        <v>0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  <c r="BU57" s="2">
        <v>43970</v>
      </c>
    </row>
    <row r="58" spans="1:73" x14ac:dyDescent="0.35">
      <c r="A58" s="22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0</v>
      </c>
      <c r="L58" s="16">
        <f>MAX(0,(va!L58-va!K58))</f>
        <v>0</v>
      </c>
      <c r="M58" s="16">
        <f>MAX(0,(va!M58-va!L58))</f>
        <v>0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  <c r="BU58" s="2">
        <v>43971</v>
      </c>
    </row>
    <row r="59" spans="1:73" x14ac:dyDescent="0.35">
      <c r="A59" s="22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0</v>
      </c>
      <c r="K59" s="16">
        <f>MAX(0,(va!K59-va!J59))</f>
        <v>0</v>
      </c>
      <c r="L59" s="16">
        <f>MAX(0,(va!L59-va!K59))</f>
        <v>0</v>
      </c>
      <c r="M59" s="16">
        <f>MAX(0,(va!M59-va!L59))</f>
        <v>0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  <c r="BU59" s="2">
        <v>43972</v>
      </c>
    </row>
    <row r="60" spans="1:73" x14ac:dyDescent="0.35">
      <c r="A60" s="22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0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  <c r="BU60" s="2">
        <v>43973</v>
      </c>
    </row>
    <row r="61" spans="1:73" x14ac:dyDescent="0.35">
      <c r="A61" s="23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0</v>
      </c>
      <c r="K61" s="16">
        <f>MAX(0,(va!K61-va!J61))</f>
        <v>0</v>
      </c>
      <c r="L61" s="16">
        <f>MAX(0,(va!L61-va!K61))</f>
        <v>0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0</v>
      </c>
      <c r="L62" s="16">
        <f>MAX(0,(va!L62-va!K62))</f>
        <v>0</v>
      </c>
      <c r="M62" s="16">
        <f>MAX(0,(va!M62-va!L62))</f>
        <v>0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  <c r="BU62" s="2">
        <v>43975</v>
      </c>
    </row>
    <row r="63" spans="1:73" x14ac:dyDescent="0.35">
      <c r="A63" s="21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  <c r="BU63" s="2">
        <v>43976</v>
      </c>
    </row>
    <row r="64" spans="1:73" x14ac:dyDescent="0.35">
      <c r="A64" s="22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0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  <c r="BU64" s="2">
        <v>43977</v>
      </c>
    </row>
    <row r="65" spans="1:73" x14ac:dyDescent="0.35">
      <c r="A65" s="22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  <c r="BU65" s="2">
        <v>43978</v>
      </c>
    </row>
    <row r="66" spans="1:73" x14ac:dyDescent="0.35">
      <c r="A66" s="22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0</v>
      </c>
      <c r="K66" s="16">
        <f>MAX(0,(va!K66-va!J66))</f>
        <v>0</v>
      </c>
      <c r="L66" s="16">
        <f>MAX(0,(va!L66-va!K66))</f>
        <v>0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  <c r="BU66" s="2">
        <v>43979</v>
      </c>
    </row>
    <row r="67" spans="1:73" x14ac:dyDescent="0.35">
      <c r="A67" s="22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  <c r="BU67" s="2">
        <v>43980</v>
      </c>
    </row>
    <row r="68" spans="1:73" x14ac:dyDescent="0.35">
      <c r="A68" s="22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0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  <c r="BU68" s="2">
        <v>43981</v>
      </c>
    </row>
    <row r="69" spans="1:73" x14ac:dyDescent="0.35">
      <c r="A69" s="22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  <c r="BU69" s="2">
        <v>43982</v>
      </c>
    </row>
    <row r="70" spans="1:73" x14ac:dyDescent="0.35">
      <c r="A70" s="23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3" x14ac:dyDescent="0.35">
      <c r="A71" s="18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3" x14ac:dyDescent="0.35">
      <c r="A72" s="19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3" x14ac:dyDescent="0.35">
      <c r="A73" s="19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3" x14ac:dyDescent="0.35">
      <c r="A74" s="19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3" x14ac:dyDescent="0.35">
      <c r="A75" s="20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0</v>
      </c>
      <c r="K76" s="16">
        <f>MAX(0,(va!K76-va!J76))</f>
        <v>0</v>
      </c>
      <c r="L76" s="16">
        <f>MAX(0,(va!L76-va!K76))</f>
        <v>0</v>
      </c>
      <c r="M76" s="16">
        <f>MAX(0,(va!M76-va!L76))</f>
        <v>0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3" x14ac:dyDescent="0.35">
      <c r="A77" s="18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0</v>
      </c>
      <c r="K77" s="16">
        <f>MAX(0,(va!K77-va!J77))</f>
        <v>0</v>
      </c>
      <c r="L77" s="16">
        <f>MAX(0,(va!L77-va!K77))</f>
        <v>0</v>
      </c>
      <c r="M77" s="16">
        <f>MAX(0,(va!M77-va!L77))</f>
        <v>0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3" x14ac:dyDescent="0.35">
      <c r="A78" s="19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0</v>
      </c>
      <c r="K78" s="16">
        <f>MAX(0,(va!K78-va!J78))</f>
        <v>0</v>
      </c>
      <c r="L78" s="16">
        <f>MAX(0,(va!L78-va!K78))</f>
        <v>0</v>
      </c>
      <c r="M78" s="16">
        <f>MAX(0,(va!M78-va!L78))</f>
        <v>0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3" x14ac:dyDescent="0.35">
      <c r="A79" s="19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0</v>
      </c>
      <c r="K79" s="16">
        <f>MAX(0,(va!K79-va!J79))</f>
        <v>0</v>
      </c>
      <c r="L79" s="16">
        <f>MAX(0,(va!L79-va!K79))</f>
        <v>0</v>
      </c>
      <c r="M79" s="16">
        <f>MAX(0,(va!M79-va!L79))</f>
        <v>0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3" x14ac:dyDescent="0.35">
      <c r="A80" s="19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0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35">
      <c r="A81" s="20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0</v>
      </c>
      <c r="L81" s="16">
        <f>MAX(0,(va!L81-va!K81))</f>
        <v>0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35">
      <c r="A82" s="21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0</v>
      </c>
      <c r="L82" s="16">
        <f>MAX(0,(va!L82-va!K82))</f>
        <v>0</v>
      </c>
      <c r="M82" s="16">
        <f>MAX(0,(va!M82-va!L82))</f>
        <v>0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35">
      <c r="A83" s="22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0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35">
      <c r="A84" s="22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35">
      <c r="A85" s="22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0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35">
      <c r="A86" s="22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35">
      <c r="A87" s="22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35">
      <c r="A88" s="23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35">
      <c r="A89" s="18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35">
      <c r="A90" s="20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0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3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0</v>
      </c>
      <c r="L91" s="16">
        <f>MAX(0,(va!L91-va!K91))</f>
        <v>0</v>
      </c>
      <c r="M91" s="16">
        <f>MAX(0,(va!M91-va!L91))</f>
        <v>0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35">
      <c r="A92" s="18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0</v>
      </c>
      <c r="K92" s="16">
        <f>MAX(0,(va!K92-va!J92))</f>
        <v>0</v>
      </c>
      <c r="L92" s="16">
        <f>MAX(0,(va!L92-va!K92))</f>
        <v>0</v>
      </c>
      <c r="M92" s="16">
        <f>MAX(0,(va!M92-va!L92))</f>
        <v>0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35">
      <c r="A93" s="19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0</v>
      </c>
      <c r="K93" s="16">
        <f>MAX(0,(va!K93-va!J93))</f>
        <v>0</v>
      </c>
      <c r="L93" s="16">
        <f>MAX(0,(va!L93-va!K93))</f>
        <v>0</v>
      </c>
      <c r="M93" s="16">
        <f>MAX(0,(va!M93-va!L93))</f>
        <v>0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35">
      <c r="A94" s="20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35">
      <c r="A95" s="21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35">
      <c r="A96" s="22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0</v>
      </c>
      <c r="K96" s="16">
        <f>MAX(0,(va!K96-va!J96))</f>
        <v>0</v>
      </c>
      <c r="L96" s="16">
        <f>MAX(0,(va!L96-va!K96))</f>
        <v>0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35">
      <c r="A97" s="22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0</v>
      </c>
      <c r="K97" s="16">
        <f>MAX(0,(va!K97-va!J97))</f>
        <v>0</v>
      </c>
      <c r="L97" s="16">
        <f>MAX(0,(va!L97-va!K97))</f>
        <v>0</v>
      </c>
      <c r="M97" s="16">
        <f>MAX(0,(va!M97-va!L97))</f>
        <v>0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35">
      <c r="A98" s="22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0</v>
      </c>
      <c r="K98" s="16">
        <f>MAX(0,(va!K98-va!J98))</f>
        <v>0</v>
      </c>
      <c r="L98" s="16">
        <f>MAX(0,(va!L98-va!K98))</f>
        <v>0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35">
      <c r="A99" s="23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0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35">
      <c r="A100" s="18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0</v>
      </c>
      <c r="K100" s="16">
        <f>MAX(0,(va!K100-va!J100))</f>
        <v>0</v>
      </c>
      <c r="L100" s="16">
        <f>MAX(0,(va!L100-va!K100))</f>
        <v>0</v>
      </c>
      <c r="M100" s="16">
        <f>MAX(0,(va!M100-va!L100))</f>
        <v>0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35">
      <c r="A101" s="19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0</v>
      </c>
      <c r="L101" s="16">
        <f>MAX(0,(va!L101-va!K101))</f>
        <v>0</v>
      </c>
      <c r="M101" s="16">
        <f>MAX(0,(va!M101-va!L101))</f>
        <v>0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35">
      <c r="A102" s="19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35">
      <c r="A103" s="19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0</v>
      </c>
      <c r="L103" s="16">
        <f>MAX(0,(va!L103-va!K103))</f>
        <v>0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35">
      <c r="A104" s="20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0</v>
      </c>
      <c r="L105" s="16">
        <f>MAX(0,(va!L105-va!K105))</f>
        <v>0</v>
      </c>
      <c r="M105" s="16">
        <f>MAX(0,(va!M105-va!L105))</f>
        <v>0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0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0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35">
      <c r="A107" s="21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0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35">
      <c r="A108" s="22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35">
      <c r="A109" s="23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0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35">
      <c r="A110" s="18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0</v>
      </c>
      <c r="K110" s="16">
        <f>MAX(0,(va!K110-va!J110))</f>
        <v>0</v>
      </c>
      <c r="L110" s="16">
        <f>MAX(0,(va!L110-va!K110))</f>
        <v>0</v>
      </c>
      <c r="M110" s="16">
        <f>MAX(0,(va!M110-va!L110))</f>
        <v>0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35">
      <c r="A111" s="19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0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35">
      <c r="A112" s="19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35">
      <c r="A113" s="19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0</v>
      </c>
      <c r="K113" s="16">
        <f>MAX(0,(va!K113-va!J113))</f>
        <v>0</v>
      </c>
      <c r="L113" s="16">
        <f>MAX(0,(va!L113-va!K113))</f>
        <v>0</v>
      </c>
      <c r="M113" s="16">
        <f>MAX(0,(va!M113-va!L113))</f>
        <v>0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35">
      <c r="A114" s="19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35">
      <c r="A115" s="20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0</v>
      </c>
      <c r="K115" s="16">
        <f>MAX(0,(va!K115-va!J115))</f>
        <v>0</v>
      </c>
      <c r="L115" s="16">
        <f>MAX(0,(va!L115-va!K115))</f>
        <v>0</v>
      </c>
      <c r="M115" s="16">
        <f>MAX(0,(va!M115-va!L115))</f>
        <v>0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35">
      <c r="A116" s="21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35">
      <c r="A117" s="22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0</v>
      </c>
      <c r="K117" s="16">
        <f>MAX(0,(va!K117-va!J117))</f>
        <v>0</v>
      </c>
      <c r="L117" s="16">
        <f>MAX(0,(va!L117-va!K117))</f>
        <v>0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35">
      <c r="A118" s="22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0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35">
      <c r="A119" s="22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0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35">
      <c r="A120" s="22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35">
      <c r="A121" s="22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35">
      <c r="A122" s="22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35">
      <c r="A123" s="22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0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35">
      <c r="A124" s="22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35">
      <c r="A125" s="23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0</v>
      </c>
      <c r="K126" s="16">
        <f>MAX(0,(va!K126-va!J126))</f>
        <v>0</v>
      </c>
      <c r="L126" s="16">
        <f>MAX(0,(va!L126-va!K126))</f>
        <v>0</v>
      </c>
      <c r="M126" s="16">
        <f>MAX(0,(va!M126-va!L126))</f>
        <v>0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35">
      <c r="A127" s="21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0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35">
      <c r="A128" s="22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0</v>
      </c>
      <c r="K128" s="16">
        <f>MAX(0,(va!K128-va!J128))</f>
        <v>0</v>
      </c>
      <c r="L128" s="16">
        <f>MAX(0,(va!L128-va!K128))</f>
        <v>0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35">
      <c r="A129" s="22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35">
      <c r="A130" s="23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35">
      <c r="A131" s="18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0</v>
      </c>
      <c r="L131" s="16">
        <f>MAX(0,(va!L131-va!K131))</f>
        <v>0</v>
      </c>
      <c r="M131" s="16">
        <f>MAX(0,(va!M131-va!L131))</f>
        <v>0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35">
      <c r="A132" s="19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0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35">
      <c r="A133" s="19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0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35">
      <c r="A134" s="20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0</v>
      </c>
      <c r="K134" s="16">
        <f>MAX(0,(va!K134-va!J134))</f>
        <v>0</v>
      </c>
      <c r="L134" s="16">
        <f>MAX(0,(va!L134-va!K134))</f>
        <v>0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3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0</v>
      </c>
      <c r="K136" s="14">
        <f>MAX(0,(va!K136-va!J136))</f>
        <v>0</v>
      </c>
      <c r="L136" s="14">
        <f>MAX(0,(va!L136-va!K136))</f>
        <v>0</v>
      </c>
      <c r="M136" s="14">
        <f>MAX(0,(va!M136-va!L136))</f>
        <v>0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3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0</v>
      </c>
      <c r="K137" s="14">
        <f>MAX(0,(va!K137-va!J137))</f>
        <v>0</v>
      </c>
      <c r="L137" s="14">
        <f>MAX(0,(va!L137-va!K137))</f>
        <v>0</v>
      </c>
      <c r="M137" s="14">
        <f>MAX(0,(va!M137-va!L137))</f>
        <v>0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3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0</v>
      </c>
      <c r="K138" s="14">
        <f>MAX(0,(va!K138-va!J138))</f>
        <v>0</v>
      </c>
      <c r="L138" s="14">
        <f>MAX(0,(va!L138-va!K138))</f>
        <v>0</v>
      </c>
      <c r="M138" s="14">
        <f>MAX(0,(va!M138-va!L138))</f>
        <v>0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3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0</v>
      </c>
      <c r="K139" s="14">
        <f>MAX(0,(va!K139-va!J139))</f>
        <v>0</v>
      </c>
      <c r="L139" s="14">
        <f>MAX(0,(va!L139-va!K139))</f>
        <v>0</v>
      </c>
      <c r="M139" s="14">
        <f>MAX(0,(va!M139-va!L139))</f>
        <v>0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2020-03-30T00:38:53Z</dcterms:modified>
</cp:coreProperties>
</file>