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903A3A1-F909-4B2C-B35B-29B36C8166D7}" xr6:coauthVersionLast="45" xr6:coauthVersionMax="45" xr10:uidLastSave="{00000000-0000-0000-0000-000000000000}"/>
  <bookViews>
    <workbookView xWindow="3900" yWindow="435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C11" i="10" l="1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S3" i="8" l="1"/>
  <c r="R3" i="8" l="1"/>
  <c r="D27" i="4" l="1"/>
  <c r="E27" i="4"/>
  <c r="F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C28" i="10"/>
  <c r="C29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C4" i="10"/>
  <c r="C5" i="10"/>
  <c r="C6" i="10"/>
  <c r="C7" i="10"/>
  <c r="C8" i="10"/>
  <c r="C9" i="10"/>
  <c r="C10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7" i="4"/>
  <c r="D27" i="10" l="1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7" i="4"/>
  <c r="C27" i="10" s="1"/>
</calcChain>
</file>

<file path=xl/sharedStrings.xml><?xml version="1.0" encoding="utf-8"?>
<sst xmlns="http://schemas.openxmlformats.org/spreadsheetml/2006/main" count="860" uniqueCount="267">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</sst>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6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5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U2" sqref="U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2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U2" s="12">
        <v>5070</v>
      </c>
    </row>
    <row r="3" spans="1:81" x14ac:dyDescent="0.2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  <c r="U3" s="10">
        <v>653</v>
      </c>
    </row>
    <row r="4" spans="1:81" x14ac:dyDescent="0.25">
      <c r="A4" s="10" t="s">
        <v>247</v>
      </c>
    </row>
    <row r="5" spans="1:81" x14ac:dyDescent="0.2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</row>
    <row r="8" spans="1:81" x14ac:dyDescent="0.25">
      <c r="A8" s="10" t="s">
        <v>252</v>
      </c>
      <c r="B8" s="9" t="s">
        <v>251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31"/>
  <sheetViews>
    <sheetView zoomScale="60" zoomScaleNormal="60" workbookViewId="0">
      <selection activeCell="J27" sqref="J27"/>
    </sheetView>
  </sheetViews>
  <sheetFormatPr defaultRowHeight="15" x14ac:dyDescent="0.25"/>
  <cols>
    <col min="1" max="1" width="16.5703125" bestFit="1" customWidth="1"/>
    <col min="2" max="68" width="6" customWidth="1"/>
  </cols>
  <sheetData>
    <row r="1" spans="1:68" ht="39" x14ac:dyDescent="0.2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25">
      <c r="A2" s="1" t="s">
        <v>162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>
        <v>1</v>
      </c>
    </row>
    <row r="3" spans="1:68" s="10" customFormat="1" x14ac:dyDescent="0.25">
      <c r="A3" s="1" t="s">
        <v>162</v>
      </c>
      <c r="B3" s="10">
        <v>41</v>
      </c>
      <c r="C3" s="10">
        <v>63</v>
      </c>
      <c r="D3" s="10">
        <v>88</v>
      </c>
      <c r="E3" s="10">
        <v>99</v>
      </c>
      <c r="F3" s="10">
        <v>110</v>
      </c>
      <c r="G3" s="10">
        <v>127</v>
      </c>
      <c r="H3" s="10">
        <v>158</v>
      </c>
      <c r="I3" s="10">
        <v>206</v>
      </c>
    </row>
    <row r="4" spans="1:68" x14ac:dyDescent="0.25">
      <c r="A4" s="1" t="s">
        <v>163</v>
      </c>
      <c r="B4">
        <v>72</v>
      </c>
      <c r="C4" s="10">
        <v>88</v>
      </c>
      <c r="D4">
        <v>112</v>
      </c>
      <c r="E4">
        <v>129</v>
      </c>
      <c r="F4">
        <v>152</v>
      </c>
      <c r="G4">
        <v>187</v>
      </c>
      <c r="H4">
        <v>221</v>
      </c>
      <c r="I4">
        <v>265</v>
      </c>
    </row>
    <row r="5" spans="1:68" x14ac:dyDescent="0.25">
      <c r="A5" s="1" t="s">
        <v>164</v>
      </c>
      <c r="B5">
        <v>81</v>
      </c>
      <c r="C5" s="10">
        <v>103</v>
      </c>
      <c r="D5">
        <v>141</v>
      </c>
      <c r="E5">
        <v>162</v>
      </c>
      <c r="F5">
        <v>186</v>
      </c>
      <c r="G5">
        <v>227</v>
      </c>
      <c r="H5">
        <v>289</v>
      </c>
      <c r="I5">
        <v>353</v>
      </c>
    </row>
    <row r="6" spans="1:68" x14ac:dyDescent="0.25">
      <c r="A6" s="1" t="s">
        <v>165</v>
      </c>
      <c r="B6">
        <v>7</v>
      </c>
      <c r="C6" s="10">
        <v>9</v>
      </c>
      <c r="D6">
        <v>8</v>
      </c>
      <c r="E6">
        <v>10</v>
      </c>
      <c r="F6">
        <v>12</v>
      </c>
      <c r="G6">
        <v>15</v>
      </c>
      <c r="H6">
        <v>18</v>
      </c>
      <c r="I6">
        <v>22</v>
      </c>
    </row>
    <row r="7" spans="1:68" x14ac:dyDescent="0.25">
      <c r="A7" s="1" t="s">
        <v>21</v>
      </c>
      <c r="B7">
        <v>1</v>
      </c>
      <c r="C7" s="10">
        <v>1</v>
      </c>
      <c r="D7">
        <v>1</v>
      </c>
      <c r="E7">
        <v>3</v>
      </c>
      <c r="F7">
        <v>4</v>
      </c>
      <c r="G7">
        <v>4</v>
      </c>
      <c r="H7">
        <v>4</v>
      </c>
      <c r="I7">
        <v>4</v>
      </c>
    </row>
    <row r="8" spans="1:68" x14ac:dyDescent="0.25">
      <c r="A8" s="1" t="s">
        <v>23</v>
      </c>
      <c r="B8">
        <v>7</v>
      </c>
      <c r="C8" s="10">
        <v>9</v>
      </c>
      <c r="D8">
        <v>10</v>
      </c>
      <c r="E8">
        <v>82</v>
      </c>
      <c r="F8">
        <v>82</v>
      </c>
      <c r="G8">
        <v>92</v>
      </c>
      <c r="H8">
        <v>96</v>
      </c>
      <c r="I8">
        <v>105</v>
      </c>
    </row>
    <row r="9" spans="1:68" x14ac:dyDescent="0.25">
      <c r="A9" s="1" t="s">
        <v>166</v>
      </c>
      <c r="B9">
        <v>4</v>
      </c>
      <c r="C9" s="10">
        <v>9</v>
      </c>
      <c r="D9">
        <v>13</v>
      </c>
      <c r="E9">
        <v>13</v>
      </c>
      <c r="F9">
        <v>13</v>
      </c>
      <c r="G9">
        <v>14</v>
      </c>
      <c r="H9">
        <v>16</v>
      </c>
      <c r="I9">
        <v>20</v>
      </c>
    </row>
    <row r="10" spans="1:68" x14ac:dyDescent="0.25">
      <c r="A10" s="1" t="s">
        <v>167</v>
      </c>
      <c r="B10">
        <v>10</v>
      </c>
      <c r="C10" s="10">
        <v>17</v>
      </c>
      <c r="D10">
        <v>21</v>
      </c>
      <c r="E10">
        <v>28</v>
      </c>
      <c r="F10">
        <v>33</v>
      </c>
      <c r="G10">
        <v>40</v>
      </c>
      <c r="H10">
        <v>56</v>
      </c>
      <c r="I10">
        <v>69</v>
      </c>
    </row>
    <row r="11" spans="1:68" s="10" customFormat="1" x14ac:dyDescent="0.25">
      <c r="A11" s="1" t="s">
        <v>266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  <c r="I11" s="10">
        <v>1</v>
      </c>
    </row>
    <row r="12" spans="1:68" x14ac:dyDescent="0.25">
      <c r="A12" s="1" t="s">
        <v>104</v>
      </c>
      <c r="B12">
        <v>14</v>
      </c>
      <c r="C12" s="10">
        <v>15</v>
      </c>
      <c r="D12">
        <v>22</v>
      </c>
      <c r="E12">
        <v>24</v>
      </c>
      <c r="F12">
        <v>26</v>
      </c>
      <c r="G12">
        <v>33</v>
      </c>
      <c r="H12">
        <v>35</v>
      </c>
      <c r="I12">
        <v>45</v>
      </c>
    </row>
    <row r="13" spans="1:68" x14ac:dyDescent="0.25">
      <c r="A13" s="1" t="s">
        <v>168</v>
      </c>
      <c r="B13">
        <v>3</v>
      </c>
      <c r="C13" s="10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</row>
    <row r="14" spans="1:68" x14ac:dyDescent="0.25">
      <c r="A14" s="1" t="s">
        <v>169</v>
      </c>
      <c r="B14">
        <v>9</v>
      </c>
      <c r="C14" s="10">
        <v>18</v>
      </c>
      <c r="D14">
        <v>21</v>
      </c>
      <c r="E14">
        <v>23</v>
      </c>
      <c r="F14">
        <v>24</v>
      </c>
      <c r="G14">
        <v>25</v>
      </c>
      <c r="H14">
        <v>34</v>
      </c>
      <c r="I14">
        <v>37</v>
      </c>
    </row>
    <row r="15" spans="1:68" x14ac:dyDescent="0.25">
      <c r="A15" s="1" t="s">
        <v>170</v>
      </c>
      <c r="B15">
        <v>49</v>
      </c>
      <c r="C15" s="10">
        <v>62</v>
      </c>
      <c r="D15">
        <v>73</v>
      </c>
      <c r="E15">
        <v>81</v>
      </c>
      <c r="F15">
        <v>96</v>
      </c>
      <c r="G15">
        <v>117</v>
      </c>
      <c r="H15">
        <v>142</v>
      </c>
      <c r="I15">
        <v>152</v>
      </c>
    </row>
    <row r="16" spans="1:68" x14ac:dyDescent="0.25">
      <c r="A16" s="1" t="s">
        <v>171</v>
      </c>
      <c r="B16">
        <v>1</v>
      </c>
      <c r="C16" s="10">
        <v>2</v>
      </c>
      <c r="D16">
        <v>2</v>
      </c>
      <c r="E16">
        <v>3</v>
      </c>
      <c r="F16">
        <v>3</v>
      </c>
      <c r="G16">
        <v>3</v>
      </c>
      <c r="H16">
        <v>3</v>
      </c>
      <c r="I16">
        <v>5</v>
      </c>
    </row>
    <row r="17" spans="1:68" x14ac:dyDescent="0.25">
      <c r="A17" s="1" t="s">
        <v>115</v>
      </c>
      <c r="B17">
        <v>164</v>
      </c>
      <c r="C17" s="10">
        <v>208</v>
      </c>
      <c r="D17">
        <v>255</v>
      </c>
      <c r="E17">
        <v>301</v>
      </c>
      <c r="F17">
        <v>341</v>
      </c>
      <c r="G17">
        <v>388</v>
      </c>
      <c r="H17">
        <v>447</v>
      </c>
      <c r="I17">
        <v>498</v>
      </c>
    </row>
    <row r="18" spans="1:68" x14ac:dyDescent="0.25">
      <c r="A18" s="1" t="s">
        <v>172</v>
      </c>
      <c r="B18">
        <v>101</v>
      </c>
      <c r="C18" s="10">
        <v>148</v>
      </c>
      <c r="D18">
        <v>196</v>
      </c>
      <c r="E18">
        <v>247</v>
      </c>
      <c r="F18">
        <v>294</v>
      </c>
      <c r="G18">
        <v>341</v>
      </c>
      <c r="H18">
        <v>403</v>
      </c>
      <c r="I18">
        <v>473</v>
      </c>
    </row>
    <row r="19" spans="1:68" x14ac:dyDescent="0.25">
      <c r="A19" s="1" t="s">
        <v>173</v>
      </c>
      <c r="B19">
        <v>1</v>
      </c>
      <c r="C19" s="10">
        <v>1</v>
      </c>
      <c r="D19">
        <v>1</v>
      </c>
      <c r="E19">
        <v>4</v>
      </c>
      <c r="F19">
        <v>4</v>
      </c>
      <c r="G19">
        <v>4</v>
      </c>
      <c r="H19">
        <v>7</v>
      </c>
      <c r="I19">
        <v>8</v>
      </c>
    </row>
    <row r="20" spans="1:68" x14ac:dyDescent="0.25">
      <c r="A20" s="1" t="s">
        <v>174</v>
      </c>
      <c r="B20">
        <v>4</v>
      </c>
      <c r="C20" s="10">
        <v>4</v>
      </c>
      <c r="D20">
        <v>8</v>
      </c>
      <c r="E20">
        <v>9</v>
      </c>
      <c r="F20">
        <v>9</v>
      </c>
      <c r="G20">
        <v>15</v>
      </c>
      <c r="H20">
        <v>19</v>
      </c>
      <c r="I20">
        <v>27</v>
      </c>
    </row>
    <row r="21" spans="1:68" x14ac:dyDescent="0.25">
      <c r="A21" s="1" t="s">
        <v>175</v>
      </c>
      <c r="B21">
        <v>1</v>
      </c>
      <c r="C21" s="10">
        <v>1</v>
      </c>
      <c r="D21">
        <v>1</v>
      </c>
      <c r="E21">
        <v>1</v>
      </c>
      <c r="F21">
        <v>1</v>
      </c>
      <c r="G21">
        <v>1</v>
      </c>
      <c r="H21">
        <v>4</v>
      </c>
      <c r="I21">
        <v>4</v>
      </c>
    </row>
    <row r="22" spans="1:68" x14ac:dyDescent="0.25">
      <c r="A22" s="1" t="s">
        <v>176</v>
      </c>
      <c r="B22">
        <v>1</v>
      </c>
      <c r="C22" s="10">
        <v>1</v>
      </c>
      <c r="D22">
        <v>2</v>
      </c>
      <c r="E22">
        <v>3</v>
      </c>
      <c r="F22">
        <v>4</v>
      </c>
      <c r="G22">
        <v>3</v>
      </c>
      <c r="H22">
        <v>3</v>
      </c>
      <c r="I22">
        <v>4</v>
      </c>
    </row>
    <row r="23" spans="1:68" x14ac:dyDescent="0.25">
      <c r="A23" s="1" t="s">
        <v>131</v>
      </c>
      <c r="B23">
        <v>2</v>
      </c>
      <c r="C23" s="10">
        <v>5</v>
      </c>
      <c r="D23">
        <v>6</v>
      </c>
      <c r="E23">
        <v>6</v>
      </c>
      <c r="F23">
        <v>7</v>
      </c>
      <c r="G23">
        <v>11</v>
      </c>
      <c r="H23">
        <v>15</v>
      </c>
      <c r="I23">
        <v>17</v>
      </c>
    </row>
    <row r="24" spans="1:68" x14ac:dyDescent="0.25">
      <c r="A24" s="1" t="s">
        <v>177</v>
      </c>
      <c r="B24">
        <v>5</v>
      </c>
      <c r="C24" s="10">
        <v>5</v>
      </c>
      <c r="D24">
        <v>6</v>
      </c>
      <c r="E24">
        <v>6</v>
      </c>
      <c r="F24">
        <v>6</v>
      </c>
      <c r="G24">
        <v>7</v>
      </c>
      <c r="H24">
        <v>7</v>
      </c>
      <c r="I24">
        <v>7</v>
      </c>
    </row>
    <row r="25" spans="1:68" x14ac:dyDescent="0.25">
      <c r="A25" s="1" t="s">
        <v>178</v>
      </c>
      <c r="B25">
        <v>2</v>
      </c>
      <c r="C25" s="10">
        <v>2</v>
      </c>
      <c r="D25">
        <v>2</v>
      </c>
      <c r="E25">
        <v>2</v>
      </c>
      <c r="F25">
        <v>3</v>
      </c>
      <c r="G25">
        <v>3</v>
      </c>
      <c r="H25">
        <v>4</v>
      </c>
      <c r="I25">
        <v>5</v>
      </c>
    </row>
    <row r="26" spans="1:68" x14ac:dyDescent="0.25">
      <c r="A26" s="1"/>
    </row>
    <row r="27" spans="1:68" x14ac:dyDescent="0.25">
      <c r="A27" t="s">
        <v>157</v>
      </c>
      <c r="B27">
        <f>SUM(md[26-Mar])</f>
        <v>580</v>
      </c>
      <c r="C27">
        <f>SUM(md[27-Mar])</f>
        <v>774</v>
      </c>
      <c r="D27" s="10">
        <f>SUM(md[28-Mar])</f>
        <v>992</v>
      </c>
      <c r="E27" s="10">
        <f>SUM(md[29-Mar])</f>
        <v>1239</v>
      </c>
      <c r="F27" s="10">
        <f>SUM(md[30-Mar])</f>
        <v>1413</v>
      </c>
      <c r="G27" s="10">
        <v>1660</v>
      </c>
      <c r="H27" s="10">
        <f>SUM(md[1-Apr])</f>
        <v>1985</v>
      </c>
      <c r="I27" s="10">
        <f>SUM(md[2-Apr])</f>
        <v>2331</v>
      </c>
      <c r="J27" s="10">
        <f>SUM(md[3-Apr])</f>
        <v>0</v>
      </c>
      <c r="K27" s="10">
        <f>SUM(md[4-Apr])</f>
        <v>0</v>
      </c>
      <c r="L27" s="10">
        <f>SUM(md[5-Apr])</f>
        <v>0</v>
      </c>
      <c r="M27" s="10">
        <f>SUM(md[6-Apr])</f>
        <v>0</v>
      </c>
      <c r="N27" s="10">
        <f>SUM(md[7-Apr])</f>
        <v>0</v>
      </c>
      <c r="O27" s="10">
        <f>SUM(md[8-Apr])</f>
        <v>0</v>
      </c>
      <c r="P27" s="10">
        <f>SUM(md[9-Apr])</f>
        <v>0</v>
      </c>
      <c r="Q27" s="10">
        <f>SUM(md[10-Apr])</f>
        <v>0</v>
      </c>
      <c r="R27" s="10">
        <f>SUM(md[11-Apr])</f>
        <v>0</v>
      </c>
      <c r="S27" s="10">
        <f>SUM(md[12-Apr])</f>
        <v>0</v>
      </c>
      <c r="T27" s="10">
        <f>SUM(md[13-Apr])</f>
        <v>0</v>
      </c>
      <c r="U27" s="10">
        <f>SUM(md[14-Apr])</f>
        <v>0</v>
      </c>
      <c r="V27" s="10">
        <f>SUM(md[15-Apr])</f>
        <v>0</v>
      </c>
      <c r="W27" s="10">
        <f>SUM(md[16-Apr])</f>
        <v>0</v>
      </c>
      <c r="X27" s="10">
        <f>SUM(md[17-Apr])</f>
        <v>0</v>
      </c>
      <c r="Y27" s="10">
        <f>SUM(md[18-Apr])</f>
        <v>0</v>
      </c>
      <c r="Z27" s="10">
        <f>SUM(md[19-Apr])</f>
        <v>0</v>
      </c>
      <c r="AA27" s="10">
        <f>SUM(md[20-Apr])</f>
        <v>0</v>
      </c>
      <c r="AB27" s="10">
        <f>SUM(md[21-Apr])</f>
        <v>0</v>
      </c>
      <c r="AC27" s="10">
        <f>SUM(md[22-Apr])</f>
        <v>0</v>
      </c>
      <c r="AD27" s="10">
        <f>SUM(md[23-Apr])</f>
        <v>0</v>
      </c>
      <c r="AE27" s="10">
        <f>SUM(md[24-Apr])</f>
        <v>0</v>
      </c>
      <c r="AF27" s="10">
        <f>SUM(md[25-Apr])</f>
        <v>0</v>
      </c>
      <c r="AG27" s="10">
        <f>SUM(md[26-Apr])</f>
        <v>0</v>
      </c>
      <c r="AH27" s="10">
        <f>SUM(md[27-Apr])</f>
        <v>0</v>
      </c>
      <c r="AI27" s="10">
        <f>SUM(md[28-Apr])</f>
        <v>0</v>
      </c>
      <c r="AJ27" s="10">
        <f>SUM(md[29-Apr])</f>
        <v>0</v>
      </c>
      <c r="AK27" s="10">
        <f>SUM(md[30-Apr])</f>
        <v>0</v>
      </c>
      <c r="AL27" s="10">
        <f>SUM(md[1-May])</f>
        <v>0</v>
      </c>
      <c r="AM27" s="10">
        <f>SUM(md[2-May])</f>
        <v>0</v>
      </c>
      <c r="AN27" s="10">
        <f>SUM(md[3-May])</f>
        <v>0</v>
      </c>
      <c r="AO27" s="10">
        <f>SUM(md[4-May])</f>
        <v>0</v>
      </c>
      <c r="AP27" s="10">
        <f>SUM(md[5-May])</f>
        <v>0</v>
      </c>
      <c r="AQ27" s="10">
        <f>SUM(md[6-May])</f>
        <v>0</v>
      </c>
      <c r="AR27" s="10">
        <f>SUM(md[7-May])</f>
        <v>0</v>
      </c>
      <c r="AS27" s="10">
        <f>SUM(md[8-May])</f>
        <v>0</v>
      </c>
      <c r="AT27" s="10">
        <f>SUM(md[9-May])</f>
        <v>0</v>
      </c>
      <c r="AU27" s="10">
        <f>SUM(md[10-May])</f>
        <v>0</v>
      </c>
      <c r="AV27" s="10">
        <f>SUM(md[11-May])</f>
        <v>0</v>
      </c>
      <c r="AW27" s="10">
        <f>SUM(md[12-May])</f>
        <v>0</v>
      </c>
      <c r="AX27" s="10">
        <f>SUM(md[13-May])</f>
        <v>0</v>
      </c>
      <c r="AY27" s="10">
        <f>SUM(md[14-May])</f>
        <v>0</v>
      </c>
      <c r="AZ27" s="10">
        <f>SUM(md[15-May])</f>
        <v>0</v>
      </c>
      <c r="BA27" s="10">
        <f>SUM(md[16-May])</f>
        <v>0</v>
      </c>
      <c r="BB27" s="10">
        <f>SUM(md[17-May])</f>
        <v>0</v>
      </c>
      <c r="BC27" s="10">
        <f>SUM(md[18-May])</f>
        <v>0</v>
      </c>
      <c r="BD27" s="10">
        <f>SUM(md[19-May])</f>
        <v>0</v>
      </c>
      <c r="BE27" s="10">
        <f>SUM(md[20-May])</f>
        <v>0</v>
      </c>
      <c r="BF27" s="10">
        <f>SUM(md[21-May])</f>
        <v>0</v>
      </c>
      <c r="BG27" s="10">
        <f>SUM(md[22-May])</f>
        <v>0</v>
      </c>
      <c r="BH27" s="10">
        <f>SUM(md[23-May])</f>
        <v>0</v>
      </c>
      <c r="BI27" s="10">
        <f>SUM(md[24-May])</f>
        <v>0</v>
      </c>
      <c r="BJ27" s="10">
        <f>SUM(md[25-May])</f>
        <v>0</v>
      </c>
      <c r="BK27" s="10">
        <f>SUM(md[26-May])</f>
        <v>0</v>
      </c>
      <c r="BL27" s="10">
        <f>SUM(md[27-May])</f>
        <v>0</v>
      </c>
      <c r="BM27" s="10">
        <f>SUM(md[28-May])</f>
        <v>0</v>
      </c>
      <c r="BN27" s="10">
        <f>SUM(md[29-May])</f>
        <v>0</v>
      </c>
      <c r="BO27" s="10">
        <f>SUM(md[30-May])</f>
        <v>0</v>
      </c>
      <c r="BP27" s="10">
        <f>SUM(md[31-May])</f>
        <v>0</v>
      </c>
    </row>
    <row r="28" spans="1:68" x14ac:dyDescent="0.25">
      <c r="A28" t="s">
        <v>247</v>
      </c>
      <c r="B28">
        <v>132</v>
      </c>
      <c r="C28">
        <v>0</v>
      </c>
      <c r="D28" s="10">
        <v>226</v>
      </c>
      <c r="E28" s="10">
        <v>277</v>
      </c>
      <c r="F28" s="10">
        <v>353</v>
      </c>
      <c r="G28" s="10">
        <v>429</v>
      </c>
      <c r="H28" s="10">
        <v>522</v>
      </c>
      <c r="I28" s="10">
        <v>582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</row>
    <row r="29" spans="1:68" x14ac:dyDescent="0.25">
      <c r="A29" t="s">
        <v>159</v>
      </c>
      <c r="B29">
        <v>4</v>
      </c>
      <c r="C29">
        <v>5</v>
      </c>
      <c r="D29" s="10">
        <v>5</v>
      </c>
      <c r="E29" s="10">
        <v>10</v>
      </c>
      <c r="F29" s="10">
        <v>15</v>
      </c>
      <c r="G29" s="10">
        <v>18</v>
      </c>
      <c r="H29" s="10">
        <v>31</v>
      </c>
      <c r="I29" s="10">
        <v>36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</row>
    <row r="31" spans="1:68" x14ac:dyDescent="0.25">
      <c r="A31" t="s">
        <v>248</v>
      </c>
      <c r="B31" s="9" t="s">
        <v>250</v>
      </c>
    </row>
  </sheetData>
  <phoneticPr fontId="1" type="noConversion"/>
  <conditionalFormatting sqref="B2:BP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1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topLeftCell="A82" zoomScale="60" zoomScaleNormal="60" workbookViewId="0">
      <selection activeCell="M2" sqref="M2:M13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ht="39.75" x14ac:dyDescent="0.2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  <c r="M2" s="10">
        <v>33</v>
      </c>
    </row>
    <row r="3" spans="1:72" x14ac:dyDescent="0.25">
      <c r="A3" s="21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2</v>
      </c>
    </row>
    <row r="4" spans="1:72" x14ac:dyDescent="0.25">
      <c r="A4" s="22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  <c r="M4" s="10">
        <v>8</v>
      </c>
    </row>
    <row r="5" spans="1:72" x14ac:dyDescent="0.25">
      <c r="A5" s="22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72" x14ac:dyDescent="0.25">
      <c r="A6" s="22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  <c r="M6" s="10">
        <v>4</v>
      </c>
    </row>
    <row r="7" spans="1:72" x14ac:dyDescent="0.25">
      <c r="A7" s="22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</row>
    <row r="8" spans="1:72" x14ac:dyDescent="0.25">
      <c r="A8" s="23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  <c r="M9" s="10">
        <v>128</v>
      </c>
    </row>
    <row r="10" spans="1:72" x14ac:dyDescent="0.25">
      <c r="A10" s="21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2</v>
      </c>
    </row>
    <row r="11" spans="1:72" x14ac:dyDescent="0.25">
      <c r="A11" s="22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spans="1:72" x14ac:dyDescent="0.25">
      <c r="A12" s="22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72" x14ac:dyDescent="0.25">
      <c r="A13" s="22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</row>
    <row r="14" spans="1:72" x14ac:dyDescent="0.25">
      <c r="A14" s="22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  <c r="M14" s="10">
        <v>11</v>
      </c>
    </row>
    <row r="15" spans="1:72" x14ac:dyDescent="0.25">
      <c r="A15" s="22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1:72" x14ac:dyDescent="0.25">
      <c r="A16" s="22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  <c r="M16" s="10">
        <v>15</v>
      </c>
    </row>
    <row r="17" spans="1:13" x14ac:dyDescent="0.25">
      <c r="A17" s="22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</row>
    <row r="18" spans="1:13" x14ac:dyDescent="0.25">
      <c r="A18" s="22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spans="1:13" x14ac:dyDescent="0.25">
      <c r="A19" s="23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  <c r="M19" s="10">
        <v>2</v>
      </c>
    </row>
    <row r="20" spans="1:13" x14ac:dyDescent="0.25">
      <c r="A20" s="18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  <c r="M20" s="10">
        <v>6</v>
      </c>
    </row>
    <row r="21" spans="1:13" x14ac:dyDescent="0.25">
      <c r="A21" s="19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spans="1:13" x14ac:dyDescent="0.25">
      <c r="A22" s="19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  <c r="M22" s="10">
        <v>3</v>
      </c>
    </row>
    <row r="23" spans="1:13" x14ac:dyDescent="0.25">
      <c r="A23" s="19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2</v>
      </c>
    </row>
    <row r="24" spans="1:13" x14ac:dyDescent="0.25">
      <c r="A24" s="20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  <c r="M24" s="10">
        <v>9</v>
      </c>
    </row>
    <row r="25" spans="1:13" x14ac:dyDescent="0.2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  <c r="M25" s="10">
        <v>39</v>
      </c>
    </row>
    <row r="26" spans="1:13" x14ac:dyDescent="0.25">
      <c r="A26" s="18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  <c r="M26" s="10">
        <v>73</v>
      </c>
    </row>
    <row r="27" spans="1:13" x14ac:dyDescent="0.25">
      <c r="A27" s="19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  <c r="M27" s="10">
        <v>3</v>
      </c>
    </row>
    <row r="28" spans="1:13" x14ac:dyDescent="0.25">
      <c r="A28" s="20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1:13" x14ac:dyDescent="0.25">
      <c r="A29" s="21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  <c r="M29" s="10">
        <v>4</v>
      </c>
    </row>
    <row r="30" spans="1:13" x14ac:dyDescent="0.25">
      <c r="A30" s="22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  <c r="M30" s="10">
        <v>9</v>
      </c>
    </row>
    <row r="31" spans="1:13" x14ac:dyDescent="0.25">
      <c r="A31" s="22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  <c r="M31" s="10">
        <v>8</v>
      </c>
    </row>
    <row r="32" spans="1:13" x14ac:dyDescent="0.25">
      <c r="A32" s="23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3</v>
      </c>
    </row>
    <row r="33" spans="1:13" x14ac:dyDescent="0.25">
      <c r="A33" s="18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spans="1:13" x14ac:dyDescent="0.25">
      <c r="A34" s="19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  <c r="M34" s="10">
        <v>3</v>
      </c>
    </row>
    <row r="35" spans="1:13" x14ac:dyDescent="0.25">
      <c r="A35" s="19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  <c r="M35" s="10">
        <v>8</v>
      </c>
    </row>
    <row r="36" spans="1:13" x14ac:dyDescent="0.25">
      <c r="A36" s="19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  <c r="M36" s="10">
        <v>1</v>
      </c>
    </row>
    <row r="37" spans="1:13" x14ac:dyDescent="0.25">
      <c r="A37" s="19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</row>
    <row r="38" spans="1:13" x14ac:dyDescent="0.25">
      <c r="A38" s="19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spans="1:13" x14ac:dyDescent="0.25">
      <c r="A39" s="19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  <c r="M39" s="10">
        <v>5</v>
      </c>
    </row>
    <row r="40" spans="1:13" x14ac:dyDescent="0.25">
      <c r="A40" s="20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  <c r="M40" s="10">
        <v>4</v>
      </c>
    </row>
    <row r="41" spans="1:13" x14ac:dyDescent="0.25">
      <c r="A41" s="21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spans="1:13" x14ac:dyDescent="0.25">
      <c r="A42" s="22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</row>
    <row r="43" spans="1:13" x14ac:dyDescent="0.25">
      <c r="A43" s="22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</row>
    <row r="44" spans="1:13" x14ac:dyDescent="0.25">
      <c r="A44" s="23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  <c r="M44" s="10">
        <v>2</v>
      </c>
    </row>
    <row r="45" spans="1:13" x14ac:dyDescent="0.25">
      <c r="A45" s="18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  <c r="M45" s="10">
        <v>10</v>
      </c>
    </row>
    <row r="46" spans="1:13" x14ac:dyDescent="0.25">
      <c r="A46" s="20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</row>
    <row r="47" spans="1:13" x14ac:dyDescent="0.25">
      <c r="A47" s="21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  <c r="M47" s="10">
        <v>328</v>
      </c>
    </row>
    <row r="48" spans="1:13" x14ac:dyDescent="0.25">
      <c r="A48" s="22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</row>
    <row r="49" spans="1:13" x14ac:dyDescent="0.25">
      <c r="A49" s="23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</row>
    <row r="50" spans="1:13" x14ac:dyDescent="0.2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  <c r="M50" s="10">
        <v>16</v>
      </c>
    </row>
    <row r="51" spans="1:13" x14ac:dyDescent="0.2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  <c r="M51" s="10">
        <v>87</v>
      </c>
    </row>
    <row r="52" spans="1:13" x14ac:dyDescent="0.25">
      <c r="A52" s="18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</row>
    <row r="53" spans="1:13" x14ac:dyDescent="0.25">
      <c r="A53" s="19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spans="1:13" x14ac:dyDescent="0.25">
      <c r="A54" s="19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</row>
    <row r="55" spans="1:13" x14ac:dyDescent="0.25">
      <c r="A55" s="20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spans="1:13" x14ac:dyDescent="0.25">
      <c r="A56" s="21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</row>
    <row r="57" spans="1:13" x14ac:dyDescent="0.25">
      <c r="A57" s="22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  <c r="M57" s="10">
        <v>16</v>
      </c>
    </row>
    <row r="58" spans="1:13" x14ac:dyDescent="0.25">
      <c r="A58" s="22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  <c r="M58" s="10">
        <v>2</v>
      </c>
    </row>
    <row r="59" spans="1:13" x14ac:dyDescent="0.25">
      <c r="A59" s="22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  <c r="M59" s="10">
        <v>9</v>
      </c>
    </row>
    <row r="60" spans="1:13" x14ac:dyDescent="0.25">
      <c r="A60" s="22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  <c r="M60" s="10">
        <v>3</v>
      </c>
    </row>
    <row r="61" spans="1:13" x14ac:dyDescent="0.25">
      <c r="A61" s="23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  <c r="M61" s="10">
        <v>5</v>
      </c>
    </row>
    <row r="62" spans="1:13" x14ac:dyDescent="0.2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  <c r="M62" s="10">
        <v>121</v>
      </c>
    </row>
    <row r="63" spans="1:13" x14ac:dyDescent="0.25">
      <c r="A63" s="21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</row>
    <row r="64" spans="1:13" x14ac:dyDescent="0.25">
      <c r="A64" s="22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</row>
    <row r="65" spans="1:13" x14ac:dyDescent="0.25">
      <c r="A65" s="22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spans="1:13" x14ac:dyDescent="0.25">
      <c r="A66" s="22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  <c r="M66" s="10">
        <v>2</v>
      </c>
    </row>
    <row r="67" spans="1:13" x14ac:dyDescent="0.25">
      <c r="A67" s="22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</row>
    <row r="68" spans="1:13" x14ac:dyDescent="0.25">
      <c r="A68" s="22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  <c r="M68" s="10">
        <v>2</v>
      </c>
    </row>
    <row r="69" spans="1:13" x14ac:dyDescent="0.25">
      <c r="A69" s="22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</row>
    <row r="70" spans="1:13" x14ac:dyDescent="0.25">
      <c r="A70" s="23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</row>
    <row r="71" spans="1:13" x14ac:dyDescent="0.25">
      <c r="A71" s="18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spans="1:13" x14ac:dyDescent="0.25">
      <c r="A72" s="19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</row>
    <row r="73" spans="1:13" x14ac:dyDescent="0.25">
      <c r="A73" s="19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</row>
    <row r="74" spans="1:13" x14ac:dyDescent="0.25">
      <c r="A74" s="19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</row>
    <row r="75" spans="1:13" x14ac:dyDescent="0.25">
      <c r="A75" s="20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</row>
    <row r="76" spans="1:13" x14ac:dyDescent="0.2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  <c r="M76" s="10">
        <v>37</v>
      </c>
    </row>
    <row r="77" spans="1:13" x14ac:dyDescent="0.25">
      <c r="A77" s="18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  <c r="M77" s="10">
        <v>97</v>
      </c>
    </row>
    <row r="78" spans="1:13" x14ac:dyDescent="0.25">
      <c r="A78" s="19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  <c r="M78" s="10">
        <v>17</v>
      </c>
    </row>
    <row r="79" spans="1:13" x14ac:dyDescent="0.25">
      <c r="A79" s="19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  <c r="M79" s="10">
        <v>33</v>
      </c>
    </row>
    <row r="80" spans="1:13" x14ac:dyDescent="0.25">
      <c r="A80" s="19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  <c r="M80" s="10">
        <v>3</v>
      </c>
    </row>
    <row r="81" spans="1:13" x14ac:dyDescent="0.25">
      <c r="A81" s="20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  <c r="M81" s="10">
        <v>9</v>
      </c>
    </row>
    <row r="82" spans="1:13" x14ac:dyDescent="0.25">
      <c r="A82" s="21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4</v>
      </c>
    </row>
    <row r="83" spans="1:13" x14ac:dyDescent="0.25">
      <c r="A83" s="22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  <c r="M83" s="10">
        <v>2</v>
      </c>
    </row>
    <row r="84" spans="1:13" x14ac:dyDescent="0.25">
      <c r="A84" s="22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</row>
    <row r="85" spans="1:13" x14ac:dyDescent="0.25">
      <c r="A85" s="22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</row>
    <row r="86" spans="1:13" x14ac:dyDescent="0.25">
      <c r="A86" s="22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spans="1:13" x14ac:dyDescent="0.25">
      <c r="A87" s="22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</row>
    <row r="88" spans="1:13" x14ac:dyDescent="0.25">
      <c r="A88" s="23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</row>
    <row r="89" spans="1:13" x14ac:dyDescent="0.25">
      <c r="A89" s="18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</row>
    <row r="90" spans="1:13" x14ac:dyDescent="0.25">
      <c r="A90" s="20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  <c r="M90" s="10">
        <v>7</v>
      </c>
    </row>
    <row r="91" spans="1:13" x14ac:dyDescent="0.2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  <c r="M91" s="10">
        <v>16</v>
      </c>
    </row>
    <row r="92" spans="1:13" x14ac:dyDescent="0.25">
      <c r="A92" s="18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  <c r="M92" s="10">
        <v>117</v>
      </c>
    </row>
    <row r="93" spans="1:13" x14ac:dyDescent="0.25">
      <c r="A93" s="19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  <c r="M93" s="10">
        <v>12</v>
      </c>
    </row>
    <row r="94" spans="1:13" x14ac:dyDescent="0.25">
      <c r="A94" s="20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</row>
    <row r="95" spans="1:13" x14ac:dyDescent="0.25">
      <c r="A95" s="21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</row>
    <row r="96" spans="1:13" x14ac:dyDescent="0.25">
      <c r="A96" s="22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  <c r="M96" s="10">
        <v>4</v>
      </c>
    </row>
    <row r="97" spans="1:13" x14ac:dyDescent="0.25">
      <c r="A97" s="22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  <c r="M97" s="10">
        <v>9</v>
      </c>
    </row>
    <row r="98" spans="1:13" x14ac:dyDescent="0.25">
      <c r="A98" s="22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  <c r="M98" s="10">
        <v>27</v>
      </c>
    </row>
    <row r="99" spans="1:13" x14ac:dyDescent="0.25">
      <c r="A99" s="23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2</v>
      </c>
    </row>
    <row r="100" spans="1:13" x14ac:dyDescent="0.25">
      <c r="A100" s="18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  <c r="M100" s="10">
        <v>6</v>
      </c>
    </row>
    <row r="101" spans="1:13" x14ac:dyDescent="0.25">
      <c r="A101" s="19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  <c r="M101" s="10">
        <v>8</v>
      </c>
    </row>
    <row r="102" spans="1:13" x14ac:dyDescent="0.25">
      <c r="A102" s="19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  <c r="M102" s="10">
        <v>3</v>
      </c>
    </row>
    <row r="103" spans="1:13" x14ac:dyDescent="0.25">
      <c r="A103" s="19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  <c r="M103" s="10">
        <v>4</v>
      </c>
    </row>
    <row r="104" spans="1:13" x14ac:dyDescent="0.25">
      <c r="A104" s="20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</row>
    <row r="105" spans="1:13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  <c r="M105" s="10">
        <v>52</v>
      </c>
    </row>
    <row r="106" spans="1:13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  <c r="M106" s="10">
        <v>9</v>
      </c>
    </row>
    <row r="107" spans="1:13" x14ac:dyDescent="0.25">
      <c r="A107" s="21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  <c r="M107" s="10">
        <v>1</v>
      </c>
    </row>
    <row r="108" spans="1:13" x14ac:dyDescent="0.25">
      <c r="A108" s="22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</row>
    <row r="109" spans="1:13" x14ac:dyDescent="0.25">
      <c r="A109" s="23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5</v>
      </c>
    </row>
    <row r="110" spans="1:13" x14ac:dyDescent="0.25">
      <c r="A110" s="18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  <c r="M110" s="10">
        <v>23</v>
      </c>
    </row>
    <row r="111" spans="1:13" x14ac:dyDescent="0.25">
      <c r="A111" s="19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  <c r="M111" s="10">
        <v>4</v>
      </c>
    </row>
    <row r="112" spans="1:13" x14ac:dyDescent="0.25">
      <c r="A112" s="19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</row>
    <row r="113" spans="1:13" x14ac:dyDescent="0.25">
      <c r="A113" s="19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  <c r="M113" s="10">
        <v>12</v>
      </c>
    </row>
    <row r="114" spans="1:13" x14ac:dyDescent="0.25">
      <c r="A114" s="19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</row>
    <row r="115" spans="1:13" x14ac:dyDescent="0.25">
      <c r="A115" s="20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  <c r="M115" s="10">
        <v>17</v>
      </c>
    </row>
    <row r="116" spans="1:13" x14ac:dyDescent="0.25">
      <c r="A116" s="21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</row>
    <row r="117" spans="1:13" x14ac:dyDescent="0.25">
      <c r="A117" s="22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  <c r="M117" s="10">
        <v>8</v>
      </c>
    </row>
    <row r="118" spans="1:13" x14ac:dyDescent="0.25">
      <c r="A118" s="22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  <c r="M118" s="10">
        <v>1</v>
      </c>
    </row>
    <row r="119" spans="1:13" x14ac:dyDescent="0.25">
      <c r="A119" s="22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</row>
    <row r="120" spans="1:13" x14ac:dyDescent="0.25">
      <c r="A120" s="22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</row>
    <row r="121" spans="1:13" x14ac:dyDescent="0.25">
      <c r="A121" s="22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</row>
    <row r="122" spans="1:13" x14ac:dyDescent="0.25">
      <c r="A122" s="22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</row>
    <row r="123" spans="1:13" x14ac:dyDescent="0.25">
      <c r="A123" s="22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  <c r="M123" s="10">
        <v>3</v>
      </c>
    </row>
    <row r="124" spans="1:13" x14ac:dyDescent="0.25">
      <c r="A124" s="22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</row>
    <row r="125" spans="1:13" x14ac:dyDescent="0.25">
      <c r="A125" s="23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</row>
    <row r="126" spans="1:13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  <c r="M126" s="10">
        <v>111</v>
      </c>
    </row>
    <row r="127" spans="1:13" x14ac:dyDescent="0.25">
      <c r="A127" s="21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  <c r="M127" s="10">
        <v>6</v>
      </c>
    </row>
    <row r="128" spans="1:13" x14ac:dyDescent="0.25">
      <c r="A128" s="22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  <c r="M128" s="10">
        <v>2</v>
      </c>
    </row>
    <row r="129" spans="1:72" x14ac:dyDescent="0.25">
      <c r="A129" s="22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</row>
    <row r="130" spans="1:72" x14ac:dyDescent="0.25">
      <c r="A130" s="23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</row>
    <row r="131" spans="1:72" x14ac:dyDescent="0.25">
      <c r="A131" s="18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  <c r="M131" s="10">
        <v>8</v>
      </c>
    </row>
    <row r="132" spans="1:72" x14ac:dyDescent="0.25">
      <c r="A132" s="19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</row>
    <row r="133" spans="1:72" x14ac:dyDescent="0.25">
      <c r="A133" s="19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M133" s="10">
        <v>1</v>
      </c>
    </row>
    <row r="134" spans="1:72" x14ac:dyDescent="0.25">
      <c r="A134" s="20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  <c r="M134" s="10">
        <v>6</v>
      </c>
    </row>
    <row r="136" spans="1:72" x14ac:dyDescent="0.2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1706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2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246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2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41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2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17589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2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0</v>
      </c>
      <c r="U2" s="12">
        <f>MAX(0, (dc!U2-dc!T2))</f>
        <v>5070</v>
      </c>
      <c r="V2" s="12">
        <f>MAX(0, (dc!V2-dc!U2))</f>
        <v>0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2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67</v>
      </c>
      <c r="V3" s="12">
        <f>MAX(0, (dc!V3-dc!U3))</f>
        <v>0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2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2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1</v>
      </c>
      <c r="V5" s="12">
        <f>MAX(0, (dc!V5-dc!U5))</f>
        <v>0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2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31"/>
  <sheetViews>
    <sheetView zoomScale="60" zoomScaleNormal="60" workbookViewId="0">
      <selection activeCell="B2" sqref="B2"/>
    </sheetView>
  </sheetViews>
  <sheetFormatPr defaultRowHeight="15" x14ac:dyDescent="0.25"/>
  <cols>
    <col min="1" max="1" width="19.140625" bestFit="1" customWidth="1"/>
    <col min="2" max="68" width="6.140625" style="14" customWidth="1"/>
  </cols>
  <sheetData>
    <row r="1" spans="1:68" ht="39" x14ac:dyDescent="0.2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25">
      <c r="A2" s="1" t="s">
        <v>162</v>
      </c>
      <c r="B2" s="14">
        <v>0</v>
      </c>
      <c r="C2" s="14">
        <f>MAX(0,(md!C2-md!B2))</f>
        <v>0</v>
      </c>
      <c r="D2" s="14">
        <f>MAX(0,(md!D2-md!C2))</f>
        <v>0</v>
      </c>
      <c r="E2" s="14">
        <f>MAX(0,(md!E2-md!D2))</f>
        <v>0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1</v>
      </c>
      <c r="J2" s="14">
        <f>MAX(0,(md!J2-md!I2))</f>
        <v>0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s="10" customFormat="1" x14ac:dyDescent="0.25">
      <c r="A3" s="1" t="s">
        <v>162</v>
      </c>
      <c r="B3" s="14">
        <v>0</v>
      </c>
      <c r="C3" s="14">
        <f>MAX(0,(md!C4-md!B4))</f>
        <v>16</v>
      </c>
      <c r="D3" s="14">
        <f>MAX(0,(md!D4-md!C4))</f>
        <v>24</v>
      </c>
      <c r="E3" s="14">
        <f>MAX(0,(md!E4-md!D4))</f>
        <v>17</v>
      </c>
      <c r="F3" s="14">
        <f>MAX(0,(md!F4-md!E4))</f>
        <v>23</v>
      </c>
      <c r="G3" s="14">
        <f>MAX(0,(md!G4-md!F4))</f>
        <v>35</v>
      </c>
      <c r="H3" s="14">
        <f>MAX(0,(md!H4-md!G4))</f>
        <v>34</v>
      </c>
      <c r="I3" s="14">
        <f>MAX(0,(md!I4-md!H4))</f>
        <v>44</v>
      </c>
      <c r="J3" s="14">
        <f>MAX(0,(md!J4-md!I4))</f>
        <v>0</v>
      </c>
      <c r="K3" s="14">
        <f>MAX(0,(md!K4-md!J4))</f>
        <v>0</v>
      </c>
      <c r="L3" s="14">
        <f>MAX(0,(md!L4-md!K4))</f>
        <v>0</v>
      </c>
      <c r="M3" s="14">
        <f>MAX(0,(md!M4-md!L4))</f>
        <v>0</v>
      </c>
      <c r="N3" s="14">
        <f>MAX(0,(md!N4-md!M4))</f>
        <v>0</v>
      </c>
      <c r="O3" s="14">
        <f>MAX(0,(md!O4-md!N4))</f>
        <v>0</v>
      </c>
      <c r="P3" s="14">
        <f>MAX(0,(md!P4-md!O4))</f>
        <v>0</v>
      </c>
      <c r="Q3" s="14">
        <f>MAX(0,(md!Q4-md!P4))</f>
        <v>0</v>
      </c>
      <c r="R3" s="14">
        <f>MAX(0,(md!R4-md!Q4))</f>
        <v>0</v>
      </c>
      <c r="S3" s="14">
        <f>MAX(0,(md!S4-md!R4))</f>
        <v>0</v>
      </c>
      <c r="T3" s="14">
        <f>MAX(0,(md!T4-md!S4))</f>
        <v>0</v>
      </c>
      <c r="U3" s="14">
        <f>MAX(0,(md!U4-md!T4))</f>
        <v>0</v>
      </c>
      <c r="V3" s="14">
        <f>MAX(0,(md!V4-md!U4))</f>
        <v>0</v>
      </c>
      <c r="W3" s="14">
        <f>MAX(0,(md!W4-md!V4))</f>
        <v>0</v>
      </c>
      <c r="X3" s="14">
        <f>MAX(0,(md!X4-md!W4))</f>
        <v>0</v>
      </c>
      <c r="Y3" s="14">
        <f>MAX(0,(md!Y4-md!X4))</f>
        <v>0</v>
      </c>
      <c r="Z3" s="14">
        <f>MAX(0,(md!Z4-md!Y4))</f>
        <v>0</v>
      </c>
      <c r="AA3" s="14">
        <f>MAX(0,(md!AA4-md!Z4))</f>
        <v>0</v>
      </c>
      <c r="AB3" s="14">
        <f>MAX(0,(md!AB4-md!AA4))</f>
        <v>0</v>
      </c>
      <c r="AC3" s="14">
        <f>MAX(0,(md!AC4-md!AB4))</f>
        <v>0</v>
      </c>
      <c r="AD3" s="14">
        <f>MAX(0,(md!AD4-md!AC4))</f>
        <v>0</v>
      </c>
      <c r="AE3" s="14">
        <f>MAX(0,(md!AE4-md!AD4))</f>
        <v>0</v>
      </c>
      <c r="AF3" s="14">
        <f>MAX(0,(md!AF4-md!AE4))</f>
        <v>0</v>
      </c>
      <c r="AG3" s="14">
        <f>MAX(0,(md!AG4-md!AF4))</f>
        <v>0</v>
      </c>
      <c r="AH3" s="14">
        <f>MAX(0,(md!AH4-md!AG4))</f>
        <v>0</v>
      </c>
      <c r="AI3" s="14">
        <f>MAX(0,(md!AI4-md!AH4))</f>
        <v>0</v>
      </c>
      <c r="AJ3" s="14">
        <f>MAX(0,(md!AJ4-md!AI4))</f>
        <v>0</v>
      </c>
      <c r="AK3" s="14">
        <f>MAX(0,(md!AK4-md!AJ4))</f>
        <v>0</v>
      </c>
      <c r="AL3" s="14">
        <f>MAX(0,(md!AL4-md!AK4))</f>
        <v>0</v>
      </c>
      <c r="AM3" s="14">
        <f>MAX(0,(md!AM4-md!AL4))</f>
        <v>0</v>
      </c>
      <c r="AN3" s="14">
        <f>MAX(0,(md!AN4-md!AM4))</f>
        <v>0</v>
      </c>
      <c r="AO3" s="14">
        <f>MAX(0,(md!AO4-md!AN4))</f>
        <v>0</v>
      </c>
      <c r="AP3" s="14">
        <f>MAX(0,(md!AP4-md!AO4))</f>
        <v>0</v>
      </c>
      <c r="AQ3" s="14">
        <f>MAX(0,(md!AQ4-md!AP4))</f>
        <v>0</v>
      </c>
      <c r="AR3" s="14">
        <f>MAX(0,(md!AR4-md!AQ4))</f>
        <v>0</v>
      </c>
      <c r="AS3" s="14">
        <f>MAX(0,(md!AS4-md!AR4))</f>
        <v>0</v>
      </c>
      <c r="AT3" s="14">
        <f>MAX(0,(md!AT4-md!AS4))</f>
        <v>0</v>
      </c>
      <c r="AU3" s="14">
        <f>MAX(0,(md!AU4-md!AT4))</f>
        <v>0</v>
      </c>
      <c r="AV3" s="14">
        <f>MAX(0,(md!AV4-md!AU4))</f>
        <v>0</v>
      </c>
      <c r="AW3" s="14">
        <f>MAX(0,(md!AW4-md!AV4))</f>
        <v>0</v>
      </c>
      <c r="AX3" s="14">
        <f>MAX(0,(md!AX4-md!AW4))</f>
        <v>0</v>
      </c>
      <c r="AY3" s="14">
        <f>MAX(0,(md!AY4-md!AX4))</f>
        <v>0</v>
      </c>
      <c r="AZ3" s="14">
        <f>MAX(0,(md!AZ4-md!AY4))</f>
        <v>0</v>
      </c>
      <c r="BA3" s="14">
        <f>MAX(0,(md!BA4-md!AZ4))</f>
        <v>0</v>
      </c>
      <c r="BB3" s="14">
        <f>MAX(0,(md!BB4-md!BA4))</f>
        <v>0</v>
      </c>
      <c r="BC3" s="14">
        <f>MAX(0,(md!BC4-md!BB4))</f>
        <v>0</v>
      </c>
      <c r="BD3" s="14">
        <f>MAX(0,(md!BD4-md!BC4))</f>
        <v>0</v>
      </c>
      <c r="BE3" s="14">
        <f>MAX(0,(md!BE4-md!BD4))</f>
        <v>0</v>
      </c>
      <c r="BF3" s="14">
        <f>MAX(0,(md!BF4-md!BE4))</f>
        <v>0</v>
      </c>
      <c r="BG3" s="14">
        <f>MAX(0,(md!BG4-md!BF4))</f>
        <v>0</v>
      </c>
      <c r="BH3" s="14">
        <f>MAX(0,(md!BH4-md!BG4))</f>
        <v>0</v>
      </c>
      <c r="BI3" s="14">
        <f>MAX(0,(md!BI4-md!BH4))</f>
        <v>0</v>
      </c>
      <c r="BJ3" s="14">
        <f>MAX(0,(md!BJ4-md!BI4))</f>
        <v>0</v>
      </c>
      <c r="BK3" s="14">
        <f>MAX(0,(md!BK4-md!BJ4))</f>
        <v>0</v>
      </c>
      <c r="BL3" s="14">
        <f>MAX(0,(md!BL4-md!BK4))</f>
        <v>0</v>
      </c>
      <c r="BM3" s="14">
        <f>MAX(0,(md!BM4-md!BL4))</f>
        <v>0</v>
      </c>
      <c r="BN3" s="14">
        <f>MAX(0,(md!BN4-md!BM4))</f>
        <v>0</v>
      </c>
      <c r="BO3" s="14">
        <f>MAX(0,(md!BO4-md!BN4))</f>
        <v>0</v>
      </c>
      <c r="BP3" s="14">
        <f>MAX(0,(md!BP4-md!BO4))</f>
        <v>0</v>
      </c>
    </row>
    <row r="4" spans="1:68" x14ac:dyDescent="0.25">
      <c r="A4" s="1" t="s">
        <v>163</v>
      </c>
      <c r="B4" s="14">
        <v>0</v>
      </c>
      <c r="C4" s="14">
        <f>MAX(0,(md!C4-md!B4))</f>
        <v>16</v>
      </c>
      <c r="D4" s="14">
        <f>MAX(0,(md!D4-md!C4))</f>
        <v>24</v>
      </c>
      <c r="E4" s="14">
        <f>MAX(0,(md!E4-md!D4))</f>
        <v>17</v>
      </c>
      <c r="F4" s="14">
        <f>MAX(0,(md!F4-md!E4))</f>
        <v>23</v>
      </c>
      <c r="G4" s="14">
        <f>MAX(0,(md!G4-md!F4))</f>
        <v>35</v>
      </c>
      <c r="H4" s="14">
        <f>MAX(0,(md!H4-md!G4))</f>
        <v>34</v>
      </c>
      <c r="I4" s="14">
        <f>MAX(0,(md!I4-md!H4))</f>
        <v>44</v>
      </c>
      <c r="J4" s="14">
        <f>MAX(0,(md!J4-md!I4))</f>
        <v>0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25">
      <c r="A5" s="1" t="s">
        <v>164</v>
      </c>
      <c r="B5" s="14">
        <v>0</v>
      </c>
      <c r="C5" s="14">
        <f>MAX(0,(md!C5-md!B5))</f>
        <v>22</v>
      </c>
      <c r="D5" s="14">
        <f>MAX(0,(md!D5-md!C5))</f>
        <v>38</v>
      </c>
      <c r="E5" s="14">
        <f>MAX(0,(md!E5-md!D5))</f>
        <v>21</v>
      </c>
      <c r="F5" s="14">
        <f>MAX(0,(md!F5-md!E5))</f>
        <v>24</v>
      </c>
      <c r="G5" s="14">
        <f>MAX(0,(md!G5-md!F5))</f>
        <v>41</v>
      </c>
      <c r="H5" s="14">
        <f>MAX(0,(md!H5-md!G5))</f>
        <v>62</v>
      </c>
      <c r="I5" s="14">
        <f>MAX(0,(md!I5-md!H5))</f>
        <v>64</v>
      </c>
      <c r="J5" s="14">
        <f>MAX(0,(md!J5-md!I5))</f>
        <v>0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25">
      <c r="A6" s="1" t="s">
        <v>165</v>
      </c>
      <c r="B6" s="14">
        <v>0</v>
      </c>
      <c r="C6" s="14">
        <f>MAX(0,(md!C6-md!B6))</f>
        <v>2</v>
      </c>
      <c r="D6" s="14">
        <f>MAX(0,(md!D6-md!C6))</f>
        <v>0</v>
      </c>
      <c r="E6" s="14">
        <f>MAX(0,(md!E6-md!D6))</f>
        <v>2</v>
      </c>
      <c r="F6" s="14">
        <f>MAX(0,(md!F6-md!E6))</f>
        <v>2</v>
      </c>
      <c r="G6" s="14">
        <f>MAX(0,(md!G6-md!F6))</f>
        <v>3</v>
      </c>
      <c r="H6" s="14">
        <f>MAX(0,(md!H6-md!G6))</f>
        <v>3</v>
      </c>
      <c r="I6" s="14">
        <f>MAX(0,(md!I6-md!H6))</f>
        <v>4</v>
      </c>
      <c r="J6" s="14">
        <f>MAX(0,(md!J6-md!I6))</f>
        <v>0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25">
      <c r="A7" s="1" t="s">
        <v>21</v>
      </c>
      <c r="B7" s="14">
        <v>0</v>
      </c>
      <c r="C7" s="14">
        <f>MAX(0,(md!C7-md!B7))</f>
        <v>0</v>
      </c>
      <c r="D7" s="14">
        <f>MAX(0,(md!D7-md!C7))</f>
        <v>0</v>
      </c>
      <c r="E7" s="14">
        <f>MAX(0,(md!E7-md!D7))</f>
        <v>2</v>
      </c>
      <c r="F7" s="14">
        <f>MAX(0,(md!F7-md!E7))</f>
        <v>1</v>
      </c>
      <c r="G7" s="14">
        <f>MAX(0,(md!G7-md!F7))</f>
        <v>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25">
      <c r="A8" s="1" t="s">
        <v>23</v>
      </c>
      <c r="B8" s="14">
        <v>0</v>
      </c>
      <c r="C8" s="14">
        <f>MAX(0,(md!C8-md!B8))</f>
        <v>2</v>
      </c>
      <c r="D8" s="14">
        <f>MAX(0,(md!D8-md!C8))</f>
        <v>1</v>
      </c>
      <c r="E8" s="14">
        <f>MAX(0,(md!E8-md!D8))</f>
        <v>72</v>
      </c>
      <c r="F8" s="14">
        <f>MAX(0,(md!F8-md!E8))</f>
        <v>0</v>
      </c>
      <c r="G8" s="14">
        <f>MAX(0,(md!G8-md!F8))</f>
        <v>10</v>
      </c>
      <c r="H8" s="14">
        <f>MAX(0,(md!H8-md!G8))</f>
        <v>4</v>
      </c>
      <c r="I8" s="14">
        <f>MAX(0,(md!I8-md!H8))</f>
        <v>9</v>
      </c>
      <c r="J8" s="14">
        <f>MAX(0,(md!J8-md!I8))</f>
        <v>0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25">
      <c r="A9" s="1" t="s">
        <v>166</v>
      </c>
      <c r="B9" s="14">
        <v>0</v>
      </c>
      <c r="C9" s="14">
        <f>MAX(0,(md!C9-md!B9))</f>
        <v>5</v>
      </c>
      <c r="D9" s="14">
        <f>MAX(0,(md!D9-md!C9))</f>
        <v>4</v>
      </c>
      <c r="E9" s="14">
        <f>MAX(0,(md!E9-md!D9))</f>
        <v>0</v>
      </c>
      <c r="F9" s="14">
        <f>MAX(0,(md!F9-md!E9))</f>
        <v>0</v>
      </c>
      <c r="G9" s="14">
        <f>MAX(0,(md!G9-md!F9))</f>
        <v>1</v>
      </c>
      <c r="H9" s="14">
        <f>MAX(0,(md!H9-md!G9))</f>
        <v>2</v>
      </c>
      <c r="I9" s="14">
        <f>MAX(0,(md!I9-md!H9))</f>
        <v>4</v>
      </c>
      <c r="J9" s="14">
        <f>MAX(0,(md!J9-md!I9))</f>
        <v>0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25">
      <c r="A10" s="1" t="s">
        <v>167</v>
      </c>
      <c r="B10" s="14">
        <v>0</v>
      </c>
      <c r="C10" s="14">
        <f>MAX(0,(md!C10-md!B10))</f>
        <v>7</v>
      </c>
      <c r="D10" s="14">
        <f>MAX(0,(md!D10-md!C10))</f>
        <v>4</v>
      </c>
      <c r="E10" s="14">
        <f>MAX(0,(md!E10-md!D10))</f>
        <v>7</v>
      </c>
      <c r="F10" s="14">
        <f>MAX(0,(md!F10-md!E10))</f>
        <v>5</v>
      </c>
      <c r="G10" s="14">
        <f>MAX(0,(md!G10-md!F10))</f>
        <v>7</v>
      </c>
      <c r="H10" s="14">
        <f>MAX(0,(md!H10-md!G10))</f>
        <v>16</v>
      </c>
      <c r="I10" s="14">
        <f>MAX(0,(md!I10-md!H10))</f>
        <v>13</v>
      </c>
      <c r="J10" s="14">
        <f>MAX(0,(md!J10-md!I10))</f>
        <v>0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s="10" customFormat="1" x14ac:dyDescent="0.25">
      <c r="A11" s="1" t="s">
        <v>266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1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25">
      <c r="A12" s="1" t="s">
        <v>104</v>
      </c>
      <c r="B12" s="14">
        <v>0</v>
      </c>
      <c r="C12" s="14">
        <f>MAX(0,(md!C12-md!B12))</f>
        <v>1</v>
      </c>
      <c r="D12" s="14">
        <f>MAX(0,(md!D12-md!C12))</f>
        <v>7</v>
      </c>
      <c r="E12" s="14">
        <f>MAX(0,(md!E12-md!D12))</f>
        <v>2</v>
      </c>
      <c r="F12" s="14">
        <f>MAX(0,(md!F12-md!E12))</f>
        <v>2</v>
      </c>
      <c r="G12" s="14">
        <f>MAX(0,(md!G12-md!F12))</f>
        <v>7</v>
      </c>
      <c r="H12" s="14">
        <f>MAX(0,(md!H12-md!G12))</f>
        <v>2</v>
      </c>
      <c r="I12" s="14">
        <f>MAX(0,(md!I12-md!H12))</f>
        <v>10</v>
      </c>
      <c r="J12" s="14">
        <f>MAX(0,(md!J12-md!I12))</f>
        <v>0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25">
      <c r="A13" s="1" t="s">
        <v>168</v>
      </c>
      <c r="B13" s="14">
        <v>0</v>
      </c>
      <c r="C13" s="14">
        <f>MAX(0,(md!C13-md!B13))</f>
        <v>0</v>
      </c>
      <c r="D13" s="14">
        <f>MAX(0,(md!D13-md!C13))</f>
        <v>0</v>
      </c>
      <c r="E13" s="14">
        <f>MAX(0,(md!E13-md!D13))</f>
        <v>0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25">
      <c r="A14" s="1" t="s">
        <v>169</v>
      </c>
      <c r="B14" s="14">
        <v>0</v>
      </c>
      <c r="C14" s="14">
        <f>MAX(0,(md!C14-md!B14))</f>
        <v>9</v>
      </c>
      <c r="D14" s="14">
        <f>MAX(0,(md!D14-md!C14))</f>
        <v>3</v>
      </c>
      <c r="E14" s="14">
        <f>MAX(0,(md!E14-md!D14))</f>
        <v>2</v>
      </c>
      <c r="F14" s="14">
        <f>MAX(0,(md!F14-md!E14))</f>
        <v>1</v>
      </c>
      <c r="G14" s="14">
        <f>MAX(0,(md!G14-md!F14))</f>
        <v>1</v>
      </c>
      <c r="H14" s="14">
        <f>MAX(0,(md!H14-md!G14))</f>
        <v>9</v>
      </c>
      <c r="I14" s="14">
        <f>MAX(0,(md!I14-md!H14))</f>
        <v>3</v>
      </c>
      <c r="J14" s="14">
        <f>MAX(0,(md!J14-md!I14))</f>
        <v>0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25">
      <c r="A15" s="1" t="s">
        <v>170</v>
      </c>
      <c r="B15" s="14">
        <v>0</v>
      </c>
      <c r="C15" s="14">
        <f>MAX(0,(md!C15-md!B15))</f>
        <v>13</v>
      </c>
      <c r="D15" s="14">
        <f>MAX(0,(md!D15-md!C15))</f>
        <v>11</v>
      </c>
      <c r="E15" s="14">
        <f>MAX(0,(md!E15-md!D15))</f>
        <v>8</v>
      </c>
      <c r="F15" s="14">
        <f>MAX(0,(md!F15-md!E15))</f>
        <v>15</v>
      </c>
      <c r="G15" s="14">
        <f>MAX(0,(md!G15-md!F15))</f>
        <v>21</v>
      </c>
      <c r="H15" s="14">
        <f>MAX(0,(md!H15-md!G15))</f>
        <v>25</v>
      </c>
      <c r="I15" s="14">
        <f>MAX(0,(md!I15-md!H15))</f>
        <v>10</v>
      </c>
      <c r="J15" s="14">
        <f>MAX(0,(md!J15-md!I15))</f>
        <v>0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25">
      <c r="A16" s="1" t="s">
        <v>171</v>
      </c>
      <c r="B16" s="14">
        <v>0</v>
      </c>
      <c r="C16" s="14">
        <f>MAX(0,(md!C16-md!B16))</f>
        <v>1</v>
      </c>
      <c r="D16" s="14">
        <f>MAX(0,(md!D16-md!C16))</f>
        <v>0</v>
      </c>
      <c r="E16" s="14">
        <f>MAX(0,(md!E16-md!D16))</f>
        <v>1</v>
      </c>
      <c r="F16" s="14">
        <f>MAX(0,(md!F16-md!E16))</f>
        <v>0</v>
      </c>
      <c r="G16" s="14">
        <f>MAX(0,(md!G16-md!F16))</f>
        <v>0</v>
      </c>
      <c r="H16" s="14">
        <f>MAX(0,(md!H16-md!G16))</f>
        <v>0</v>
      </c>
      <c r="I16" s="14">
        <f>MAX(0,(md!I16-md!H16))</f>
        <v>2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25">
      <c r="A17" s="1" t="s">
        <v>115</v>
      </c>
      <c r="B17" s="14">
        <v>0</v>
      </c>
      <c r="C17" s="14">
        <f>MAX(0,(md!C17-md!B17))</f>
        <v>44</v>
      </c>
      <c r="D17" s="14">
        <f>MAX(0,(md!D17-md!C17))</f>
        <v>47</v>
      </c>
      <c r="E17" s="14">
        <f>MAX(0,(md!E17-md!D17))</f>
        <v>46</v>
      </c>
      <c r="F17" s="14">
        <f>MAX(0,(md!F17-md!E17))</f>
        <v>40</v>
      </c>
      <c r="G17" s="14">
        <f>MAX(0,(md!G17-md!F17))</f>
        <v>47</v>
      </c>
      <c r="H17" s="14">
        <f>MAX(0,(md!H17-md!G17))</f>
        <v>59</v>
      </c>
      <c r="I17" s="14">
        <f>MAX(0,(md!I17-md!H17))</f>
        <v>51</v>
      </c>
      <c r="J17" s="14">
        <f>MAX(0,(md!J17-md!I17))</f>
        <v>0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25">
      <c r="A18" s="1" t="s">
        <v>172</v>
      </c>
      <c r="B18" s="14">
        <v>0</v>
      </c>
      <c r="C18" s="14">
        <f>MAX(0,(md!C18-md!B18))</f>
        <v>47</v>
      </c>
      <c r="D18" s="14">
        <f>MAX(0,(md!D18-md!C18))</f>
        <v>48</v>
      </c>
      <c r="E18" s="14">
        <f>MAX(0,(md!E18-md!D18))</f>
        <v>51</v>
      </c>
      <c r="F18" s="14">
        <f>MAX(0,(md!F18-md!E18))</f>
        <v>47</v>
      </c>
      <c r="G18" s="14">
        <f>MAX(0,(md!G18-md!F18))</f>
        <v>47</v>
      </c>
      <c r="H18" s="14">
        <f>MAX(0,(md!H18-md!G18))</f>
        <v>62</v>
      </c>
      <c r="I18" s="14">
        <f>MAX(0,(md!I18-md!H18))</f>
        <v>70</v>
      </c>
      <c r="J18" s="14">
        <f>MAX(0,(md!J18-md!I18))</f>
        <v>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25">
      <c r="A19" s="1" t="s">
        <v>173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3</v>
      </c>
      <c r="F19" s="14">
        <f>MAX(0,(md!F19-md!E19))</f>
        <v>0</v>
      </c>
      <c r="G19" s="14">
        <f>MAX(0,(md!G19-md!F19))</f>
        <v>0</v>
      </c>
      <c r="H19" s="14">
        <f>MAX(0,(md!H19-md!G19))</f>
        <v>3</v>
      </c>
      <c r="I19" s="14">
        <f>MAX(0,(md!I19-md!H19))</f>
        <v>1</v>
      </c>
      <c r="J19" s="14">
        <f>MAX(0,(md!J19-md!I19))</f>
        <v>0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25">
      <c r="A20" s="1" t="s">
        <v>174</v>
      </c>
      <c r="B20" s="14">
        <v>0</v>
      </c>
      <c r="C20" s="14">
        <f>MAX(0,(md!C20-md!B20))</f>
        <v>0</v>
      </c>
      <c r="D20" s="14">
        <f>MAX(0,(md!D20-md!C20))</f>
        <v>4</v>
      </c>
      <c r="E20" s="14">
        <f>MAX(0,(md!E20-md!D20))</f>
        <v>1</v>
      </c>
      <c r="F20" s="14">
        <f>MAX(0,(md!F20-md!E20))</f>
        <v>0</v>
      </c>
      <c r="G20" s="14">
        <f>MAX(0,(md!G20-md!F20))</f>
        <v>6</v>
      </c>
      <c r="H20" s="14">
        <f>MAX(0,(md!H20-md!G20))</f>
        <v>4</v>
      </c>
      <c r="I20" s="14">
        <f>MAX(0,(md!I20-md!H20))</f>
        <v>8</v>
      </c>
      <c r="J20" s="14">
        <f>MAX(0,(md!J20-md!I20))</f>
        <v>0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25">
      <c r="A21" s="1" t="s">
        <v>175</v>
      </c>
      <c r="B21" s="14">
        <v>0</v>
      </c>
      <c r="C21" s="14">
        <f>MAX(0,(md!C21-md!B21))</f>
        <v>0</v>
      </c>
      <c r="D21" s="14">
        <f>MAX(0,(md!D21-md!C21))</f>
        <v>0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3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25">
      <c r="A22" s="1" t="s">
        <v>176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1</v>
      </c>
      <c r="F22" s="14">
        <f>MAX(0,(md!F22-md!E22))</f>
        <v>1</v>
      </c>
      <c r="G22" s="14">
        <f>MAX(0,(md!G22-md!F22))</f>
        <v>0</v>
      </c>
      <c r="H22" s="14">
        <f>MAX(0,(md!H22-md!G22))</f>
        <v>0</v>
      </c>
      <c r="I22" s="14">
        <f>MAX(0,(md!I22-md!H22))</f>
        <v>1</v>
      </c>
      <c r="J22" s="14">
        <f>MAX(0,(md!J22-md!I22))</f>
        <v>0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25">
      <c r="A23" s="1" t="s">
        <v>131</v>
      </c>
      <c r="B23" s="14">
        <v>0</v>
      </c>
      <c r="C23" s="14">
        <f>MAX(0,(md!C23-md!B23))</f>
        <v>3</v>
      </c>
      <c r="D23" s="14">
        <f>MAX(0,(md!D23-md!C23))</f>
        <v>1</v>
      </c>
      <c r="E23" s="14">
        <f>MAX(0,(md!E23-md!D23))</f>
        <v>0</v>
      </c>
      <c r="F23" s="14">
        <f>MAX(0,(md!F23-md!E23))</f>
        <v>1</v>
      </c>
      <c r="G23" s="14">
        <f>MAX(0,(md!G23-md!F23))</f>
        <v>4</v>
      </c>
      <c r="H23" s="14">
        <f>MAX(0,(md!H23-md!G23))</f>
        <v>4</v>
      </c>
      <c r="I23" s="14">
        <f>MAX(0,(md!I23-md!H23))</f>
        <v>2</v>
      </c>
      <c r="J23" s="14">
        <f>MAX(0,(md!J23-md!I23))</f>
        <v>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25">
      <c r="A24" s="1" t="s">
        <v>177</v>
      </c>
      <c r="B24" s="14">
        <v>0</v>
      </c>
      <c r="C24" s="14">
        <f>MAX(0,(md!C24-md!B24))</f>
        <v>0</v>
      </c>
      <c r="D24" s="14">
        <f>MAX(0,(md!D24-md!C24))</f>
        <v>1</v>
      </c>
      <c r="E24" s="14">
        <f>MAX(0,(md!E24-md!D24))</f>
        <v>0</v>
      </c>
      <c r="F24" s="14">
        <f>MAX(0,(md!F24-md!E24))</f>
        <v>0</v>
      </c>
      <c r="G24" s="14">
        <f>MAX(0,(md!G24-md!F24))</f>
        <v>1</v>
      </c>
      <c r="H24" s="14">
        <f>MAX(0,(md!H24-md!G24))</f>
        <v>0</v>
      </c>
      <c r="I24" s="14">
        <f>MAX(0,(md!I24-md!H24))</f>
        <v>0</v>
      </c>
      <c r="J24" s="14">
        <f>MAX(0,(md!J24-md!I24))</f>
        <v>0</v>
      </c>
      <c r="K24" s="14">
        <f>MAX(0,(md!K24-md!J24))</f>
        <v>0</v>
      </c>
      <c r="L24" s="14">
        <f>MAX(0,(md!L24-md!K24))</f>
        <v>0</v>
      </c>
      <c r="M24" s="14">
        <f>MAX(0,(md!M24-md!L24))</f>
        <v>0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</row>
    <row r="25" spans="1:68" x14ac:dyDescent="0.25">
      <c r="A25" s="1" t="s">
        <v>178</v>
      </c>
      <c r="B25" s="14">
        <v>0</v>
      </c>
      <c r="C25" s="14">
        <f>MAX(0,(md!C25-md!B25))</f>
        <v>0</v>
      </c>
      <c r="D25" s="14">
        <f>MAX(0,(md!D25-md!C25))</f>
        <v>0</v>
      </c>
      <c r="E25" s="14">
        <f>MAX(0,(md!E25-md!D25))</f>
        <v>0</v>
      </c>
      <c r="F25" s="14">
        <f>MAX(0,(md!F25-md!E25))</f>
        <v>1</v>
      </c>
      <c r="G25" s="14">
        <f>MAX(0,(md!G25-md!F25))</f>
        <v>0</v>
      </c>
      <c r="H25" s="14">
        <f>MAX(0,(md!H25-md!G25))</f>
        <v>1</v>
      </c>
      <c r="I25" s="14">
        <f>MAX(0,(md!I25-md!H25))</f>
        <v>1</v>
      </c>
      <c r="J25" s="14">
        <f>MAX(0,(md!J25-md!I25))</f>
        <v>0</v>
      </c>
      <c r="K25" s="14">
        <f>MAX(0,(md!K25-md!J25))</f>
        <v>0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25">
      <c r="A26" s="10"/>
    </row>
    <row r="27" spans="1:68" x14ac:dyDescent="0.25">
      <c r="A27" s="10" t="s">
        <v>157</v>
      </c>
      <c r="B27" s="14">
        <v>0</v>
      </c>
      <c r="C27" s="14">
        <f>MAX(0,(md!C27-md!B27))</f>
        <v>194</v>
      </c>
      <c r="D27" s="14">
        <f>MAX(0,(md!D27-md!C27))</f>
        <v>218</v>
      </c>
      <c r="E27" s="14">
        <f>MAX(0,(md!E27-md!D27))</f>
        <v>247</v>
      </c>
      <c r="F27" s="14">
        <f>MAX(0,(md!F27-md!E27))</f>
        <v>174</v>
      </c>
      <c r="G27" s="14">
        <f>MAX(0,(md!G27-md!F27))</f>
        <v>247</v>
      </c>
      <c r="H27" s="14">
        <f>MAX(0,(md!H27-md!G27))</f>
        <v>325</v>
      </c>
      <c r="I27" s="14">
        <f>MAX(0,(md!I27-md!H27))</f>
        <v>346</v>
      </c>
      <c r="J27" s="14">
        <f>MAX(0,(md!J27-md!I27))</f>
        <v>0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25">
      <c r="A28" s="10" t="s">
        <v>247</v>
      </c>
      <c r="B28" s="14">
        <v>0</v>
      </c>
      <c r="C28" s="14">
        <f>MAX(0,(md!C28-md!B28))</f>
        <v>0</v>
      </c>
      <c r="D28" s="14">
        <f>MAX(0,(md!D28-md!C28))</f>
        <v>226</v>
      </c>
      <c r="E28" s="14">
        <f>MAX(0,(md!E28-md!D28))</f>
        <v>51</v>
      </c>
      <c r="F28" s="14">
        <f>MAX(0,(md!F28-md!E28))</f>
        <v>76</v>
      </c>
      <c r="G28" s="14">
        <f>MAX(0,(md!G28-md!F28))</f>
        <v>76</v>
      </c>
      <c r="H28" s="14">
        <f>MAX(0,(md!H28-md!G28))</f>
        <v>93</v>
      </c>
      <c r="I28" s="14">
        <f>MAX(0,(md!I28-md!H28))</f>
        <v>60</v>
      </c>
      <c r="J28" s="14">
        <f>MAX(0,(md!J28-md!I28))</f>
        <v>0</v>
      </c>
      <c r="K28" s="14">
        <f>MAX(0,(md!K28-md!J28))</f>
        <v>0</v>
      </c>
      <c r="L28" s="14">
        <f>MAX(0,(md!L28-md!K28))</f>
        <v>0</v>
      </c>
      <c r="M28" s="14">
        <f>MAX(0,(md!M28-md!L28))</f>
        <v>0</v>
      </c>
      <c r="N28" s="14">
        <f>MAX(0,(md!N28-md!M28))</f>
        <v>0</v>
      </c>
      <c r="O28" s="14">
        <f>MAX(0,(md!O28-md!N28))</f>
        <v>0</v>
      </c>
      <c r="P28" s="14">
        <f>MAX(0,(md!P28-md!O28))</f>
        <v>0</v>
      </c>
      <c r="Q28" s="14">
        <f>MAX(0,(md!Q28-md!P28))</f>
        <v>0</v>
      </c>
      <c r="R28" s="14">
        <f>MAX(0,(md!R28-md!Q28))</f>
        <v>0</v>
      </c>
      <c r="S28" s="14">
        <f>MAX(0,(md!S28-md!R28))</f>
        <v>0</v>
      </c>
      <c r="T28" s="14">
        <f>MAX(0,(md!T28-md!S28))</f>
        <v>0</v>
      </c>
      <c r="U28" s="14">
        <f>MAX(0,(md!U28-md!T28))</f>
        <v>0</v>
      </c>
      <c r="V28" s="14">
        <f>MAX(0,(md!V28-md!U28))</f>
        <v>0</v>
      </c>
      <c r="W28" s="14">
        <f>MAX(0,(md!W28-md!V28))</f>
        <v>0</v>
      </c>
      <c r="X28" s="14">
        <f>MAX(0,(md!X28-md!W28))</f>
        <v>0</v>
      </c>
      <c r="Y28" s="14">
        <f>MAX(0,(md!Y28-md!X28))</f>
        <v>0</v>
      </c>
      <c r="Z28" s="14">
        <f>MAX(0,(md!Z28-md!Y28))</f>
        <v>0</v>
      </c>
      <c r="AA28" s="14">
        <f>MAX(0,(md!AA28-md!Z28))</f>
        <v>0</v>
      </c>
      <c r="AB28" s="14">
        <f>MAX(0,(md!AB28-md!AA28))</f>
        <v>0</v>
      </c>
      <c r="AC28" s="14">
        <f>MAX(0,(md!AC28-md!AB28))</f>
        <v>0</v>
      </c>
      <c r="AD28" s="14">
        <f>MAX(0,(md!AD28-md!AC28))</f>
        <v>0</v>
      </c>
      <c r="AE28" s="14">
        <f>MAX(0,(md!AE28-md!AD28))</f>
        <v>0</v>
      </c>
      <c r="AF28" s="14">
        <f>MAX(0,(md!AF28-md!AE28))</f>
        <v>0</v>
      </c>
      <c r="AG28" s="14">
        <f>MAX(0,(md!AG28-md!AF28))</f>
        <v>0</v>
      </c>
      <c r="AH28" s="14">
        <f>MAX(0,(md!AH28-md!AG28))</f>
        <v>0</v>
      </c>
      <c r="AI28" s="14">
        <f>MAX(0,(md!AI28-md!AH28))</f>
        <v>0</v>
      </c>
      <c r="AJ28" s="14">
        <f>MAX(0,(md!AJ28-md!AI28))</f>
        <v>0</v>
      </c>
      <c r="AK28" s="14">
        <f>MAX(0,(md!AK28-md!AJ28))</f>
        <v>0</v>
      </c>
      <c r="AL28" s="14">
        <f>MAX(0,(md!AL28-md!AK28))</f>
        <v>0</v>
      </c>
      <c r="AM28" s="14">
        <f>MAX(0,(md!AM28-md!AL28))</f>
        <v>0</v>
      </c>
      <c r="AN28" s="14">
        <f>MAX(0,(md!AN28-md!AM28))</f>
        <v>0</v>
      </c>
      <c r="AO28" s="14">
        <f>MAX(0,(md!AO28-md!AN28))</f>
        <v>0</v>
      </c>
      <c r="AP28" s="14">
        <f>MAX(0,(md!AP28-md!AO28))</f>
        <v>0</v>
      </c>
      <c r="AQ28" s="14">
        <f>MAX(0,(md!AQ28-md!AP28))</f>
        <v>0</v>
      </c>
      <c r="AR28" s="14">
        <f>MAX(0,(md!AR28-md!AQ28))</f>
        <v>0</v>
      </c>
      <c r="AS28" s="14">
        <f>MAX(0,(md!AS28-md!AR28))</f>
        <v>0</v>
      </c>
      <c r="AT28" s="14">
        <f>MAX(0,(md!AT28-md!AS28))</f>
        <v>0</v>
      </c>
      <c r="AU28" s="14">
        <f>MAX(0,(md!AU28-md!AT28))</f>
        <v>0</v>
      </c>
      <c r="AV28" s="14">
        <f>MAX(0,(md!AV28-md!AU28))</f>
        <v>0</v>
      </c>
      <c r="AW28" s="14">
        <f>MAX(0,(md!AW28-md!AV28))</f>
        <v>0</v>
      </c>
      <c r="AX28" s="14">
        <f>MAX(0,(md!AX28-md!AW28))</f>
        <v>0</v>
      </c>
      <c r="AY28" s="14">
        <f>MAX(0,(md!AY28-md!AX28))</f>
        <v>0</v>
      </c>
      <c r="AZ28" s="14">
        <f>MAX(0,(md!AZ28-md!AY28))</f>
        <v>0</v>
      </c>
      <c r="BA28" s="14">
        <f>MAX(0,(md!BA28-md!AZ28))</f>
        <v>0</v>
      </c>
      <c r="BB28" s="14">
        <f>MAX(0,(md!BB28-md!BA28))</f>
        <v>0</v>
      </c>
      <c r="BC28" s="14">
        <f>MAX(0,(md!BC28-md!BB28))</f>
        <v>0</v>
      </c>
      <c r="BD28" s="14">
        <f>MAX(0,(md!BD28-md!BC28))</f>
        <v>0</v>
      </c>
      <c r="BE28" s="14">
        <f>MAX(0,(md!BE28-md!BD28))</f>
        <v>0</v>
      </c>
      <c r="BF28" s="14">
        <f>MAX(0,(md!BF28-md!BE28))</f>
        <v>0</v>
      </c>
      <c r="BG28" s="14">
        <f>MAX(0,(md!BG28-md!BF28))</f>
        <v>0</v>
      </c>
      <c r="BH28" s="14">
        <f>MAX(0,(md!BH28-md!BG28))</f>
        <v>0</v>
      </c>
      <c r="BI28" s="14">
        <f>MAX(0,(md!BI28-md!BH28))</f>
        <v>0</v>
      </c>
      <c r="BJ28" s="14">
        <f>MAX(0,(md!BJ28-md!BI28))</f>
        <v>0</v>
      </c>
      <c r="BK28" s="14">
        <f>MAX(0,(md!BK28-md!BJ28))</f>
        <v>0</v>
      </c>
      <c r="BL28" s="14">
        <f>MAX(0,(md!BL28-md!BK28))</f>
        <v>0</v>
      </c>
      <c r="BM28" s="14">
        <f>MAX(0,(md!BM28-md!BL28))</f>
        <v>0</v>
      </c>
      <c r="BN28" s="14">
        <f>MAX(0,(md!BN28-md!BM28))</f>
        <v>0</v>
      </c>
      <c r="BO28" s="14">
        <f>MAX(0,(md!BO28-md!BN28))</f>
        <v>0</v>
      </c>
      <c r="BP28" s="14">
        <f>MAX(0,(md!BP28-md!BO28))</f>
        <v>0</v>
      </c>
    </row>
    <row r="29" spans="1:68" x14ac:dyDescent="0.25">
      <c r="A29" s="10" t="s">
        <v>159</v>
      </c>
      <c r="B29" s="14">
        <v>0</v>
      </c>
      <c r="C29" s="14">
        <f>MAX(0,(md!C29-md!B29))</f>
        <v>1</v>
      </c>
      <c r="D29" s="14">
        <f>MAX(0,(md!D29-md!C29))</f>
        <v>0</v>
      </c>
      <c r="E29" s="14">
        <f>MAX(0,(md!E29-md!D29))</f>
        <v>5</v>
      </c>
      <c r="F29" s="14">
        <f>MAX(0,(md!F29-md!E29))</f>
        <v>5</v>
      </c>
      <c r="G29" s="14">
        <f>MAX(0,(md!G29-md!F29))</f>
        <v>3</v>
      </c>
      <c r="H29" s="14">
        <f>MAX(0,(md!H29-md!G29))</f>
        <v>13</v>
      </c>
      <c r="I29" s="14">
        <f>MAX(0,(md!I29-md!H29))</f>
        <v>5</v>
      </c>
      <c r="J29" s="14">
        <f>MAX(0,(md!J29-md!I29))</f>
        <v>0</v>
      </c>
      <c r="K29" s="14">
        <f>MAX(0,(md!K29-md!J29))</f>
        <v>0</v>
      </c>
      <c r="L29" s="14">
        <f>MAX(0,(md!L29-md!K29))</f>
        <v>0</v>
      </c>
      <c r="M29" s="14">
        <f>MAX(0,(md!M29-md!L29))</f>
        <v>0</v>
      </c>
      <c r="N29" s="14">
        <f>MAX(0,(md!N29-md!M29))</f>
        <v>0</v>
      </c>
      <c r="O29" s="14">
        <f>MAX(0,(md!O29-md!N29))</f>
        <v>0</v>
      </c>
      <c r="P29" s="14">
        <f>MAX(0,(md!P29-md!O29))</f>
        <v>0</v>
      </c>
      <c r="Q29" s="14">
        <f>MAX(0,(md!Q29-md!P29))</f>
        <v>0</v>
      </c>
      <c r="R29" s="14">
        <f>MAX(0,(md!R29-md!Q29))</f>
        <v>0</v>
      </c>
      <c r="S29" s="14">
        <f>MAX(0,(md!S29-md!R29))</f>
        <v>0</v>
      </c>
      <c r="T29" s="14">
        <f>MAX(0,(md!T29-md!S29))</f>
        <v>0</v>
      </c>
      <c r="U29" s="14">
        <f>MAX(0,(md!U29-md!T29))</f>
        <v>0</v>
      </c>
      <c r="V29" s="14">
        <f>MAX(0,(md!V29-md!U29))</f>
        <v>0</v>
      </c>
      <c r="W29" s="14">
        <f>MAX(0,(md!W29-md!V29))</f>
        <v>0</v>
      </c>
      <c r="X29" s="14">
        <f>MAX(0,(md!X29-md!W29))</f>
        <v>0</v>
      </c>
      <c r="Y29" s="14">
        <f>MAX(0,(md!Y29-md!X29))</f>
        <v>0</v>
      </c>
      <c r="Z29" s="14">
        <f>MAX(0,(md!Z29-md!Y29))</f>
        <v>0</v>
      </c>
      <c r="AA29" s="14">
        <f>MAX(0,(md!AA29-md!Z29))</f>
        <v>0</v>
      </c>
      <c r="AB29" s="14">
        <f>MAX(0,(md!AB29-md!AA29))</f>
        <v>0</v>
      </c>
      <c r="AC29" s="14">
        <f>MAX(0,(md!AC29-md!AB29))</f>
        <v>0</v>
      </c>
      <c r="AD29" s="14">
        <f>MAX(0,(md!AD29-md!AC29))</f>
        <v>0</v>
      </c>
      <c r="AE29" s="14">
        <f>MAX(0,(md!AE29-md!AD29))</f>
        <v>0</v>
      </c>
      <c r="AF29" s="14">
        <f>MAX(0,(md!AF29-md!AE29))</f>
        <v>0</v>
      </c>
      <c r="AG29" s="14">
        <f>MAX(0,(md!AG29-md!AF29))</f>
        <v>0</v>
      </c>
      <c r="AH29" s="14">
        <f>MAX(0,(md!AH29-md!AG29))</f>
        <v>0</v>
      </c>
      <c r="AI29" s="14">
        <f>MAX(0,(md!AI29-md!AH29))</f>
        <v>0</v>
      </c>
      <c r="AJ29" s="14">
        <f>MAX(0,(md!AJ29-md!AI29))</f>
        <v>0</v>
      </c>
      <c r="AK29" s="14">
        <f>MAX(0,(md!AK29-md!AJ29))</f>
        <v>0</v>
      </c>
      <c r="AL29" s="14">
        <f>MAX(0,(md!AL29-md!AK29))</f>
        <v>0</v>
      </c>
      <c r="AM29" s="14">
        <f>MAX(0,(md!AM29-md!AL29))</f>
        <v>0</v>
      </c>
      <c r="AN29" s="14">
        <f>MAX(0,(md!AN29-md!AM29))</f>
        <v>0</v>
      </c>
      <c r="AO29" s="14">
        <f>MAX(0,(md!AO29-md!AN29))</f>
        <v>0</v>
      </c>
      <c r="AP29" s="14">
        <f>MAX(0,(md!AP29-md!AO29))</f>
        <v>0</v>
      </c>
      <c r="AQ29" s="14">
        <f>MAX(0,(md!AQ29-md!AP29))</f>
        <v>0</v>
      </c>
      <c r="AR29" s="14">
        <f>MAX(0,(md!AR29-md!AQ29))</f>
        <v>0</v>
      </c>
      <c r="AS29" s="14">
        <f>MAX(0,(md!AS29-md!AR29))</f>
        <v>0</v>
      </c>
      <c r="AT29" s="14">
        <f>MAX(0,(md!AT29-md!AS29))</f>
        <v>0</v>
      </c>
      <c r="AU29" s="14">
        <f>MAX(0,(md!AU29-md!AT29))</f>
        <v>0</v>
      </c>
      <c r="AV29" s="14">
        <f>MAX(0,(md!AV29-md!AU29))</f>
        <v>0</v>
      </c>
      <c r="AW29" s="14">
        <f>MAX(0,(md!AW29-md!AV29))</f>
        <v>0</v>
      </c>
      <c r="AX29" s="14">
        <f>MAX(0,(md!AX29-md!AW29))</f>
        <v>0</v>
      </c>
      <c r="AY29" s="14">
        <f>MAX(0,(md!AY29-md!AX29))</f>
        <v>0</v>
      </c>
      <c r="AZ29" s="14">
        <f>MAX(0,(md!AZ29-md!AY29))</f>
        <v>0</v>
      </c>
      <c r="BA29" s="14">
        <f>MAX(0,(md!BA29-md!AZ29))</f>
        <v>0</v>
      </c>
      <c r="BB29" s="14">
        <f>MAX(0,(md!BB29-md!BA29))</f>
        <v>0</v>
      </c>
      <c r="BC29" s="14">
        <f>MAX(0,(md!BC29-md!BB29))</f>
        <v>0</v>
      </c>
      <c r="BD29" s="14">
        <f>MAX(0,(md!BD29-md!BC29))</f>
        <v>0</v>
      </c>
      <c r="BE29" s="14">
        <f>MAX(0,(md!BE29-md!BD29))</f>
        <v>0</v>
      </c>
      <c r="BF29" s="14">
        <f>MAX(0,(md!BF29-md!BE29))</f>
        <v>0</v>
      </c>
      <c r="BG29" s="14">
        <f>MAX(0,(md!BG29-md!BF29))</f>
        <v>0</v>
      </c>
      <c r="BH29" s="14">
        <f>MAX(0,(md!BH29-md!BG29))</f>
        <v>0</v>
      </c>
      <c r="BI29" s="14">
        <f>MAX(0,(md!BI29-md!BH29))</f>
        <v>0</v>
      </c>
      <c r="BJ29" s="14">
        <f>MAX(0,(md!BJ29-md!BI29))</f>
        <v>0</v>
      </c>
      <c r="BK29" s="14">
        <f>MAX(0,(md!BK29-md!BJ29))</f>
        <v>0</v>
      </c>
      <c r="BL29" s="14">
        <f>MAX(0,(md!BL29-md!BK29))</f>
        <v>0</v>
      </c>
      <c r="BM29" s="14">
        <f>MAX(0,(md!BM29-md!BL29))</f>
        <v>0</v>
      </c>
      <c r="BN29" s="14">
        <f>MAX(0,(md!BN29-md!BM29))</f>
        <v>0</v>
      </c>
      <c r="BO29" s="14">
        <f>MAX(0,(md!BO29-md!BN29))</f>
        <v>0</v>
      </c>
      <c r="BP29" s="14">
        <f>MAX(0,(md!BP29-md!BO29))</f>
        <v>0</v>
      </c>
    </row>
    <row r="30" spans="1:68" x14ac:dyDescent="0.25">
      <c r="A30" s="10"/>
    </row>
    <row r="31" spans="1:68" x14ac:dyDescent="0.25">
      <c r="A31" s="10" t="s">
        <v>248</v>
      </c>
      <c r="B31" s="15" t="s">
        <v>250</v>
      </c>
    </row>
  </sheetData>
  <conditionalFormatting sqref="B2:BP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1"/>
  <sheetViews>
    <sheetView topLeftCell="A67" zoomScale="60" zoomScaleNormal="60" workbookViewId="0">
      <selection activeCell="A135" sqref="A13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4.140625" style="10" bestFit="1" customWidth="1"/>
    <col min="4" max="4" width="7" style="10" bestFit="1" customWidth="1"/>
    <col min="5" max="72" width="6.140625" style="14" customWidth="1"/>
    <col min="73" max="16384" width="8.7109375" style="10"/>
  </cols>
  <sheetData>
    <row r="1" spans="1:72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1</v>
      </c>
      <c r="N2" s="16">
        <f>MAX(0,(va!N2-va!M2))</f>
        <v>0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25">
      <c r="A3" s="21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1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25">
      <c r="A4" s="22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2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25">
      <c r="A5" s="22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25">
      <c r="A6" s="22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25">
      <c r="A7" s="22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25">
      <c r="A8" s="23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1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9</v>
      </c>
      <c r="N9" s="16">
        <f>MAX(0,(va!N9-va!M9))</f>
        <v>0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25">
      <c r="A10" s="21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1</v>
      </c>
      <c r="N10" s="16">
        <f>MAX(0,(va!N10-va!M10))</f>
        <v>0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25">
      <c r="A11" s="22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25">
      <c r="A12" s="22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25">
      <c r="A13" s="22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25">
      <c r="A14" s="22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2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25">
      <c r="A15" s="22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0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25">
      <c r="A16" s="22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5</v>
      </c>
      <c r="N16" s="16">
        <f>MAX(0,(va!N16-va!M16))</f>
        <v>0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25">
      <c r="A17" s="22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0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25">
      <c r="A18" s="22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25">
      <c r="A19" s="23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0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25">
      <c r="A20" s="18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1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25">
      <c r="A21" s="19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25">
      <c r="A22" s="19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25">
      <c r="A23" s="19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25">
      <c r="A24" s="20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2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2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8</v>
      </c>
      <c r="N25" s="16">
        <f>MAX(0,(va!N25-va!M25))</f>
        <v>0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25">
      <c r="A26" s="18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14</v>
      </c>
      <c r="N26" s="16">
        <f>MAX(0,(va!N26-va!M26))</f>
        <v>0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25">
      <c r="A27" s="19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0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25">
      <c r="A28" s="20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25">
      <c r="A29" s="21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2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25">
      <c r="A30" s="22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2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25">
      <c r="A31" s="22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2</v>
      </c>
      <c r="N31" s="16">
        <f>MAX(0,(va!N31-va!M31))</f>
        <v>0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25">
      <c r="A32" s="23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2</v>
      </c>
      <c r="N32" s="16">
        <f>MAX(0,(va!N32-va!M32))</f>
        <v>0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25">
      <c r="A33" s="18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25">
      <c r="A34" s="19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0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25">
      <c r="A35" s="19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0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25">
      <c r="A36" s="19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0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25">
      <c r="A37" s="19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0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25">
      <c r="A38" s="19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0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25">
      <c r="A39" s="19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1</v>
      </c>
      <c r="N39" s="16">
        <f>MAX(0,(va!N39-va!M39))</f>
        <v>0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25">
      <c r="A40" s="20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0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25">
      <c r="A41" s="21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25">
      <c r="A42" s="22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25">
      <c r="A43" s="22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25">
      <c r="A44" s="23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25">
      <c r="A45" s="18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3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25">
      <c r="A46" s="20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0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25">
      <c r="A47" s="21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40</v>
      </c>
      <c r="N47" s="16">
        <f>MAX(0,(va!N47-va!M47))</f>
        <v>0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25">
      <c r="A48" s="22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25">
      <c r="A49" s="23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2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2</v>
      </c>
      <c r="N50" s="16">
        <f>MAX(0,(va!N50-va!M50))</f>
        <v>0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2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9</v>
      </c>
      <c r="N51" s="16">
        <f>MAX(0,(va!N51-va!M51))</f>
        <v>0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25">
      <c r="A52" s="18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25">
      <c r="A53" s="19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25">
      <c r="A54" s="19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0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25">
      <c r="A55" s="20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25">
      <c r="A56" s="21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0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25">
      <c r="A57" s="22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1</v>
      </c>
      <c r="N57" s="16">
        <f>MAX(0,(va!N57-va!M57))</f>
        <v>0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25">
      <c r="A58" s="22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1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25">
      <c r="A59" s="22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1</v>
      </c>
      <c r="N59" s="16">
        <f>MAX(0,(va!N59-va!M59))</f>
        <v>0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25">
      <c r="A60" s="22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0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25">
      <c r="A61" s="23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0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2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16</v>
      </c>
      <c r="N62" s="16">
        <f>MAX(0,(va!N62-va!M62))</f>
        <v>0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25">
      <c r="A63" s="21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25">
      <c r="A64" s="22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25">
      <c r="A65" s="22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25">
      <c r="A66" s="22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25">
      <c r="A67" s="22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0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25">
      <c r="A68" s="22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25">
      <c r="A69" s="22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25">
      <c r="A70" s="23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25">
      <c r="A71" s="18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25">
      <c r="A72" s="19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25">
      <c r="A73" s="19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25">
      <c r="A74" s="19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0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25">
      <c r="A75" s="20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2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4</v>
      </c>
      <c r="N76" s="16">
        <f>MAX(0,(va!N76-va!M76))</f>
        <v>0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25">
      <c r="A77" s="18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2</v>
      </c>
      <c r="N77" s="16">
        <f>MAX(0,(va!N77-va!M77))</f>
        <v>0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25">
      <c r="A78" s="19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1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25">
      <c r="A79" s="19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4</v>
      </c>
      <c r="N79" s="16">
        <f>MAX(0,(va!N79-va!M79))</f>
        <v>0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25">
      <c r="A80" s="19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25">
      <c r="A81" s="20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25">
      <c r="A82" s="21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2</v>
      </c>
      <c r="N82" s="16">
        <f>MAX(0,(va!N82-va!M82))</f>
        <v>0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25">
      <c r="A83" s="22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0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25">
      <c r="A84" s="22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25">
      <c r="A85" s="22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1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25">
      <c r="A86" s="22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25">
      <c r="A87" s="22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25">
      <c r="A88" s="23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25">
      <c r="A89" s="18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25">
      <c r="A90" s="20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3</v>
      </c>
      <c r="N90" s="16">
        <f>MAX(0,(va!N90-va!M90))</f>
        <v>0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2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3</v>
      </c>
      <c r="N91" s="16">
        <f>MAX(0,(va!N91-va!M91))</f>
        <v>0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25">
      <c r="A92" s="18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11</v>
      </c>
      <c r="N92" s="16">
        <f>MAX(0,(va!N92-va!M92))</f>
        <v>0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25">
      <c r="A93" s="19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3</v>
      </c>
      <c r="N93" s="16">
        <f>MAX(0,(va!N93-va!M93))</f>
        <v>0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25">
      <c r="A94" s="20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0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25">
      <c r="A95" s="21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0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25">
      <c r="A96" s="22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0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25">
      <c r="A97" s="22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1</v>
      </c>
      <c r="N97" s="16">
        <f>MAX(0,(va!N97-va!M97))</f>
        <v>0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25">
      <c r="A98" s="22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0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25">
      <c r="A99" s="23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1</v>
      </c>
      <c r="N99" s="16">
        <f>MAX(0,(va!N99-va!M99))</f>
        <v>0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25">
      <c r="A100" s="18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1</v>
      </c>
      <c r="N100" s="16">
        <f>MAX(0,(va!N100-va!M100))</f>
        <v>0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25">
      <c r="A101" s="19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1</v>
      </c>
      <c r="N101" s="16">
        <f>MAX(0,(va!N101-va!M101))</f>
        <v>0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25">
      <c r="A102" s="19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25">
      <c r="A103" s="19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25">
      <c r="A104" s="20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19</v>
      </c>
      <c r="N105" s="16">
        <f>MAX(0,(va!N105-va!M105))</f>
        <v>0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3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25">
      <c r="A107" s="21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25">
      <c r="A108" s="22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25">
      <c r="A109" s="23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1</v>
      </c>
      <c r="N109" s="16">
        <f>MAX(0,(va!N109-va!M109))</f>
        <v>0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25">
      <c r="A110" s="18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2</v>
      </c>
      <c r="N110" s="16">
        <f>MAX(0,(va!N110-va!M110))</f>
        <v>0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25">
      <c r="A111" s="19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1</v>
      </c>
      <c r="N111" s="16">
        <f>MAX(0,(va!N111-va!M111))</f>
        <v>0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25">
      <c r="A112" s="19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25">
      <c r="A113" s="19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1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25">
      <c r="A114" s="19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25">
      <c r="A115" s="20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1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25">
      <c r="A116" s="21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25">
      <c r="A117" s="22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25">
      <c r="A118" s="22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25">
      <c r="A119" s="22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25">
      <c r="A120" s="22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25">
      <c r="A121" s="22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25">
      <c r="A122" s="22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25">
      <c r="A123" s="22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25">
      <c r="A124" s="22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0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25">
      <c r="A125" s="23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0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23</v>
      </c>
      <c r="N126" s="16">
        <f>MAX(0,(va!N126-va!M126))</f>
        <v>0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25">
      <c r="A127" s="21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1</v>
      </c>
      <c r="N127" s="16">
        <f>MAX(0,(va!N127-va!M127))</f>
        <v>0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25">
      <c r="A128" s="22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0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25">
      <c r="A129" s="22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25">
      <c r="A130" s="23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25">
      <c r="A131" s="18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3</v>
      </c>
      <c r="N131" s="16">
        <f>MAX(0,(va!N131-va!M131))</f>
        <v>0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25">
      <c r="A132" s="19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1</v>
      </c>
      <c r="N132" s="16">
        <f>MAX(0,(va!N132-va!M132))</f>
        <v>0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25">
      <c r="A133" s="19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0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25">
      <c r="A134" s="20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0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2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222</v>
      </c>
      <c r="N136" s="14">
        <f>MAX(0,(va!N136-va!M136))</f>
        <v>0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2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38</v>
      </c>
      <c r="N137" s="14">
        <f>MAX(0,(va!N137-va!M137))</f>
        <v>0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2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7</v>
      </c>
      <c r="N138" s="14">
        <f>MAX(0,(va!N138-va!M138))</f>
        <v>0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2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2245</v>
      </c>
      <c r="N139" s="14">
        <f>MAX(0,(va!N139-va!M139))</f>
        <v>0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2020-04-02T14:51:38Z</dcterms:modified>
</cp:coreProperties>
</file>