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BE2C6A67-10A6-4806-B068-A4EEE038441B}" xr6:coauthVersionLast="45" xr6:coauthVersionMax="45" xr10:uidLastSave="{00000000-0000-0000-0000-000000000000}"/>
  <bookViews>
    <workbookView xWindow="-110" yWindow="350" windowWidth="27580" windowHeight="18000" tabRatio="685" activeTab="3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8" l="1"/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C26" i="10"/>
  <c r="C27" i="10"/>
  <c r="C25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Q3" i="8" l="1"/>
  <c r="H136" i="7" l="1"/>
  <c r="C25" i="4"/>
  <c r="BT136" i="7" l="1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G136" i="11" l="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B25" i="4"/>
</calcChain>
</file>

<file path=xl/sharedStrings.xml><?xml version="1.0" encoding="utf-8"?>
<sst xmlns="http://schemas.openxmlformats.org/spreadsheetml/2006/main" count="856" uniqueCount="266">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</sst>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1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0"/>
    <tableColumn id="3" xr3:uid="{9F45BE28-05B7-422A-8E27-AA668258DF2E}" name="13-Mar" dataDxfId="169"/>
    <tableColumn id="4" xr3:uid="{70A42E3E-AE1F-46EB-A473-4805986C1877}" name="14-Mar" dataDxfId="168"/>
    <tableColumn id="5" xr3:uid="{E4737ADD-3E45-4AA8-A64F-0FE7CC869F0C}" name="15-Mar" dataDxfId="167"/>
    <tableColumn id="6" xr3:uid="{C51A330C-2EAB-46EC-BF00-15CE343CCC9C}" name="16-Mar" dataDxfId="166"/>
    <tableColumn id="11" xr3:uid="{6466DD8B-376E-45C8-88A2-BB70EB18C860}" name="17-Mar" dataDxfId="165"/>
    <tableColumn id="12" xr3:uid="{A61C2E41-B744-4260-AA58-884D297C0997}" name="18-Mar" dataDxfId="164"/>
    <tableColumn id="13" xr3:uid="{4CE3538A-8700-42B0-AF14-F16C83EE94BE}" name="19-Mar" dataDxfId="163"/>
    <tableColumn id="14" xr3:uid="{D95DFEEA-CC3B-445F-87E0-FDAED4CFE20C}" name="20-Mar" dataDxfId="162"/>
    <tableColumn id="7" xr3:uid="{BAA204A8-8ECE-468D-8B1D-CF29521BACD0}" name="21-Mar" dataDxfId="161"/>
    <tableColumn id="8" xr3:uid="{951F0F95-00D8-483E-B217-8A463F80FEC0}" name="22-Mar" dataDxfId="160"/>
    <tableColumn id="9" xr3:uid="{7C87B399-1E66-409E-875F-B104E1CE9E28}" name="23-Mar" dataDxfId="159"/>
    <tableColumn id="15" xr3:uid="{0465D902-6D4E-468B-BEBE-1001F5CA5012}" name="24-Mar" dataDxfId="158"/>
    <tableColumn id="10" xr3:uid="{21FCED83-89D6-40D0-9A78-518D6EFA4A18}" name="25-Mar" dataDxfId="157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3" totalsRowShown="0">
  <tableColumns count="68">
    <tableColumn id="1" xr3:uid="{068940A6-6829-484A-96AE-69D1D863098A}" name="county" dataDxfId="156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5"/>
    <tableColumn id="1" xr3:uid="{179FB13D-5548-4710-AF18-46935F888BFD}" name="idx" dataDxfId="154"/>
    <tableColumn id="2" xr3:uid="{C0D66142-D221-4FA3-A5FB-E99400CCE2A8}" name="FIPS"/>
    <tableColumn id="5" xr3:uid="{8F6126EE-1EBF-49BF-BDC7-699B4ED90A6F}" name="25-Mar" dataDxfId="153"/>
    <tableColumn id="6" xr3:uid="{AE396216-533F-4C0B-B4EC-F4652803C9BC}" name="26-Mar" dataDxfId="152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1"/>
    <tableColumn id="3" xr3:uid="{40A88B97-F788-4D68-AB57-00D7DFC357F6}" name="13-Mar" dataDxfId="150"/>
    <tableColumn id="4" xr3:uid="{C221E859-7CFC-4F10-90F8-CC41B06E11E7}" name="14-Mar" dataDxfId="149">
      <calculatedColumnFormula>MAX(0, (dc!C2-dc!B2))</calculatedColumnFormula>
    </tableColumn>
    <tableColumn id="5" xr3:uid="{134F3BEB-EF85-446C-867F-A90E68BD0D3A}" name="15-Mar" dataDxfId="148">
      <calculatedColumnFormula>MAX(0, (dc!D2-dc!C2))</calculatedColumnFormula>
    </tableColumn>
    <tableColumn id="6" xr3:uid="{0835E06F-45A7-4BC5-BB6C-2B382962C144}" name="16-Mar" dataDxfId="147">
      <calculatedColumnFormula>MAX(0, (dc!E2-dc!D2))</calculatedColumnFormula>
    </tableColumn>
    <tableColumn id="11" xr3:uid="{1DBB76C8-C464-4DE0-A041-BA8E60E30050}" name="17-Mar" dataDxfId="146">
      <calculatedColumnFormula>MAX(0, (dc!F2-dc!E2))</calculatedColumnFormula>
    </tableColumn>
    <tableColumn id="12" xr3:uid="{862C44EA-A653-4833-B3DD-B1F758E46328}" name="18-Mar" dataDxfId="145">
      <calculatedColumnFormula>MAX(0, (dc!G2-dc!F2))</calculatedColumnFormula>
    </tableColumn>
    <tableColumn id="13" xr3:uid="{6309EDBF-F1BB-43AB-90DF-0EAA9B06240A}" name="19-Mar" dataDxfId="144">
      <calculatedColumnFormula>MAX(0, (dc!H2-dc!G2))</calculatedColumnFormula>
    </tableColumn>
    <tableColumn id="14" xr3:uid="{8AF432DE-4F3E-404B-9E60-928CF438D6A3}" name="20-Mar" dataDxfId="143">
      <calculatedColumnFormula>MAX(0, (dc!I2-dc!H2))</calculatedColumnFormula>
    </tableColumn>
    <tableColumn id="7" xr3:uid="{3C7A212A-F35E-4E4F-BDC6-0ADE4EAD793E}" name="21-Mar" dataDxfId="142">
      <calculatedColumnFormula>MAX(0, (dc!J2-dc!I2))</calculatedColumnFormula>
    </tableColumn>
    <tableColumn id="8" xr3:uid="{EEA313A8-050D-4BF0-B776-1E68081EB3A5}" name="22-Mar" dataDxfId="141">
      <calculatedColumnFormula>MAX(0, (dc!K2-dc!J2))</calculatedColumnFormula>
    </tableColumn>
    <tableColumn id="9" xr3:uid="{BEEC74F4-4974-4A44-A664-DF3B29FF3DFE}" name="23-Mar" dataDxfId="140">
      <calculatedColumnFormula>MAX(0, (dc!L2-dc!K2))</calculatedColumnFormula>
    </tableColumn>
    <tableColumn id="15" xr3:uid="{D8EDB7DF-37E1-4140-9A62-FF01D663B89D}" name="24-Mar" dataDxfId="139">
      <calculatedColumnFormula>MAX(0, (dc!M2-dc!L2))</calculatedColumnFormula>
    </tableColumn>
    <tableColumn id="10" xr3:uid="{4FF94742-1783-4ED2-8BA7-661ECE7030B3}" name="25-Mar" dataDxfId="138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P23" totalsRowShown="0">
  <tableColumns count="68">
    <tableColumn id="1" xr3:uid="{BFB3F1B0-DE0E-4A75-8475-0AD52DEC3890}" name="county" dataDxfId="137"/>
    <tableColumn id="67" xr3:uid="{C1AF955F-BEA7-4320-9557-BB3EAECC72AE}" name="26-Mar" dataDxfId="136"/>
    <tableColumn id="68" xr3:uid="{C7FF752A-8DC4-46FC-AF76-F1FF335EB014}" name="27-Mar" dataDxfId="135">
      <calculatedColumnFormula>MAX(0,(md!C2-md!B2))</calculatedColumnFormula>
    </tableColumn>
    <tableColumn id="69" xr3:uid="{CF1FAAB0-7ED6-4840-A066-0E55CBEAF2B0}" name="28-Mar" dataDxfId="134">
      <calculatedColumnFormula>MAX(0,(md!D2-md!C2))</calculatedColumnFormula>
    </tableColumn>
    <tableColumn id="70" xr3:uid="{C6B48FE5-0D82-4E66-879E-AD88448A92B0}" name="29-Mar" dataDxfId="133">
      <calculatedColumnFormula>MAX(0,(md!E2-md!D2))</calculatedColumnFormula>
    </tableColumn>
    <tableColumn id="71" xr3:uid="{2FBAB02E-F400-450D-9DCA-14210AE3DFAC}" name="30-Mar" dataDxfId="132">
      <calculatedColumnFormula>MAX(0,(md!F2-md!E2))</calculatedColumnFormula>
    </tableColumn>
    <tableColumn id="72" xr3:uid="{760DFC79-3F68-4133-AD98-EC55B9CA5B60}" name="31-Mar" dataDxfId="131">
      <calculatedColumnFormula>MAX(0,(md!G2-md!F2))</calculatedColumnFormula>
    </tableColumn>
    <tableColumn id="73" xr3:uid="{3A0DCBAA-0E39-4B12-BA9F-16EC890AE5D7}" name="1-Apr" dataDxfId="130">
      <calculatedColumnFormula>MAX(0,(md!H2-md!G2))</calculatedColumnFormula>
    </tableColumn>
    <tableColumn id="74" xr3:uid="{E675B0EB-5084-45E1-B98F-33BBECE64BCA}" name="2-Apr" dataDxfId="129">
      <calculatedColumnFormula>MAX(0,(md!I2-md!H2))</calculatedColumnFormula>
    </tableColumn>
    <tableColumn id="75" xr3:uid="{7D201D0E-7465-446D-96C8-6369C567BA17}" name="3-Apr" dataDxfId="128">
      <calculatedColumnFormula>MAX(0,(md!J2-md!I2))</calculatedColumnFormula>
    </tableColumn>
    <tableColumn id="76" xr3:uid="{28A6AB08-C7E3-44C7-8A67-CED2B8818875}" name="4-Apr" dataDxfId="127">
      <calculatedColumnFormula>MAX(0,(md!K2-md!J2))</calculatedColumnFormula>
    </tableColumn>
    <tableColumn id="77" xr3:uid="{DA52AE41-91C4-414C-BA03-812FFA287E17}" name="5-Apr" dataDxfId="126">
      <calculatedColumnFormula>MAX(0,(md!L2-md!K2))</calculatedColumnFormula>
    </tableColumn>
    <tableColumn id="78" xr3:uid="{824BC17C-FABA-44FC-8DFD-B7D699B912DA}" name="6-Apr" dataDxfId="125">
      <calculatedColumnFormula>MAX(0,(md!M2-md!L2))</calculatedColumnFormula>
    </tableColumn>
    <tableColumn id="79" xr3:uid="{ADAB64C4-87B8-4E71-A8BD-E5D36D0367A3}" name="7-Apr" dataDxfId="124">
      <calculatedColumnFormula>MAX(0,(md!N2-md!M2))</calculatedColumnFormula>
    </tableColumn>
    <tableColumn id="80" xr3:uid="{EFD25893-57FD-4F2A-B0A8-E74649945105}" name="8-Apr" dataDxfId="123">
      <calculatedColumnFormula>MAX(0,(md!O2-md!N2))</calculatedColumnFormula>
    </tableColumn>
    <tableColumn id="81" xr3:uid="{CD753A3C-95EB-4785-B102-2C58EDAAE5EC}" name="9-Apr" dataDxfId="122">
      <calculatedColumnFormula>MAX(0,(md!P2-md!O2))</calculatedColumnFormula>
    </tableColumn>
    <tableColumn id="82" xr3:uid="{996C1CCE-574A-49C4-9367-5B6F1CA045CA}" name="10-Apr" dataDxfId="121">
      <calculatedColumnFormula>MAX(0,(md!Q2-md!P2))</calculatedColumnFormula>
    </tableColumn>
    <tableColumn id="83" xr3:uid="{40EF4BBD-F411-43F1-828D-4E3A9F1D9EA2}" name="11-Apr" dataDxfId="120">
      <calculatedColumnFormula>MAX(0,(md!R2-md!Q2))</calculatedColumnFormula>
    </tableColumn>
    <tableColumn id="84" xr3:uid="{EB725643-C67D-4404-B5FD-5483B4E84D3F}" name="12-Apr" dataDxfId="119">
      <calculatedColumnFormula>MAX(0,(md!S2-md!R2))</calculatedColumnFormula>
    </tableColumn>
    <tableColumn id="85" xr3:uid="{5DA42EA3-77ED-4135-AFAA-FEFBF6C235B5}" name="13-Apr" dataDxfId="118">
      <calculatedColumnFormula>MAX(0,(md!T2-md!S2))</calculatedColumnFormula>
    </tableColumn>
    <tableColumn id="86" xr3:uid="{1AFEE08F-BD43-43C9-9F4D-D582447F1CBC}" name="14-Apr" dataDxfId="117">
      <calculatedColumnFormula>MAX(0,(md!U2-md!T2))</calculatedColumnFormula>
    </tableColumn>
    <tableColumn id="87" xr3:uid="{8B04386D-D803-4517-ADE6-E3EB36F2B2CB}" name="15-Apr" dataDxfId="116">
      <calculatedColumnFormula>MAX(0,(md!V2-md!U2))</calculatedColumnFormula>
    </tableColumn>
    <tableColumn id="88" xr3:uid="{FB2ACEC4-C503-4985-BABF-2F3493F182BB}" name="16-Apr" dataDxfId="115">
      <calculatedColumnFormula>MAX(0,(md!W2-md!V2))</calculatedColumnFormula>
    </tableColumn>
    <tableColumn id="89" xr3:uid="{7E3C269C-D7EB-4419-9DD2-B9360046FEDD}" name="17-Apr" dataDxfId="114">
      <calculatedColumnFormula>MAX(0,(md!X2-md!W2))</calculatedColumnFormula>
    </tableColumn>
    <tableColumn id="90" xr3:uid="{54053764-3095-48BD-B0DC-FBAEA597B459}" name="18-Apr" dataDxfId="113">
      <calculatedColumnFormula>MAX(0,(md!Y2-md!X2))</calculatedColumnFormula>
    </tableColumn>
    <tableColumn id="91" xr3:uid="{4377D20D-95DB-4908-82A3-A401AD129E61}" name="19-Apr" dataDxfId="112">
      <calculatedColumnFormula>MAX(0,(md!Z2-md!Y2))</calculatedColumnFormula>
    </tableColumn>
    <tableColumn id="92" xr3:uid="{51477B52-D4A6-4750-A535-A42BE77C5376}" name="20-Apr" dataDxfId="111">
      <calculatedColumnFormula>MAX(0,(md!AA2-md!Z2))</calculatedColumnFormula>
    </tableColumn>
    <tableColumn id="93" xr3:uid="{6B62D812-8EC8-4A07-BB5C-0289C6388D63}" name="21-Apr" dataDxfId="110">
      <calculatedColumnFormula>MAX(0,(md!AB2-md!AA2))</calculatedColumnFormula>
    </tableColumn>
    <tableColumn id="94" xr3:uid="{13AE0503-9E29-41B3-B0E2-102AAB93EBC2}" name="22-Apr" dataDxfId="109">
      <calculatedColumnFormula>MAX(0,(md!AC2-md!AB2))</calculatedColumnFormula>
    </tableColumn>
    <tableColumn id="95" xr3:uid="{9E427FAC-7198-4707-A673-7D2FBEE0AB05}" name="23-Apr" dataDxfId="108">
      <calculatedColumnFormula>MAX(0,(md!AD2-md!AC2))</calculatedColumnFormula>
    </tableColumn>
    <tableColumn id="96" xr3:uid="{C8AB402E-023F-43C2-9F84-B4F240B82255}" name="24-Apr" dataDxfId="107">
      <calculatedColumnFormula>MAX(0,(md!AE2-md!AD2))</calculatedColumnFormula>
    </tableColumn>
    <tableColumn id="97" xr3:uid="{49FBF307-99EC-4796-AC0B-FDB70D090EB3}" name="25-Apr" dataDxfId="106">
      <calculatedColumnFormula>MAX(0,(md!AF2-md!AE2))</calculatedColumnFormula>
    </tableColumn>
    <tableColumn id="98" xr3:uid="{97545A0F-D8FA-44BB-B126-7C82E5681E5B}" name="26-Apr" dataDxfId="105">
      <calculatedColumnFormula>MAX(0,(md!AG2-md!AF2))</calculatedColumnFormula>
    </tableColumn>
    <tableColumn id="99" xr3:uid="{A1EA2D07-F633-4D36-8126-F070310B936B}" name="27-Apr" dataDxfId="104">
      <calculatedColumnFormula>MAX(0,(md!AH2-md!AG2))</calculatedColumnFormula>
    </tableColumn>
    <tableColumn id="100" xr3:uid="{6A49089B-958E-4670-BEE8-20D140F9DC00}" name="28-Apr" dataDxfId="103">
      <calculatedColumnFormula>MAX(0,(md!AI2-md!AH2))</calculatedColumnFormula>
    </tableColumn>
    <tableColumn id="101" xr3:uid="{264A9134-7104-4DCB-922F-79C66B81E432}" name="29-Apr" dataDxfId="102">
      <calculatedColumnFormula>MAX(0,(md!AJ2-md!AI2))</calculatedColumnFormula>
    </tableColumn>
    <tableColumn id="102" xr3:uid="{5FDD5894-EE0C-426E-BF3A-4C9D8D68BFA0}" name="30-Apr" dataDxfId="101">
      <calculatedColumnFormula>MAX(0,(md!AK2-md!AJ2))</calculatedColumnFormula>
    </tableColumn>
    <tableColumn id="103" xr3:uid="{C43A5B5F-92CE-4F1C-952E-ABD6BB7341CE}" name="1-May" dataDxfId="100">
      <calculatedColumnFormula>MAX(0,(md!AL2-md!AK2))</calculatedColumnFormula>
    </tableColumn>
    <tableColumn id="104" xr3:uid="{50B54D8A-B9E6-4CF6-A7B8-A5AB722D33DA}" name="2-May" dataDxfId="99">
      <calculatedColumnFormula>MAX(0,(md!AM2-md!AL2))</calculatedColumnFormula>
    </tableColumn>
    <tableColumn id="105" xr3:uid="{4B5FB437-BD09-44D9-925C-3E55C876D9CC}" name="3-May" dataDxfId="98">
      <calculatedColumnFormula>MAX(0,(md!AN2-md!AM2))</calculatedColumnFormula>
    </tableColumn>
    <tableColumn id="106" xr3:uid="{379072DC-0CD1-4E06-8C87-08A5F7FF2E05}" name="4-May" dataDxfId="97">
      <calculatedColumnFormula>MAX(0,(md!AO2-md!AN2))</calculatedColumnFormula>
    </tableColumn>
    <tableColumn id="107" xr3:uid="{AEEEFF0B-566B-457E-B205-F55AEB13AD9E}" name="5-May" dataDxfId="96">
      <calculatedColumnFormula>MAX(0,(md!AP2-md!AO2))</calculatedColumnFormula>
    </tableColumn>
    <tableColumn id="108" xr3:uid="{94C890F0-71FA-4374-8041-A9193FCE4E17}" name="6-May" dataDxfId="95">
      <calculatedColumnFormula>MAX(0,(md!AQ2-md!AP2))</calculatedColumnFormula>
    </tableColumn>
    <tableColumn id="109" xr3:uid="{33E6A0CC-1E42-4A87-B99D-E6A77E72126F}" name="7-May" dataDxfId="94">
      <calculatedColumnFormula>MAX(0,(md!AR2-md!AQ2))</calculatedColumnFormula>
    </tableColumn>
    <tableColumn id="110" xr3:uid="{CD2CF375-F2D1-483D-8BD2-30D032E3CD04}" name="8-May" dataDxfId="93">
      <calculatedColumnFormula>MAX(0,(md!AS2-md!AR2))</calculatedColumnFormula>
    </tableColumn>
    <tableColumn id="111" xr3:uid="{E061025C-CDF7-4C91-AF64-42F835C57C96}" name="9-May" dataDxfId="92">
      <calculatedColumnFormula>MAX(0,(md!AT2-md!AS2))</calculatedColumnFormula>
    </tableColumn>
    <tableColumn id="134" xr3:uid="{AE616B94-71FE-467D-86B4-667F51C6B88F}" name="10-May" dataDxfId="91">
      <calculatedColumnFormula>MAX(0,(md!AU2-md!AT2))</calculatedColumnFormula>
    </tableColumn>
    <tableColumn id="135" xr3:uid="{6BB6B4AF-1198-44B7-83CE-176610757419}" name="11-May" dataDxfId="90">
      <calculatedColumnFormula>MAX(0,(md!AV2-md!AU2))</calculatedColumnFormula>
    </tableColumn>
    <tableColumn id="136" xr3:uid="{F8A39F33-5023-41AB-91DB-0BCFDE57C6C1}" name="12-May" dataDxfId="89">
      <calculatedColumnFormula>MAX(0,(md!AW2-md!AV2))</calculatedColumnFormula>
    </tableColumn>
    <tableColumn id="137" xr3:uid="{0676A9AE-3A86-4158-9689-DD58082C1506}" name="13-May" dataDxfId="88">
      <calculatedColumnFormula>MAX(0,(md!AX2-md!AW2))</calculatedColumnFormula>
    </tableColumn>
    <tableColumn id="138" xr3:uid="{BE92BDB9-5A19-4036-B052-510BC75BF308}" name="14-May" dataDxfId="87">
      <calculatedColumnFormula>MAX(0,(md!AY2-md!AX2))</calculatedColumnFormula>
    </tableColumn>
    <tableColumn id="139" xr3:uid="{131F58F1-2C6B-4B17-ABD9-FC3D31544029}" name="15-May" dataDxfId="86">
      <calculatedColumnFormula>MAX(0,(md!AZ2-md!AY2))</calculatedColumnFormula>
    </tableColumn>
    <tableColumn id="140" xr3:uid="{F9D8DFE8-4BF8-498E-99E2-6B007456B7F4}" name="16-May" dataDxfId="85">
      <calculatedColumnFormula>MAX(0,(md!BA2-md!AZ2))</calculatedColumnFormula>
    </tableColumn>
    <tableColumn id="141" xr3:uid="{850888F3-D54B-4B4C-99E1-BA7B9E46EE02}" name="17-May" dataDxfId="84">
      <calculatedColumnFormula>MAX(0,(md!BB2-md!BA2))</calculatedColumnFormula>
    </tableColumn>
    <tableColumn id="142" xr3:uid="{4699F9BE-7F39-4078-AB3E-B50D7A10B837}" name="18-May" dataDxfId="83">
      <calculatedColumnFormula>MAX(0,(md!BC2-md!BB2))</calculatedColumnFormula>
    </tableColumn>
    <tableColumn id="143" xr3:uid="{8BFDF52E-6DAB-4C58-BC98-15836D8A7B57}" name="19-May" dataDxfId="82">
      <calculatedColumnFormula>MAX(0,(md!BD2-md!BC2))</calculatedColumnFormula>
    </tableColumn>
    <tableColumn id="144" xr3:uid="{688B7008-25D3-429E-886B-50AE8A87C074}" name="20-May" dataDxfId="81">
      <calculatedColumnFormula>MAX(0,(md!BE2-md!BD2))</calculatedColumnFormula>
    </tableColumn>
    <tableColumn id="145" xr3:uid="{A7814F0A-A83A-4398-B038-10389D9E6616}" name="21-May" dataDxfId="80">
      <calculatedColumnFormula>MAX(0,(md!BF2-md!BE2))</calculatedColumnFormula>
    </tableColumn>
    <tableColumn id="146" xr3:uid="{E1B45AD0-EC1B-4E08-BFCF-ABEC66AEDA32}" name="22-May" dataDxfId="79">
      <calculatedColumnFormula>MAX(0,(md!BG2-md!BF2))</calculatedColumnFormula>
    </tableColumn>
    <tableColumn id="147" xr3:uid="{2D30F07E-4A4C-44CC-9488-8B6A8CC75726}" name="23-May" dataDxfId="78">
      <calculatedColumnFormula>MAX(0,(md!BH2-md!BG2))</calculatedColumnFormula>
    </tableColumn>
    <tableColumn id="148" xr3:uid="{78F7EC10-89A8-4EEB-9067-BE4A88B0565A}" name="24-May" dataDxfId="77">
      <calculatedColumnFormula>MAX(0,(md!BI2-md!BH2))</calculatedColumnFormula>
    </tableColumn>
    <tableColumn id="149" xr3:uid="{AC298BAD-F13B-4803-8CBB-7A22C58F269E}" name="25-May" dataDxfId="76">
      <calculatedColumnFormula>MAX(0,(md!BJ2-md!BI2))</calculatedColumnFormula>
    </tableColumn>
    <tableColumn id="150" xr3:uid="{8BCAA082-E4E6-4619-8E56-A97B1FF4DA44}" name="26-May" dataDxfId="75">
      <calculatedColumnFormula>MAX(0,(md!BK2-md!BJ2))</calculatedColumnFormula>
    </tableColumn>
    <tableColumn id="151" xr3:uid="{4B648A3F-3FCE-4C12-A50A-9BA09CA2697D}" name="27-May" dataDxfId="74">
      <calculatedColumnFormula>MAX(0,(md!BL2-md!BK2))</calculatedColumnFormula>
    </tableColumn>
    <tableColumn id="152" xr3:uid="{08604342-CE44-4618-A009-2731984B9556}" name="28-May" dataDxfId="73">
      <calculatedColumnFormula>MAX(0,(md!BM2-md!BL2))</calculatedColumnFormula>
    </tableColumn>
    <tableColumn id="153" xr3:uid="{DC12CF48-1275-46AA-8DAC-6A196EDD8425}" name="29-May" dataDxfId="72">
      <calculatedColumnFormula>MAX(0,(md!BN2-md!BM2))</calculatedColumnFormula>
    </tableColumn>
    <tableColumn id="154" xr3:uid="{95A3B7F7-AC6C-4005-9B4D-70C3E3528929}" name="30-May" dataDxfId="71">
      <calculatedColumnFormula>MAX(0,(md!BO2-md!BN2))</calculatedColumnFormula>
    </tableColumn>
    <tableColumn id="155" xr3:uid="{944A9E83-F75D-4D8B-AD2C-0A52AF055690}" name="31-May" dataDxfId="70">
      <calculatedColumnFormula>MAX(0,(md!BP2-md!BO2))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R5" sqref="R5"/>
    </sheetView>
  </sheetViews>
  <sheetFormatPr defaultRowHeight="14.5" x14ac:dyDescent="0.35"/>
  <cols>
    <col min="1" max="1" width="16.54296875" style="10" bestFit="1" customWidth="1"/>
    <col min="2" max="14" width="6.26953125" style="10" customWidth="1"/>
    <col min="15" max="81" width="6" style="10" customWidth="1"/>
    <col min="82" max="16384" width="8.7265625" style="10"/>
  </cols>
  <sheetData>
    <row r="1" spans="1:81" ht="39" x14ac:dyDescent="0.3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3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</row>
    <row r="3" spans="1:81" x14ac:dyDescent="0.3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</row>
    <row r="4" spans="1:81" x14ac:dyDescent="0.35">
      <c r="A4" s="10" t="s">
        <v>247</v>
      </c>
    </row>
    <row r="5" spans="1:81" x14ac:dyDescent="0.3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</row>
    <row r="8" spans="1:81" x14ac:dyDescent="0.35">
      <c r="A8" s="10" t="s">
        <v>252</v>
      </c>
      <c r="B8" s="9" t="s">
        <v>251</v>
      </c>
    </row>
    <row r="34" spans="2:18" x14ac:dyDescent="0.35">
      <c r="B34" s="2"/>
    </row>
    <row r="35" spans="2:18" x14ac:dyDescent="0.35">
      <c r="B35" s="2"/>
    </row>
    <row r="36" spans="2:18" x14ac:dyDescent="0.35">
      <c r="B36" s="2"/>
    </row>
    <row r="37" spans="2:18" x14ac:dyDescent="0.35">
      <c r="B37" s="2"/>
    </row>
    <row r="38" spans="2:18" x14ac:dyDescent="0.35">
      <c r="B38" s="2"/>
    </row>
    <row r="39" spans="2:18" x14ac:dyDescent="0.35">
      <c r="B39" s="2"/>
    </row>
    <row r="40" spans="2:18" x14ac:dyDescent="0.35">
      <c r="B40" s="2"/>
      <c r="R40" s="2"/>
    </row>
    <row r="41" spans="2:18" x14ac:dyDescent="0.35">
      <c r="B41" s="2"/>
    </row>
    <row r="42" spans="2:18" x14ac:dyDescent="0.35">
      <c r="B42" s="2"/>
    </row>
    <row r="43" spans="2:18" x14ac:dyDescent="0.35">
      <c r="B43" s="2"/>
    </row>
    <row r="44" spans="2:18" x14ac:dyDescent="0.35">
      <c r="B44" s="2"/>
    </row>
    <row r="45" spans="2:18" x14ac:dyDescent="0.35">
      <c r="B45" s="2"/>
    </row>
    <row r="46" spans="2:18" x14ac:dyDescent="0.3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29"/>
  <sheetViews>
    <sheetView zoomScale="60" zoomScaleNormal="60" workbookViewId="0">
      <selection activeCell="F25" sqref="F25"/>
    </sheetView>
  </sheetViews>
  <sheetFormatPr defaultRowHeight="14.5" x14ac:dyDescent="0.35"/>
  <cols>
    <col min="1" max="1" width="16.54296875" bestFit="1" customWidth="1"/>
    <col min="2" max="68" width="6" customWidth="1"/>
  </cols>
  <sheetData>
    <row r="1" spans="1:68" ht="39" x14ac:dyDescent="0.3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35">
      <c r="A2" s="1" t="s">
        <v>162</v>
      </c>
      <c r="B2">
        <v>41</v>
      </c>
      <c r="C2" s="10">
        <v>63</v>
      </c>
      <c r="D2">
        <v>88</v>
      </c>
      <c r="E2">
        <v>99</v>
      </c>
    </row>
    <row r="3" spans="1:68" x14ac:dyDescent="0.35">
      <c r="A3" s="1" t="s">
        <v>163</v>
      </c>
      <c r="B3">
        <v>72</v>
      </c>
      <c r="C3" s="10">
        <v>88</v>
      </c>
      <c r="D3">
        <v>112</v>
      </c>
      <c r="E3">
        <v>129</v>
      </c>
    </row>
    <row r="4" spans="1:68" x14ac:dyDescent="0.35">
      <c r="A4" s="1" t="s">
        <v>164</v>
      </c>
      <c r="B4">
        <v>81</v>
      </c>
      <c r="C4" s="10">
        <v>103</v>
      </c>
      <c r="D4">
        <v>141</v>
      </c>
      <c r="E4">
        <v>162</v>
      </c>
    </row>
    <row r="5" spans="1:68" x14ac:dyDescent="0.35">
      <c r="A5" s="1" t="s">
        <v>165</v>
      </c>
      <c r="B5">
        <v>7</v>
      </c>
      <c r="C5" s="10">
        <v>9</v>
      </c>
      <c r="D5">
        <v>8</v>
      </c>
      <c r="E5">
        <v>10</v>
      </c>
    </row>
    <row r="6" spans="1:68" x14ac:dyDescent="0.35">
      <c r="A6" s="1" t="s">
        <v>21</v>
      </c>
      <c r="B6">
        <v>1</v>
      </c>
      <c r="C6" s="10">
        <v>1</v>
      </c>
      <c r="D6">
        <v>1</v>
      </c>
      <c r="E6">
        <v>3</v>
      </c>
    </row>
    <row r="7" spans="1:68" x14ac:dyDescent="0.35">
      <c r="A7" s="1" t="s">
        <v>23</v>
      </c>
      <c r="B7">
        <v>7</v>
      </c>
      <c r="C7" s="10">
        <v>9</v>
      </c>
      <c r="D7">
        <v>10</v>
      </c>
      <c r="E7">
        <v>82</v>
      </c>
    </row>
    <row r="8" spans="1:68" x14ac:dyDescent="0.35">
      <c r="A8" s="1" t="s">
        <v>166</v>
      </c>
      <c r="B8">
        <v>4</v>
      </c>
      <c r="C8" s="10">
        <v>9</v>
      </c>
      <c r="D8">
        <v>13</v>
      </c>
      <c r="E8">
        <v>13</v>
      </c>
    </row>
    <row r="9" spans="1:68" x14ac:dyDescent="0.35">
      <c r="A9" s="1" t="s">
        <v>167</v>
      </c>
      <c r="B9">
        <v>10</v>
      </c>
      <c r="C9" s="10">
        <v>17</v>
      </c>
      <c r="D9">
        <v>21</v>
      </c>
      <c r="E9">
        <v>28</v>
      </c>
    </row>
    <row r="10" spans="1:68" x14ac:dyDescent="0.35">
      <c r="A10" s="1" t="s">
        <v>104</v>
      </c>
      <c r="B10">
        <v>14</v>
      </c>
      <c r="C10" s="10">
        <v>15</v>
      </c>
      <c r="D10">
        <v>22</v>
      </c>
      <c r="E10">
        <v>24</v>
      </c>
    </row>
    <row r="11" spans="1:68" x14ac:dyDescent="0.35">
      <c r="A11" s="1" t="s">
        <v>168</v>
      </c>
      <c r="B11">
        <v>3</v>
      </c>
      <c r="C11" s="10">
        <v>3</v>
      </c>
      <c r="D11">
        <v>3</v>
      </c>
      <c r="E11">
        <v>3</v>
      </c>
    </row>
    <row r="12" spans="1:68" x14ac:dyDescent="0.35">
      <c r="A12" s="1" t="s">
        <v>169</v>
      </c>
      <c r="B12">
        <v>9</v>
      </c>
      <c r="C12" s="10">
        <v>18</v>
      </c>
      <c r="D12">
        <v>21</v>
      </c>
      <c r="E12">
        <v>23</v>
      </c>
    </row>
    <row r="13" spans="1:68" x14ac:dyDescent="0.35">
      <c r="A13" s="1" t="s">
        <v>170</v>
      </c>
      <c r="B13">
        <v>49</v>
      </c>
      <c r="C13" s="10">
        <v>62</v>
      </c>
      <c r="D13">
        <v>73</v>
      </c>
      <c r="E13">
        <v>81</v>
      </c>
    </row>
    <row r="14" spans="1:68" x14ac:dyDescent="0.35">
      <c r="A14" s="1" t="s">
        <v>171</v>
      </c>
      <c r="B14">
        <v>1</v>
      </c>
      <c r="C14" s="10">
        <v>2</v>
      </c>
      <c r="D14">
        <v>2</v>
      </c>
      <c r="E14">
        <v>3</v>
      </c>
    </row>
    <row r="15" spans="1:68" x14ac:dyDescent="0.35">
      <c r="A15" s="1" t="s">
        <v>115</v>
      </c>
      <c r="B15">
        <v>164</v>
      </c>
      <c r="C15" s="10">
        <v>208</v>
      </c>
      <c r="D15">
        <v>255</v>
      </c>
      <c r="E15">
        <v>301</v>
      </c>
    </row>
    <row r="16" spans="1:68" x14ac:dyDescent="0.35">
      <c r="A16" s="1" t="s">
        <v>172</v>
      </c>
      <c r="B16">
        <v>101</v>
      </c>
      <c r="C16" s="10">
        <v>148</v>
      </c>
      <c r="D16">
        <v>196</v>
      </c>
      <c r="E16">
        <v>247</v>
      </c>
    </row>
    <row r="17" spans="1:68" x14ac:dyDescent="0.35">
      <c r="A17" s="1" t="s">
        <v>173</v>
      </c>
      <c r="B17">
        <v>1</v>
      </c>
      <c r="C17" s="10">
        <v>1</v>
      </c>
      <c r="D17">
        <v>1</v>
      </c>
      <c r="E17">
        <v>4</v>
      </c>
    </row>
    <row r="18" spans="1:68" x14ac:dyDescent="0.35">
      <c r="A18" s="1" t="s">
        <v>174</v>
      </c>
      <c r="B18">
        <v>4</v>
      </c>
      <c r="C18" s="10">
        <v>4</v>
      </c>
      <c r="D18">
        <v>8</v>
      </c>
      <c r="E18">
        <v>9</v>
      </c>
    </row>
    <row r="19" spans="1:68" x14ac:dyDescent="0.35">
      <c r="A19" s="1" t="s">
        <v>175</v>
      </c>
      <c r="B19">
        <v>1</v>
      </c>
      <c r="C19" s="10">
        <v>1</v>
      </c>
      <c r="D19">
        <v>1</v>
      </c>
      <c r="E19">
        <v>1</v>
      </c>
    </row>
    <row r="20" spans="1:68" x14ac:dyDescent="0.35">
      <c r="A20" s="1" t="s">
        <v>176</v>
      </c>
      <c r="B20">
        <v>1</v>
      </c>
      <c r="C20" s="10">
        <v>1</v>
      </c>
      <c r="D20">
        <v>2</v>
      </c>
      <c r="E20">
        <v>3</v>
      </c>
    </row>
    <row r="21" spans="1:68" x14ac:dyDescent="0.35">
      <c r="A21" s="1" t="s">
        <v>131</v>
      </c>
      <c r="B21">
        <v>2</v>
      </c>
      <c r="C21" s="10">
        <v>5</v>
      </c>
      <c r="D21">
        <v>6</v>
      </c>
      <c r="E21">
        <v>6</v>
      </c>
    </row>
    <row r="22" spans="1:68" x14ac:dyDescent="0.35">
      <c r="A22" s="1" t="s">
        <v>177</v>
      </c>
      <c r="B22">
        <v>5</v>
      </c>
      <c r="C22" s="10">
        <v>5</v>
      </c>
      <c r="D22">
        <v>6</v>
      </c>
      <c r="E22">
        <v>6</v>
      </c>
    </row>
    <row r="23" spans="1:68" x14ac:dyDescent="0.35">
      <c r="A23" s="1" t="s">
        <v>178</v>
      </c>
      <c r="B23">
        <v>2</v>
      </c>
      <c r="C23" s="10">
        <v>2</v>
      </c>
      <c r="D23">
        <v>2</v>
      </c>
      <c r="E23">
        <v>2</v>
      </c>
    </row>
    <row r="25" spans="1:68" x14ac:dyDescent="0.35">
      <c r="A25" t="s">
        <v>157</v>
      </c>
      <c r="B25">
        <f>SUM(md[26-Mar])</f>
        <v>580</v>
      </c>
      <c r="C25">
        <f>SUM(md[27-Mar])</f>
        <v>774</v>
      </c>
      <c r="D25" s="10">
        <f>SUM(md[28-Mar])</f>
        <v>992</v>
      </c>
      <c r="E25" s="10">
        <f>SUM(md[29-Mar])</f>
        <v>1239</v>
      </c>
      <c r="F25" s="10">
        <f>SUM(md[30-Mar])</f>
        <v>0</v>
      </c>
      <c r="G25" s="10">
        <f>SUM(md[31-Mar])</f>
        <v>0</v>
      </c>
      <c r="H25" s="10">
        <f>SUM(md[1-Apr])</f>
        <v>0</v>
      </c>
      <c r="I25" s="10">
        <f>SUM(md[2-Apr])</f>
        <v>0</v>
      </c>
      <c r="J25" s="10">
        <f>SUM(md[3-Apr])</f>
        <v>0</v>
      </c>
      <c r="K25" s="10">
        <f>SUM(md[4-Apr])</f>
        <v>0</v>
      </c>
      <c r="L25" s="10">
        <f>SUM(md[5-Apr])</f>
        <v>0</v>
      </c>
      <c r="M25" s="10">
        <f>SUM(md[6-Apr])</f>
        <v>0</v>
      </c>
      <c r="N25" s="10">
        <f>SUM(md[7-Apr])</f>
        <v>0</v>
      </c>
      <c r="O25" s="10">
        <f>SUM(md[8-Apr])</f>
        <v>0</v>
      </c>
      <c r="P25" s="10">
        <f>SUM(md[9-Apr])</f>
        <v>0</v>
      </c>
      <c r="Q25" s="10">
        <f>SUM(md[10-Apr])</f>
        <v>0</v>
      </c>
      <c r="R25" s="10">
        <f>SUM(md[11-Apr])</f>
        <v>0</v>
      </c>
      <c r="S25" s="10">
        <f>SUM(md[12-Apr])</f>
        <v>0</v>
      </c>
      <c r="T25" s="10">
        <f>SUM(md[13-Apr])</f>
        <v>0</v>
      </c>
      <c r="U25" s="10">
        <f>SUM(md[14-Apr])</f>
        <v>0</v>
      </c>
      <c r="V25" s="10">
        <f>SUM(md[15-Apr])</f>
        <v>0</v>
      </c>
      <c r="W25" s="10">
        <f>SUM(md[16-Apr])</f>
        <v>0</v>
      </c>
      <c r="X25" s="10">
        <f>SUM(md[17-Apr])</f>
        <v>0</v>
      </c>
      <c r="Y25" s="10">
        <f>SUM(md[18-Apr])</f>
        <v>0</v>
      </c>
      <c r="Z25" s="10">
        <f>SUM(md[19-Apr])</f>
        <v>0</v>
      </c>
      <c r="AA25" s="10">
        <f>SUM(md[20-Apr])</f>
        <v>0</v>
      </c>
      <c r="AB25" s="10">
        <f>SUM(md[21-Apr])</f>
        <v>0</v>
      </c>
      <c r="AC25" s="10">
        <f>SUM(md[22-Apr])</f>
        <v>0</v>
      </c>
      <c r="AD25" s="10">
        <f>SUM(md[23-Apr])</f>
        <v>0</v>
      </c>
      <c r="AE25" s="10">
        <f>SUM(md[24-Apr])</f>
        <v>0</v>
      </c>
      <c r="AF25" s="10">
        <f>SUM(md[25-Apr])</f>
        <v>0</v>
      </c>
      <c r="AG25" s="10">
        <f>SUM(md[26-Apr])</f>
        <v>0</v>
      </c>
      <c r="AH25" s="10">
        <f>SUM(md[27-Apr])</f>
        <v>0</v>
      </c>
      <c r="AI25" s="10">
        <f>SUM(md[28-Apr])</f>
        <v>0</v>
      </c>
      <c r="AJ25" s="10">
        <f>SUM(md[29-Apr])</f>
        <v>0</v>
      </c>
      <c r="AK25" s="10">
        <f>SUM(md[30-Apr])</f>
        <v>0</v>
      </c>
      <c r="AL25" s="10">
        <f>SUM(md[1-May])</f>
        <v>0</v>
      </c>
      <c r="AM25" s="10">
        <f>SUM(md[2-May])</f>
        <v>0</v>
      </c>
      <c r="AN25" s="10">
        <f>SUM(md[3-May])</f>
        <v>0</v>
      </c>
      <c r="AO25" s="10">
        <f>SUM(md[4-May])</f>
        <v>0</v>
      </c>
      <c r="AP25" s="10">
        <f>SUM(md[5-May])</f>
        <v>0</v>
      </c>
      <c r="AQ25" s="10">
        <f>SUM(md[6-May])</f>
        <v>0</v>
      </c>
      <c r="AR25" s="10">
        <f>SUM(md[7-May])</f>
        <v>0</v>
      </c>
      <c r="AS25" s="10">
        <f>SUM(md[8-May])</f>
        <v>0</v>
      </c>
      <c r="AT25" s="10">
        <f>SUM(md[9-May])</f>
        <v>0</v>
      </c>
      <c r="AU25" s="10">
        <f>SUM(md[10-May])</f>
        <v>0</v>
      </c>
      <c r="AV25" s="10">
        <f>SUM(md[11-May])</f>
        <v>0</v>
      </c>
      <c r="AW25" s="10">
        <f>SUM(md[12-May])</f>
        <v>0</v>
      </c>
      <c r="AX25" s="10">
        <f>SUM(md[13-May])</f>
        <v>0</v>
      </c>
      <c r="AY25" s="10">
        <f>SUM(md[14-May])</f>
        <v>0</v>
      </c>
      <c r="AZ25" s="10">
        <f>SUM(md[15-May])</f>
        <v>0</v>
      </c>
      <c r="BA25" s="10">
        <f>SUM(md[16-May])</f>
        <v>0</v>
      </c>
      <c r="BB25" s="10">
        <f>SUM(md[17-May])</f>
        <v>0</v>
      </c>
      <c r="BC25" s="10">
        <f>SUM(md[18-May])</f>
        <v>0</v>
      </c>
      <c r="BD25" s="10">
        <f>SUM(md[19-May])</f>
        <v>0</v>
      </c>
      <c r="BE25" s="10">
        <f>SUM(md[20-May])</f>
        <v>0</v>
      </c>
      <c r="BF25" s="10">
        <f>SUM(md[21-May])</f>
        <v>0</v>
      </c>
      <c r="BG25" s="10">
        <f>SUM(md[22-May])</f>
        <v>0</v>
      </c>
      <c r="BH25" s="10">
        <f>SUM(md[23-May])</f>
        <v>0</v>
      </c>
      <c r="BI25" s="10">
        <f>SUM(md[24-May])</f>
        <v>0</v>
      </c>
      <c r="BJ25" s="10">
        <f>SUM(md[25-May])</f>
        <v>0</v>
      </c>
      <c r="BK25" s="10">
        <f>SUM(md[26-May])</f>
        <v>0</v>
      </c>
      <c r="BL25" s="10">
        <f>SUM(md[27-May])</f>
        <v>0</v>
      </c>
      <c r="BM25" s="10">
        <f>SUM(md[28-May])</f>
        <v>0</v>
      </c>
      <c r="BN25" s="10">
        <f>SUM(md[29-May])</f>
        <v>0</v>
      </c>
      <c r="BO25" s="10">
        <f>SUM(md[30-May])</f>
        <v>0</v>
      </c>
      <c r="BP25" s="10">
        <f>SUM(md[31-May])</f>
        <v>0</v>
      </c>
    </row>
    <row r="26" spans="1:68" x14ac:dyDescent="0.35">
      <c r="A26" t="s">
        <v>247</v>
      </c>
      <c r="B26">
        <v>132</v>
      </c>
      <c r="C26">
        <v>0</v>
      </c>
      <c r="D26" s="10">
        <v>226</v>
      </c>
      <c r="E26" s="10">
        <v>277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</row>
    <row r="27" spans="1:68" x14ac:dyDescent="0.35">
      <c r="A27" t="s">
        <v>159</v>
      </c>
      <c r="B27">
        <v>4</v>
      </c>
      <c r="C27">
        <v>5</v>
      </c>
      <c r="D27" s="10">
        <v>5</v>
      </c>
      <c r="E27" s="10">
        <v>10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</row>
    <row r="29" spans="1:68" x14ac:dyDescent="0.35">
      <c r="A29" t="s">
        <v>248</v>
      </c>
      <c r="B29" s="9" t="s">
        <v>250</v>
      </c>
    </row>
  </sheetData>
  <phoneticPr fontId="1" type="noConversion"/>
  <conditionalFormatting sqref="B2:B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U141"/>
  <sheetViews>
    <sheetView topLeftCell="A37" zoomScale="60" zoomScaleNormal="60" workbookViewId="0">
      <selection activeCell="I137" sqref="I137"/>
    </sheetView>
  </sheetViews>
  <sheetFormatPr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" style="10" customWidth="1"/>
    <col min="73" max="16384" width="8.7265625" style="10"/>
  </cols>
  <sheetData>
    <row r="1" spans="1:73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3" x14ac:dyDescent="0.3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BU2" s="2">
        <v>43915</v>
      </c>
    </row>
    <row r="3" spans="1:73" x14ac:dyDescent="0.35">
      <c r="A3" s="21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BU3" s="2">
        <v>43916</v>
      </c>
    </row>
    <row r="4" spans="1:73" x14ac:dyDescent="0.35">
      <c r="A4" s="22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BU4" s="2">
        <v>43917</v>
      </c>
    </row>
    <row r="5" spans="1:73" x14ac:dyDescent="0.35">
      <c r="A5" s="22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BU5" s="2">
        <v>43918</v>
      </c>
    </row>
    <row r="6" spans="1:73" x14ac:dyDescent="0.35">
      <c r="A6" s="22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BU6" s="2">
        <v>43919</v>
      </c>
    </row>
    <row r="7" spans="1:73" x14ac:dyDescent="0.35">
      <c r="A7" s="22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BU7" s="2">
        <v>43920</v>
      </c>
    </row>
    <row r="8" spans="1:73" x14ac:dyDescent="0.35">
      <c r="A8" s="23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BU8" s="2">
        <v>43921</v>
      </c>
    </row>
    <row r="9" spans="1:73" x14ac:dyDescent="0.3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BU9" s="2">
        <v>43922</v>
      </c>
    </row>
    <row r="10" spans="1:73" x14ac:dyDescent="0.35">
      <c r="A10" s="21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BU10" s="2">
        <v>43923</v>
      </c>
    </row>
    <row r="11" spans="1:73" x14ac:dyDescent="0.35">
      <c r="A11" s="22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BU11" s="2">
        <v>43924</v>
      </c>
    </row>
    <row r="12" spans="1:73" x14ac:dyDescent="0.35">
      <c r="A12" s="22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BU12" s="2">
        <v>43925</v>
      </c>
    </row>
    <row r="13" spans="1:73" x14ac:dyDescent="0.35">
      <c r="A13" s="22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BU13" s="2">
        <v>43926</v>
      </c>
    </row>
    <row r="14" spans="1:73" x14ac:dyDescent="0.35">
      <c r="A14" s="22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BU14" s="2">
        <v>43927</v>
      </c>
    </row>
    <row r="15" spans="1:73" x14ac:dyDescent="0.35">
      <c r="A15" s="22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BU15" s="2">
        <v>43928</v>
      </c>
    </row>
    <row r="16" spans="1:73" x14ac:dyDescent="0.35">
      <c r="A16" s="22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BU16" s="2">
        <v>43929</v>
      </c>
    </row>
    <row r="17" spans="1:73" x14ac:dyDescent="0.35">
      <c r="A17" s="22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BU17" s="2">
        <v>43930</v>
      </c>
    </row>
    <row r="18" spans="1:73" x14ac:dyDescent="0.35">
      <c r="A18" s="22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BU18" s="2">
        <v>43931</v>
      </c>
    </row>
    <row r="19" spans="1:73" x14ac:dyDescent="0.35">
      <c r="A19" s="23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BU19" s="2">
        <v>43932</v>
      </c>
    </row>
    <row r="20" spans="1:73" x14ac:dyDescent="0.35">
      <c r="A20" s="18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BU20" s="2">
        <v>43933</v>
      </c>
    </row>
    <row r="21" spans="1:73" x14ac:dyDescent="0.35">
      <c r="A21" s="19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BU21" s="2">
        <v>43934</v>
      </c>
    </row>
    <row r="22" spans="1:73" x14ac:dyDescent="0.35">
      <c r="A22" s="19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BU22" s="2">
        <v>43935</v>
      </c>
    </row>
    <row r="23" spans="1:73" x14ac:dyDescent="0.35">
      <c r="A23" s="19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BU23" s="2">
        <v>43936</v>
      </c>
    </row>
    <row r="24" spans="1:73" x14ac:dyDescent="0.35">
      <c r="A24" s="20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BU24" s="2">
        <v>43937</v>
      </c>
    </row>
    <row r="25" spans="1:73" x14ac:dyDescent="0.3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BU25" s="2">
        <v>43938</v>
      </c>
    </row>
    <row r="26" spans="1:73" x14ac:dyDescent="0.35">
      <c r="A26" s="18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BU26" s="2">
        <v>43939</v>
      </c>
    </row>
    <row r="27" spans="1:73" x14ac:dyDescent="0.35">
      <c r="A27" s="19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BU27" s="2">
        <v>43940</v>
      </c>
    </row>
    <row r="28" spans="1:73" x14ac:dyDescent="0.35">
      <c r="A28" s="20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BU28" s="2">
        <v>43941</v>
      </c>
    </row>
    <row r="29" spans="1:73" x14ac:dyDescent="0.35">
      <c r="A29" s="21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BU29" s="2">
        <v>43942</v>
      </c>
    </row>
    <row r="30" spans="1:73" x14ac:dyDescent="0.35">
      <c r="A30" s="22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BU30" s="2">
        <v>43943</v>
      </c>
    </row>
    <row r="31" spans="1:73" x14ac:dyDescent="0.35">
      <c r="A31" s="22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BU31" s="2">
        <v>43944</v>
      </c>
    </row>
    <row r="32" spans="1:73" x14ac:dyDescent="0.35">
      <c r="A32" s="23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BU32" s="2">
        <v>43945</v>
      </c>
    </row>
    <row r="33" spans="1:73" x14ac:dyDescent="0.35">
      <c r="A33" s="18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BU33" s="2">
        <v>43946</v>
      </c>
    </row>
    <row r="34" spans="1:73" x14ac:dyDescent="0.35">
      <c r="A34" s="19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BU34" s="2">
        <v>43947</v>
      </c>
    </row>
    <row r="35" spans="1:73" x14ac:dyDescent="0.35">
      <c r="A35" s="19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BU35" s="2">
        <v>43948</v>
      </c>
    </row>
    <row r="36" spans="1:73" x14ac:dyDescent="0.35">
      <c r="A36" s="19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BU36" s="2">
        <v>43949</v>
      </c>
    </row>
    <row r="37" spans="1:73" x14ac:dyDescent="0.35">
      <c r="A37" s="19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BU37" s="2">
        <v>43950</v>
      </c>
    </row>
    <row r="38" spans="1:73" x14ac:dyDescent="0.35">
      <c r="A38" s="19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BU38" s="2">
        <v>43951</v>
      </c>
    </row>
    <row r="39" spans="1:73" x14ac:dyDescent="0.35">
      <c r="A39" s="19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BU39" s="2">
        <v>43952</v>
      </c>
    </row>
    <row r="40" spans="1:73" x14ac:dyDescent="0.35">
      <c r="A40" s="20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BU40" s="2">
        <v>43953</v>
      </c>
    </row>
    <row r="41" spans="1:73" x14ac:dyDescent="0.35">
      <c r="A41" s="21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BU41" s="2">
        <v>43954</v>
      </c>
    </row>
    <row r="42" spans="1:73" x14ac:dyDescent="0.35">
      <c r="A42" s="22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BU42" s="2">
        <v>43955</v>
      </c>
    </row>
    <row r="43" spans="1:73" x14ac:dyDescent="0.35">
      <c r="A43" s="22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BU43" s="2">
        <v>43956</v>
      </c>
    </row>
    <row r="44" spans="1:73" x14ac:dyDescent="0.35">
      <c r="A44" s="23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BU44" s="2">
        <v>43957</v>
      </c>
    </row>
    <row r="45" spans="1:73" x14ac:dyDescent="0.35">
      <c r="A45" s="18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BU45" s="2">
        <v>43958</v>
      </c>
    </row>
    <row r="46" spans="1:73" x14ac:dyDescent="0.35">
      <c r="A46" s="20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BU46" s="2">
        <v>43959</v>
      </c>
    </row>
    <row r="47" spans="1:73" x14ac:dyDescent="0.35">
      <c r="A47" s="21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BU47" s="2">
        <v>43960</v>
      </c>
    </row>
    <row r="48" spans="1:73" x14ac:dyDescent="0.35">
      <c r="A48" s="22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BU48" s="2">
        <v>43961</v>
      </c>
    </row>
    <row r="49" spans="1:73" x14ac:dyDescent="0.35">
      <c r="A49" s="23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BU49" s="2">
        <v>43962</v>
      </c>
    </row>
    <row r="50" spans="1:73" x14ac:dyDescent="0.3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BU50" s="2">
        <v>43963</v>
      </c>
    </row>
    <row r="51" spans="1:73" x14ac:dyDescent="0.3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BU51" s="2">
        <v>43964</v>
      </c>
    </row>
    <row r="52" spans="1:73" x14ac:dyDescent="0.35">
      <c r="A52" s="18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BU52" s="2">
        <v>43965</v>
      </c>
    </row>
    <row r="53" spans="1:73" x14ac:dyDescent="0.35">
      <c r="A53" s="19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BU53" s="2">
        <v>43966</v>
      </c>
    </row>
    <row r="54" spans="1:73" x14ac:dyDescent="0.35">
      <c r="A54" s="19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BU54" s="2">
        <v>43967</v>
      </c>
    </row>
    <row r="55" spans="1:73" x14ac:dyDescent="0.35">
      <c r="A55" s="20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BU55" s="2">
        <v>43968</v>
      </c>
    </row>
    <row r="56" spans="1:73" x14ac:dyDescent="0.35">
      <c r="A56" s="21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BU56" s="2">
        <v>43969</v>
      </c>
    </row>
    <row r="57" spans="1:73" x14ac:dyDescent="0.35">
      <c r="A57" s="22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BU57" s="2">
        <v>43970</v>
      </c>
    </row>
    <row r="58" spans="1:73" x14ac:dyDescent="0.35">
      <c r="A58" s="22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BU58" s="2">
        <v>43971</v>
      </c>
    </row>
    <row r="59" spans="1:73" x14ac:dyDescent="0.35">
      <c r="A59" s="22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BU59" s="2">
        <v>43972</v>
      </c>
    </row>
    <row r="60" spans="1:73" x14ac:dyDescent="0.35">
      <c r="A60" s="22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BU60" s="2">
        <v>43973</v>
      </c>
    </row>
    <row r="61" spans="1:73" x14ac:dyDescent="0.35">
      <c r="A61" s="23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BU61" s="2">
        <v>43974</v>
      </c>
    </row>
    <row r="62" spans="1:73" x14ac:dyDescent="0.3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BU62" s="2">
        <v>43975</v>
      </c>
    </row>
    <row r="63" spans="1:73" x14ac:dyDescent="0.35">
      <c r="A63" s="21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BU63" s="2">
        <v>43976</v>
      </c>
    </row>
    <row r="64" spans="1:73" x14ac:dyDescent="0.35">
      <c r="A64" s="22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BU64" s="2">
        <v>43977</v>
      </c>
    </row>
    <row r="65" spans="1:73" x14ac:dyDescent="0.35">
      <c r="A65" s="22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BU65" s="2">
        <v>43978</v>
      </c>
    </row>
    <row r="66" spans="1:73" x14ac:dyDescent="0.35">
      <c r="A66" s="22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BU66" s="2">
        <v>43979</v>
      </c>
    </row>
    <row r="67" spans="1:73" x14ac:dyDescent="0.35">
      <c r="A67" s="22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BU67" s="2">
        <v>43980</v>
      </c>
    </row>
    <row r="68" spans="1:73" x14ac:dyDescent="0.35">
      <c r="A68" s="22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BU68" s="2">
        <v>43981</v>
      </c>
    </row>
    <row r="69" spans="1:73" x14ac:dyDescent="0.35">
      <c r="A69" s="22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BU69" s="2">
        <v>43982</v>
      </c>
    </row>
    <row r="70" spans="1:73" x14ac:dyDescent="0.35">
      <c r="A70" s="23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</row>
    <row r="71" spans="1:73" x14ac:dyDescent="0.35">
      <c r="A71" s="18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</row>
    <row r="72" spans="1:73" x14ac:dyDescent="0.35">
      <c r="A72" s="19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</row>
    <row r="73" spans="1:73" x14ac:dyDescent="0.35">
      <c r="A73" s="19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</row>
    <row r="74" spans="1:73" x14ac:dyDescent="0.35">
      <c r="A74" s="19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</row>
    <row r="75" spans="1:73" x14ac:dyDescent="0.35">
      <c r="A75" s="20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</row>
    <row r="76" spans="1:73" x14ac:dyDescent="0.3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</row>
    <row r="77" spans="1:73" x14ac:dyDescent="0.35">
      <c r="A77" s="18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</row>
    <row r="78" spans="1:73" x14ac:dyDescent="0.35">
      <c r="A78" s="19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</row>
    <row r="79" spans="1:73" x14ac:dyDescent="0.35">
      <c r="A79" s="19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</row>
    <row r="80" spans="1:73" x14ac:dyDescent="0.35">
      <c r="A80" s="19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</row>
    <row r="81" spans="1:9" x14ac:dyDescent="0.35">
      <c r="A81" s="20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</row>
    <row r="82" spans="1:9" x14ac:dyDescent="0.35">
      <c r="A82" s="21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</row>
    <row r="83" spans="1:9" x14ac:dyDescent="0.35">
      <c r="A83" s="22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</row>
    <row r="84" spans="1:9" x14ac:dyDescent="0.35">
      <c r="A84" s="22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</row>
    <row r="85" spans="1:9" x14ac:dyDescent="0.35">
      <c r="A85" s="22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</row>
    <row r="86" spans="1:9" x14ac:dyDescent="0.35">
      <c r="A86" s="22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</row>
    <row r="87" spans="1:9" x14ac:dyDescent="0.35">
      <c r="A87" s="22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</row>
    <row r="88" spans="1:9" x14ac:dyDescent="0.35">
      <c r="A88" s="23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</row>
    <row r="89" spans="1:9" x14ac:dyDescent="0.35">
      <c r="A89" s="18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</row>
    <row r="90" spans="1:9" x14ac:dyDescent="0.35">
      <c r="A90" s="20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</row>
    <row r="91" spans="1:9" x14ac:dyDescent="0.3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</row>
    <row r="92" spans="1:9" x14ac:dyDescent="0.35">
      <c r="A92" s="18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</row>
    <row r="93" spans="1:9" x14ac:dyDescent="0.35">
      <c r="A93" s="19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</row>
    <row r="94" spans="1:9" x14ac:dyDescent="0.35">
      <c r="A94" s="20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</row>
    <row r="95" spans="1:9" x14ac:dyDescent="0.35">
      <c r="A95" s="21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</row>
    <row r="96" spans="1:9" x14ac:dyDescent="0.35">
      <c r="A96" s="22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</row>
    <row r="97" spans="1:9" x14ac:dyDescent="0.35">
      <c r="A97" s="22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</row>
    <row r="98" spans="1:9" x14ac:dyDescent="0.35">
      <c r="A98" s="22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</row>
    <row r="99" spans="1:9" x14ac:dyDescent="0.35">
      <c r="A99" s="23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</row>
    <row r="100" spans="1:9" x14ac:dyDescent="0.35">
      <c r="A100" s="18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</row>
    <row r="101" spans="1:9" x14ac:dyDescent="0.35">
      <c r="A101" s="19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</row>
    <row r="102" spans="1:9" x14ac:dyDescent="0.35">
      <c r="A102" s="19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</row>
    <row r="103" spans="1:9" x14ac:dyDescent="0.35">
      <c r="A103" s="19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</row>
    <row r="104" spans="1:9" x14ac:dyDescent="0.35">
      <c r="A104" s="20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</row>
    <row r="105" spans="1:9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</row>
    <row r="106" spans="1:9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</row>
    <row r="107" spans="1:9" x14ac:dyDescent="0.35">
      <c r="A107" s="21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</row>
    <row r="108" spans="1:9" x14ac:dyDescent="0.35">
      <c r="A108" s="22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</row>
    <row r="109" spans="1:9" x14ac:dyDescent="0.35">
      <c r="A109" s="23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</row>
    <row r="110" spans="1:9" x14ac:dyDescent="0.35">
      <c r="A110" s="18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</row>
    <row r="111" spans="1:9" x14ac:dyDescent="0.35">
      <c r="A111" s="19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</row>
    <row r="112" spans="1:9" x14ac:dyDescent="0.35">
      <c r="A112" s="19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</row>
    <row r="113" spans="1:9" x14ac:dyDescent="0.35">
      <c r="A113" s="19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</row>
    <row r="114" spans="1:9" x14ac:dyDescent="0.35">
      <c r="A114" s="19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</row>
    <row r="115" spans="1:9" x14ac:dyDescent="0.35">
      <c r="A115" s="20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</row>
    <row r="116" spans="1:9" x14ac:dyDescent="0.35">
      <c r="A116" s="21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</row>
    <row r="117" spans="1:9" x14ac:dyDescent="0.35">
      <c r="A117" s="22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</row>
    <row r="118" spans="1:9" x14ac:dyDescent="0.35">
      <c r="A118" s="22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</row>
    <row r="119" spans="1:9" x14ac:dyDescent="0.35">
      <c r="A119" s="22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</row>
    <row r="120" spans="1:9" x14ac:dyDescent="0.35">
      <c r="A120" s="22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</row>
    <row r="121" spans="1:9" x14ac:dyDescent="0.35">
      <c r="A121" s="22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</row>
    <row r="122" spans="1:9" x14ac:dyDescent="0.35">
      <c r="A122" s="22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</row>
    <row r="123" spans="1:9" x14ac:dyDescent="0.35">
      <c r="A123" s="22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</row>
    <row r="124" spans="1:9" x14ac:dyDescent="0.35">
      <c r="A124" s="22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</row>
    <row r="125" spans="1:9" x14ac:dyDescent="0.35">
      <c r="A125" s="23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</row>
    <row r="126" spans="1:9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</row>
    <row r="127" spans="1:9" x14ac:dyDescent="0.35">
      <c r="A127" s="21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</row>
    <row r="128" spans="1:9" x14ac:dyDescent="0.35">
      <c r="A128" s="22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</row>
    <row r="129" spans="1:72" x14ac:dyDescent="0.35">
      <c r="A129" s="22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</row>
    <row r="130" spans="1:72" x14ac:dyDescent="0.35">
      <c r="A130" s="23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</row>
    <row r="131" spans="1:72" x14ac:dyDescent="0.35">
      <c r="A131" s="18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</row>
    <row r="132" spans="1:72" x14ac:dyDescent="0.35">
      <c r="A132" s="19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</row>
    <row r="133" spans="1:72" x14ac:dyDescent="0.35">
      <c r="A133" s="19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</row>
    <row r="134" spans="1:72" x14ac:dyDescent="0.35">
      <c r="A134" s="20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</row>
    <row r="136" spans="1:72" x14ac:dyDescent="0.3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0</v>
      </c>
      <c r="K136" s="10">
        <f>SUM(va[31-Mar])</f>
        <v>0</v>
      </c>
      <c r="L136" s="10">
        <f>SUM(va[1-Apr])</f>
        <v>0</v>
      </c>
      <c r="M136" s="10">
        <f>SUM(va[2-Apr])</f>
        <v>0</v>
      </c>
      <c r="N136" s="10">
        <f>SUM(va[3-Apr])</f>
        <v>0</v>
      </c>
      <c r="O136" s="10">
        <f>SUM(va[4-Apr])</f>
        <v>0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3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3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3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8"/>
  <sheetViews>
    <sheetView tabSelected="1" zoomScale="60" zoomScaleNormal="60" workbookViewId="0">
      <selection activeCell="K32" sqref="K32"/>
    </sheetView>
  </sheetViews>
  <sheetFormatPr defaultRowHeight="14.5" x14ac:dyDescent="0.35"/>
  <cols>
    <col min="1" max="1" width="11.26953125" bestFit="1" customWidth="1"/>
    <col min="2" max="81" width="6.1796875" customWidth="1"/>
  </cols>
  <sheetData>
    <row r="1" spans="1:81" ht="39" x14ac:dyDescent="0.3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35">
      <c r="A2" s="11" t="s">
        <v>160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0</v>
      </c>
      <c r="T2" s="12">
        <f>MAX(0, (dc!T2-dc!S2))</f>
        <v>0</v>
      </c>
      <c r="U2" s="12">
        <f>MAX(0, (dc!U2-dc!T2))</f>
        <v>0</v>
      </c>
      <c r="V2" s="12">
        <f>MAX(0, (dc!V2-dc!U2))</f>
        <v>0</v>
      </c>
      <c r="W2" s="12">
        <f>MAX(0, (dc!W2-dc!V2))</f>
        <v>0</v>
      </c>
      <c r="X2" s="12">
        <f>MAX(0, (dc!X2-dc!W2))</f>
        <v>0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35">
      <c r="A3" s="10" t="s">
        <v>157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0</v>
      </c>
      <c r="T3" s="12">
        <f>MAX(0, (dc!T3-dc!S3))</f>
        <v>0</v>
      </c>
      <c r="U3" s="12">
        <f>MAX(0, (dc!U3-dc!T3))</f>
        <v>0</v>
      </c>
      <c r="V3" s="12">
        <f>MAX(0, (dc!V3-dc!U3))</f>
        <v>0</v>
      </c>
      <c r="W3" s="12">
        <f>MAX(0, (dc!W3-dc!V3))</f>
        <v>0</v>
      </c>
      <c r="X3" s="12">
        <f>MAX(0, (dc!X3-dc!W3))</f>
        <v>0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35">
      <c r="A4" s="10" t="s">
        <v>247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35">
      <c r="A5" s="10" t="s">
        <v>159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0</v>
      </c>
      <c r="U5" s="12">
        <f>MAX(0, (dc!U5-dc!T5))</f>
        <v>0</v>
      </c>
      <c r="V5" s="12">
        <f>MAX(0, (dc!V5-dc!U5))</f>
        <v>0</v>
      </c>
      <c r="W5" s="12">
        <f>MAX(0, (dc!W5-dc!V5))</f>
        <v>0</v>
      </c>
      <c r="X5" s="12">
        <f>MAX(0, (dc!X5-dc!W5))</f>
        <v>0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x14ac:dyDescent="0.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x14ac:dyDescent="0.35">
      <c r="A8" s="10" t="s">
        <v>252</v>
      </c>
      <c r="B8" s="9" t="s">
        <v>251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</sheetData>
  <conditionalFormatting sqref="B2:CC3 B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E32B2010-16FE-46F4-B9B5-50FF5A7528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P29"/>
  <sheetViews>
    <sheetView zoomScale="60" zoomScaleNormal="60" workbookViewId="0">
      <selection activeCell="F2" sqref="F2"/>
    </sheetView>
  </sheetViews>
  <sheetFormatPr defaultRowHeight="14.5" x14ac:dyDescent="0.35"/>
  <cols>
    <col min="1" max="1" width="15.54296875" bestFit="1" customWidth="1"/>
    <col min="2" max="68" width="6.1796875" style="14" customWidth="1"/>
  </cols>
  <sheetData>
    <row r="1" spans="1:68" ht="39" x14ac:dyDescent="0.35">
      <c r="A1" s="10" t="s">
        <v>161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13" t="s">
        <v>185</v>
      </c>
      <c r="H1" s="13" t="s">
        <v>186</v>
      </c>
      <c r="I1" s="13" t="s">
        <v>187</v>
      </c>
      <c r="J1" s="13" t="s">
        <v>188</v>
      </c>
      <c r="K1" s="13" t="s">
        <v>189</v>
      </c>
      <c r="L1" s="13" t="s">
        <v>190</v>
      </c>
      <c r="M1" s="13" t="s">
        <v>191</v>
      </c>
      <c r="N1" s="13" t="s">
        <v>192</v>
      </c>
      <c r="O1" s="13" t="s">
        <v>193</v>
      </c>
      <c r="P1" s="13" t="s">
        <v>194</v>
      </c>
      <c r="Q1" s="13" t="s">
        <v>195</v>
      </c>
      <c r="R1" s="13" t="s">
        <v>196</v>
      </c>
      <c r="S1" s="13" t="s">
        <v>197</v>
      </c>
      <c r="T1" s="13" t="s">
        <v>198</v>
      </c>
      <c r="U1" s="13" t="s">
        <v>199</v>
      </c>
      <c r="V1" s="13" t="s">
        <v>200</v>
      </c>
      <c r="W1" s="13" t="s">
        <v>201</v>
      </c>
      <c r="X1" s="13" t="s">
        <v>202</v>
      </c>
      <c r="Y1" s="13" t="s">
        <v>203</v>
      </c>
      <c r="Z1" s="13" t="s">
        <v>204</v>
      </c>
      <c r="AA1" s="13" t="s">
        <v>205</v>
      </c>
      <c r="AB1" s="13" t="s">
        <v>206</v>
      </c>
      <c r="AC1" s="13" t="s">
        <v>207</v>
      </c>
      <c r="AD1" s="13" t="s">
        <v>208</v>
      </c>
      <c r="AE1" s="13" t="s">
        <v>209</v>
      </c>
      <c r="AF1" s="13" t="s">
        <v>210</v>
      </c>
      <c r="AG1" s="13" t="s">
        <v>211</v>
      </c>
      <c r="AH1" s="13" t="s">
        <v>212</v>
      </c>
      <c r="AI1" s="13" t="s">
        <v>213</v>
      </c>
      <c r="AJ1" s="13" t="s">
        <v>214</v>
      </c>
      <c r="AK1" s="13" t="s">
        <v>215</v>
      </c>
      <c r="AL1" s="13" t="s">
        <v>216</v>
      </c>
      <c r="AM1" s="13" t="s">
        <v>217</v>
      </c>
      <c r="AN1" s="13" t="s">
        <v>218</v>
      </c>
      <c r="AO1" s="13" t="s">
        <v>219</v>
      </c>
      <c r="AP1" s="13" t="s">
        <v>220</v>
      </c>
      <c r="AQ1" s="13" t="s">
        <v>221</v>
      </c>
      <c r="AR1" s="13" t="s">
        <v>222</v>
      </c>
      <c r="AS1" s="13" t="s">
        <v>223</v>
      </c>
      <c r="AT1" s="13" t="s">
        <v>224</v>
      </c>
      <c r="AU1" s="13" t="s">
        <v>225</v>
      </c>
      <c r="AV1" s="13" t="s">
        <v>226</v>
      </c>
      <c r="AW1" s="13" t="s">
        <v>227</v>
      </c>
      <c r="AX1" s="13" t="s">
        <v>228</v>
      </c>
      <c r="AY1" s="13" t="s">
        <v>229</v>
      </c>
      <c r="AZ1" s="13" t="s">
        <v>230</v>
      </c>
      <c r="BA1" s="13" t="s">
        <v>231</v>
      </c>
      <c r="BB1" s="13" t="s">
        <v>232</v>
      </c>
      <c r="BC1" s="13" t="s">
        <v>233</v>
      </c>
      <c r="BD1" s="13" t="s">
        <v>234</v>
      </c>
      <c r="BE1" s="13" t="s">
        <v>235</v>
      </c>
      <c r="BF1" s="13" t="s">
        <v>236</v>
      </c>
      <c r="BG1" s="13" t="s">
        <v>237</v>
      </c>
      <c r="BH1" s="13" t="s">
        <v>238</v>
      </c>
      <c r="BI1" s="13" t="s">
        <v>239</v>
      </c>
      <c r="BJ1" s="13" t="s">
        <v>240</v>
      </c>
      <c r="BK1" s="13" t="s">
        <v>241</v>
      </c>
      <c r="BL1" s="13" t="s">
        <v>242</v>
      </c>
      <c r="BM1" s="13" t="s">
        <v>243</v>
      </c>
      <c r="BN1" s="13" t="s">
        <v>244</v>
      </c>
      <c r="BO1" s="13" t="s">
        <v>245</v>
      </c>
      <c r="BP1" s="13" t="s">
        <v>246</v>
      </c>
    </row>
    <row r="2" spans="1:68" x14ac:dyDescent="0.35">
      <c r="A2" s="1" t="s">
        <v>162</v>
      </c>
      <c r="B2" s="14">
        <v>0</v>
      </c>
      <c r="C2" s="14">
        <f>MAX(0,(md!C2-md!B2))</f>
        <v>22</v>
      </c>
      <c r="D2" s="14">
        <f>MAX(0,(md!D2-md!C2))</f>
        <v>25</v>
      </c>
      <c r="E2" s="14">
        <f>MAX(0,(md!E2-md!D2))</f>
        <v>11</v>
      </c>
      <c r="F2" s="14">
        <f>MAX(0,(md!F2-md!E2))</f>
        <v>0</v>
      </c>
      <c r="G2" s="14">
        <f>MAX(0,(md!G2-md!F2))</f>
        <v>0</v>
      </c>
      <c r="H2" s="14">
        <f>MAX(0,(md!H2-md!G2))</f>
        <v>0</v>
      </c>
      <c r="I2" s="14">
        <f>MAX(0,(md!I2-md!H2))</f>
        <v>0</v>
      </c>
      <c r="J2" s="14">
        <f>MAX(0,(md!J2-md!I2))</f>
        <v>0</v>
      </c>
      <c r="K2" s="14">
        <f>MAX(0,(md!K2-md!J2))</f>
        <v>0</v>
      </c>
      <c r="L2" s="14">
        <f>MAX(0,(md!L2-md!K2))</f>
        <v>0</v>
      </c>
      <c r="M2" s="14">
        <f>MAX(0,(md!M2-md!L2))</f>
        <v>0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</row>
    <row r="3" spans="1:68" x14ac:dyDescent="0.35">
      <c r="A3" s="1" t="s">
        <v>163</v>
      </c>
      <c r="B3" s="14">
        <v>0</v>
      </c>
      <c r="C3" s="14">
        <f>MAX(0,(md!C3-md!B3))</f>
        <v>16</v>
      </c>
      <c r="D3" s="14">
        <f>MAX(0,(md!D3-md!C3))</f>
        <v>24</v>
      </c>
      <c r="E3" s="14">
        <f>MAX(0,(md!E3-md!D3))</f>
        <v>17</v>
      </c>
      <c r="F3" s="14">
        <f>MAX(0,(md!F3-md!E3))</f>
        <v>0</v>
      </c>
      <c r="G3" s="14">
        <f>MAX(0,(md!G3-md!F3))</f>
        <v>0</v>
      </c>
      <c r="H3" s="14">
        <f>MAX(0,(md!H3-md!G3))</f>
        <v>0</v>
      </c>
      <c r="I3" s="14">
        <f>MAX(0,(md!I3-md!H3))</f>
        <v>0</v>
      </c>
      <c r="J3" s="14">
        <f>MAX(0,(md!J3-md!I3))</f>
        <v>0</v>
      </c>
      <c r="K3" s="14">
        <f>MAX(0,(md!K3-md!J3))</f>
        <v>0</v>
      </c>
      <c r="L3" s="14">
        <f>MAX(0,(md!L3-md!K3))</f>
        <v>0</v>
      </c>
      <c r="M3" s="14">
        <f>MAX(0,(md!M3-md!L3))</f>
        <v>0</v>
      </c>
      <c r="N3" s="14">
        <f>MAX(0,(md!N3-md!M3))</f>
        <v>0</v>
      </c>
      <c r="O3" s="14">
        <f>MAX(0,(md!O3-md!N3))</f>
        <v>0</v>
      </c>
      <c r="P3" s="14">
        <f>MAX(0,(md!P3-md!O3))</f>
        <v>0</v>
      </c>
      <c r="Q3" s="14">
        <f>MAX(0,(md!Q3-md!P3))</f>
        <v>0</v>
      </c>
      <c r="R3" s="14">
        <f>MAX(0,(md!R3-md!Q3))</f>
        <v>0</v>
      </c>
      <c r="S3" s="14">
        <f>MAX(0,(md!S3-md!R3))</f>
        <v>0</v>
      </c>
      <c r="T3" s="14">
        <f>MAX(0,(md!T3-md!S3))</f>
        <v>0</v>
      </c>
      <c r="U3" s="14">
        <f>MAX(0,(md!U3-md!T3))</f>
        <v>0</v>
      </c>
      <c r="V3" s="14">
        <f>MAX(0,(md!V3-md!U3))</f>
        <v>0</v>
      </c>
      <c r="W3" s="14">
        <f>MAX(0,(md!W3-md!V3))</f>
        <v>0</v>
      </c>
      <c r="X3" s="14">
        <f>MAX(0,(md!X3-md!W3))</f>
        <v>0</v>
      </c>
      <c r="Y3" s="14">
        <f>MAX(0,(md!Y3-md!X3))</f>
        <v>0</v>
      </c>
      <c r="Z3" s="14">
        <f>MAX(0,(md!Z3-md!Y3))</f>
        <v>0</v>
      </c>
      <c r="AA3" s="14">
        <f>MAX(0,(md!AA3-md!Z3))</f>
        <v>0</v>
      </c>
      <c r="AB3" s="14">
        <f>MAX(0,(md!AB3-md!AA3))</f>
        <v>0</v>
      </c>
      <c r="AC3" s="14">
        <f>MAX(0,(md!AC3-md!AB3))</f>
        <v>0</v>
      </c>
      <c r="AD3" s="14">
        <f>MAX(0,(md!AD3-md!AC3))</f>
        <v>0</v>
      </c>
      <c r="AE3" s="14">
        <f>MAX(0,(md!AE3-md!AD3))</f>
        <v>0</v>
      </c>
      <c r="AF3" s="14">
        <f>MAX(0,(md!AF3-md!AE3))</f>
        <v>0</v>
      </c>
      <c r="AG3" s="14">
        <f>MAX(0,(md!AG3-md!AF3))</f>
        <v>0</v>
      </c>
      <c r="AH3" s="14">
        <f>MAX(0,(md!AH3-md!AG3))</f>
        <v>0</v>
      </c>
      <c r="AI3" s="14">
        <f>MAX(0,(md!AI3-md!AH3))</f>
        <v>0</v>
      </c>
      <c r="AJ3" s="14">
        <f>MAX(0,(md!AJ3-md!AI3))</f>
        <v>0</v>
      </c>
      <c r="AK3" s="14">
        <f>MAX(0,(md!AK3-md!AJ3))</f>
        <v>0</v>
      </c>
      <c r="AL3" s="14">
        <f>MAX(0,(md!AL3-md!AK3))</f>
        <v>0</v>
      </c>
      <c r="AM3" s="14">
        <f>MAX(0,(md!AM3-md!AL3))</f>
        <v>0</v>
      </c>
      <c r="AN3" s="14">
        <f>MAX(0,(md!AN3-md!AM3))</f>
        <v>0</v>
      </c>
      <c r="AO3" s="14">
        <f>MAX(0,(md!AO3-md!AN3))</f>
        <v>0</v>
      </c>
      <c r="AP3" s="14">
        <f>MAX(0,(md!AP3-md!AO3))</f>
        <v>0</v>
      </c>
      <c r="AQ3" s="14">
        <f>MAX(0,(md!AQ3-md!AP3))</f>
        <v>0</v>
      </c>
      <c r="AR3" s="14">
        <f>MAX(0,(md!AR3-md!AQ3))</f>
        <v>0</v>
      </c>
      <c r="AS3" s="14">
        <f>MAX(0,(md!AS3-md!AR3))</f>
        <v>0</v>
      </c>
      <c r="AT3" s="14">
        <f>MAX(0,(md!AT3-md!AS3))</f>
        <v>0</v>
      </c>
      <c r="AU3" s="14">
        <f>MAX(0,(md!AU3-md!AT3))</f>
        <v>0</v>
      </c>
      <c r="AV3" s="14">
        <f>MAX(0,(md!AV3-md!AU3))</f>
        <v>0</v>
      </c>
      <c r="AW3" s="14">
        <f>MAX(0,(md!AW3-md!AV3))</f>
        <v>0</v>
      </c>
      <c r="AX3" s="14">
        <f>MAX(0,(md!AX3-md!AW3))</f>
        <v>0</v>
      </c>
      <c r="AY3" s="14">
        <f>MAX(0,(md!AY3-md!AX3))</f>
        <v>0</v>
      </c>
      <c r="AZ3" s="14">
        <f>MAX(0,(md!AZ3-md!AY3))</f>
        <v>0</v>
      </c>
      <c r="BA3" s="14">
        <f>MAX(0,(md!BA3-md!AZ3))</f>
        <v>0</v>
      </c>
      <c r="BB3" s="14">
        <f>MAX(0,(md!BB3-md!BA3))</f>
        <v>0</v>
      </c>
      <c r="BC3" s="14">
        <f>MAX(0,(md!BC3-md!BB3))</f>
        <v>0</v>
      </c>
      <c r="BD3" s="14">
        <f>MAX(0,(md!BD3-md!BC3))</f>
        <v>0</v>
      </c>
      <c r="BE3" s="14">
        <f>MAX(0,(md!BE3-md!BD3))</f>
        <v>0</v>
      </c>
      <c r="BF3" s="14">
        <f>MAX(0,(md!BF3-md!BE3))</f>
        <v>0</v>
      </c>
      <c r="BG3" s="14">
        <f>MAX(0,(md!BG3-md!BF3))</f>
        <v>0</v>
      </c>
      <c r="BH3" s="14">
        <f>MAX(0,(md!BH3-md!BG3))</f>
        <v>0</v>
      </c>
      <c r="BI3" s="14">
        <f>MAX(0,(md!BI3-md!BH3))</f>
        <v>0</v>
      </c>
      <c r="BJ3" s="14">
        <f>MAX(0,(md!BJ3-md!BI3))</f>
        <v>0</v>
      </c>
      <c r="BK3" s="14">
        <f>MAX(0,(md!BK3-md!BJ3))</f>
        <v>0</v>
      </c>
      <c r="BL3" s="14">
        <f>MAX(0,(md!BL3-md!BK3))</f>
        <v>0</v>
      </c>
      <c r="BM3" s="14">
        <f>MAX(0,(md!BM3-md!BL3))</f>
        <v>0</v>
      </c>
      <c r="BN3" s="14">
        <f>MAX(0,(md!BN3-md!BM3))</f>
        <v>0</v>
      </c>
      <c r="BO3" s="14">
        <f>MAX(0,(md!BO3-md!BN3))</f>
        <v>0</v>
      </c>
      <c r="BP3" s="14">
        <f>MAX(0,(md!BP3-md!BO3))</f>
        <v>0</v>
      </c>
    </row>
    <row r="4" spans="1:68" x14ac:dyDescent="0.35">
      <c r="A4" s="1" t="s">
        <v>164</v>
      </c>
      <c r="B4" s="14">
        <v>0</v>
      </c>
      <c r="C4" s="14">
        <f>MAX(0,(md!C4-md!B4))</f>
        <v>22</v>
      </c>
      <c r="D4" s="14">
        <f>MAX(0,(md!D4-md!C4))</f>
        <v>38</v>
      </c>
      <c r="E4" s="14">
        <f>MAX(0,(md!E4-md!D4))</f>
        <v>21</v>
      </c>
      <c r="F4" s="14">
        <f>MAX(0,(md!F4-md!E4))</f>
        <v>0</v>
      </c>
      <c r="G4" s="14">
        <f>MAX(0,(md!G4-md!F4))</f>
        <v>0</v>
      </c>
      <c r="H4" s="14">
        <f>MAX(0,(md!H4-md!G4))</f>
        <v>0</v>
      </c>
      <c r="I4" s="14">
        <f>MAX(0,(md!I4-md!H4))</f>
        <v>0</v>
      </c>
      <c r="J4" s="14">
        <f>MAX(0,(md!J4-md!I4))</f>
        <v>0</v>
      </c>
      <c r="K4" s="14">
        <f>MAX(0,(md!K4-md!J4))</f>
        <v>0</v>
      </c>
      <c r="L4" s="14">
        <f>MAX(0,(md!L4-md!K4))</f>
        <v>0</v>
      </c>
      <c r="M4" s="14">
        <f>MAX(0,(md!M4-md!L4))</f>
        <v>0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</row>
    <row r="5" spans="1:68" x14ac:dyDescent="0.35">
      <c r="A5" s="1" t="s">
        <v>165</v>
      </c>
      <c r="B5" s="14">
        <v>0</v>
      </c>
      <c r="C5" s="14">
        <f>MAX(0,(md!C5-md!B5))</f>
        <v>2</v>
      </c>
      <c r="D5" s="14">
        <f>MAX(0,(md!D5-md!C5))</f>
        <v>0</v>
      </c>
      <c r="E5" s="14">
        <f>MAX(0,(md!E5-md!D5))</f>
        <v>2</v>
      </c>
      <c r="F5" s="14">
        <f>MAX(0,(md!F5-md!E5))</f>
        <v>0</v>
      </c>
      <c r="G5" s="14">
        <f>MAX(0,(md!G5-md!F5))</f>
        <v>0</v>
      </c>
      <c r="H5" s="14">
        <f>MAX(0,(md!H5-md!G5))</f>
        <v>0</v>
      </c>
      <c r="I5" s="14">
        <f>MAX(0,(md!I5-md!H5))</f>
        <v>0</v>
      </c>
      <c r="J5" s="14">
        <f>MAX(0,(md!J5-md!I5))</f>
        <v>0</v>
      </c>
      <c r="K5" s="14">
        <f>MAX(0,(md!K5-md!J5))</f>
        <v>0</v>
      </c>
      <c r="L5" s="14">
        <f>MAX(0,(md!L5-md!K5))</f>
        <v>0</v>
      </c>
      <c r="M5" s="14">
        <f>MAX(0,(md!M5-md!L5))</f>
        <v>0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</row>
    <row r="6" spans="1:68" x14ac:dyDescent="0.35">
      <c r="A6" s="1" t="s">
        <v>21</v>
      </c>
      <c r="B6" s="14">
        <v>0</v>
      </c>
      <c r="C6" s="14">
        <f>MAX(0,(md!C6-md!B6))</f>
        <v>0</v>
      </c>
      <c r="D6" s="14">
        <f>MAX(0,(md!D6-md!C6))</f>
        <v>0</v>
      </c>
      <c r="E6" s="14">
        <f>MAX(0,(md!E6-md!D6))</f>
        <v>2</v>
      </c>
      <c r="F6" s="14">
        <f>MAX(0,(md!F6-md!E6))</f>
        <v>0</v>
      </c>
      <c r="G6" s="14">
        <f>MAX(0,(md!G6-md!F6))</f>
        <v>0</v>
      </c>
      <c r="H6" s="14">
        <f>MAX(0,(md!H6-md!G6))</f>
        <v>0</v>
      </c>
      <c r="I6" s="14">
        <f>MAX(0,(md!I6-md!H6))</f>
        <v>0</v>
      </c>
      <c r="J6" s="14">
        <f>MAX(0,(md!J6-md!I6))</f>
        <v>0</v>
      </c>
      <c r="K6" s="14">
        <f>MAX(0,(md!K6-md!J6))</f>
        <v>0</v>
      </c>
      <c r="L6" s="14">
        <f>MAX(0,(md!L6-md!K6))</f>
        <v>0</v>
      </c>
      <c r="M6" s="14">
        <f>MAX(0,(md!M6-md!L6))</f>
        <v>0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</row>
    <row r="7" spans="1:68" x14ac:dyDescent="0.35">
      <c r="A7" s="1" t="s">
        <v>23</v>
      </c>
      <c r="B7" s="14">
        <v>0</v>
      </c>
      <c r="C7" s="14">
        <f>MAX(0,(md!C7-md!B7))</f>
        <v>2</v>
      </c>
      <c r="D7" s="14">
        <f>MAX(0,(md!D7-md!C7))</f>
        <v>1</v>
      </c>
      <c r="E7" s="14">
        <f>MAX(0,(md!E7-md!D7))</f>
        <v>72</v>
      </c>
      <c r="F7" s="14">
        <f>MAX(0,(md!F7-md!E7))</f>
        <v>0</v>
      </c>
      <c r="G7" s="14">
        <f>MAX(0,(md!G7-md!F7))</f>
        <v>0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</row>
    <row r="8" spans="1:68" x14ac:dyDescent="0.35">
      <c r="A8" s="1" t="s">
        <v>166</v>
      </c>
      <c r="B8" s="14">
        <v>0</v>
      </c>
      <c r="C8" s="14">
        <f>MAX(0,(md!C8-md!B8))</f>
        <v>5</v>
      </c>
      <c r="D8" s="14">
        <f>MAX(0,(md!D8-md!C8))</f>
        <v>4</v>
      </c>
      <c r="E8" s="14">
        <f>MAX(0,(md!E8-md!D8))</f>
        <v>0</v>
      </c>
      <c r="F8" s="14">
        <f>MAX(0,(md!F8-md!E8))</f>
        <v>0</v>
      </c>
      <c r="G8" s="14">
        <f>MAX(0,(md!G8-md!F8))</f>
        <v>0</v>
      </c>
      <c r="H8" s="14">
        <f>MAX(0,(md!H8-md!G8))</f>
        <v>0</v>
      </c>
      <c r="I8" s="14">
        <f>MAX(0,(md!I8-md!H8))</f>
        <v>0</v>
      </c>
      <c r="J8" s="14">
        <f>MAX(0,(md!J8-md!I8))</f>
        <v>0</v>
      </c>
      <c r="K8" s="14">
        <f>MAX(0,(md!K8-md!J8))</f>
        <v>0</v>
      </c>
      <c r="L8" s="14">
        <f>MAX(0,(md!L8-md!K8))</f>
        <v>0</v>
      </c>
      <c r="M8" s="14">
        <f>MAX(0,(md!M8-md!L8))</f>
        <v>0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</row>
    <row r="9" spans="1:68" x14ac:dyDescent="0.35">
      <c r="A9" s="1" t="s">
        <v>167</v>
      </c>
      <c r="B9" s="14">
        <v>0</v>
      </c>
      <c r="C9" s="14">
        <f>MAX(0,(md!C9-md!B9))</f>
        <v>7</v>
      </c>
      <c r="D9" s="14">
        <f>MAX(0,(md!D9-md!C9))</f>
        <v>4</v>
      </c>
      <c r="E9" s="14">
        <f>MAX(0,(md!E9-md!D9))</f>
        <v>7</v>
      </c>
      <c r="F9" s="14">
        <f>MAX(0,(md!F9-md!E9))</f>
        <v>0</v>
      </c>
      <c r="G9" s="14">
        <f>MAX(0,(md!G9-md!F9))</f>
        <v>0</v>
      </c>
      <c r="H9" s="14">
        <f>MAX(0,(md!H9-md!G9))</f>
        <v>0</v>
      </c>
      <c r="I9" s="14">
        <f>MAX(0,(md!I9-md!H9))</f>
        <v>0</v>
      </c>
      <c r="J9" s="14">
        <f>MAX(0,(md!J9-md!I9))</f>
        <v>0</v>
      </c>
      <c r="K9" s="14">
        <f>MAX(0,(md!K9-md!J9))</f>
        <v>0</v>
      </c>
      <c r="L9" s="14">
        <f>MAX(0,(md!L9-md!K9))</f>
        <v>0</v>
      </c>
      <c r="M9" s="14">
        <f>MAX(0,(md!M9-md!L9))</f>
        <v>0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</row>
    <row r="10" spans="1:68" x14ac:dyDescent="0.35">
      <c r="A10" s="1" t="s">
        <v>104</v>
      </c>
      <c r="B10" s="14">
        <v>0</v>
      </c>
      <c r="C10" s="14">
        <f>MAX(0,(md!C10-md!B10))</f>
        <v>1</v>
      </c>
      <c r="D10" s="14">
        <f>MAX(0,(md!D10-md!C10))</f>
        <v>7</v>
      </c>
      <c r="E10" s="14">
        <f>MAX(0,(md!E10-md!D10))</f>
        <v>2</v>
      </c>
      <c r="F10" s="14">
        <f>MAX(0,(md!F10-md!E10))</f>
        <v>0</v>
      </c>
      <c r="G10" s="14">
        <f>MAX(0,(md!G10-md!F10))</f>
        <v>0</v>
      </c>
      <c r="H10" s="14">
        <f>MAX(0,(md!H10-md!G10))</f>
        <v>0</v>
      </c>
      <c r="I10" s="14">
        <f>MAX(0,(md!I10-md!H10))</f>
        <v>0</v>
      </c>
      <c r="J10" s="14">
        <f>MAX(0,(md!J10-md!I10))</f>
        <v>0</v>
      </c>
      <c r="K10" s="14">
        <f>MAX(0,(md!K10-md!J10))</f>
        <v>0</v>
      </c>
      <c r="L10" s="14">
        <f>MAX(0,(md!L10-md!K10))</f>
        <v>0</v>
      </c>
      <c r="M10" s="14">
        <f>MAX(0,(md!M10-md!L10))</f>
        <v>0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</row>
    <row r="11" spans="1:68" x14ac:dyDescent="0.35">
      <c r="A11" s="1" t="s">
        <v>168</v>
      </c>
      <c r="B11" s="14">
        <v>0</v>
      </c>
      <c r="C11" s="14">
        <f>MAX(0,(md!C11-md!B11))</f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0</v>
      </c>
      <c r="I11" s="14">
        <f>MAX(0,(md!I11-md!H11))</f>
        <v>0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</row>
    <row r="12" spans="1:68" x14ac:dyDescent="0.35">
      <c r="A12" s="1" t="s">
        <v>169</v>
      </c>
      <c r="B12" s="14">
        <v>0</v>
      </c>
      <c r="C12" s="14">
        <f>MAX(0,(md!C12-md!B12))</f>
        <v>9</v>
      </c>
      <c r="D12" s="14">
        <f>MAX(0,(md!D12-md!C12))</f>
        <v>3</v>
      </c>
      <c r="E12" s="14">
        <f>MAX(0,(md!E12-md!D12))</f>
        <v>2</v>
      </c>
      <c r="F12" s="14">
        <f>MAX(0,(md!F12-md!E12))</f>
        <v>0</v>
      </c>
      <c r="G12" s="14">
        <f>MAX(0,(md!G12-md!F12))</f>
        <v>0</v>
      </c>
      <c r="H12" s="14">
        <f>MAX(0,(md!H12-md!G12))</f>
        <v>0</v>
      </c>
      <c r="I12" s="14">
        <f>MAX(0,(md!I12-md!H12))</f>
        <v>0</v>
      </c>
      <c r="J12" s="14">
        <f>MAX(0,(md!J12-md!I12))</f>
        <v>0</v>
      </c>
      <c r="K12" s="14">
        <f>MAX(0,(md!K12-md!J12))</f>
        <v>0</v>
      </c>
      <c r="L12" s="14">
        <f>MAX(0,(md!L12-md!K12))</f>
        <v>0</v>
      </c>
      <c r="M12" s="14">
        <f>MAX(0,(md!M12-md!L12))</f>
        <v>0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</row>
    <row r="13" spans="1:68" x14ac:dyDescent="0.35">
      <c r="A13" s="1" t="s">
        <v>170</v>
      </c>
      <c r="B13" s="14">
        <v>0</v>
      </c>
      <c r="C13" s="14">
        <f>MAX(0,(md!C13-md!B13))</f>
        <v>13</v>
      </c>
      <c r="D13" s="14">
        <f>MAX(0,(md!D13-md!C13))</f>
        <v>11</v>
      </c>
      <c r="E13" s="14">
        <f>MAX(0,(md!E13-md!D13))</f>
        <v>8</v>
      </c>
      <c r="F13" s="14">
        <f>MAX(0,(md!F13-md!E13))</f>
        <v>0</v>
      </c>
      <c r="G13" s="14">
        <f>MAX(0,(md!G13-md!F13))</f>
        <v>0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</row>
    <row r="14" spans="1:68" x14ac:dyDescent="0.35">
      <c r="A14" s="1" t="s">
        <v>171</v>
      </c>
      <c r="B14" s="14">
        <v>0</v>
      </c>
      <c r="C14" s="14">
        <f>MAX(0,(md!C14-md!B14))</f>
        <v>1</v>
      </c>
      <c r="D14" s="14">
        <f>MAX(0,(md!D14-md!C14))</f>
        <v>0</v>
      </c>
      <c r="E14" s="14">
        <f>MAX(0,(md!E14-md!D14))</f>
        <v>1</v>
      </c>
      <c r="F14" s="14">
        <f>MAX(0,(md!F14-md!E14))</f>
        <v>0</v>
      </c>
      <c r="G14" s="14">
        <f>MAX(0,(md!G14-md!F14))</f>
        <v>0</v>
      </c>
      <c r="H14" s="14">
        <f>MAX(0,(md!H14-md!G14))</f>
        <v>0</v>
      </c>
      <c r="I14" s="14">
        <f>MAX(0,(md!I14-md!H14))</f>
        <v>0</v>
      </c>
      <c r="J14" s="14">
        <f>MAX(0,(md!J14-md!I14))</f>
        <v>0</v>
      </c>
      <c r="K14" s="14">
        <f>MAX(0,(md!K14-md!J14))</f>
        <v>0</v>
      </c>
      <c r="L14" s="14">
        <f>MAX(0,(md!L14-md!K14))</f>
        <v>0</v>
      </c>
      <c r="M14" s="14">
        <f>MAX(0,(md!M14-md!L14))</f>
        <v>0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</row>
    <row r="15" spans="1:68" x14ac:dyDescent="0.35">
      <c r="A15" s="1" t="s">
        <v>115</v>
      </c>
      <c r="B15" s="14">
        <v>0</v>
      </c>
      <c r="C15" s="14">
        <f>MAX(0,(md!C15-md!B15))</f>
        <v>44</v>
      </c>
      <c r="D15" s="14">
        <f>MAX(0,(md!D15-md!C15))</f>
        <v>47</v>
      </c>
      <c r="E15" s="14">
        <f>MAX(0,(md!E15-md!D15))</f>
        <v>46</v>
      </c>
      <c r="F15" s="14">
        <f>MAX(0,(md!F15-md!E15))</f>
        <v>0</v>
      </c>
      <c r="G15" s="14">
        <f>MAX(0,(md!G15-md!F15))</f>
        <v>0</v>
      </c>
      <c r="H15" s="14">
        <f>MAX(0,(md!H15-md!G15))</f>
        <v>0</v>
      </c>
      <c r="I15" s="14">
        <f>MAX(0,(md!I15-md!H15))</f>
        <v>0</v>
      </c>
      <c r="J15" s="14">
        <f>MAX(0,(md!J15-md!I15))</f>
        <v>0</v>
      </c>
      <c r="K15" s="14">
        <f>MAX(0,(md!K15-md!J15))</f>
        <v>0</v>
      </c>
      <c r="L15" s="14">
        <f>MAX(0,(md!L15-md!K15))</f>
        <v>0</v>
      </c>
      <c r="M15" s="14">
        <f>MAX(0,(md!M15-md!L15))</f>
        <v>0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</row>
    <row r="16" spans="1:68" x14ac:dyDescent="0.35">
      <c r="A16" s="1" t="s">
        <v>172</v>
      </c>
      <c r="B16" s="14">
        <v>0</v>
      </c>
      <c r="C16" s="14">
        <f>MAX(0,(md!C16-md!B16))</f>
        <v>47</v>
      </c>
      <c r="D16" s="14">
        <f>MAX(0,(md!D16-md!C16))</f>
        <v>48</v>
      </c>
      <c r="E16" s="14">
        <f>MAX(0,(md!E16-md!D16))</f>
        <v>51</v>
      </c>
      <c r="F16" s="14">
        <f>MAX(0,(md!F16-md!E16))</f>
        <v>0</v>
      </c>
      <c r="G16" s="14">
        <f>MAX(0,(md!G16-md!F16))</f>
        <v>0</v>
      </c>
      <c r="H16" s="14">
        <f>MAX(0,(md!H16-md!G16))</f>
        <v>0</v>
      </c>
      <c r="I16" s="14">
        <f>MAX(0,(md!I16-md!H16))</f>
        <v>0</v>
      </c>
      <c r="J16" s="14">
        <f>MAX(0,(md!J16-md!I16))</f>
        <v>0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</row>
    <row r="17" spans="1:68" x14ac:dyDescent="0.35">
      <c r="A17" s="1" t="s">
        <v>173</v>
      </c>
      <c r="B17" s="14">
        <v>0</v>
      </c>
      <c r="C17" s="14">
        <f>MAX(0,(md!C17-md!B17))</f>
        <v>0</v>
      </c>
      <c r="D17" s="14">
        <f>MAX(0,(md!D17-md!C17))</f>
        <v>0</v>
      </c>
      <c r="E17" s="14">
        <f>MAX(0,(md!E17-md!D17))</f>
        <v>3</v>
      </c>
      <c r="F17" s="14">
        <f>MAX(0,(md!F17-md!E17))</f>
        <v>0</v>
      </c>
      <c r="G17" s="14">
        <f>MAX(0,(md!G17-md!F17))</f>
        <v>0</v>
      </c>
      <c r="H17" s="14">
        <f>MAX(0,(md!H17-md!G17))</f>
        <v>0</v>
      </c>
      <c r="I17" s="14">
        <f>MAX(0,(md!I17-md!H17))</f>
        <v>0</v>
      </c>
      <c r="J17" s="14">
        <f>MAX(0,(md!J17-md!I17))</f>
        <v>0</v>
      </c>
      <c r="K17" s="14">
        <f>MAX(0,(md!K17-md!J17))</f>
        <v>0</v>
      </c>
      <c r="L17" s="14">
        <f>MAX(0,(md!L17-md!K17))</f>
        <v>0</v>
      </c>
      <c r="M17" s="14">
        <f>MAX(0,(md!M17-md!L17))</f>
        <v>0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</row>
    <row r="18" spans="1:68" x14ac:dyDescent="0.35">
      <c r="A18" s="1" t="s">
        <v>174</v>
      </c>
      <c r="B18" s="14">
        <v>0</v>
      </c>
      <c r="C18" s="14">
        <f>MAX(0,(md!C18-md!B18))</f>
        <v>0</v>
      </c>
      <c r="D18" s="14">
        <f>MAX(0,(md!D18-md!C18))</f>
        <v>4</v>
      </c>
      <c r="E18" s="14">
        <f>MAX(0,(md!E18-md!D18))</f>
        <v>1</v>
      </c>
      <c r="F18" s="14">
        <f>MAX(0,(md!F18-md!E18))</f>
        <v>0</v>
      </c>
      <c r="G18" s="14">
        <f>MAX(0,(md!G18-md!F18))</f>
        <v>0</v>
      </c>
      <c r="H18" s="14">
        <f>MAX(0,(md!H18-md!G18))</f>
        <v>0</v>
      </c>
      <c r="I18" s="14">
        <f>MAX(0,(md!I18-md!H18))</f>
        <v>0</v>
      </c>
      <c r="J18" s="14">
        <f>MAX(0,(md!J18-md!I18))</f>
        <v>0</v>
      </c>
      <c r="K18" s="14">
        <f>MAX(0,(md!K18-md!J18))</f>
        <v>0</v>
      </c>
      <c r="L18" s="14">
        <f>MAX(0,(md!L18-md!K18))</f>
        <v>0</v>
      </c>
      <c r="M18" s="14">
        <f>MAX(0,(md!M18-md!L18))</f>
        <v>0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</row>
    <row r="19" spans="1:68" x14ac:dyDescent="0.35">
      <c r="A19" s="1" t="s">
        <v>175</v>
      </c>
      <c r="B19" s="14">
        <v>0</v>
      </c>
      <c r="C19" s="14">
        <f>MAX(0,(md!C19-md!B19))</f>
        <v>0</v>
      </c>
      <c r="D19" s="14">
        <f>MAX(0,(md!D19-md!C19))</f>
        <v>0</v>
      </c>
      <c r="E19" s="14">
        <f>MAX(0,(md!E19-md!D19))</f>
        <v>0</v>
      </c>
      <c r="F19" s="14">
        <f>MAX(0,(md!F19-md!E19))</f>
        <v>0</v>
      </c>
      <c r="G19" s="14">
        <f>MAX(0,(md!G19-md!F19))</f>
        <v>0</v>
      </c>
      <c r="H19" s="14">
        <f>MAX(0,(md!H19-md!G19))</f>
        <v>0</v>
      </c>
      <c r="I19" s="14">
        <f>MAX(0,(md!I19-md!H19))</f>
        <v>0</v>
      </c>
      <c r="J19" s="14">
        <f>MAX(0,(md!J19-md!I19))</f>
        <v>0</v>
      </c>
      <c r="K19" s="14">
        <f>MAX(0,(md!K19-md!J19))</f>
        <v>0</v>
      </c>
      <c r="L19" s="14">
        <f>MAX(0,(md!L19-md!K19))</f>
        <v>0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</row>
    <row r="20" spans="1:68" x14ac:dyDescent="0.35">
      <c r="A20" s="1" t="s">
        <v>176</v>
      </c>
      <c r="B20" s="14">
        <v>0</v>
      </c>
      <c r="C20" s="14">
        <f>MAX(0,(md!C20-md!B20))</f>
        <v>0</v>
      </c>
      <c r="D20" s="14">
        <f>MAX(0,(md!D20-md!C20))</f>
        <v>1</v>
      </c>
      <c r="E20" s="14">
        <f>MAX(0,(md!E20-md!D20))</f>
        <v>1</v>
      </c>
      <c r="F20" s="14">
        <f>MAX(0,(md!F20-md!E20))</f>
        <v>0</v>
      </c>
      <c r="G20" s="14">
        <f>MAX(0,(md!G20-md!F20))</f>
        <v>0</v>
      </c>
      <c r="H20" s="14">
        <f>MAX(0,(md!H20-md!G20))</f>
        <v>0</v>
      </c>
      <c r="I20" s="14">
        <f>MAX(0,(md!I20-md!H20))</f>
        <v>0</v>
      </c>
      <c r="J20" s="14">
        <f>MAX(0,(md!J20-md!I20))</f>
        <v>0</v>
      </c>
      <c r="K20" s="14">
        <f>MAX(0,(md!K20-md!J20))</f>
        <v>0</v>
      </c>
      <c r="L20" s="14">
        <f>MAX(0,(md!L20-md!K20))</f>
        <v>0</v>
      </c>
      <c r="M20" s="14">
        <f>MAX(0,(md!M20-md!L20))</f>
        <v>0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</row>
    <row r="21" spans="1:68" x14ac:dyDescent="0.35">
      <c r="A21" s="1" t="s">
        <v>131</v>
      </c>
      <c r="B21" s="14">
        <v>0</v>
      </c>
      <c r="C21" s="14">
        <f>MAX(0,(md!C21-md!B21))</f>
        <v>3</v>
      </c>
      <c r="D21" s="14">
        <f>MAX(0,(md!D21-md!C21))</f>
        <v>1</v>
      </c>
      <c r="E21" s="14">
        <f>MAX(0,(md!E21-md!D21))</f>
        <v>0</v>
      </c>
      <c r="F21" s="14">
        <f>MAX(0,(md!F21-md!E21))</f>
        <v>0</v>
      </c>
      <c r="G21" s="14">
        <f>MAX(0,(md!G21-md!F21))</f>
        <v>0</v>
      </c>
      <c r="H21" s="14">
        <f>MAX(0,(md!H21-md!G21))</f>
        <v>0</v>
      </c>
      <c r="I21" s="14">
        <f>MAX(0,(md!I21-md!H21))</f>
        <v>0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</row>
    <row r="22" spans="1:68" x14ac:dyDescent="0.35">
      <c r="A22" s="1" t="s">
        <v>177</v>
      </c>
      <c r="B22" s="14">
        <v>0</v>
      </c>
      <c r="C22" s="14">
        <f>MAX(0,(md!C22-md!B22))</f>
        <v>0</v>
      </c>
      <c r="D22" s="14">
        <f>MAX(0,(md!D22-md!C22))</f>
        <v>1</v>
      </c>
      <c r="E22" s="14">
        <f>MAX(0,(md!E22-md!D22))</f>
        <v>0</v>
      </c>
      <c r="F22" s="14">
        <f>MAX(0,(md!F22-md!E22))</f>
        <v>0</v>
      </c>
      <c r="G22" s="14">
        <f>MAX(0,(md!G22-md!F22))</f>
        <v>0</v>
      </c>
      <c r="H22" s="14">
        <f>MAX(0,(md!H22-md!G22))</f>
        <v>0</v>
      </c>
      <c r="I22" s="14">
        <f>MAX(0,(md!I22-md!H22))</f>
        <v>0</v>
      </c>
      <c r="J22" s="14">
        <f>MAX(0,(md!J22-md!I22))</f>
        <v>0</v>
      </c>
      <c r="K22" s="14">
        <f>MAX(0,(md!K22-md!J22))</f>
        <v>0</v>
      </c>
      <c r="L22" s="14">
        <f>MAX(0,(md!L22-md!K22))</f>
        <v>0</v>
      </c>
      <c r="M22" s="14">
        <f>MAX(0,(md!M22-md!L22))</f>
        <v>0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</row>
    <row r="23" spans="1:68" x14ac:dyDescent="0.35">
      <c r="A23" s="1" t="s">
        <v>178</v>
      </c>
      <c r="B23" s="14">
        <v>0</v>
      </c>
      <c r="C23" s="14">
        <f>MAX(0,(md!C23-md!B23))</f>
        <v>0</v>
      </c>
      <c r="D23" s="14">
        <f>MAX(0,(md!D23-md!C23))</f>
        <v>0</v>
      </c>
      <c r="E23" s="14">
        <f>MAX(0,(md!E23-md!D23))</f>
        <v>0</v>
      </c>
      <c r="F23" s="14">
        <f>MAX(0,(md!F23-md!E23))</f>
        <v>0</v>
      </c>
      <c r="G23" s="14">
        <f>MAX(0,(md!G23-md!F23))</f>
        <v>0</v>
      </c>
      <c r="H23" s="14">
        <f>MAX(0,(md!H23-md!G23))</f>
        <v>0</v>
      </c>
      <c r="I23" s="14">
        <f>MAX(0,(md!I23-md!H23))</f>
        <v>0</v>
      </c>
      <c r="J23" s="14">
        <f>MAX(0,(md!J23-md!I23))</f>
        <v>0</v>
      </c>
      <c r="K23" s="14">
        <f>MAX(0,(md!K23-md!J23))</f>
        <v>0</v>
      </c>
      <c r="L23" s="14">
        <f>MAX(0,(md!L23-md!K23))</f>
        <v>0</v>
      </c>
      <c r="M23" s="14">
        <f>MAX(0,(md!M23-md!L23))</f>
        <v>0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</row>
    <row r="24" spans="1:68" x14ac:dyDescent="0.35">
      <c r="A24" s="10"/>
    </row>
    <row r="25" spans="1:68" x14ac:dyDescent="0.35">
      <c r="A25" s="10" t="s">
        <v>157</v>
      </c>
      <c r="B25" s="14">
        <v>0</v>
      </c>
      <c r="C25" s="14">
        <f>MAX(0,(md!C25-md!B25))</f>
        <v>194</v>
      </c>
      <c r="D25" s="14">
        <f>MAX(0,(md!D25-md!C25))</f>
        <v>218</v>
      </c>
      <c r="E25" s="14">
        <f>MAX(0,(md!E25-md!D25))</f>
        <v>247</v>
      </c>
      <c r="F25" s="14">
        <f>MAX(0,(md!F25-md!E25))</f>
        <v>0</v>
      </c>
      <c r="G25" s="14">
        <f>MAX(0,(md!G25-md!F25))</f>
        <v>0</v>
      </c>
      <c r="H25" s="14">
        <f>MAX(0,(md!H25-md!G25))</f>
        <v>0</v>
      </c>
      <c r="I25" s="14">
        <f>MAX(0,(md!I25-md!H25))</f>
        <v>0</v>
      </c>
      <c r="J25" s="14">
        <f>MAX(0,(md!J25-md!I25))</f>
        <v>0</v>
      </c>
      <c r="K25" s="14">
        <f>MAX(0,(md!K25-md!J25))</f>
        <v>0</v>
      </c>
      <c r="L25" s="14">
        <f>MAX(0,(md!L25-md!K25))</f>
        <v>0</v>
      </c>
      <c r="M25" s="14">
        <f>MAX(0,(md!M25-md!L25))</f>
        <v>0</v>
      </c>
      <c r="N25" s="14">
        <f>MAX(0,(md!N25-md!M25))</f>
        <v>0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</row>
    <row r="26" spans="1:68" x14ac:dyDescent="0.35">
      <c r="A26" s="10" t="s">
        <v>247</v>
      </c>
      <c r="B26" s="14">
        <v>0</v>
      </c>
      <c r="C26" s="14">
        <f>MAX(0,(md!C26-md!B26))</f>
        <v>0</v>
      </c>
      <c r="D26" s="14">
        <f>MAX(0,(md!D26-md!C26))</f>
        <v>226</v>
      </c>
      <c r="E26" s="14">
        <f>MAX(0,(md!E26-md!D26))</f>
        <v>51</v>
      </c>
      <c r="F26" s="14">
        <f>MAX(0,(md!F26-md!E26))</f>
        <v>0</v>
      </c>
      <c r="G26" s="14">
        <f>MAX(0,(md!G26-md!F26))</f>
        <v>0</v>
      </c>
      <c r="H26" s="14">
        <f>MAX(0,(md!H26-md!G26))</f>
        <v>0</v>
      </c>
      <c r="I26" s="14">
        <f>MAX(0,(md!I26-md!H26))</f>
        <v>0</v>
      </c>
      <c r="J26" s="14">
        <f>MAX(0,(md!J26-md!I26))</f>
        <v>0</v>
      </c>
      <c r="K26" s="14">
        <f>MAX(0,(md!K26-md!J26))</f>
        <v>0</v>
      </c>
      <c r="L26" s="14">
        <f>MAX(0,(md!L26-md!K26))</f>
        <v>0</v>
      </c>
      <c r="M26" s="14">
        <f>MAX(0,(md!M26-md!L26))</f>
        <v>0</v>
      </c>
      <c r="N26" s="14">
        <f>MAX(0,(md!N26-md!M26))</f>
        <v>0</v>
      </c>
      <c r="O26" s="14">
        <f>MAX(0,(md!O26-md!N26))</f>
        <v>0</v>
      </c>
      <c r="P26" s="14">
        <f>MAX(0,(md!P26-md!O26))</f>
        <v>0</v>
      </c>
      <c r="Q26" s="14">
        <f>MAX(0,(md!Q26-md!P26))</f>
        <v>0</v>
      </c>
      <c r="R26" s="14">
        <f>MAX(0,(md!R26-md!Q26))</f>
        <v>0</v>
      </c>
      <c r="S26" s="14">
        <f>MAX(0,(md!S26-md!R26))</f>
        <v>0</v>
      </c>
      <c r="T26" s="14">
        <f>MAX(0,(md!T26-md!S26))</f>
        <v>0</v>
      </c>
      <c r="U26" s="14">
        <f>MAX(0,(md!U26-md!T26))</f>
        <v>0</v>
      </c>
      <c r="V26" s="14">
        <f>MAX(0,(md!V26-md!U26))</f>
        <v>0</v>
      </c>
      <c r="W26" s="14">
        <f>MAX(0,(md!W26-md!V26))</f>
        <v>0</v>
      </c>
      <c r="X26" s="14">
        <f>MAX(0,(md!X26-md!W26))</f>
        <v>0</v>
      </c>
      <c r="Y26" s="14">
        <f>MAX(0,(md!Y26-md!X26))</f>
        <v>0</v>
      </c>
      <c r="Z26" s="14">
        <f>MAX(0,(md!Z26-md!Y26))</f>
        <v>0</v>
      </c>
      <c r="AA26" s="14">
        <f>MAX(0,(md!AA26-md!Z26))</f>
        <v>0</v>
      </c>
      <c r="AB26" s="14">
        <f>MAX(0,(md!AB26-md!AA26))</f>
        <v>0</v>
      </c>
      <c r="AC26" s="14">
        <f>MAX(0,(md!AC26-md!AB26))</f>
        <v>0</v>
      </c>
      <c r="AD26" s="14">
        <f>MAX(0,(md!AD26-md!AC26))</f>
        <v>0</v>
      </c>
      <c r="AE26" s="14">
        <f>MAX(0,(md!AE26-md!AD26))</f>
        <v>0</v>
      </c>
      <c r="AF26" s="14">
        <f>MAX(0,(md!AF26-md!AE26))</f>
        <v>0</v>
      </c>
      <c r="AG26" s="14">
        <f>MAX(0,(md!AG26-md!AF26))</f>
        <v>0</v>
      </c>
      <c r="AH26" s="14">
        <f>MAX(0,(md!AH26-md!AG26))</f>
        <v>0</v>
      </c>
      <c r="AI26" s="14">
        <f>MAX(0,(md!AI26-md!AH26))</f>
        <v>0</v>
      </c>
      <c r="AJ26" s="14">
        <f>MAX(0,(md!AJ26-md!AI26))</f>
        <v>0</v>
      </c>
      <c r="AK26" s="14">
        <f>MAX(0,(md!AK26-md!AJ26))</f>
        <v>0</v>
      </c>
      <c r="AL26" s="14">
        <f>MAX(0,(md!AL26-md!AK26))</f>
        <v>0</v>
      </c>
      <c r="AM26" s="14">
        <f>MAX(0,(md!AM26-md!AL26))</f>
        <v>0</v>
      </c>
      <c r="AN26" s="14">
        <f>MAX(0,(md!AN26-md!AM26))</f>
        <v>0</v>
      </c>
      <c r="AO26" s="14">
        <f>MAX(0,(md!AO26-md!AN26))</f>
        <v>0</v>
      </c>
      <c r="AP26" s="14">
        <f>MAX(0,(md!AP26-md!AO26))</f>
        <v>0</v>
      </c>
      <c r="AQ26" s="14">
        <f>MAX(0,(md!AQ26-md!AP26))</f>
        <v>0</v>
      </c>
      <c r="AR26" s="14">
        <f>MAX(0,(md!AR26-md!AQ26))</f>
        <v>0</v>
      </c>
      <c r="AS26" s="14">
        <f>MAX(0,(md!AS26-md!AR26))</f>
        <v>0</v>
      </c>
      <c r="AT26" s="14">
        <f>MAX(0,(md!AT26-md!AS26))</f>
        <v>0</v>
      </c>
      <c r="AU26" s="14">
        <f>MAX(0,(md!AU26-md!AT26))</f>
        <v>0</v>
      </c>
      <c r="AV26" s="14">
        <f>MAX(0,(md!AV26-md!AU26))</f>
        <v>0</v>
      </c>
      <c r="AW26" s="14">
        <f>MAX(0,(md!AW26-md!AV26))</f>
        <v>0</v>
      </c>
      <c r="AX26" s="14">
        <f>MAX(0,(md!AX26-md!AW26))</f>
        <v>0</v>
      </c>
      <c r="AY26" s="14">
        <f>MAX(0,(md!AY26-md!AX26))</f>
        <v>0</v>
      </c>
      <c r="AZ26" s="14">
        <f>MAX(0,(md!AZ26-md!AY26))</f>
        <v>0</v>
      </c>
      <c r="BA26" s="14">
        <f>MAX(0,(md!BA26-md!AZ26))</f>
        <v>0</v>
      </c>
      <c r="BB26" s="14">
        <f>MAX(0,(md!BB26-md!BA26))</f>
        <v>0</v>
      </c>
      <c r="BC26" s="14">
        <f>MAX(0,(md!BC26-md!BB26))</f>
        <v>0</v>
      </c>
      <c r="BD26" s="14">
        <f>MAX(0,(md!BD26-md!BC26))</f>
        <v>0</v>
      </c>
      <c r="BE26" s="14">
        <f>MAX(0,(md!BE26-md!BD26))</f>
        <v>0</v>
      </c>
      <c r="BF26" s="14">
        <f>MAX(0,(md!BF26-md!BE26))</f>
        <v>0</v>
      </c>
      <c r="BG26" s="14">
        <f>MAX(0,(md!BG26-md!BF26))</f>
        <v>0</v>
      </c>
      <c r="BH26" s="14">
        <f>MAX(0,(md!BH26-md!BG26))</f>
        <v>0</v>
      </c>
      <c r="BI26" s="14">
        <f>MAX(0,(md!BI26-md!BH26))</f>
        <v>0</v>
      </c>
      <c r="BJ26" s="14">
        <f>MAX(0,(md!BJ26-md!BI26))</f>
        <v>0</v>
      </c>
      <c r="BK26" s="14">
        <f>MAX(0,(md!BK26-md!BJ26))</f>
        <v>0</v>
      </c>
      <c r="BL26" s="14">
        <f>MAX(0,(md!BL26-md!BK26))</f>
        <v>0</v>
      </c>
      <c r="BM26" s="14">
        <f>MAX(0,(md!BM26-md!BL26))</f>
        <v>0</v>
      </c>
      <c r="BN26" s="14">
        <f>MAX(0,(md!BN26-md!BM26))</f>
        <v>0</v>
      </c>
      <c r="BO26" s="14">
        <f>MAX(0,(md!BO26-md!BN26))</f>
        <v>0</v>
      </c>
      <c r="BP26" s="14">
        <f>MAX(0,(md!BP26-md!BO26))</f>
        <v>0</v>
      </c>
    </row>
    <row r="27" spans="1:68" x14ac:dyDescent="0.35">
      <c r="A27" s="10" t="s">
        <v>159</v>
      </c>
      <c r="B27" s="14">
        <v>0</v>
      </c>
      <c r="C27" s="14">
        <f>MAX(0,(md!C27-md!B27))</f>
        <v>1</v>
      </c>
      <c r="D27" s="14">
        <f>MAX(0,(md!D27-md!C27))</f>
        <v>0</v>
      </c>
      <c r="E27" s="14">
        <f>MAX(0,(md!E27-md!D27))</f>
        <v>5</v>
      </c>
      <c r="F27" s="14">
        <f>MAX(0,(md!F27-md!E27))</f>
        <v>0</v>
      </c>
      <c r="G27" s="14">
        <f>MAX(0,(md!G27-md!F27))</f>
        <v>0</v>
      </c>
      <c r="H27" s="14">
        <f>MAX(0,(md!H27-md!G27))</f>
        <v>0</v>
      </c>
      <c r="I27" s="14">
        <f>MAX(0,(md!I27-md!H27))</f>
        <v>0</v>
      </c>
      <c r="J27" s="14">
        <f>MAX(0,(md!J27-md!I27))</f>
        <v>0</v>
      </c>
      <c r="K27" s="14">
        <f>MAX(0,(md!K27-md!J27))</f>
        <v>0</v>
      </c>
      <c r="L27" s="14">
        <f>MAX(0,(md!L27-md!K27))</f>
        <v>0</v>
      </c>
      <c r="M27" s="14">
        <f>MAX(0,(md!M27-md!L27))</f>
        <v>0</v>
      </c>
      <c r="N27" s="14">
        <f>MAX(0,(md!N27-md!M27))</f>
        <v>0</v>
      </c>
      <c r="O27" s="14">
        <f>MAX(0,(md!O27-md!N27))</f>
        <v>0</v>
      </c>
      <c r="P27" s="14">
        <f>MAX(0,(md!P27-md!O27))</f>
        <v>0</v>
      </c>
      <c r="Q27" s="14">
        <f>MAX(0,(md!Q27-md!P27))</f>
        <v>0</v>
      </c>
      <c r="R27" s="14">
        <f>MAX(0,(md!R27-md!Q27))</f>
        <v>0</v>
      </c>
      <c r="S27" s="14">
        <f>MAX(0,(md!S27-md!R27))</f>
        <v>0</v>
      </c>
      <c r="T27" s="14">
        <f>MAX(0,(md!T27-md!S27))</f>
        <v>0</v>
      </c>
      <c r="U27" s="14">
        <f>MAX(0,(md!U27-md!T27))</f>
        <v>0</v>
      </c>
      <c r="V27" s="14">
        <f>MAX(0,(md!V27-md!U27))</f>
        <v>0</v>
      </c>
      <c r="W27" s="14">
        <f>MAX(0,(md!W27-md!V27))</f>
        <v>0</v>
      </c>
      <c r="X27" s="14">
        <f>MAX(0,(md!X27-md!W27))</f>
        <v>0</v>
      </c>
      <c r="Y27" s="14">
        <f>MAX(0,(md!Y27-md!X27))</f>
        <v>0</v>
      </c>
      <c r="Z27" s="14">
        <f>MAX(0,(md!Z27-md!Y27))</f>
        <v>0</v>
      </c>
      <c r="AA27" s="14">
        <f>MAX(0,(md!AA27-md!Z27))</f>
        <v>0</v>
      </c>
      <c r="AB27" s="14">
        <f>MAX(0,(md!AB27-md!AA27))</f>
        <v>0</v>
      </c>
      <c r="AC27" s="14">
        <f>MAX(0,(md!AC27-md!AB27))</f>
        <v>0</v>
      </c>
      <c r="AD27" s="14">
        <f>MAX(0,(md!AD27-md!AC27))</f>
        <v>0</v>
      </c>
      <c r="AE27" s="14">
        <f>MAX(0,(md!AE27-md!AD27))</f>
        <v>0</v>
      </c>
      <c r="AF27" s="14">
        <f>MAX(0,(md!AF27-md!AE27))</f>
        <v>0</v>
      </c>
      <c r="AG27" s="14">
        <f>MAX(0,(md!AG27-md!AF27))</f>
        <v>0</v>
      </c>
      <c r="AH27" s="14">
        <f>MAX(0,(md!AH27-md!AG27))</f>
        <v>0</v>
      </c>
      <c r="AI27" s="14">
        <f>MAX(0,(md!AI27-md!AH27))</f>
        <v>0</v>
      </c>
      <c r="AJ27" s="14">
        <f>MAX(0,(md!AJ27-md!AI27))</f>
        <v>0</v>
      </c>
      <c r="AK27" s="14">
        <f>MAX(0,(md!AK27-md!AJ27))</f>
        <v>0</v>
      </c>
      <c r="AL27" s="14">
        <f>MAX(0,(md!AL27-md!AK27))</f>
        <v>0</v>
      </c>
      <c r="AM27" s="14">
        <f>MAX(0,(md!AM27-md!AL27))</f>
        <v>0</v>
      </c>
      <c r="AN27" s="14">
        <f>MAX(0,(md!AN27-md!AM27))</f>
        <v>0</v>
      </c>
      <c r="AO27" s="14">
        <f>MAX(0,(md!AO27-md!AN27))</f>
        <v>0</v>
      </c>
      <c r="AP27" s="14">
        <f>MAX(0,(md!AP27-md!AO27))</f>
        <v>0</v>
      </c>
      <c r="AQ27" s="14">
        <f>MAX(0,(md!AQ27-md!AP27))</f>
        <v>0</v>
      </c>
      <c r="AR27" s="14">
        <f>MAX(0,(md!AR27-md!AQ27))</f>
        <v>0</v>
      </c>
      <c r="AS27" s="14">
        <f>MAX(0,(md!AS27-md!AR27))</f>
        <v>0</v>
      </c>
      <c r="AT27" s="14">
        <f>MAX(0,(md!AT27-md!AS27))</f>
        <v>0</v>
      </c>
      <c r="AU27" s="14">
        <f>MAX(0,(md!AU27-md!AT27))</f>
        <v>0</v>
      </c>
      <c r="AV27" s="14">
        <f>MAX(0,(md!AV27-md!AU27))</f>
        <v>0</v>
      </c>
      <c r="AW27" s="14">
        <f>MAX(0,(md!AW27-md!AV27))</f>
        <v>0</v>
      </c>
      <c r="AX27" s="14">
        <f>MAX(0,(md!AX27-md!AW27))</f>
        <v>0</v>
      </c>
      <c r="AY27" s="14">
        <f>MAX(0,(md!AY27-md!AX27))</f>
        <v>0</v>
      </c>
      <c r="AZ27" s="14">
        <f>MAX(0,(md!AZ27-md!AY27))</f>
        <v>0</v>
      </c>
      <c r="BA27" s="14">
        <f>MAX(0,(md!BA27-md!AZ27))</f>
        <v>0</v>
      </c>
      <c r="BB27" s="14">
        <f>MAX(0,(md!BB27-md!BA27))</f>
        <v>0</v>
      </c>
      <c r="BC27" s="14">
        <f>MAX(0,(md!BC27-md!BB27))</f>
        <v>0</v>
      </c>
      <c r="BD27" s="14">
        <f>MAX(0,(md!BD27-md!BC27))</f>
        <v>0</v>
      </c>
      <c r="BE27" s="14">
        <f>MAX(0,(md!BE27-md!BD27))</f>
        <v>0</v>
      </c>
      <c r="BF27" s="14">
        <f>MAX(0,(md!BF27-md!BE27))</f>
        <v>0</v>
      </c>
      <c r="BG27" s="14">
        <f>MAX(0,(md!BG27-md!BF27))</f>
        <v>0</v>
      </c>
      <c r="BH27" s="14">
        <f>MAX(0,(md!BH27-md!BG27))</f>
        <v>0</v>
      </c>
      <c r="BI27" s="14">
        <f>MAX(0,(md!BI27-md!BH27))</f>
        <v>0</v>
      </c>
      <c r="BJ27" s="14">
        <f>MAX(0,(md!BJ27-md!BI27))</f>
        <v>0</v>
      </c>
      <c r="BK27" s="14">
        <f>MAX(0,(md!BK27-md!BJ27))</f>
        <v>0</v>
      </c>
      <c r="BL27" s="14">
        <f>MAX(0,(md!BL27-md!BK27))</f>
        <v>0</v>
      </c>
      <c r="BM27" s="14">
        <f>MAX(0,(md!BM27-md!BL27))</f>
        <v>0</v>
      </c>
      <c r="BN27" s="14">
        <f>MAX(0,(md!BN27-md!BM27))</f>
        <v>0</v>
      </c>
      <c r="BO27" s="14">
        <f>MAX(0,(md!BO27-md!BN27))</f>
        <v>0</v>
      </c>
      <c r="BP27" s="14">
        <f>MAX(0,(md!BP27-md!BO27))</f>
        <v>0</v>
      </c>
    </row>
    <row r="28" spans="1:68" x14ac:dyDescent="0.35">
      <c r="A28" s="10"/>
    </row>
    <row r="29" spans="1:68" x14ac:dyDescent="0.35">
      <c r="A29" s="10" t="s">
        <v>248</v>
      </c>
      <c r="B29" s="15" t="s">
        <v>250</v>
      </c>
    </row>
  </sheetData>
  <conditionalFormatting sqref="B2:BP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U141"/>
  <sheetViews>
    <sheetView zoomScale="60" zoomScaleNormal="60" workbookViewId="0">
      <selection activeCell="T151" sqref="T151"/>
    </sheetView>
  </sheetViews>
  <sheetFormatPr defaultRowHeight="14.5" x14ac:dyDescent="0.35"/>
  <cols>
    <col min="1" max="1" width="16.7265625" style="8" customWidth="1"/>
    <col min="2" max="2" width="16.7265625" style="10" customWidth="1"/>
    <col min="3" max="3" width="4.1796875" style="10" bestFit="1" customWidth="1"/>
    <col min="4" max="4" width="7" style="10" bestFit="1" customWidth="1"/>
    <col min="5" max="72" width="6.1796875" style="14" customWidth="1"/>
    <col min="73" max="16384" width="8.7265625" style="10"/>
  </cols>
  <sheetData>
    <row r="1" spans="1:73" ht="39" x14ac:dyDescent="0.35">
      <c r="A1" s="4" t="s">
        <v>2</v>
      </c>
      <c r="B1" s="10" t="s">
        <v>1</v>
      </c>
      <c r="C1" s="10" t="s">
        <v>265</v>
      </c>
      <c r="D1" s="10" t="s">
        <v>0</v>
      </c>
      <c r="E1" s="13" t="s">
        <v>179</v>
      </c>
      <c r="F1" s="13" t="s">
        <v>180</v>
      </c>
      <c r="G1" s="13" t="s">
        <v>181</v>
      </c>
      <c r="H1" s="13" t="s">
        <v>182</v>
      </c>
      <c r="I1" s="13" t="s">
        <v>183</v>
      </c>
      <c r="J1" s="13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  <c r="Q1" s="13" t="s">
        <v>191</v>
      </c>
      <c r="R1" s="13" t="s">
        <v>192</v>
      </c>
      <c r="S1" s="13" t="s">
        <v>193</v>
      </c>
      <c r="T1" s="13" t="s">
        <v>194</v>
      </c>
      <c r="U1" s="13" t="s">
        <v>195</v>
      </c>
      <c r="V1" s="13" t="s">
        <v>196</v>
      </c>
      <c r="W1" s="13" t="s">
        <v>197</v>
      </c>
      <c r="X1" s="13" t="s">
        <v>198</v>
      </c>
      <c r="Y1" s="13" t="s">
        <v>199</v>
      </c>
      <c r="Z1" s="13" t="s">
        <v>200</v>
      </c>
      <c r="AA1" s="13" t="s">
        <v>201</v>
      </c>
      <c r="AB1" s="13" t="s">
        <v>202</v>
      </c>
      <c r="AC1" s="13" t="s">
        <v>203</v>
      </c>
      <c r="AD1" s="13" t="s">
        <v>204</v>
      </c>
      <c r="AE1" s="13" t="s">
        <v>205</v>
      </c>
      <c r="AF1" s="13" t="s">
        <v>206</v>
      </c>
      <c r="AG1" s="13" t="s">
        <v>207</v>
      </c>
      <c r="AH1" s="13" t="s">
        <v>208</v>
      </c>
      <c r="AI1" s="13" t="s">
        <v>209</v>
      </c>
      <c r="AJ1" s="13" t="s">
        <v>210</v>
      </c>
      <c r="AK1" s="13" t="s">
        <v>211</v>
      </c>
      <c r="AL1" s="13" t="s">
        <v>212</v>
      </c>
      <c r="AM1" s="13" t="s">
        <v>213</v>
      </c>
      <c r="AN1" s="13" t="s">
        <v>214</v>
      </c>
      <c r="AO1" s="13" t="s">
        <v>215</v>
      </c>
      <c r="AP1" s="13" t="s">
        <v>216</v>
      </c>
      <c r="AQ1" s="13" t="s">
        <v>217</v>
      </c>
      <c r="AR1" s="13" t="s">
        <v>218</v>
      </c>
      <c r="AS1" s="13" t="s">
        <v>219</v>
      </c>
      <c r="AT1" s="13" t="s">
        <v>220</v>
      </c>
      <c r="AU1" s="13" t="s">
        <v>221</v>
      </c>
      <c r="AV1" s="13" t="s">
        <v>222</v>
      </c>
      <c r="AW1" s="13" t="s">
        <v>223</v>
      </c>
      <c r="AX1" s="13" t="s">
        <v>224</v>
      </c>
      <c r="AY1" s="13" t="s">
        <v>225</v>
      </c>
      <c r="AZ1" s="13" t="s">
        <v>226</v>
      </c>
      <c r="BA1" s="13" t="s">
        <v>227</v>
      </c>
      <c r="BB1" s="13" t="s">
        <v>228</v>
      </c>
      <c r="BC1" s="13" t="s">
        <v>229</v>
      </c>
      <c r="BD1" s="13" t="s">
        <v>230</v>
      </c>
      <c r="BE1" s="13" t="s">
        <v>231</v>
      </c>
      <c r="BF1" s="13" t="s">
        <v>232</v>
      </c>
      <c r="BG1" s="13" t="s">
        <v>233</v>
      </c>
      <c r="BH1" s="13" t="s">
        <v>234</v>
      </c>
      <c r="BI1" s="13" t="s">
        <v>235</v>
      </c>
      <c r="BJ1" s="13" t="s">
        <v>236</v>
      </c>
      <c r="BK1" s="13" t="s">
        <v>237</v>
      </c>
      <c r="BL1" s="13" t="s">
        <v>238</v>
      </c>
      <c r="BM1" s="13" t="s">
        <v>239</v>
      </c>
      <c r="BN1" s="13" t="s">
        <v>240</v>
      </c>
      <c r="BO1" s="13" t="s">
        <v>241</v>
      </c>
      <c r="BP1" s="13" t="s">
        <v>242</v>
      </c>
      <c r="BQ1" s="13" t="s">
        <v>243</v>
      </c>
      <c r="BR1" s="13" t="s">
        <v>244</v>
      </c>
      <c r="BS1" s="13" t="s">
        <v>245</v>
      </c>
      <c r="BT1" s="13" t="s">
        <v>246</v>
      </c>
    </row>
    <row r="2" spans="1:73" x14ac:dyDescent="0.3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0</v>
      </c>
      <c r="K2" s="16">
        <f>MAX(0,(va!K2-va!J2))</f>
        <v>0</v>
      </c>
      <c r="L2" s="16">
        <f>MAX(0,(va!L2-va!K2))</f>
        <v>0</v>
      </c>
      <c r="M2" s="16">
        <f>MAX(0,(va!M2-va!L2))</f>
        <v>0</v>
      </c>
      <c r="N2" s="16">
        <f>MAX(0,(va!N2-va!M2))</f>
        <v>0</v>
      </c>
      <c r="O2" s="16">
        <f>MAX(0,(va!O2-va!N2))</f>
        <v>0</v>
      </c>
      <c r="P2" s="16">
        <f>MAX(0,(va!P2-va!O2))</f>
        <v>0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  <c r="BU2" s="2">
        <v>43915</v>
      </c>
    </row>
    <row r="3" spans="1:73" x14ac:dyDescent="0.35">
      <c r="A3" s="21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0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  <c r="BU3" s="2">
        <v>43916</v>
      </c>
    </row>
    <row r="4" spans="1:73" x14ac:dyDescent="0.35">
      <c r="A4" s="22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0</v>
      </c>
      <c r="K4" s="16">
        <f>MAX(0,(va!K4-va!J4))</f>
        <v>0</v>
      </c>
      <c r="L4" s="16">
        <f>MAX(0,(va!L4-va!K4))</f>
        <v>0</v>
      </c>
      <c r="M4" s="16">
        <f>MAX(0,(va!M4-va!L4))</f>
        <v>0</v>
      </c>
      <c r="N4" s="16">
        <f>MAX(0,(va!N4-va!M4))</f>
        <v>0</v>
      </c>
      <c r="O4" s="16">
        <f>MAX(0,(va!O4-va!N4))</f>
        <v>0</v>
      </c>
      <c r="P4" s="16">
        <f>MAX(0,(va!P4-va!O4))</f>
        <v>0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  <c r="BU4" s="2">
        <v>43917</v>
      </c>
    </row>
    <row r="5" spans="1:73" x14ac:dyDescent="0.35">
      <c r="A5" s="22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  <c r="BU5" s="2">
        <v>43918</v>
      </c>
    </row>
    <row r="6" spans="1:73" x14ac:dyDescent="0.35">
      <c r="A6" s="22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0</v>
      </c>
      <c r="L6" s="16">
        <f>MAX(0,(va!L6-va!K6))</f>
        <v>0</v>
      </c>
      <c r="M6" s="16">
        <f>MAX(0,(va!M6-va!L6))</f>
        <v>0</v>
      </c>
      <c r="N6" s="16">
        <f>MAX(0,(va!N6-va!M6))</f>
        <v>0</v>
      </c>
      <c r="O6" s="16">
        <f>MAX(0,(va!O6-va!N6))</f>
        <v>0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  <c r="BU6" s="2">
        <v>43919</v>
      </c>
    </row>
    <row r="7" spans="1:73" x14ac:dyDescent="0.35">
      <c r="A7" s="22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0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  <c r="BU7" s="2">
        <v>43920</v>
      </c>
    </row>
    <row r="8" spans="1:73" x14ac:dyDescent="0.35">
      <c r="A8" s="23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0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  <c r="BU8" s="2">
        <v>43921</v>
      </c>
    </row>
    <row r="9" spans="1:73" x14ac:dyDescent="0.3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0</v>
      </c>
      <c r="K9" s="16">
        <f>MAX(0,(va!K9-va!J9))</f>
        <v>0</v>
      </c>
      <c r="L9" s="16">
        <f>MAX(0,(va!L9-va!K9))</f>
        <v>0</v>
      </c>
      <c r="M9" s="16">
        <f>MAX(0,(va!M9-va!L9))</f>
        <v>0</v>
      </c>
      <c r="N9" s="16">
        <f>MAX(0,(va!N9-va!M9))</f>
        <v>0</v>
      </c>
      <c r="O9" s="16">
        <f>MAX(0,(va!O9-va!N9))</f>
        <v>0</v>
      </c>
      <c r="P9" s="16">
        <f>MAX(0,(va!P9-va!O9))</f>
        <v>0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  <c r="BU9" s="2">
        <v>43922</v>
      </c>
    </row>
    <row r="10" spans="1:73" x14ac:dyDescent="0.35">
      <c r="A10" s="21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0</v>
      </c>
      <c r="M10" s="16">
        <f>MAX(0,(va!M10-va!L10))</f>
        <v>0</v>
      </c>
      <c r="N10" s="16">
        <f>MAX(0,(va!N10-va!M10))</f>
        <v>0</v>
      </c>
      <c r="O10" s="16">
        <f>MAX(0,(va!O10-va!N10))</f>
        <v>0</v>
      </c>
      <c r="P10" s="16">
        <f>MAX(0,(va!P10-va!O10))</f>
        <v>0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  <c r="BU10" s="2">
        <v>43923</v>
      </c>
    </row>
    <row r="11" spans="1:73" x14ac:dyDescent="0.35">
      <c r="A11" s="22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  <c r="BU11" s="2">
        <v>43924</v>
      </c>
    </row>
    <row r="12" spans="1:73" x14ac:dyDescent="0.35">
      <c r="A12" s="22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  <c r="BU12" s="2">
        <v>43925</v>
      </c>
    </row>
    <row r="13" spans="1:73" x14ac:dyDescent="0.35">
      <c r="A13" s="22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0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  <c r="BU13" s="2">
        <v>43926</v>
      </c>
    </row>
    <row r="14" spans="1:73" x14ac:dyDescent="0.35">
      <c r="A14" s="22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0</v>
      </c>
      <c r="K14" s="16">
        <f>MAX(0,(va!K14-va!J14))</f>
        <v>0</v>
      </c>
      <c r="L14" s="16">
        <f>MAX(0,(va!L14-va!K14))</f>
        <v>0</v>
      </c>
      <c r="M14" s="16">
        <f>MAX(0,(va!M14-va!L14))</f>
        <v>0</v>
      </c>
      <c r="N14" s="16">
        <f>MAX(0,(va!N14-va!M14))</f>
        <v>0</v>
      </c>
      <c r="O14" s="16">
        <f>MAX(0,(va!O14-va!N14))</f>
        <v>0</v>
      </c>
      <c r="P14" s="16">
        <f>MAX(0,(va!P14-va!O14))</f>
        <v>0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  <c r="BU14" s="2">
        <v>43927</v>
      </c>
    </row>
    <row r="15" spans="1:73" x14ac:dyDescent="0.35">
      <c r="A15" s="22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0</v>
      </c>
      <c r="O15" s="16">
        <f>MAX(0,(va!O15-va!N15))</f>
        <v>0</v>
      </c>
      <c r="P15" s="16">
        <f>MAX(0,(va!P15-va!O15))</f>
        <v>0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  <c r="BU15" s="2">
        <v>43928</v>
      </c>
    </row>
    <row r="16" spans="1:73" x14ac:dyDescent="0.35">
      <c r="A16" s="22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0</v>
      </c>
      <c r="K16" s="16">
        <f>MAX(0,(va!K16-va!J16))</f>
        <v>0</v>
      </c>
      <c r="L16" s="16">
        <f>MAX(0,(va!L16-va!K16))</f>
        <v>0</v>
      </c>
      <c r="M16" s="16">
        <f>MAX(0,(va!M16-va!L16))</f>
        <v>0</v>
      </c>
      <c r="N16" s="16">
        <f>MAX(0,(va!N16-va!M16))</f>
        <v>0</v>
      </c>
      <c r="O16" s="16">
        <f>MAX(0,(va!O16-va!N16))</f>
        <v>0</v>
      </c>
      <c r="P16" s="16">
        <f>MAX(0,(va!P16-va!O16))</f>
        <v>0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  <c r="BU16" s="2">
        <v>43929</v>
      </c>
    </row>
    <row r="17" spans="1:73" x14ac:dyDescent="0.35">
      <c r="A17" s="22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0</v>
      </c>
      <c r="O17" s="16">
        <f>MAX(0,(va!O17-va!N17))</f>
        <v>0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  <c r="BU17" s="2">
        <v>43930</v>
      </c>
    </row>
    <row r="18" spans="1:73" x14ac:dyDescent="0.35">
      <c r="A18" s="22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0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  <c r="BU18" s="2">
        <v>43931</v>
      </c>
    </row>
    <row r="19" spans="1:73" x14ac:dyDescent="0.35">
      <c r="A19" s="23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0</v>
      </c>
      <c r="L19" s="16">
        <f>MAX(0,(va!L19-va!K19))</f>
        <v>0</v>
      </c>
      <c r="M19" s="16">
        <f>MAX(0,(va!M19-va!L19))</f>
        <v>0</v>
      </c>
      <c r="N19" s="16">
        <f>MAX(0,(va!N19-va!M19))</f>
        <v>0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  <c r="BU19" s="2">
        <v>43932</v>
      </c>
    </row>
    <row r="20" spans="1:73" x14ac:dyDescent="0.35">
      <c r="A20" s="18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0</v>
      </c>
      <c r="K20" s="16">
        <f>MAX(0,(va!K20-va!J20))</f>
        <v>0</v>
      </c>
      <c r="L20" s="16">
        <f>MAX(0,(va!L20-va!K20))</f>
        <v>0</v>
      </c>
      <c r="M20" s="16">
        <f>MAX(0,(va!M20-va!L20))</f>
        <v>0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  <c r="BU20" s="2">
        <v>43933</v>
      </c>
    </row>
    <row r="21" spans="1:73" x14ac:dyDescent="0.35">
      <c r="A21" s="19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  <c r="BU21" s="2">
        <v>43934</v>
      </c>
    </row>
    <row r="22" spans="1:73" x14ac:dyDescent="0.35">
      <c r="A22" s="19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0</v>
      </c>
      <c r="M22" s="16">
        <f>MAX(0,(va!M22-va!L22))</f>
        <v>0</v>
      </c>
      <c r="N22" s="16">
        <f>MAX(0,(va!N22-va!M22))</f>
        <v>0</v>
      </c>
      <c r="O22" s="16">
        <f>MAX(0,(va!O22-va!N22))</f>
        <v>0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  <c r="BU22" s="2">
        <v>43935</v>
      </c>
    </row>
    <row r="23" spans="1:73" x14ac:dyDescent="0.35">
      <c r="A23" s="19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0</v>
      </c>
      <c r="L23" s="16">
        <f>MAX(0,(va!L23-va!K23))</f>
        <v>0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  <c r="BU23" s="2">
        <v>43936</v>
      </c>
    </row>
    <row r="24" spans="1:73" x14ac:dyDescent="0.35">
      <c r="A24" s="20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0</v>
      </c>
      <c r="K24" s="16">
        <f>MAX(0,(va!K24-va!J24))</f>
        <v>0</v>
      </c>
      <c r="L24" s="16">
        <f>MAX(0,(va!L24-va!K24))</f>
        <v>0</v>
      </c>
      <c r="M24" s="16">
        <f>MAX(0,(va!M24-va!L24))</f>
        <v>0</v>
      </c>
      <c r="N24" s="16">
        <f>MAX(0,(va!N24-va!M24))</f>
        <v>0</v>
      </c>
      <c r="O24" s="16">
        <f>MAX(0,(va!O24-va!N24))</f>
        <v>0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  <c r="BU24" s="2">
        <v>43937</v>
      </c>
    </row>
    <row r="25" spans="1:73" x14ac:dyDescent="0.3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0</v>
      </c>
      <c r="K25" s="16">
        <f>MAX(0,(va!K25-va!J25))</f>
        <v>0</v>
      </c>
      <c r="L25" s="16">
        <f>MAX(0,(va!L25-va!K25))</f>
        <v>0</v>
      </c>
      <c r="M25" s="16">
        <f>MAX(0,(va!M25-va!L25))</f>
        <v>0</v>
      </c>
      <c r="N25" s="16">
        <f>MAX(0,(va!N25-va!M25))</f>
        <v>0</v>
      </c>
      <c r="O25" s="16">
        <f>MAX(0,(va!O25-va!N25))</f>
        <v>0</v>
      </c>
      <c r="P25" s="16">
        <f>MAX(0,(va!P25-va!O25))</f>
        <v>0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  <c r="BU25" s="2">
        <v>43938</v>
      </c>
    </row>
    <row r="26" spans="1:73" x14ac:dyDescent="0.35">
      <c r="A26" s="18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0</v>
      </c>
      <c r="K26" s="16">
        <f>MAX(0,(va!K26-va!J26))</f>
        <v>0</v>
      </c>
      <c r="L26" s="16">
        <f>MAX(0,(va!L26-va!K26))</f>
        <v>0</v>
      </c>
      <c r="M26" s="16">
        <f>MAX(0,(va!M26-va!L26))</f>
        <v>0</v>
      </c>
      <c r="N26" s="16">
        <f>MAX(0,(va!N26-va!M26))</f>
        <v>0</v>
      </c>
      <c r="O26" s="16">
        <f>MAX(0,(va!O26-va!N26))</f>
        <v>0</v>
      </c>
      <c r="P26" s="16">
        <f>MAX(0,(va!P26-va!O26))</f>
        <v>0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  <c r="BU26" s="2">
        <v>43939</v>
      </c>
    </row>
    <row r="27" spans="1:73" x14ac:dyDescent="0.35">
      <c r="A27" s="19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0</v>
      </c>
      <c r="K27" s="16">
        <f>MAX(0,(va!K27-va!J27))</f>
        <v>0</v>
      </c>
      <c r="L27" s="16">
        <f>MAX(0,(va!L27-va!K27))</f>
        <v>0</v>
      </c>
      <c r="M27" s="16">
        <f>MAX(0,(va!M27-va!L27))</f>
        <v>0</v>
      </c>
      <c r="N27" s="16">
        <f>MAX(0,(va!N27-va!M27))</f>
        <v>0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  <c r="BU27" s="2">
        <v>43940</v>
      </c>
    </row>
    <row r="28" spans="1:73" x14ac:dyDescent="0.35">
      <c r="A28" s="20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  <c r="BU28" s="2">
        <v>43941</v>
      </c>
    </row>
    <row r="29" spans="1:73" x14ac:dyDescent="0.35">
      <c r="A29" s="21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0</v>
      </c>
      <c r="M29" s="16">
        <f>MAX(0,(va!M29-va!L29))</f>
        <v>0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  <c r="BU29" s="2">
        <v>43942</v>
      </c>
    </row>
    <row r="30" spans="1:73" x14ac:dyDescent="0.35">
      <c r="A30" s="22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0</v>
      </c>
      <c r="L30" s="16">
        <f>MAX(0,(va!L30-va!K30))</f>
        <v>0</v>
      </c>
      <c r="M30" s="16">
        <f>MAX(0,(va!M30-va!L30))</f>
        <v>0</v>
      </c>
      <c r="N30" s="16">
        <f>MAX(0,(va!N30-va!M30))</f>
        <v>0</v>
      </c>
      <c r="O30" s="16">
        <f>MAX(0,(va!O30-va!N30))</f>
        <v>0</v>
      </c>
      <c r="P30" s="16">
        <f>MAX(0,(va!P30-va!O30))</f>
        <v>0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  <c r="BU30" s="2">
        <v>43943</v>
      </c>
    </row>
    <row r="31" spans="1:73" x14ac:dyDescent="0.35">
      <c r="A31" s="22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0</v>
      </c>
      <c r="K31" s="16">
        <f>MAX(0,(va!K31-va!J31))</f>
        <v>0</v>
      </c>
      <c r="L31" s="16">
        <f>MAX(0,(va!L31-va!K31))</f>
        <v>0</v>
      </c>
      <c r="M31" s="16">
        <f>MAX(0,(va!M31-va!L31))</f>
        <v>0</v>
      </c>
      <c r="N31" s="16">
        <f>MAX(0,(va!N31-va!M31))</f>
        <v>0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  <c r="BU31" s="2">
        <v>43944</v>
      </c>
    </row>
    <row r="32" spans="1:73" x14ac:dyDescent="0.35">
      <c r="A32" s="23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0</v>
      </c>
      <c r="N32" s="16">
        <f>MAX(0,(va!N32-va!M32))</f>
        <v>0</v>
      </c>
      <c r="O32" s="16">
        <f>MAX(0,(va!O32-va!N32))</f>
        <v>0</v>
      </c>
      <c r="P32" s="16">
        <f>MAX(0,(va!P32-va!O32))</f>
        <v>0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  <c r="BU32" s="2">
        <v>43945</v>
      </c>
    </row>
    <row r="33" spans="1:73" x14ac:dyDescent="0.35">
      <c r="A33" s="18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  <c r="BU33" s="2">
        <v>43946</v>
      </c>
    </row>
    <row r="34" spans="1:73" x14ac:dyDescent="0.35">
      <c r="A34" s="19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0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0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  <c r="BU34" s="2">
        <v>43947</v>
      </c>
    </row>
    <row r="35" spans="1:73" x14ac:dyDescent="0.35">
      <c r="A35" s="19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0</v>
      </c>
      <c r="K35" s="16">
        <f>MAX(0,(va!K35-va!J35))</f>
        <v>0</v>
      </c>
      <c r="L35" s="16">
        <f>MAX(0,(va!L35-va!K35))</f>
        <v>0</v>
      </c>
      <c r="M35" s="16">
        <f>MAX(0,(va!M35-va!L35))</f>
        <v>0</v>
      </c>
      <c r="N35" s="16">
        <f>MAX(0,(va!N35-va!M35))</f>
        <v>0</v>
      </c>
      <c r="O35" s="16">
        <f>MAX(0,(va!O35-va!N35))</f>
        <v>0</v>
      </c>
      <c r="P35" s="16">
        <f>MAX(0,(va!P35-va!O35))</f>
        <v>0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  <c r="BU35" s="2">
        <v>43948</v>
      </c>
    </row>
    <row r="36" spans="1:73" x14ac:dyDescent="0.35">
      <c r="A36" s="19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0</v>
      </c>
      <c r="L36" s="16">
        <f>MAX(0,(va!L36-va!K36))</f>
        <v>0</v>
      </c>
      <c r="M36" s="16">
        <f>MAX(0,(va!M36-va!L36))</f>
        <v>0</v>
      </c>
      <c r="N36" s="16">
        <f>MAX(0,(va!N36-va!M36))</f>
        <v>0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  <c r="BU36" s="2">
        <v>43949</v>
      </c>
    </row>
    <row r="37" spans="1:73" x14ac:dyDescent="0.35">
      <c r="A37" s="19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0</v>
      </c>
      <c r="M37" s="16">
        <f>MAX(0,(va!M37-va!L37))</f>
        <v>0</v>
      </c>
      <c r="N37" s="16">
        <f>MAX(0,(va!N37-va!M37))</f>
        <v>0</v>
      </c>
      <c r="O37" s="16">
        <f>MAX(0,(va!O37-va!N37))</f>
        <v>0</v>
      </c>
      <c r="P37" s="16">
        <f>MAX(0,(va!P37-va!O37))</f>
        <v>0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  <c r="BU37" s="2">
        <v>43950</v>
      </c>
    </row>
    <row r="38" spans="1:73" x14ac:dyDescent="0.35">
      <c r="A38" s="19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0</v>
      </c>
      <c r="O38" s="16">
        <f>MAX(0,(va!O38-va!N38))</f>
        <v>0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  <c r="BU38" s="2">
        <v>43951</v>
      </c>
    </row>
    <row r="39" spans="1:73" x14ac:dyDescent="0.35">
      <c r="A39" s="19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0</v>
      </c>
      <c r="K39" s="16">
        <f>MAX(0,(va!K39-va!J39))</f>
        <v>0</v>
      </c>
      <c r="L39" s="16">
        <f>MAX(0,(va!L39-va!K39))</f>
        <v>0</v>
      </c>
      <c r="M39" s="16">
        <f>MAX(0,(va!M39-va!L39))</f>
        <v>0</v>
      </c>
      <c r="N39" s="16">
        <f>MAX(0,(va!N39-va!M39))</f>
        <v>0</v>
      </c>
      <c r="O39" s="16">
        <f>MAX(0,(va!O39-va!N39))</f>
        <v>0</v>
      </c>
      <c r="P39" s="16">
        <f>MAX(0,(va!P39-va!O39))</f>
        <v>0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  <c r="BU39" s="2">
        <v>43952</v>
      </c>
    </row>
    <row r="40" spans="1:73" x14ac:dyDescent="0.35">
      <c r="A40" s="20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0</v>
      </c>
      <c r="K40" s="16">
        <f>MAX(0,(va!K40-va!J40))</f>
        <v>0</v>
      </c>
      <c r="L40" s="16">
        <f>MAX(0,(va!L40-va!K40))</f>
        <v>0</v>
      </c>
      <c r="M40" s="16">
        <f>MAX(0,(va!M40-va!L40))</f>
        <v>0</v>
      </c>
      <c r="N40" s="16">
        <f>MAX(0,(va!N40-va!M40))</f>
        <v>0</v>
      </c>
      <c r="O40" s="16">
        <f>MAX(0,(va!O40-va!N40))</f>
        <v>0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  <c r="BU40" s="2">
        <v>43953</v>
      </c>
    </row>
    <row r="41" spans="1:73" x14ac:dyDescent="0.35">
      <c r="A41" s="21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  <c r="BU41" s="2">
        <v>43954</v>
      </c>
    </row>
    <row r="42" spans="1:73" x14ac:dyDescent="0.35">
      <c r="A42" s="22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  <c r="BU42" s="2">
        <v>43955</v>
      </c>
    </row>
    <row r="43" spans="1:73" x14ac:dyDescent="0.35">
      <c r="A43" s="22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  <c r="BU43" s="2">
        <v>43956</v>
      </c>
    </row>
    <row r="44" spans="1:73" x14ac:dyDescent="0.35">
      <c r="A44" s="23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0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  <c r="BU44" s="2">
        <v>43957</v>
      </c>
    </row>
    <row r="45" spans="1:73" x14ac:dyDescent="0.35">
      <c r="A45" s="18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0</v>
      </c>
      <c r="K45" s="16">
        <f>MAX(0,(va!K45-va!J45))</f>
        <v>0</v>
      </c>
      <c r="L45" s="16">
        <f>MAX(0,(va!L45-va!K45))</f>
        <v>0</v>
      </c>
      <c r="M45" s="16">
        <f>MAX(0,(va!M45-va!L45))</f>
        <v>0</v>
      </c>
      <c r="N45" s="16">
        <f>MAX(0,(va!N45-va!M45))</f>
        <v>0</v>
      </c>
      <c r="O45" s="16">
        <f>MAX(0,(va!O45-va!N45))</f>
        <v>0</v>
      </c>
      <c r="P45" s="16">
        <f>MAX(0,(va!P45-va!O45))</f>
        <v>0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  <c r="BU45" s="2">
        <v>43958</v>
      </c>
    </row>
    <row r="46" spans="1:73" x14ac:dyDescent="0.35">
      <c r="A46" s="20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0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  <c r="BU46" s="2">
        <v>43959</v>
      </c>
    </row>
    <row r="47" spans="1:73" x14ac:dyDescent="0.35">
      <c r="A47" s="21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0</v>
      </c>
      <c r="K47" s="16">
        <f>MAX(0,(va!K47-va!J47))</f>
        <v>0</v>
      </c>
      <c r="L47" s="16">
        <f>MAX(0,(va!L47-va!K47))</f>
        <v>0</v>
      </c>
      <c r="M47" s="16">
        <f>MAX(0,(va!M47-va!L47))</f>
        <v>0</v>
      </c>
      <c r="N47" s="16">
        <f>MAX(0,(va!N47-va!M47))</f>
        <v>0</v>
      </c>
      <c r="O47" s="16">
        <f>MAX(0,(va!O47-va!N47))</f>
        <v>0</v>
      </c>
      <c r="P47" s="16">
        <f>MAX(0,(va!P47-va!O47))</f>
        <v>0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  <c r="BU47" s="2">
        <v>43960</v>
      </c>
    </row>
    <row r="48" spans="1:73" x14ac:dyDescent="0.35">
      <c r="A48" s="22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  <c r="BU48" s="2">
        <v>43961</v>
      </c>
    </row>
    <row r="49" spans="1:73" x14ac:dyDescent="0.35">
      <c r="A49" s="23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  <c r="BU49" s="2">
        <v>43962</v>
      </c>
    </row>
    <row r="50" spans="1:73" x14ac:dyDescent="0.3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0</v>
      </c>
      <c r="K50" s="16">
        <f>MAX(0,(va!K50-va!J50))</f>
        <v>0</v>
      </c>
      <c r="L50" s="16">
        <f>MAX(0,(va!L50-va!K50))</f>
        <v>0</v>
      </c>
      <c r="M50" s="16">
        <f>MAX(0,(va!M50-va!L50))</f>
        <v>0</v>
      </c>
      <c r="N50" s="16">
        <f>MAX(0,(va!N50-va!M50))</f>
        <v>0</v>
      </c>
      <c r="O50" s="16">
        <f>MAX(0,(va!O50-va!N50))</f>
        <v>0</v>
      </c>
      <c r="P50" s="16">
        <f>MAX(0,(va!P50-va!O50))</f>
        <v>0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  <c r="BU50" s="2">
        <v>43963</v>
      </c>
    </row>
    <row r="51" spans="1:73" x14ac:dyDescent="0.3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0</v>
      </c>
      <c r="K51" s="16">
        <f>MAX(0,(va!K51-va!J51))</f>
        <v>0</v>
      </c>
      <c r="L51" s="16">
        <f>MAX(0,(va!L51-va!K51))</f>
        <v>0</v>
      </c>
      <c r="M51" s="16">
        <f>MAX(0,(va!M51-va!L51))</f>
        <v>0</v>
      </c>
      <c r="N51" s="16">
        <f>MAX(0,(va!N51-va!M51))</f>
        <v>0</v>
      </c>
      <c r="O51" s="16">
        <f>MAX(0,(va!O51-va!N51))</f>
        <v>0</v>
      </c>
      <c r="P51" s="16">
        <f>MAX(0,(va!P51-va!O51))</f>
        <v>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  <c r="BU51" s="2">
        <v>43964</v>
      </c>
    </row>
    <row r="52" spans="1:73" x14ac:dyDescent="0.35">
      <c r="A52" s="18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  <c r="BU52" s="2">
        <v>43965</v>
      </c>
    </row>
    <row r="53" spans="1:73" x14ac:dyDescent="0.35">
      <c r="A53" s="19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  <c r="BU53" s="2">
        <v>43966</v>
      </c>
    </row>
    <row r="54" spans="1:73" x14ac:dyDescent="0.35">
      <c r="A54" s="19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0</v>
      </c>
      <c r="O54" s="16">
        <f>MAX(0,(va!O54-va!N54))</f>
        <v>0</v>
      </c>
      <c r="P54" s="16">
        <f>MAX(0,(va!P54-va!O54))</f>
        <v>0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  <c r="BU54" s="2">
        <v>43967</v>
      </c>
    </row>
    <row r="55" spans="1:73" x14ac:dyDescent="0.35">
      <c r="A55" s="20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  <c r="BU55" s="2">
        <v>43968</v>
      </c>
    </row>
    <row r="56" spans="1:73" x14ac:dyDescent="0.35">
      <c r="A56" s="21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0</v>
      </c>
      <c r="L56" s="16">
        <f>MAX(0,(va!L56-va!K56))</f>
        <v>0</v>
      </c>
      <c r="M56" s="16">
        <f>MAX(0,(va!M56-va!L56))</f>
        <v>0</v>
      </c>
      <c r="N56" s="16">
        <f>MAX(0,(va!N56-va!M56))</f>
        <v>0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  <c r="BU56" s="2">
        <v>43969</v>
      </c>
    </row>
    <row r="57" spans="1:73" x14ac:dyDescent="0.35">
      <c r="A57" s="22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0</v>
      </c>
      <c r="K57" s="16">
        <f>MAX(0,(va!K57-va!J57))</f>
        <v>0</v>
      </c>
      <c r="L57" s="16">
        <f>MAX(0,(va!L57-va!K57))</f>
        <v>0</v>
      </c>
      <c r="M57" s="16">
        <f>MAX(0,(va!M57-va!L57))</f>
        <v>0</v>
      </c>
      <c r="N57" s="16">
        <f>MAX(0,(va!N57-va!M57))</f>
        <v>0</v>
      </c>
      <c r="O57" s="16">
        <f>MAX(0,(va!O57-va!N57))</f>
        <v>0</v>
      </c>
      <c r="P57" s="16">
        <f>MAX(0,(va!P57-va!O57))</f>
        <v>0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  <c r="BU57" s="2">
        <v>43970</v>
      </c>
    </row>
    <row r="58" spans="1:73" x14ac:dyDescent="0.35">
      <c r="A58" s="22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0</v>
      </c>
      <c r="L58" s="16">
        <f>MAX(0,(va!L58-va!K58))</f>
        <v>0</v>
      </c>
      <c r="M58" s="16">
        <f>MAX(0,(va!M58-va!L58))</f>
        <v>0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  <c r="BU58" s="2">
        <v>43971</v>
      </c>
    </row>
    <row r="59" spans="1:73" x14ac:dyDescent="0.35">
      <c r="A59" s="22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0</v>
      </c>
      <c r="K59" s="16">
        <f>MAX(0,(va!K59-va!J59))</f>
        <v>0</v>
      </c>
      <c r="L59" s="16">
        <f>MAX(0,(va!L59-va!K59))</f>
        <v>0</v>
      </c>
      <c r="M59" s="16">
        <f>MAX(0,(va!M59-va!L59))</f>
        <v>0</v>
      </c>
      <c r="N59" s="16">
        <f>MAX(0,(va!N59-va!M59))</f>
        <v>0</v>
      </c>
      <c r="O59" s="16">
        <f>MAX(0,(va!O59-va!N59))</f>
        <v>0</v>
      </c>
      <c r="P59" s="16">
        <f>MAX(0,(va!P59-va!O59))</f>
        <v>0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  <c r="BU59" s="2">
        <v>43972</v>
      </c>
    </row>
    <row r="60" spans="1:73" x14ac:dyDescent="0.35">
      <c r="A60" s="22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0</v>
      </c>
      <c r="L60" s="16">
        <f>MAX(0,(va!L60-va!K60))</f>
        <v>0</v>
      </c>
      <c r="M60" s="16">
        <f>MAX(0,(va!M60-va!L60))</f>
        <v>0</v>
      </c>
      <c r="N60" s="16">
        <f>MAX(0,(va!N60-va!M60))</f>
        <v>0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  <c r="BU60" s="2">
        <v>43973</v>
      </c>
    </row>
    <row r="61" spans="1:73" x14ac:dyDescent="0.35">
      <c r="A61" s="23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0</v>
      </c>
      <c r="K61" s="16">
        <f>MAX(0,(va!K61-va!J61))</f>
        <v>0</v>
      </c>
      <c r="L61" s="16">
        <f>MAX(0,(va!L61-va!K61))</f>
        <v>0</v>
      </c>
      <c r="M61" s="16">
        <f>MAX(0,(va!M61-va!L61))</f>
        <v>0</v>
      </c>
      <c r="N61" s="16">
        <f>MAX(0,(va!N61-va!M61))</f>
        <v>0</v>
      </c>
      <c r="O61" s="16">
        <f>MAX(0,(va!O61-va!N61))</f>
        <v>0</v>
      </c>
      <c r="P61" s="16">
        <f>MAX(0,(va!P61-va!O61))</f>
        <v>0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  <c r="BU61" s="2">
        <v>43974</v>
      </c>
    </row>
    <row r="62" spans="1:73" x14ac:dyDescent="0.3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0</v>
      </c>
      <c r="L62" s="16">
        <f>MAX(0,(va!L62-va!K62))</f>
        <v>0</v>
      </c>
      <c r="M62" s="16">
        <f>MAX(0,(va!M62-va!L62))</f>
        <v>0</v>
      </c>
      <c r="N62" s="16">
        <f>MAX(0,(va!N62-va!M62))</f>
        <v>0</v>
      </c>
      <c r="O62" s="16">
        <f>MAX(0,(va!O62-va!N62))</f>
        <v>0</v>
      </c>
      <c r="P62" s="16">
        <f>MAX(0,(va!P62-va!O62))</f>
        <v>0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  <c r="BU62" s="2">
        <v>43975</v>
      </c>
    </row>
    <row r="63" spans="1:73" x14ac:dyDescent="0.35">
      <c r="A63" s="21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  <c r="BU63" s="2">
        <v>43976</v>
      </c>
    </row>
    <row r="64" spans="1:73" x14ac:dyDescent="0.35">
      <c r="A64" s="22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0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  <c r="BU64" s="2">
        <v>43977</v>
      </c>
    </row>
    <row r="65" spans="1:73" x14ac:dyDescent="0.35">
      <c r="A65" s="22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  <c r="BU65" s="2">
        <v>43978</v>
      </c>
    </row>
    <row r="66" spans="1:73" x14ac:dyDescent="0.35">
      <c r="A66" s="22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0</v>
      </c>
      <c r="K66" s="16">
        <f>MAX(0,(va!K66-va!J66))</f>
        <v>0</v>
      </c>
      <c r="L66" s="16">
        <f>MAX(0,(va!L66-va!K66))</f>
        <v>0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  <c r="BU66" s="2">
        <v>43979</v>
      </c>
    </row>
    <row r="67" spans="1:73" x14ac:dyDescent="0.35">
      <c r="A67" s="22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0</v>
      </c>
      <c r="O67" s="16">
        <f>MAX(0,(va!O67-va!N67))</f>
        <v>0</v>
      </c>
      <c r="P67" s="16">
        <f>MAX(0,(va!P67-va!O67))</f>
        <v>0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  <c r="BU67" s="2">
        <v>43980</v>
      </c>
    </row>
    <row r="68" spans="1:73" x14ac:dyDescent="0.35">
      <c r="A68" s="22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0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  <c r="BU68" s="2">
        <v>43981</v>
      </c>
    </row>
    <row r="69" spans="1:73" x14ac:dyDescent="0.35">
      <c r="A69" s="22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  <c r="BU69" s="2">
        <v>43982</v>
      </c>
    </row>
    <row r="70" spans="1:73" x14ac:dyDescent="0.35">
      <c r="A70" s="23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3" x14ac:dyDescent="0.35">
      <c r="A71" s="18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3" x14ac:dyDescent="0.35">
      <c r="A72" s="19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3" x14ac:dyDescent="0.35">
      <c r="A73" s="19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0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3" x14ac:dyDescent="0.35">
      <c r="A74" s="19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0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3" x14ac:dyDescent="0.35">
      <c r="A75" s="20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3" x14ac:dyDescent="0.3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0</v>
      </c>
      <c r="K76" s="16">
        <f>MAX(0,(va!K76-va!J76))</f>
        <v>0</v>
      </c>
      <c r="L76" s="16">
        <f>MAX(0,(va!L76-va!K76))</f>
        <v>0</v>
      </c>
      <c r="M76" s="16">
        <f>MAX(0,(va!M76-va!L76))</f>
        <v>0</v>
      </c>
      <c r="N76" s="16">
        <f>MAX(0,(va!N76-va!M76))</f>
        <v>0</v>
      </c>
      <c r="O76" s="16">
        <f>MAX(0,(va!O76-va!N76))</f>
        <v>0</v>
      </c>
      <c r="P76" s="16">
        <f>MAX(0,(va!P76-va!O76))</f>
        <v>0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3" x14ac:dyDescent="0.35">
      <c r="A77" s="18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0</v>
      </c>
      <c r="K77" s="16">
        <f>MAX(0,(va!K77-va!J77))</f>
        <v>0</v>
      </c>
      <c r="L77" s="16">
        <f>MAX(0,(va!L77-va!K77))</f>
        <v>0</v>
      </c>
      <c r="M77" s="16">
        <f>MAX(0,(va!M77-va!L77))</f>
        <v>0</v>
      </c>
      <c r="N77" s="16">
        <f>MAX(0,(va!N77-va!M77))</f>
        <v>0</v>
      </c>
      <c r="O77" s="16">
        <f>MAX(0,(va!O77-va!N77))</f>
        <v>0</v>
      </c>
      <c r="P77" s="16">
        <f>MAX(0,(va!P77-va!O77))</f>
        <v>0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3" x14ac:dyDescent="0.35">
      <c r="A78" s="19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0</v>
      </c>
      <c r="K78" s="16">
        <f>MAX(0,(va!K78-va!J78))</f>
        <v>0</v>
      </c>
      <c r="L78" s="16">
        <f>MAX(0,(va!L78-va!K78))</f>
        <v>0</v>
      </c>
      <c r="M78" s="16">
        <f>MAX(0,(va!M78-va!L78))</f>
        <v>0</v>
      </c>
      <c r="N78" s="16">
        <f>MAX(0,(va!N78-va!M78))</f>
        <v>0</v>
      </c>
      <c r="O78" s="16">
        <f>MAX(0,(va!O78-va!N78))</f>
        <v>0</v>
      </c>
      <c r="P78" s="16">
        <f>MAX(0,(va!P78-va!O78))</f>
        <v>0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3" x14ac:dyDescent="0.35">
      <c r="A79" s="19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0</v>
      </c>
      <c r="K79" s="16">
        <f>MAX(0,(va!K79-va!J79))</f>
        <v>0</v>
      </c>
      <c r="L79" s="16">
        <f>MAX(0,(va!L79-va!K79))</f>
        <v>0</v>
      </c>
      <c r="M79" s="16">
        <f>MAX(0,(va!M79-va!L79))</f>
        <v>0</v>
      </c>
      <c r="N79" s="16">
        <f>MAX(0,(va!N79-va!M79))</f>
        <v>0</v>
      </c>
      <c r="O79" s="16">
        <f>MAX(0,(va!O79-va!N79))</f>
        <v>0</v>
      </c>
      <c r="P79" s="16">
        <f>MAX(0,(va!P79-va!O79))</f>
        <v>0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3" x14ac:dyDescent="0.35">
      <c r="A80" s="19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0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35">
      <c r="A81" s="20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0</v>
      </c>
      <c r="L81" s="16">
        <f>MAX(0,(va!L81-va!K81))</f>
        <v>0</v>
      </c>
      <c r="M81" s="16">
        <f>MAX(0,(va!M81-va!L81))</f>
        <v>0</v>
      </c>
      <c r="N81" s="16">
        <f>MAX(0,(va!N81-va!M81))</f>
        <v>0</v>
      </c>
      <c r="O81" s="16">
        <f>MAX(0,(va!O81-va!N81))</f>
        <v>0</v>
      </c>
      <c r="P81" s="16">
        <f>MAX(0,(va!P81-va!O81))</f>
        <v>0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35">
      <c r="A82" s="21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0</v>
      </c>
      <c r="L82" s="16">
        <f>MAX(0,(va!L82-va!K82))</f>
        <v>0</v>
      </c>
      <c r="M82" s="16">
        <f>MAX(0,(va!M82-va!L82))</f>
        <v>0</v>
      </c>
      <c r="N82" s="16">
        <f>MAX(0,(va!N82-va!M82))</f>
        <v>0</v>
      </c>
      <c r="O82" s="16">
        <f>MAX(0,(va!O82-va!N82))</f>
        <v>0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35">
      <c r="A83" s="22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0</v>
      </c>
      <c r="L83" s="16">
        <f>MAX(0,(va!L83-va!K83))</f>
        <v>0</v>
      </c>
      <c r="M83" s="16">
        <f>MAX(0,(va!M83-va!L83))</f>
        <v>0</v>
      </c>
      <c r="N83" s="16">
        <f>MAX(0,(va!N83-va!M83))</f>
        <v>0</v>
      </c>
      <c r="O83" s="16">
        <f>MAX(0,(va!O83-va!N83))</f>
        <v>0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35">
      <c r="A84" s="22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0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35">
      <c r="A85" s="22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0</v>
      </c>
      <c r="N85" s="16">
        <f>MAX(0,(va!N85-va!M85))</f>
        <v>0</v>
      </c>
      <c r="O85" s="16">
        <f>MAX(0,(va!O85-va!N85))</f>
        <v>0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35">
      <c r="A86" s="22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35">
      <c r="A87" s="22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35">
      <c r="A88" s="23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0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35">
      <c r="A89" s="18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0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35">
      <c r="A90" s="20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0</v>
      </c>
      <c r="N90" s="16">
        <f>MAX(0,(va!N90-va!M90))</f>
        <v>0</v>
      </c>
      <c r="O90" s="16">
        <f>MAX(0,(va!O90-va!N90))</f>
        <v>0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3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0</v>
      </c>
      <c r="L91" s="16">
        <f>MAX(0,(va!L91-va!K91))</f>
        <v>0</v>
      </c>
      <c r="M91" s="16">
        <f>MAX(0,(va!M91-va!L91))</f>
        <v>0</v>
      </c>
      <c r="N91" s="16">
        <f>MAX(0,(va!N91-va!M91))</f>
        <v>0</v>
      </c>
      <c r="O91" s="16">
        <f>MAX(0,(va!O91-va!N91))</f>
        <v>0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35">
      <c r="A92" s="18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0</v>
      </c>
      <c r="K92" s="16">
        <f>MAX(0,(va!K92-va!J92))</f>
        <v>0</v>
      </c>
      <c r="L92" s="16">
        <f>MAX(0,(va!L92-va!K92))</f>
        <v>0</v>
      </c>
      <c r="M92" s="16">
        <f>MAX(0,(va!M92-va!L92))</f>
        <v>0</v>
      </c>
      <c r="N92" s="16">
        <f>MAX(0,(va!N92-va!M92))</f>
        <v>0</v>
      </c>
      <c r="O92" s="16">
        <f>MAX(0,(va!O92-va!N92))</f>
        <v>0</v>
      </c>
      <c r="P92" s="16">
        <f>MAX(0,(va!P92-va!O92))</f>
        <v>0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35">
      <c r="A93" s="19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0</v>
      </c>
      <c r="K93" s="16">
        <f>MAX(0,(va!K93-va!J93))</f>
        <v>0</v>
      </c>
      <c r="L93" s="16">
        <f>MAX(0,(va!L93-va!K93))</f>
        <v>0</v>
      </c>
      <c r="M93" s="16">
        <f>MAX(0,(va!M93-va!L93))</f>
        <v>0</v>
      </c>
      <c r="N93" s="16">
        <f>MAX(0,(va!N93-va!M93))</f>
        <v>0</v>
      </c>
      <c r="O93" s="16">
        <f>MAX(0,(va!O93-va!N93))</f>
        <v>0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35">
      <c r="A94" s="20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0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35">
      <c r="A95" s="21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0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35">
      <c r="A96" s="22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0</v>
      </c>
      <c r="K96" s="16">
        <f>MAX(0,(va!K96-va!J96))</f>
        <v>0</v>
      </c>
      <c r="L96" s="16">
        <f>MAX(0,(va!L96-va!K96))</f>
        <v>0</v>
      </c>
      <c r="M96" s="16">
        <f>MAX(0,(va!M96-va!L96))</f>
        <v>0</v>
      </c>
      <c r="N96" s="16">
        <f>MAX(0,(va!N96-va!M96))</f>
        <v>0</v>
      </c>
      <c r="O96" s="16">
        <f>MAX(0,(va!O96-va!N96))</f>
        <v>0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35">
      <c r="A97" s="22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0</v>
      </c>
      <c r="K97" s="16">
        <f>MAX(0,(va!K97-va!J97))</f>
        <v>0</v>
      </c>
      <c r="L97" s="16">
        <f>MAX(0,(va!L97-va!K97))</f>
        <v>0</v>
      </c>
      <c r="M97" s="16">
        <f>MAX(0,(va!M97-va!L97))</f>
        <v>0</v>
      </c>
      <c r="N97" s="16">
        <f>MAX(0,(va!N97-va!M97))</f>
        <v>0</v>
      </c>
      <c r="O97" s="16">
        <f>MAX(0,(va!O97-va!N97))</f>
        <v>0</v>
      </c>
      <c r="P97" s="16">
        <f>MAX(0,(va!P97-va!O97))</f>
        <v>0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35">
      <c r="A98" s="22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0</v>
      </c>
      <c r="K98" s="16">
        <f>MAX(0,(va!K98-va!J98))</f>
        <v>0</v>
      </c>
      <c r="L98" s="16">
        <f>MAX(0,(va!L98-va!K98))</f>
        <v>0</v>
      </c>
      <c r="M98" s="16">
        <f>MAX(0,(va!M98-va!L98))</f>
        <v>0</v>
      </c>
      <c r="N98" s="16">
        <f>MAX(0,(va!N98-va!M98))</f>
        <v>0</v>
      </c>
      <c r="O98" s="16">
        <f>MAX(0,(va!O98-va!N98))</f>
        <v>0</v>
      </c>
      <c r="P98" s="16">
        <f>MAX(0,(va!P98-va!O98))</f>
        <v>0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35">
      <c r="A99" s="23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0</v>
      </c>
      <c r="N99" s="16">
        <f>MAX(0,(va!N99-va!M99))</f>
        <v>0</v>
      </c>
      <c r="O99" s="16">
        <f>MAX(0,(va!O99-va!N99))</f>
        <v>0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35">
      <c r="A100" s="18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0</v>
      </c>
      <c r="K100" s="16">
        <f>MAX(0,(va!K100-va!J100))</f>
        <v>0</v>
      </c>
      <c r="L100" s="16">
        <f>MAX(0,(va!L100-va!K100))</f>
        <v>0</v>
      </c>
      <c r="M100" s="16">
        <f>MAX(0,(va!M100-va!L100))</f>
        <v>0</v>
      </c>
      <c r="N100" s="16">
        <f>MAX(0,(va!N100-va!M100))</f>
        <v>0</v>
      </c>
      <c r="O100" s="16">
        <f>MAX(0,(va!O100-va!N100))</f>
        <v>0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35">
      <c r="A101" s="19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0</v>
      </c>
      <c r="L101" s="16">
        <f>MAX(0,(va!L101-va!K101))</f>
        <v>0</v>
      </c>
      <c r="M101" s="16">
        <f>MAX(0,(va!M101-va!L101))</f>
        <v>0</v>
      </c>
      <c r="N101" s="16">
        <f>MAX(0,(va!N101-va!M101))</f>
        <v>0</v>
      </c>
      <c r="O101" s="16">
        <f>MAX(0,(va!O101-va!N101))</f>
        <v>0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35">
      <c r="A102" s="19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0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35">
      <c r="A103" s="19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0</v>
      </c>
      <c r="L103" s="16">
        <f>MAX(0,(va!L103-va!K103))</f>
        <v>0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0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35">
      <c r="A104" s="20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3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0</v>
      </c>
      <c r="L105" s="16">
        <f>MAX(0,(va!L105-va!K105))</f>
        <v>0</v>
      </c>
      <c r="M105" s="16">
        <f>MAX(0,(va!M105-va!L105))</f>
        <v>0</v>
      </c>
      <c r="N105" s="16">
        <f>MAX(0,(va!N105-va!M105))</f>
        <v>0</v>
      </c>
      <c r="O105" s="16">
        <f>MAX(0,(va!O105-va!N105))</f>
        <v>0</v>
      </c>
      <c r="P105" s="16">
        <f>MAX(0,(va!P105-va!O105))</f>
        <v>0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3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0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0</v>
      </c>
      <c r="N106" s="16">
        <f>MAX(0,(va!N106-va!M106))</f>
        <v>0</v>
      </c>
      <c r="O106" s="16">
        <f>MAX(0,(va!O106-va!N106))</f>
        <v>0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35">
      <c r="A107" s="21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0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35">
      <c r="A108" s="22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0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35">
      <c r="A109" s="23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0</v>
      </c>
      <c r="N109" s="16">
        <f>MAX(0,(va!N109-va!M109))</f>
        <v>0</v>
      </c>
      <c r="O109" s="16">
        <f>MAX(0,(va!O109-va!N109))</f>
        <v>0</v>
      </c>
      <c r="P109" s="16">
        <f>MAX(0,(va!P109-va!O109))</f>
        <v>0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35">
      <c r="A110" s="18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0</v>
      </c>
      <c r="K110" s="16">
        <f>MAX(0,(va!K110-va!J110))</f>
        <v>0</v>
      </c>
      <c r="L110" s="16">
        <f>MAX(0,(va!L110-va!K110))</f>
        <v>0</v>
      </c>
      <c r="M110" s="16">
        <f>MAX(0,(va!M110-va!L110))</f>
        <v>0</v>
      </c>
      <c r="N110" s="16">
        <f>MAX(0,(va!N110-va!M110))</f>
        <v>0</v>
      </c>
      <c r="O110" s="16">
        <f>MAX(0,(va!O110-va!N110))</f>
        <v>0</v>
      </c>
      <c r="P110" s="16">
        <f>MAX(0,(va!P110-va!O110))</f>
        <v>0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35">
      <c r="A111" s="19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0</v>
      </c>
      <c r="N111" s="16">
        <f>MAX(0,(va!N111-va!M111))</f>
        <v>0</v>
      </c>
      <c r="O111" s="16">
        <f>MAX(0,(va!O111-va!N111))</f>
        <v>0</v>
      </c>
      <c r="P111" s="16">
        <f>MAX(0,(va!P111-va!O111))</f>
        <v>0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35">
      <c r="A112" s="19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0</v>
      </c>
      <c r="P112" s="16">
        <f>MAX(0,(va!P112-va!O112))</f>
        <v>0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35">
      <c r="A113" s="19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0</v>
      </c>
      <c r="K113" s="16">
        <f>MAX(0,(va!K113-va!J113))</f>
        <v>0</v>
      </c>
      <c r="L113" s="16">
        <f>MAX(0,(va!L113-va!K113))</f>
        <v>0</v>
      </c>
      <c r="M113" s="16">
        <f>MAX(0,(va!M113-va!L113))</f>
        <v>0</v>
      </c>
      <c r="N113" s="16">
        <f>MAX(0,(va!N113-va!M113))</f>
        <v>0</v>
      </c>
      <c r="O113" s="16">
        <f>MAX(0,(va!O113-va!N113))</f>
        <v>0</v>
      </c>
      <c r="P113" s="16">
        <f>MAX(0,(va!P113-va!O113))</f>
        <v>0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35">
      <c r="A114" s="19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35">
      <c r="A115" s="20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0</v>
      </c>
      <c r="K115" s="16">
        <f>MAX(0,(va!K115-va!J115))</f>
        <v>0</v>
      </c>
      <c r="L115" s="16">
        <f>MAX(0,(va!L115-va!K115))</f>
        <v>0</v>
      </c>
      <c r="M115" s="16">
        <f>MAX(0,(va!M115-va!L115))</f>
        <v>0</v>
      </c>
      <c r="N115" s="16">
        <f>MAX(0,(va!N115-va!M115))</f>
        <v>0</v>
      </c>
      <c r="O115" s="16">
        <f>MAX(0,(va!O115-va!N115))</f>
        <v>0</v>
      </c>
      <c r="P115" s="16">
        <f>MAX(0,(va!P115-va!O115))</f>
        <v>0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35">
      <c r="A116" s="21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35">
      <c r="A117" s="22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0</v>
      </c>
      <c r="K117" s="16">
        <f>MAX(0,(va!K117-va!J117))</f>
        <v>0</v>
      </c>
      <c r="L117" s="16">
        <f>MAX(0,(va!L117-va!K117))</f>
        <v>0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0</v>
      </c>
      <c r="P117" s="16">
        <f>MAX(0,(va!P117-va!O117))</f>
        <v>0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35">
      <c r="A118" s="22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0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35">
      <c r="A119" s="22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0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0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35">
      <c r="A120" s="22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35">
      <c r="A121" s="22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35">
      <c r="A122" s="22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35">
      <c r="A123" s="22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0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35">
      <c r="A124" s="22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0</v>
      </c>
      <c r="O124" s="16">
        <f>MAX(0,(va!O124-va!N124))</f>
        <v>0</v>
      </c>
      <c r="P124" s="16">
        <f>MAX(0,(va!P124-va!O124))</f>
        <v>0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35">
      <c r="A125" s="23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0</v>
      </c>
      <c r="O125" s="16">
        <f>MAX(0,(va!O125-va!N125))</f>
        <v>0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3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0</v>
      </c>
      <c r="K126" s="16">
        <f>MAX(0,(va!K126-va!J126))</f>
        <v>0</v>
      </c>
      <c r="L126" s="16">
        <f>MAX(0,(va!L126-va!K126))</f>
        <v>0</v>
      </c>
      <c r="M126" s="16">
        <f>MAX(0,(va!M126-va!L126))</f>
        <v>0</v>
      </c>
      <c r="N126" s="16">
        <f>MAX(0,(va!N126-va!M126))</f>
        <v>0</v>
      </c>
      <c r="O126" s="16">
        <f>MAX(0,(va!O126-va!N126))</f>
        <v>0</v>
      </c>
      <c r="P126" s="16">
        <f>MAX(0,(va!P126-va!O126))</f>
        <v>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35">
      <c r="A127" s="21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0</v>
      </c>
      <c r="N127" s="16">
        <f>MAX(0,(va!N127-va!M127))</f>
        <v>0</v>
      </c>
      <c r="O127" s="16">
        <f>MAX(0,(va!O127-va!N127))</f>
        <v>0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35">
      <c r="A128" s="22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0</v>
      </c>
      <c r="K128" s="16">
        <f>MAX(0,(va!K128-va!J128))</f>
        <v>0</v>
      </c>
      <c r="L128" s="16">
        <f>MAX(0,(va!L128-va!K128))</f>
        <v>0</v>
      </c>
      <c r="M128" s="16">
        <f>MAX(0,(va!M128-va!L128))</f>
        <v>0</v>
      </c>
      <c r="N128" s="16">
        <f>MAX(0,(va!N128-va!M128))</f>
        <v>0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35">
      <c r="A129" s="22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35">
      <c r="A130" s="23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35">
      <c r="A131" s="18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0</v>
      </c>
      <c r="L131" s="16">
        <f>MAX(0,(va!L131-va!K131))</f>
        <v>0</v>
      </c>
      <c r="M131" s="16">
        <f>MAX(0,(va!M131-va!L131))</f>
        <v>0</v>
      </c>
      <c r="N131" s="16">
        <f>MAX(0,(va!N131-va!M131))</f>
        <v>0</v>
      </c>
      <c r="O131" s="16">
        <f>MAX(0,(va!O131-va!N131))</f>
        <v>0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35">
      <c r="A132" s="19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0</v>
      </c>
      <c r="N132" s="16">
        <f>MAX(0,(va!N132-va!M132))</f>
        <v>0</v>
      </c>
      <c r="O132" s="16">
        <f>MAX(0,(va!O132-va!N132))</f>
        <v>0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35">
      <c r="A133" s="19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0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0</v>
      </c>
      <c r="O133" s="16">
        <f>MAX(0,(va!O133-va!N133))</f>
        <v>0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35">
      <c r="A134" s="20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0</v>
      </c>
      <c r="K134" s="16">
        <f>MAX(0,(va!K134-va!J134))</f>
        <v>0</v>
      </c>
      <c r="L134" s="16">
        <f>MAX(0,(va!L134-va!K134))</f>
        <v>0</v>
      </c>
      <c r="M134" s="16">
        <f>MAX(0,(va!M134-va!L134))</f>
        <v>0</v>
      </c>
      <c r="N134" s="16">
        <f>MAX(0,(va!N134-va!M134))</f>
        <v>0</v>
      </c>
      <c r="O134" s="16">
        <f>MAX(0,(va!O134-va!N134))</f>
        <v>0</v>
      </c>
      <c r="P134" s="16">
        <f>MAX(0,(va!P134-va!O134))</f>
        <v>0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35">
      <c r="B136" s="10" t="s">
        <v>157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0</v>
      </c>
      <c r="K136" s="14">
        <f>MAX(0,(va!K136-va!J136))</f>
        <v>0</v>
      </c>
      <c r="L136" s="14">
        <f>MAX(0,(va!L136-va!K136))</f>
        <v>0</v>
      </c>
      <c r="M136" s="14">
        <f>MAX(0,(va!M136-va!L136))</f>
        <v>0</v>
      </c>
      <c r="N136" s="14">
        <f>MAX(0,(va!N136-va!M136))</f>
        <v>0</v>
      </c>
      <c r="O136" s="14">
        <f>MAX(0,(va!O136-va!N136))</f>
        <v>0</v>
      </c>
      <c r="P136" s="14">
        <f>MAX(0,(va!P136-va!O136))</f>
        <v>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35">
      <c r="B137" s="10" t="s">
        <v>158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0</v>
      </c>
      <c r="K137" s="14">
        <f>MAX(0,(va!K137-va!J137))</f>
        <v>0</v>
      </c>
      <c r="L137" s="14">
        <f>MAX(0,(va!L137-va!K137))</f>
        <v>0</v>
      </c>
      <c r="M137" s="14">
        <f>MAX(0,(va!M137-va!L137))</f>
        <v>0</v>
      </c>
      <c r="N137" s="14">
        <f>MAX(0,(va!N137-va!M137))</f>
        <v>0</v>
      </c>
      <c r="O137" s="14">
        <f>MAX(0,(va!O137-va!N137))</f>
        <v>0</v>
      </c>
      <c r="P137" s="14">
        <f>MAX(0,(va!P137-va!O137))</f>
        <v>0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35">
      <c r="B138" s="10" t="s">
        <v>159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0</v>
      </c>
      <c r="K138" s="14">
        <f>MAX(0,(va!K138-va!J138))</f>
        <v>0</v>
      </c>
      <c r="L138" s="14">
        <f>MAX(0,(va!L138-va!K138))</f>
        <v>0</v>
      </c>
      <c r="M138" s="14">
        <f>MAX(0,(va!M138-va!L138))</f>
        <v>0</v>
      </c>
      <c r="N138" s="14">
        <f>MAX(0,(va!N138-va!M138))</f>
        <v>0</v>
      </c>
      <c r="O138" s="14">
        <f>MAX(0,(va!O138-va!N138))</f>
        <v>0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35">
      <c r="B139" s="10" t="s">
        <v>160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0</v>
      </c>
      <c r="K139" s="14">
        <f>MAX(0,(va!K139-va!J139))</f>
        <v>0</v>
      </c>
      <c r="L139" s="14">
        <f>MAX(0,(va!L139-va!K139))</f>
        <v>0</v>
      </c>
      <c r="M139" s="14">
        <f>MAX(0,(va!M139-va!L139))</f>
        <v>0</v>
      </c>
      <c r="N139" s="14">
        <f>MAX(0,(va!N139-va!M139))</f>
        <v>0</v>
      </c>
      <c r="O139" s="14">
        <f>MAX(0,(va!O139-va!N139))</f>
        <v>0</v>
      </c>
      <c r="P139" s="14">
        <f>MAX(0,(va!P139-va!O139))</f>
        <v>0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3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T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2020-03-30T00:40:29Z</dcterms:modified>
</cp:coreProperties>
</file>