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"/>
    </mc:Choice>
  </mc:AlternateContent>
  <bookViews>
    <workbookView xWindow="0" yWindow="460" windowWidth="51200" windowHeight="27760" tabRatio="722" activeTab="14"/>
  </bookViews>
  <sheets>
    <sheet name="Personne 1" sheetId="1" r:id="rId1"/>
    <sheet name="Personne 3" sheetId="2" r:id="rId2"/>
    <sheet name="Personne 5" sheetId="3" r:id="rId3"/>
    <sheet name="Personne 7" sheetId="4" r:id="rId4"/>
    <sheet name="Personne 2" sheetId="6" r:id="rId5"/>
    <sheet name="Personne 4" sheetId="7" r:id="rId6"/>
    <sheet name="Personne 6" sheetId="8" r:id="rId7"/>
    <sheet name="Personne 8" sheetId="9" r:id="rId8"/>
    <sheet name="Questionnaire" sheetId="15" r:id="rId9"/>
    <sheet name="Sommaire - temps de recherche" sheetId="5" r:id="rId10"/>
    <sheet name="Sommaire - éléments visités" sheetId="16" r:id="rId11"/>
    <sheet name="Abandons" sheetId="17" r:id="rId12"/>
    <sheet name="Graphs - temps de recherche" sheetId="10" r:id="rId13"/>
    <sheet name="Graphs - éléments visités" sheetId="11" r:id="rId14"/>
    <sheet name="Graphs - Visites par elements" sheetId="14" r:id="rId15"/>
    <sheet name="Graphs - fichiers ouverts" sheetId="13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Éducation">Questionnaire!$B$5:$B$9</definedName>
    <definedName name="Experience">Questionnaire!$B$26:$B$29</definedName>
    <definedName name="UMLKnowledge">Questionnaire!$B$13:$B$16</definedName>
    <definedName name="UMLUse">Questionnaire!$B$20:$B$22</definedName>
    <definedName name="use_tactile">Questionnaire!$B$31:$B$33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5" l="1"/>
  <c r="O19" i="5"/>
  <c r="O17" i="5"/>
  <c r="F18" i="5"/>
  <c r="F19" i="5"/>
  <c r="F17" i="5"/>
  <c r="R21" i="6"/>
  <c r="K6" i="16"/>
  <c r="R19" i="7"/>
  <c r="L6" i="16"/>
  <c r="Q9" i="8"/>
  <c r="Q10" i="8"/>
  <c r="Q11" i="8"/>
  <c r="Q16" i="8"/>
  <c r="M6" i="16"/>
  <c r="Q9" i="9"/>
  <c r="Q10" i="9"/>
  <c r="Q12" i="9"/>
  <c r="N6" i="16"/>
  <c r="R6" i="16"/>
  <c r="O21" i="6"/>
  <c r="K5" i="16"/>
  <c r="O19" i="7"/>
  <c r="L5" i="16"/>
  <c r="N9" i="8"/>
  <c r="N10" i="8"/>
  <c r="N11" i="8"/>
  <c r="N12" i="8"/>
  <c r="N13" i="8"/>
  <c r="N14" i="8"/>
  <c r="N16" i="8"/>
  <c r="M5" i="16"/>
  <c r="N9" i="9"/>
  <c r="N10" i="9"/>
  <c r="N12" i="9"/>
  <c r="N5" i="16"/>
  <c r="R5" i="16"/>
  <c r="L21" i="6"/>
  <c r="K4" i="16"/>
  <c r="L19" i="7"/>
  <c r="L4" i="16"/>
  <c r="K9" i="8"/>
  <c r="K10" i="8"/>
  <c r="K11" i="8"/>
  <c r="K12" i="8"/>
  <c r="K13" i="8"/>
  <c r="K14" i="8"/>
  <c r="K16" i="8"/>
  <c r="M4" i="16"/>
  <c r="K9" i="9"/>
  <c r="K10" i="9"/>
  <c r="K12" i="9"/>
  <c r="N4" i="16"/>
  <c r="R4" i="16"/>
  <c r="Q6" i="16"/>
  <c r="Q5" i="16"/>
  <c r="Q4" i="16"/>
  <c r="P6" i="16"/>
  <c r="P5" i="16"/>
  <c r="P4" i="16"/>
  <c r="O6" i="16"/>
  <c r="O5" i="16"/>
  <c r="O4" i="16"/>
  <c r="R9" i="1"/>
  <c r="R10" i="1"/>
  <c r="R11" i="1"/>
  <c r="R12" i="1"/>
  <c r="R13" i="1"/>
  <c r="R14" i="1"/>
  <c r="R19" i="1"/>
  <c r="B6" i="16"/>
  <c r="R9" i="2"/>
  <c r="R10" i="2"/>
  <c r="R11" i="2"/>
  <c r="R12" i="2"/>
  <c r="R13" i="2"/>
  <c r="R14" i="2"/>
  <c r="R15" i="2"/>
  <c r="R16" i="2"/>
  <c r="R17" i="2"/>
  <c r="R19" i="2"/>
  <c r="C6" i="16"/>
  <c r="R9" i="3"/>
  <c r="R10" i="3"/>
  <c r="R11" i="3"/>
  <c r="R12" i="3"/>
  <c r="R13" i="3"/>
  <c r="R18" i="3"/>
  <c r="D6" i="16"/>
  <c r="R9" i="4"/>
  <c r="R10" i="4"/>
  <c r="R11" i="4"/>
  <c r="R12" i="4"/>
  <c r="R13" i="4"/>
  <c r="R14" i="4"/>
  <c r="R15" i="4"/>
  <c r="R16" i="4"/>
  <c r="R17" i="4"/>
  <c r="R19" i="4"/>
  <c r="E6" i="16"/>
  <c r="I6" i="16"/>
  <c r="O9" i="1"/>
  <c r="O10" i="1"/>
  <c r="O11" i="1"/>
  <c r="O12" i="1"/>
  <c r="O13" i="1"/>
  <c r="O14" i="1"/>
  <c r="O15" i="1"/>
  <c r="O16" i="1"/>
  <c r="O17" i="1"/>
  <c r="O19" i="1"/>
  <c r="B5" i="16"/>
  <c r="O9" i="2"/>
  <c r="O10" i="2"/>
  <c r="O11" i="2"/>
  <c r="O12" i="2"/>
  <c r="O13" i="2"/>
  <c r="O14" i="2"/>
  <c r="O15" i="2"/>
  <c r="O16" i="2"/>
  <c r="O19" i="2"/>
  <c r="C5" i="16"/>
  <c r="O9" i="3"/>
  <c r="O10" i="3"/>
  <c r="O11" i="3"/>
  <c r="O12" i="3"/>
  <c r="O13" i="3"/>
  <c r="O14" i="3"/>
  <c r="O15" i="3"/>
  <c r="O16" i="3"/>
  <c r="O18" i="3"/>
  <c r="D5" i="16"/>
  <c r="O9" i="4"/>
  <c r="O10" i="4"/>
  <c r="O11" i="4"/>
  <c r="O12" i="4"/>
  <c r="O13" i="4"/>
  <c r="O14" i="4"/>
  <c r="O15" i="4"/>
  <c r="O19" i="4"/>
  <c r="E5" i="16"/>
  <c r="I5" i="16"/>
  <c r="L9" i="1"/>
  <c r="L19" i="1"/>
  <c r="B4" i="16"/>
  <c r="L9" i="2"/>
  <c r="L19" i="2"/>
  <c r="C4" i="16"/>
  <c r="L9" i="3"/>
  <c r="L10" i="3"/>
  <c r="L11" i="3"/>
  <c r="L18" i="3"/>
  <c r="D4" i="16"/>
  <c r="L9" i="4"/>
  <c r="L10" i="4"/>
  <c r="L11" i="4"/>
  <c r="L12" i="4"/>
  <c r="L19" i="4"/>
  <c r="E4" i="16"/>
  <c r="I4" i="16"/>
  <c r="H6" i="16"/>
  <c r="H5" i="16"/>
  <c r="H4" i="16"/>
  <c r="G6" i="16"/>
  <c r="G5" i="16"/>
  <c r="G4" i="16"/>
  <c r="F6" i="16"/>
  <c r="F5" i="16"/>
  <c r="F4" i="16"/>
  <c r="E12" i="1"/>
  <c r="B6" i="5"/>
  <c r="E12" i="2"/>
  <c r="C6" i="5"/>
  <c r="E12" i="3"/>
  <c r="D6" i="5"/>
  <c r="I6" i="5"/>
  <c r="H6" i="5"/>
  <c r="G6" i="5"/>
  <c r="F6" i="5"/>
  <c r="E10" i="3"/>
  <c r="D5" i="5"/>
  <c r="E10" i="4"/>
  <c r="E5" i="5"/>
  <c r="F5" i="5"/>
  <c r="G5" i="5"/>
  <c r="H5" i="5"/>
  <c r="I5" i="5"/>
  <c r="E8" i="1"/>
  <c r="B4" i="5"/>
  <c r="E8" i="2"/>
  <c r="C4" i="5"/>
  <c r="E8" i="3"/>
  <c r="D4" i="5"/>
  <c r="E8" i="4"/>
  <c r="E4" i="5"/>
  <c r="I4" i="5"/>
  <c r="E12" i="6"/>
  <c r="K6" i="5"/>
  <c r="E12" i="7"/>
  <c r="L6" i="5"/>
  <c r="E12" i="8"/>
  <c r="M6" i="5"/>
  <c r="E12" i="9"/>
  <c r="N6" i="5"/>
  <c r="R6" i="5"/>
  <c r="E10" i="6"/>
  <c r="K5" i="5"/>
  <c r="E10" i="7"/>
  <c r="L5" i="5"/>
  <c r="E10" i="8"/>
  <c r="M5" i="5"/>
  <c r="E10" i="9"/>
  <c r="N5" i="5"/>
  <c r="R5" i="5"/>
  <c r="E8" i="6"/>
  <c r="K4" i="5"/>
  <c r="E8" i="7"/>
  <c r="L4" i="5"/>
  <c r="E8" i="8"/>
  <c r="M4" i="5"/>
  <c r="E8" i="9"/>
  <c r="N4" i="5"/>
  <c r="R4" i="5"/>
  <c r="Q6" i="5"/>
  <c r="Q5" i="5"/>
  <c r="Q4" i="5"/>
  <c r="P6" i="5"/>
  <c r="P5" i="5"/>
  <c r="P4" i="5"/>
  <c r="O6" i="5"/>
  <c r="O5" i="5"/>
  <c r="O4" i="5"/>
  <c r="H4" i="5"/>
  <c r="G4" i="5"/>
  <c r="F4" i="5"/>
  <c r="E10" i="1"/>
  <c r="B5" i="5"/>
  <c r="E10" i="2"/>
  <c r="C5" i="5"/>
  <c r="E12" i="4"/>
  <c r="E6" i="5"/>
  <c r="AC9" i="9"/>
  <c r="AC10" i="9"/>
  <c r="AC12" i="9"/>
  <c r="Z9" i="9"/>
  <c r="Z12" i="9"/>
  <c r="W9" i="9"/>
  <c r="W12" i="9"/>
  <c r="AB10" i="9"/>
  <c r="AB9" i="9"/>
  <c r="Y9" i="9"/>
  <c r="V9" i="9"/>
  <c r="AC9" i="8"/>
  <c r="AC10" i="8"/>
  <c r="AC16" i="8"/>
  <c r="Z9" i="8"/>
  <c r="Z16" i="8"/>
  <c r="W9" i="8"/>
  <c r="W10" i="8"/>
  <c r="W11" i="8"/>
  <c r="W16" i="8"/>
  <c r="AB10" i="8"/>
  <c r="AB9" i="8"/>
  <c r="Y9" i="8"/>
  <c r="V11" i="8"/>
  <c r="V10" i="8"/>
  <c r="V9" i="8"/>
  <c r="AC9" i="7"/>
  <c r="AC10" i="7"/>
  <c r="AC11" i="7"/>
  <c r="AC12" i="7"/>
  <c r="AC13" i="7"/>
  <c r="AC14" i="7"/>
  <c r="AC15" i="7"/>
  <c r="AC16" i="7"/>
  <c r="AC17" i="7"/>
  <c r="AC18" i="7"/>
  <c r="AC20" i="7"/>
  <c r="Z9" i="7"/>
  <c r="Z10" i="7"/>
  <c r="Z20" i="7"/>
  <c r="W9" i="7"/>
  <c r="W20" i="7"/>
  <c r="AB18" i="7"/>
  <c r="AB17" i="7"/>
  <c r="AB16" i="7"/>
  <c r="AB15" i="7"/>
  <c r="AB14" i="7"/>
  <c r="AB13" i="7"/>
  <c r="AB12" i="7"/>
  <c r="AB11" i="7"/>
  <c r="AB10" i="7"/>
  <c r="AB9" i="7"/>
  <c r="Y10" i="7"/>
  <c r="Y9" i="7"/>
  <c r="V9" i="7"/>
  <c r="AC9" i="6"/>
  <c r="AC10" i="6"/>
  <c r="AC11" i="6"/>
  <c r="AC12" i="6"/>
  <c r="AC15" i="6"/>
  <c r="Z9" i="6"/>
  <c r="Z15" i="6"/>
  <c r="W9" i="6"/>
  <c r="W10" i="6"/>
  <c r="W11" i="6"/>
  <c r="W12" i="6"/>
  <c r="W13" i="6"/>
  <c r="W15" i="6"/>
  <c r="AB12" i="6"/>
  <c r="AB11" i="6"/>
  <c r="AB10" i="6"/>
  <c r="AB9" i="6"/>
  <c r="Y9" i="6"/>
  <c r="V13" i="6"/>
  <c r="V12" i="6"/>
  <c r="V11" i="6"/>
  <c r="V10" i="6"/>
  <c r="V9" i="6"/>
  <c r="P10" i="9"/>
  <c r="P9" i="9"/>
  <c r="M10" i="9"/>
  <c r="M9" i="9"/>
  <c r="J10" i="9"/>
  <c r="J9" i="9"/>
  <c r="P11" i="8"/>
  <c r="P10" i="8"/>
  <c r="P9" i="8"/>
  <c r="M14" i="8"/>
  <c r="M13" i="8"/>
  <c r="M12" i="8"/>
  <c r="M11" i="8"/>
  <c r="M10" i="8"/>
  <c r="M9" i="8"/>
  <c r="J14" i="8"/>
  <c r="J13" i="8"/>
  <c r="J12" i="8"/>
  <c r="J11" i="8"/>
  <c r="J10" i="8"/>
  <c r="J9" i="8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4" i="4"/>
  <c r="Z9" i="4"/>
  <c r="Z10" i="4"/>
  <c r="Z11" i="4"/>
  <c r="Z12" i="4"/>
  <c r="Z24" i="4"/>
  <c r="W9" i="4"/>
  <c r="W10" i="4"/>
  <c r="W24" i="4"/>
  <c r="V10" i="4"/>
  <c r="V9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Y12" i="4"/>
  <c r="Y11" i="4"/>
  <c r="Y10" i="4"/>
  <c r="Y9" i="4"/>
  <c r="Q17" i="4"/>
  <c r="Q15" i="4"/>
  <c r="Q16" i="4"/>
  <c r="Q14" i="4"/>
  <c r="Q13" i="4"/>
  <c r="Q9" i="4"/>
  <c r="Q10" i="4"/>
  <c r="Q11" i="4"/>
  <c r="Q12" i="4"/>
  <c r="N12" i="4"/>
  <c r="N13" i="4"/>
  <c r="N14" i="4"/>
  <c r="N15" i="4"/>
  <c r="N11" i="4"/>
  <c r="N9" i="4"/>
  <c r="N10" i="4"/>
  <c r="K11" i="4"/>
  <c r="K12" i="4"/>
  <c r="K9" i="4"/>
  <c r="K10" i="4"/>
  <c r="AC9" i="3"/>
  <c r="AC10" i="3"/>
  <c r="AC11" i="3"/>
  <c r="AC24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4" i="3"/>
  <c r="W9" i="3"/>
  <c r="W10" i="3"/>
  <c r="W11" i="3"/>
  <c r="W24" i="3"/>
  <c r="AB11" i="3"/>
  <c r="AB10" i="3"/>
  <c r="AB9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V11" i="3"/>
  <c r="V10" i="3"/>
  <c r="V9" i="3"/>
  <c r="Q13" i="3"/>
  <c r="Q9" i="3"/>
  <c r="Q10" i="3"/>
  <c r="Q11" i="3"/>
  <c r="Q12" i="3"/>
  <c r="N9" i="3"/>
  <c r="N14" i="3"/>
  <c r="N15" i="3"/>
  <c r="N16" i="3"/>
  <c r="N12" i="3"/>
  <c r="N13" i="3"/>
  <c r="N11" i="3"/>
  <c r="N10" i="3"/>
  <c r="K10" i="3"/>
  <c r="K11" i="3"/>
  <c r="K9" i="3"/>
  <c r="AB9" i="2"/>
  <c r="AB10" i="2"/>
  <c r="AB18" i="2"/>
  <c r="V9" i="2"/>
  <c r="V18" i="2"/>
  <c r="U9" i="2"/>
  <c r="AA10" i="2"/>
  <c r="AA9" i="2"/>
  <c r="Y9" i="2"/>
  <c r="Y10" i="2"/>
  <c r="Y11" i="2"/>
  <c r="Y12" i="2"/>
  <c r="Y13" i="2"/>
  <c r="Y14" i="2"/>
  <c r="Y15" i="2"/>
  <c r="Y16" i="2"/>
  <c r="Y18" i="2"/>
  <c r="X16" i="2"/>
  <c r="X15" i="2"/>
  <c r="X14" i="2"/>
  <c r="X13" i="2"/>
  <c r="X12" i="2"/>
  <c r="X11" i="2"/>
  <c r="X10" i="2"/>
  <c r="X9" i="2"/>
  <c r="Q17" i="2"/>
  <c r="Q16" i="2"/>
  <c r="Q15" i="2"/>
  <c r="Q13" i="2"/>
  <c r="Q14" i="2"/>
  <c r="Q10" i="2"/>
  <c r="Q11" i="2"/>
  <c r="Q12" i="2"/>
  <c r="Q9" i="2"/>
  <c r="N14" i="2"/>
  <c r="N15" i="2"/>
  <c r="N16" i="2"/>
  <c r="N13" i="2"/>
  <c r="N11" i="2"/>
  <c r="N12" i="2"/>
  <c r="N9" i="2"/>
  <c r="N10" i="2"/>
  <c r="K9" i="2"/>
  <c r="AB9" i="1"/>
  <c r="AB10" i="1"/>
  <c r="AB11" i="1"/>
  <c r="AB12" i="1"/>
  <c r="AB19" i="1"/>
  <c r="Y9" i="1"/>
  <c r="Y10" i="1"/>
  <c r="Y11" i="1"/>
  <c r="Y12" i="1"/>
  <c r="Y13" i="1"/>
  <c r="Y14" i="1"/>
  <c r="Y15" i="1"/>
  <c r="Y16" i="1"/>
  <c r="Y17" i="1"/>
  <c r="Y19" i="1"/>
  <c r="V9" i="1"/>
  <c r="V10" i="1"/>
  <c r="V11" i="1"/>
  <c r="V19" i="1"/>
  <c r="AA12" i="1"/>
  <c r="AA11" i="1"/>
  <c r="AA10" i="1"/>
  <c r="AA9" i="1"/>
  <c r="X9" i="1"/>
  <c r="X10" i="1"/>
  <c r="X11" i="1"/>
  <c r="X12" i="1"/>
  <c r="X13" i="1"/>
  <c r="X14" i="1"/>
  <c r="X15" i="1"/>
  <c r="X17" i="1"/>
  <c r="X16" i="1"/>
  <c r="U11" i="1"/>
  <c r="U10" i="1"/>
  <c r="U9" i="1"/>
  <c r="Q14" i="1"/>
  <c r="Q13" i="1"/>
  <c r="Q9" i="1"/>
  <c r="Q10" i="1"/>
  <c r="Q11" i="1"/>
  <c r="Q12" i="1"/>
  <c r="N17" i="1"/>
  <c r="N16" i="1"/>
  <c r="N13" i="1"/>
  <c r="N14" i="1"/>
  <c r="N15" i="1"/>
  <c r="N12" i="1"/>
  <c r="N11" i="1"/>
  <c r="N10" i="1"/>
  <c r="N9" i="1"/>
  <c r="K9" i="1"/>
</calcChain>
</file>

<file path=xl/sharedStrings.xml><?xml version="1.0" encoding="utf-8"?>
<sst xmlns="http://schemas.openxmlformats.org/spreadsheetml/2006/main" count="435" uniqueCount="91">
  <si>
    <t>Type</t>
  </si>
  <si>
    <t>Hierarchique</t>
  </si>
  <si>
    <t>Question 1</t>
  </si>
  <si>
    <t>Question</t>
  </si>
  <si>
    <t>Début</t>
  </si>
  <si>
    <t>Fin</t>
  </si>
  <si>
    <t>actions_log_2016-03-19 17/13/22 +0000</t>
  </si>
  <si>
    <t>Personne 1</t>
  </si>
  <si>
    <t>Durée</t>
  </si>
  <si>
    <t>actions_log_2016-03-19 17/49/22 +0000</t>
  </si>
  <si>
    <t>Personne 3</t>
  </si>
  <si>
    <t>Abandon</t>
  </si>
  <si>
    <t>Note</t>
  </si>
  <si>
    <t>actions_log_2016-03-19 18/37/25 +0000</t>
  </si>
  <si>
    <t>Personne 5</t>
  </si>
  <si>
    <t>Personne 7</t>
  </si>
  <si>
    <t>actions_log_2016-03-19 19/05/49 +0000</t>
  </si>
  <si>
    <t>Hiérarchique</t>
  </si>
  <si>
    <t>Schématique</t>
  </si>
  <si>
    <t>actions_log_2016-03-19 17/26/50 +0000</t>
  </si>
  <si>
    <t>Personne 2</t>
  </si>
  <si>
    <t>Personne 6</t>
  </si>
  <si>
    <t>Personne 4</t>
  </si>
  <si>
    <t>Personne 8</t>
  </si>
  <si>
    <t>actions_log_2016-03-19 18/09/02 +0000</t>
  </si>
  <si>
    <t>actions_log_2016-03-19 18/48/36 +0000</t>
  </si>
  <si>
    <t>actions_log_2016-03-19 19/24/44 +0000</t>
  </si>
  <si>
    <t>Question 2</t>
  </si>
  <si>
    <t>Question 3</t>
  </si>
  <si>
    <t>Temps de Recherche</t>
  </si>
  <si>
    <t>Éléments visités</t>
  </si>
  <si>
    <t>Elements Visited</t>
  </si>
  <si>
    <t>Count</t>
  </si>
  <si>
    <t>Total</t>
  </si>
  <si>
    <t>Durée (H:M:S)</t>
  </si>
  <si>
    <t>Fichiers ouverts</t>
  </si>
  <si>
    <t>Fichier</t>
  </si>
  <si>
    <t>Temps de recherche</t>
  </si>
  <si>
    <t>TraceClient</t>
  </si>
  <si>
    <t>TraceClient - Dialogs</t>
  </si>
  <si>
    <t>TraceClient - ViewPage</t>
  </si>
  <si>
    <t>TraceClient - TracesView</t>
  </si>
  <si>
    <t>TraceClient - NewDocumentDlg</t>
  </si>
  <si>
    <t>TraceClient - App</t>
  </si>
  <si>
    <t>TraceClientCore</t>
  </si>
  <si>
    <t>TraceClient - Windows</t>
  </si>
  <si>
    <t>NyxWebSvr</t>
  </si>
  <si>
    <t>NyxNet</t>
  </si>
  <si>
    <t>NyxNet - Base Communication Layer</t>
  </si>
  <si>
    <t>Nyx</t>
  </si>
  <si>
    <t>Nyx - Strings</t>
  </si>
  <si>
    <t>Nyx - Tracing</t>
  </si>
  <si>
    <t>NyxNet - Tracing</t>
  </si>
  <si>
    <t>Le nombre d'éléments visités est la somme de toutes les visites, incluant les revisites à un même élément.
Pointillé --&gt; Hiérarchique
Plein --&gt; Schématique</t>
  </si>
  <si>
    <t>Pointillé --&gt; Hiérarchique
Plein --&gt; Schématique</t>
  </si>
  <si>
    <t>Temps de recherche par personne par question</t>
  </si>
  <si>
    <t>Éducation</t>
  </si>
  <si>
    <t>Diplôme collégial</t>
  </si>
  <si>
    <t>Baccalauréat</t>
  </si>
  <si>
    <t>Maîtrise</t>
  </si>
  <si>
    <t>Doctorat</t>
  </si>
  <si>
    <t>Autre</t>
  </si>
  <si>
    <t>Connaissance de UML</t>
  </si>
  <si>
    <t>Acune</t>
  </si>
  <si>
    <t>Débutant</t>
  </si>
  <si>
    <t>Intermédiaire</t>
  </si>
  <si>
    <t>Avancé</t>
  </si>
  <si>
    <t>Utilisation de UML</t>
  </si>
  <si>
    <t>Jamais</t>
  </si>
  <si>
    <t>Occasionnellement</t>
  </si>
  <si>
    <t>Fréquemment</t>
  </si>
  <si>
    <t>Expérience en développement logiciel</t>
  </si>
  <si>
    <t>moins de 5 ans</t>
  </si>
  <si>
    <t>5 à 15 ans</t>
  </si>
  <si>
    <t>plus de 15 ans</t>
  </si>
  <si>
    <t>Possession ou utilisation régulière d'un appareil à écran tactile</t>
  </si>
  <si>
    <t>Oui</t>
  </si>
  <si>
    <t>Non</t>
  </si>
  <si>
    <t>No Answer</t>
  </si>
  <si>
    <t>Maximum</t>
  </si>
  <si>
    <t>Moyenne</t>
  </si>
  <si>
    <t>Minimum</t>
  </si>
  <si>
    <t>Médiane</t>
  </si>
  <si>
    <t>Mediane</t>
  </si>
  <si>
    <t>Temps de recherche minimum par question</t>
  </si>
  <si>
    <t>Temps de recherche maximum par question</t>
  </si>
  <si>
    <t>Temps de recherche moyen par question</t>
  </si>
  <si>
    <t>Temps de recherche médian par question</t>
  </si>
  <si>
    <t>Nombre minimum d'éléments visités par question</t>
  </si>
  <si>
    <t>Abandon par question</t>
  </si>
  <si>
    <t>Nombre maximum d'éléments visités par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</si>
</sst>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1F497D"/>
      <name val="Cambria"/>
      <family val="2"/>
    </font>
    <font>
      <sz val="12"/>
      <color theme="5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2" xfId="2"/>
    <xf numFmtId="0" fontId="1" fillId="0" borderId="1" xfId="1"/>
    <xf numFmtId="164" fontId="0" fillId="0" borderId="0" xfId="0" applyNumberFormat="1"/>
    <xf numFmtId="21" fontId="0" fillId="0" borderId="0" xfId="0" applyNumberFormat="1"/>
    <xf numFmtId="164" fontId="5" fillId="0" borderId="0" xfId="0" applyNumberFormat="1" applyFont="1"/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164" fontId="6" fillId="0" borderId="0" xfId="0" applyNumberFormat="1" applyFont="1"/>
    <xf numFmtId="21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21" fontId="6" fillId="0" borderId="0" xfId="0" applyNumberFormat="1" applyFont="1"/>
    <xf numFmtId="0" fontId="7" fillId="0" borderId="0" xfId="25"/>
    <xf numFmtId="0" fontId="8" fillId="0" borderId="3" xfId="26"/>
    <xf numFmtId="0" fontId="9" fillId="2" borderId="0" xfId="0" applyFont="1" applyFill="1"/>
    <xf numFmtId="0" fontId="8" fillId="0" borderId="3" xfId="26" applyFont="1"/>
    <xf numFmtId="0" fontId="0" fillId="0" borderId="0" xfId="0" applyFill="1"/>
    <xf numFmtId="0" fontId="10" fillId="0" borderId="0" xfId="0" applyFont="1"/>
    <xf numFmtId="0" fontId="2" fillId="0" borderId="0" xfId="2" applyBorder="1"/>
    <xf numFmtId="0" fontId="2" fillId="3" borderId="2" xfId="2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9" fillId="0" borderId="0" xfId="0" applyFont="1"/>
    <xf numFmtId="0" fontId="0" fillId="0" borderId="0" xfId="0"/>
    <xf numFmtId="164" fontId="11" fillId="0" borderId="0" xfId="0" applyNumberFormat="1" applyFont="1"/>
    <xf numFmtId="0" fontId="1" fillId="0" borderId="1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" fillId="0" borderId="2" xfId="2" applyNumberFormat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26" applyAlignment="1">
      <alignment horizontal="center"/>
    </xf>
  </cellXfs>
  <cellStyles count="3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eading 1" xfId="1" builtinId="16"/>
    <cellStyle name="Heading 2" xfId="2" builtinId="17"/>
    <cellStyle name="Heading 3" xfId="26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Title" xfId="25" builtin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4.xml"/><Relationship Id="rId21" Type="http://schemas.openxmlformats.org/officeDocument/2006/relationships/externalLink" Target="externalLinks/externalLink5.xml"/><Relationship Id="rId22" Type="http://schemas.openxmlformats.org/officeDocument/2006/relationships/externalLink" Target="externalLinks/externalLink6.xml"/><Relationship Id="rId23" Type="http://schemas.openxmlformats.org/officeDocument/2006/relationships/externalLink" Target="externalLinks/externalLink7.xml"/><Relationship Id="rId24" Type="http://schemas.openxmlformats.org/officeDocument/2006/relationships/externalLink" Target="externalLinks/externalLink8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Éducation</a:t>
            </a:r>
          </a:p>
        </c:rich>
      </c:tx>
      <c:layout>
        <c:manualLayout>
          <c:xMode val="edge"/>
          <c:yMode val="edge"/>
          <c:x val="0.446434521027337"/>
          <c:y val="0.023684210526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Questionnaire!$B$5:$B$9</c:f>
              <c:strCache>
                <c:ptCount val="5"/>
                <c:pt idx="0">
                  <c:v>Diplôme collégial</c:v>
                </c:pt>
                <c:pt idx="1">
                  <c:v>Baccalauréat</c:v>
                </c:pt>
                <c:pt idx="2">
                  <c:v>Maîtrise</c:v>
                </c:pt>
                <c:pt idx="3">
                  <c:v>Doctorat</c:v>
                </c:pt>
                <c:pt idx="4">
                  <c:v>Autre</c:v>
                </c:pt>
              </c:strCache>
            </c:strRef>
          </c:cat>
          <c:val>
            <c:numRef>
              <c:f>Questionnaire!$C$5:$C$9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</a:t>
            </a:r>
            <a:r>
              <a:rPr lang="en-US" baseline="0"/>
              <a:t>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dLbls>
            <c:dLbl>
              <c:idx val="0"/>
              <c:layout>
                <c:manualLayout>
                  <c:x val="-0.0308008213552361"/>
                  <c:y val="-0.052238805970149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Abandon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82135523613963"/>
                  <c:y val="-0.037313432835820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953735"/>
                        </a:solidFill>
                      </a:rPr>
                      <a:t>Abandon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4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</c:numLit>
          </c:cat>
          <c:val>
            <c:numRef>
              <c:f>'Sommaire - temps de recherche'!$B$5:$E$5</c:f>
              <c:numCache>
                <c:formatCode>hh:mm:ss;@</c:formatCode>
                <c:ptCount val="4"/>
                <c:pt idx="0">
                  <c:v>0.00304398148148144</c:v>
                </c:pt>
                <c:pt idx="1">
                  <c:v>0.00437500000000002</c:v>
                </c:pt>
                <c:pt idx="2">
                  <c:v>0.00247685185185187</c:v>
                </c:pt>
                <c:pt idx="3">
                  <c:v>0.00120370370370371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1"/>
              <c:layout>
                <c:manualLayout>
                  <c:x val="0.0"/>
                  <c:y val="0.0410447761194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02669404517461"/>
                  <c:y val="-0.03731343283582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4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</c:numLit>
          </c:cat>
          <c:val>
            <c:numRef>
              <c:f>'Sommaire - temps de recherche'!$K$5:$N$5</c:f>
              <c:numCache>
                <c:formatCode>hh:mm:ss;@</c:formatCode>
                <c:ptCount val="4"/>
                <c:pt idx="0">
                  <c:v>8.10185185184942E-5</c:v>
                </c:pt>
                <c:pt idx="1">
                  <c:v>0.00101851851851853</c:v>
                </c:pt>
                <c:pt idx="2">
                  <c:v>0.000763888888888897</c:v>
                </c:pt>
                <c:pt idx="3">
                  <c:v>0.000115740740740722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371664"/>
        <c:axId val="1885375680"/>
      </c:lineChart>
      <c:catAx>
        <c:axId val="18853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5375680"/>
        <c:crosses val="autoZero"/>
        <c:auto val="1"/>
        <c:lblAlgn val="ctr"/>
        <c:lblOffset val="100"/>
        <c:noMultiLvlLbl val="0"/>
      </c:catAx>
      <c:valAx>
        <c:axId val="188537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layout/>
          <c:overlay val="0"/>
        </c:title>
        <c:numFmt formatCode="hh:mm:ss;@" sourceLinked="1"/>
        <c:majorTickMark val="none"/>
        <c:minorTickMark val="none"/>
        <c:tickLblPos val="nextTo"/>
        <c:crossAx val="188537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</a:t>
            </a:r>
            <a:r>
              <a:rPr lang="en-US" baseline="0"/>
              <a:t> 3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dLbls>
            <c:dLbl>
              <c:idx val="0"/>
              <c:layout>
                <c:manualLayout>
                  <c:x val="-0.0379876796714579"/>
                  <c:y val="-0.07835820895522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10677618069816"/>
                  <c:y val="-0.0820895522388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718685831622176"/>
                  <c:y val="-0.04104477611940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953735"/>
                        </a:solidFill>
                      </a:rPr>
                      <a:t>Abandon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'Sommaire - temps de recherche'!$B$6:$E$6</c:f>
              <c:numCache>
                <c:formatCode>hh:mm:ss;@</c:formatCode>
                <c:ptCount val="4"/>
                <c:pt idx="0">
                  <c:v>0.000983796296296302</c:v>
                </c:pt>
                <c:pt idx="1">
                  <c:v>0.0022685185185185</c:v>
                </c:pt>
                <c:pt idx="2">
                  <c:v>0.000347222222222276</c:v>
                </c:pt>
                <c:pt idx="3">
                  <c:v>0.00497685185185193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0"/>
              <c:layout>
                <c:manualLayout>
                  <c:x val="0.0"/>
                  <c:y val="0.0447761194029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54004106776181"/>
                  <c:y val="0.05597014925373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05338809034915"/>
                  <c:y val="0.0447761194029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'Sommaire - temps de recherche'!$K$6:$N$6</c:f>
              <c:numCache>
                <c:formatCode>hh:mm:ss;@</c:formatCode>
                <c:ptCount val="4"/>
                <c:pt idx="0">
                  <c:v>0.0010648148148148</c:v>
                </c:pt>
                <c:pt idx="1">
                  <c:v>0.00175925925925924</c:v>
                </c:pt>
                <c:pt idx="2">
                  <c:v>0.000439814814814809</c:v>
                </c:pt>
                <c:pt idx="3">
                  <c:v>0.000104166666666683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466016"/>
        <c:axId val="1885469888"/>
      </c:lineChart>
      <c:catAx>
        <c:axId val="188546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5469888"/>
        <c:crosses val="autoZero"/>
        <c:auto val="1"/>
        <c:lblAlgn val="ctr"/>
        <c:lblOffset val="100"/>
        <c:noMultiLvlLbl val="0"/>
      </c:catAx>
      <c:valAx>
        <c:axId val="188546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layout/>
          <c:overlay val="0"/>
        </c:title>
        <c:numFmt formatCode="hh:mm:ss;@" sourceLinked="1"/>
        <c:majorTickMark val="none"/>
        <c:minorTickMark val="none"/>
        <c:tickLblPos val="nextTo"/>
        <c:crossAx val="18854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 de recherche 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val>
            <c:numRef>
              <c:f>'Sommaire - temps de recherche'!$B$8:$E$8</c:f>
              <c:numCache>
                <c:formatCode>hh:mm:ss;@</c:formatCode>
                <c:ptCount val="4"/>
              </c:numCache>
            </c:numRef>
          </c:val>
          <c:smooth val="0"/>
        </c:ser>
        <c:ser>
          <c:idx val="1"/>
          <c:order val="1"/>
          <c:tx>
            <c:v>Schématique</c:v>
          </c:tx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'Sommaire - temps de recherche'!$K$8:$N$8</c:f>
              <c:numCache>
                <c:formatCode>hh:mm:ss;@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16640"/>
        <c:axId val="1885520032"/>
      </c:lineChart>
      <c:catAx>
        <c:axId val="188551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5520032"/>
        <c:crosses val="autoZero"/>
        <c:auto val="1"/>
        <c:lblAlgn val="ctr"/>
        <c:lblOffset val="100"/>
        <c:noMultiLvlLbl val="0"/>
      </c:catAx>
      <c:valAx>
        <c:axId val="188552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overlay val="0"/>
        </c:title>
        <c:numFmt formatCode="hh:mm:ss;@" sourceLinked="1"/>
        <c:majorTickMark val="none"/>
        <c:minorTickMark val="none"/>
        <c:tickLblPos val="nextTo"/>
        <c:crossAx val="18855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 de recherche par personne par question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cat>
            <c:numRef>
              <c:f>'Sommaire - temps de recherche'!$A$4:$A$6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cat>
          <c:val>
            <c:numRef>
              <c:f>'Sommaire - temps de recherche'!$B$4:$B$6</c:f>
              <c:numCache>
                <c:formatCode>hh:mm:ss;@</c:formatCode>
                <c:ptCount val="3"/>
                <c:pt idx="0">
                  <c:v>0.000509259259259265</c:v>
                </c:pt>
                <c:pt idx="1">
                  <c:v>0.00304398148148144</c:v>
                </c:pt>
                <c:pt idx="2">
                  <c:v>0.000983796296296302</c:v>
                </c:pt>
              </c:numCache>
            </c:numRef>
          </c:val>
          <c:smooth val="0"/>
        </c:ser>
        <c:ser>
          <c:idx val="1"/>
          <c:order val="1"/>
          <c:tx>
            <c:v>Personne 2</c:v>
          </c:tx>
          <c:val>
            <c:numRef>
              <c:f>'Sommaire - temps de recherche'!$K$4:$K$6</c:f>
              <c:numCache>
                <c:formatCode>hh:mm:ss;@</c:formatCode>
                <c:ptCount val="3"/>
                <c:pt idx="0">
                  <c:v>0.00292824074074083</c:v>
                </c:pt>
                <c:pt idx="1">
                  <c:v>8.10185185184942E-5</c:v>
                </c:pt>
                <c:pt idx="2">
                  <c:v>0.0010648148148148</c:v>
                </c:pt>
              </c:numCache>
            </c:numRef>
          </c:val>
          <c:smooth val="0"/>
        </c:ser>
        <c:ser>
          <c:idx val="2"/>
          <c:order val="2"/>
          <c:tx>
            <c:v>Personne 3</c:v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val>
            <c:numRef>
              <c:f>'Sommaire - temps de recherche'!$C$4:$C$6</c:f>
              <c:numCache>
                <c:formatCode>hh:mm:ss;@</c:formatCode>
                <c:ptCount val="3"/>
                <c:pt idx="0">
                  <c:v>0.000347222222222276</c:v>
                </c:pt>
                <c:pt idx="1">
                  <c:v>0.00437500000000002</c:v>
                </c:pt>
                <c:pt idx="2">
                  <c:v>0.0022685185185185</c:v>
                </c:pt>
              </c:numCache>
            </c:numRef>
          </c:val>
          <c:smooth val="0"/>
        </c:ser>
        <c:ser>
          <c:idx val="3"/>
          <c:order val="3"/>
          <c:tx>
            <c:v>Personne 4</c:v>
          </c:tx>
          <c:val>
            <c:numRef>
              <c:f>'Sommaire - temps de recherche'!$L$4:$L$6</c:f>
              <c:numCache>
                <c:formatCode>hh:mm:ss;@</c:formatCode>
                <c:ptCount val="3"/>
                <c:pt idx="0">
                  <c:v>0.000185185185185177</c:v>
                </c:pt>
                <c:pt idx="1">
                  <c:v>0.00101851851851853</c:v>
                </c:pt>
                <c:pt idx="2">
                  <c:v>0.00175925925925924</c:v>
                </c:pt>
              </c:numCache>
            </c:numRef>
          </c:val>
          <c:smooth val="0"/>
        </c:ser>
        <c:ser>
          <c:idx val="4"/>
          <c:order val="4"/>
          <c:tx>
            <c:v>Personne 5</c:v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val>
            <c:numRef>
              <c:f>'Sommaire - temps de recherche'!$D$4:$D$6</c:f>
              <c:numCache>
                <c:formatCode>hh:mm:ss;@</c:formatCode>
                <c:ptCount val="3"/>
                <c:pt idx="0">
                  <c:v>0.000416666666666621</c:v>
                </c:pt>
                <c:pt idx="1">
                  <c:v>0.00247685185185187</c:v>
                </c:pt>
                <c:pt idx="2">
                  <c:v>0.000347222222222276</c:v>
                </c:pt>
              </c:numCache>
            </c:numRef>
          </c:val>
          <c:smooth val="0"/>
        </c:ser>
        <c:ser>
          <c:idx val="5"/>
          <c:order val="5"/>
          <c:tx>
            <c:v>Personne 6</c:v>
          </c:tx>
          <c:val>
            <c:numRef>
              <c:f>'Sommaire - temps de recherche'!$M$4:$M$6</c:f>
              <c:numCache>
                <c:formatCode>hh:mm:ss;@</c:formatCode>
                <c:ptCount val="3"/>
                <c:pt idx="0">
                  <c:v>0.0012268518518519</c:v>
                </c:pt>
                <c:pt idx="1">
                  <c:v>0.000763888888888897</c:v>
                </c:pt>
                <c:pt idx="2">
                  <c:v>0.000439814814814809</c:v>
                </c:pt>
              </c:numCache>
            </c:numRef>
          </c:val>
          <c:smooth val="0"/>
        </c:ser>
        <c:ser>
          <c:idx val="6"/>
          <c:order val="6"/>
          <c:tx>
            <c:v>Personne 7</c:v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val>
            <c:numRef>
              <c:f>'Sommaire - temps de recherche'!$E$4:$E$6</c:f>
              <c:numCache>
                <c:formatCode>hh:mm:ss;@</c:formatCode>
                <c:ptCount val="3"/>
                <c:pt idx="0">
                  <c:v>0.000960648148148113</c:v>
                </c:pt>
                <c:pt idx="1">
                  <c:v>0.00120370370370371</c:v>
                </c:pt>
                <c:pt idx="2">
                  <c:v>0.00497685185185193</c:v>
                </c:pt>
              </c:numCache>
            </c:numRef>
          </c:val>
          <c:smooth val="0"/>
        </c:ser>
        <c:ser>
          <c:idx val="7"/>
          <c:order val="7"/>
          <c:tx>
            <c:v>Personne 8</c:v>
          </c:tx>
          <c:val>
            <c:numRef>
              <c:f>'Sommaire - temps de recherche'!$N$4:$N$6</c:f>
              <c:numCache>
                <c:formatCode>hh:mm:ss;@</c:formatCode>
                <c:ptCount val="3"/>
                <c:pt idx="0">
                  <c:v>0.000370370370370354</c:v>
                </c:pt>
                <c:pt idx="1">
                  <c:v>0.000115740740740722</c:v>
                </c:pt>
                <c:pt idx="2">
                  <c:v>0.000104166666666683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621504"/>
        <c:axId val="1885628928"/>
      </c:lineChart>
      <c:catAx>
        <c:axId val="18856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Question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85628928"/>
        <c:crosses val="autoZero"/>
        <c:auto val="1"/>
        <c:lblAlgn val="ctr"/>
        <c:lblOffset val="100"/>
        <c:noMultiLvlLbl val="0"/>
      </c:catAx>
      <c:valAx>
        <c:axId val="188562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layout/>
          <c:overlay val="0"/>
        </c:title>
        <c:numFmt formatCode="hh:mm:ss;@" sourceLinked="1"/>
        <c:majorTickMark val="none"/>
        <c:minorTickMark val="none"/>
        <c:tickLblPos val="nextTo"/>
        <c:crossAx val="188562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recherche'!$F$4:$F$6</c:f>
              <c:numCache>
                <c:formatCode>hh:mm:ss;@</c:formatCode>
                <c:ptCount val="3"/>
                <c:pt idx="0">
                  <c:v>0.000347222222222276</c:v>
                </c:pt>
                <c:pt idx="1">
                  <c:v>0.00120370370370371</c:v>
                </c:pt>
                <c:pt idx="2">
                  <c:v>0.000347222222222276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recherche'!$O$4:$O$6</c:f>
              <c:numCache>
                <c:formatCode>hh:mm:ss;@</c:formatCode>
                <c:ptCount val="3"/>
                <c:pt idx="0">
                  <c:v>0.000185185185185177</c:v>
                </c:pt>
                <c:pt idx="1">
                  <c:v>8.10185185184942E-5</c:v>
                </c:pt>
                <c:pt idx="2">
                  <c:v>0.000104166666666683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728144"/>
        <c:axId val="1885736144"/>
      </c:lineChart>
      <c:catAx>
        <c:axId val="18857281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36144"/>
        <c:crosses val="autoZero"/>
        <c:auto val="1"/>
        <c:lblAlgn val="ctr"/>
        <c:lblOffset val="100"/>
        <c:noMultiLvlLbl val="0"/>
      </c:catAx>
      <c:valAx>
        <c:axId val="18857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recherche maximum 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recherche'!$G$4:$G$6</c:f>
              <c:numCache>
                <c:formatCode>hh:mm:ss;@</c:formatCode>
                <c:ptCount val="3"/>
                <c:pt idx="0">
                  <c:v>0.000960648148148113</c:v>
                </c:pt>
                <c:pt idx="1">
                  <c:v>0.00247685185185187</c:v>
                </c:pt>
                <c:pt idx="2">
                  <c:v>0.0022685185185185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recherche'!$P$4:$P$6</c:f>
              <c:numCache>
                <c:formatCode>hh:mm:ss;@</c:formatCode>
                <c:ptCount val="3"/>
                <c:pt idx="0">
                  <c:v>0.00292824074074083</c:v>
                </c:pt>
                <c:pt idx="1">
                  <c:v>0.00101851851851853</c:v>
                </c:pt>
                <c:pt idx="2">
                  <c:v>0.00175925925925924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825008"/>
        <c:axId val="1885833424"/>
      </c:lineChart>
      <c:catAx>
        <c:axId val="188582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33424"/>
        <c:crosses val="autoZero"/>
        <c:auto val="1"/>
        <c:lblAlgn val="ctr"/>
        <c:lblOffset val="100"/>
        <c:noMultiLvlLbl val="0"/>
      </c:catAx>
      <c:valAx>
        <c:axId val="18858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recherche moyen</a:t>
            </a:r>
            <a:r>
              <a:rPr lang="en-US" baseline="0"/>
              <a:t> </a:t>
            </a:r>
            <a:r>
              <a:rPr lang="en-US"/>
              <a:t>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recherche'!$H$4:$H$6</c:f>
              <c:numCache>
                <c:formatCode>hh:mm:ss;@</c:formatCode>
                <c:ptCount val="3"/>
                <c:pt idx="0">
                  <c:v>0.000558449074074069</c:v>
                </c:pt>
                <c:pt idx="1">
                  <c:v>0.00184027777777779</c:v>
                </c:pt>
                <c:pt idx="2">
                  <c:v>0.00119984567901236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recherche'!$Q$4:$Q$6</c:f>
              <c:numCache>
                <c:formatCode>hh:mm:ss;@</c:formatCode>
                <c:ptCount val="3"/>
                <c:pt idx="0">
                  <c:v>0.00117766203703706</c:v>
                </c:pt>
                <c:pt idx="1">
                  <c:v>0.000494791666666661</c:v>
                </c:pt>
                <c:pt idx="2">
                  <c:v>0.000842013888888881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920736"/>
        <c:axId val="1885929152"/>
      </c:lineChart>
      <c:catAx>
        <c:axId val="18859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9152"/>
        <c:crosses val="autoZero"/>
        <c:auto val="1"/>
        <c:lblAlgn val="ctr"/>
        <c:lblOffset val="100"/>
        <c:noMultiLvlLbl val="0"/>
      </c:catAx>
      <c:valAx>
        <c:axId val="18859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recherche médian</a:t>
            </a:r>
            <a:r>
              <a:rPr lang="en-US" baseline="0"/>
              <a:t> </a:t>
            </a:r>
            <a:r>
              <a:rPr lang="en-US"/>
              <a:t>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recherche'!$I$4:$I$6</c:f>
              <c:numCache>
                <c:formatCode>hh:mm:ss;@</c:formatCode>
                <c:ptCount val="3"/>
                <c:pt idx="0">
                  <c:v>0.000462962962962943</c:v>
                </c:pt>
                <c:pt idx="1">
                  <c:v>0.00184027777777779</c:v>
                </c:pt>
                <c:pt idx="2">
                  <c:v>0.000983796296296302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temps de recherche'!$R$4:$R$6</c:f>
              <c:numCache>
                <c:formatCode>hh:mm:ss;@</c:formatCode>
                <c:ptCount val="3"/>
                <c:pt idx="0">
                  <c:v>0.000798611111111125</c:v>
                </c:pt>
                <c:pt idx="1">
                  <c:v>0.000439814814814809</c:v>
                </c:pt>
                <c:pt idx="2">
                  <c:v>0.000752314814814803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5998032"/>
        <c:axId val="1886006448"/>
      </c:lineChart>
      <c:catAx>
        <c:axId val="188599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06448"/>
        <c:crosses val="autoZero"/>
        <c:auto val="1"/>
        <c:lblAlgn val="ctr"/>
        <c:lblOffset val="100"/>
        <c:noMultiLvlLbl val="0"/>
      </c:catAx>
      <c:valAx>
        <c:axId val="1886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éléments</a:t>
            </a:r>
            <a:r>
              <a:rPr lang="en-US" baseline="0"/>
              <a:t> visités 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strRef>
              <c:f>('Personne 1'!$K$6,'Personne 1'!$N$6,'Personne 1'!$Q$6)</c:f>
              <c:strCache>
                <c:ptCount val="3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</c:strCache>
            </c:strRef>
          </c:cat>
          <c:val>
            <c:numRef>
              <c:f>('Personne 1'!$L$19,'Personne 1'!$O$19,'Personne 1'!$R$19)</c:f>
              <c:numCache>
                <c:formatCode>General</c:formatCode>
                <c:ptCount val="3"/>
                <c:pt idx="0">
                  <c:v>1.0</c:v>
                </c:pt>
                <c:pt idx="1">
                  <c:v>27.0</c:v>
                </c:pt>
                <c:pt idx="2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v>Personne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('Personne 2'!$L$21,'Personne 2'!$O$21,'Personne 2'!$R$21)</c:f>
              <c:numCache>
                <c:formatCode>General</c:formatCode>
                <c:ptCount val="3"/>
                <c:pt idx="0">
                  <c:v>13.0</c:v>
                </c:pt>
                <c:pt idx="1">
                  <c:v>2.0</c:v>
                </c:pt>
                <c:pt idx="2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v>Personne 3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val>
            <c:numRef>
              <c:f>('Personne 3'!$L$19,'Personne 3'!$O$19,'Personne 3'!$R$19)</c:f>
              <c:numCache>
                <c:formatCode>General</c:formatCode>
                <c:ptCount val="3"/>
                <c:pt idx="0">
                  <c:v>1.0</c:v>
                </c:pt>
                <c:pt idx="1">
                  <c:v>21.0</c:v>
                </c:pt>
                <c:pt idx="2">
                  <c:v>11.0</c:v>
                </c:pt>
              </c:numCache>
            </c:numRef>
          </c:val>
          <c:smooth val="0"/>
        </c:ser>
        <c:ser>
          <c:idx val="3"/>
          <c:order val="3"/>
          <c:tx>
            <c:v>Personne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('Personne 4'!$L$19,'Personne 4'!$O$19,'Personne 4'!$R$19)</c:f>
              <c:numCache>
                <c:formatCode>General</c:formatCode>
                <c:ptCount val="3"/>
                <c:pt idx="0">
                  <c:v>2.0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smooth val="0"/>
        </c:ser>
        <c:ser>
          <c:idx val="4"/>
          <c:order val="4"/>
          <c:tx>
            <c:v>Personne 5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val>
            <c:numRef>
              <c:f>('Personne 5'!$L$18,'Personne 5'!$O$18,'Personne 5'!$R$18)</c:f>
              <c:numCache>
                <c:formatCode>General</c:formatCode>
                <c:ptCount val="3"/>
                <c:pt idx="0">
                  <c:v>5.0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  <c:smooth val="0"/>
        </c:ser>
        <c:ser>
          <c:idx val="5"/>
          <c:order val="5"/>
          <c:tx>
            <c:v>Personne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('Personne 6'!$K$16,'Personne 6'!$N$16,'Personne 6'!$Q$16)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smooth val="0"/>
        </c:ser>
        <c:ser>
          <c:idx val="6"/>
          <c:order val="6"/>
          <c:tx>
            <c:v>Personne 7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val>
            <c:numRef>
              <c:f>('Personne 7'!$L$19,'Personne 7'!$O$19,'Personne 7'!$R$19)</c:f>
              <c:numCache>
                <c:formatCode>General</c:formatCode>
                <c:ptCount val="3"/>
                <c:pt idx="0">
                  <c:v>8.0</c:v>
                </c:pt>
                <c:pt idx="1">
                  <c:v>7.0</c:v>
                </c:pt>
                <c:pt idx="2">
                  <c:v>22.0</c:v>
                </c:pt>
              </c:numCache>
            </c:numRef>
          </c:val>
          <c:smooth val="0"/>
        </c:ser>
        <c:ser>
          <c:idx val="7"/>
          <c:order val="7"/>
          <c:tx>
            <c:v>Personne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('Personne 8'!$K$12,'Personne 8'!$N$12,'Personne 8'!$Q$12)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80768"/>
        <c:axId val="1866885088"/>
      </c:lineChart>
      <c:catAx>
        <c:axId val="186688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5088"/>
        <c:crosses val="autoZero"/>
        <c:auto val="1"/>
        <c:lblAlgn val="ctr"/>
        <c:lblOffset val="100"/>
        <c:noMultiLvlLbl val="0"/>
      </c:catAx>
      <c:valAx>
        <c:axId val="18668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d'éléments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minimum d'éléments visités 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éléments visités'!$F$4:$F$6</c:f>
              <c:numCache>
                <c:formatCode>General</c:formatCode>
                <c:ptCount val="3"/>
                <c:pt idx="0">
                  <c:v>1.0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éléments visités'!$O$4:$O$6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7049376"/>
        <c:axId val="1867085312"/>
      </c:lineChart>
      <c:catAx>
        <c:axId val="18670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85312"/>
        <c:crosses val="autoZero"/>
        <c:auto val="1"/>
        <c:lblAlgn val="ctr"/>
        <c:lblOffset val="100"/>
        <c:noMultiLvlLbl val="0"/>
      </c:catAx>
      <c:valAx>
        <c:axId val="1867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d'éléments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Connaissance de UML</a:t>
            </a:r>
          </a:p>
        </c:rich>
      </c:tx>
      <c:layout>
        <c:manualLayout>
          <c:xMode val="edge"/>
          <c:yMode val="edge"/>
          <c:x val="0.446434521027337"/>
          <c:y val="0.023684210526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Questionnaire!$B$13:$B$16</c:f>
              <c:strCache>
                <c:ptCount val="4"/>
                <c:pt idx="0">
                  <c:v>Acune</c:v>
                </c:pt>
                <c:pt idx="1">
                  <c:v>Débutant</c:v>
                </c:pt>
                <c:pt idx="2">
                  <c:v>Intermédiaire</c:v>
                </c:pt>
                <c:pt idx="3">
                  <c:v>Avancé</c:v>
                </c:pt>
              </c:strCache>
            </c:strRef>
          </c:cat>
          <c:val>
            <c:numRef>
              <c:f>Questionnaire!$C$13:$C$16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maximum d'éléments visités 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éléments visités'!$G$4:$G$6</c:f>
              <c:numCache>
                <c:formatCode>General</c:formatCode>
                <c:ptCount val="3"/>
                <c:pt idx="0">
                  <c:v>8.0</c:v>
                </c:pt>
                <c:pt idx="1">
                  <c:v>27.0</c:v>
                </c:pt>
                <c:pt idx="2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'Sommaire - éléments visités'!$P$4:$P$6</c:f>
              <c:numCache>
                <c:formatCode>General</c:formatCode>
                <c:ptCount val="3"/>
                <c:pt idx="0">
                  <c:v>13.0</c:v>
                </c:pt>
                <c:pt idx="1">
                  <c:v>9.0</c:v>
                </c:pt>
                <c:pt idx="2">
                  <c:v>7.0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574960"/>
        <c:axId val="1955078304"/>
      </c:lineChart>
      <c:catAx>
        <c:axId val="201157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78304"/>
        <c:crosses val="autoZero"/>
        <c:auto val="1"/>
        <c:lblAlgn val="ctr"/>
        <c:lblOffset val="100"/>
        <c:noMultiLvlLbl val="0"/>
      </c:catAx>
      <c:valAx>
        <c:axId val="19550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d'éléments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/>
              <a:t>Nombre</a:t>
            </a:r>
            <a:r>
              <a:rPr lang="en-US" baseline="0"/>
              <a:t> de visites par élément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'Personne 1'!$L$9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Personne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'Personne 2'!$L$9:$L$19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Personne 3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val>
            <c:numRef>
              <c:f>'Personne 3'!$L$9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Personne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'Personne 4'!$L$9:$L$10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v>Personne 5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val>
            <c:numRef>
              <c:f>'Personne 5'!$L$9:$L$11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v>Personne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'Personne 6'!$K$9:$K$14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v>Personne 7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val>
            <c:numRef>
              <c:f>'Personne 7'!$L$9:$L$12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v>Personne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'Personne 8'!$K$9:$K$10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597472"/>
        <c:axId val="1879643840"/>
      </c:lineChart>
      <c:catAx>
        <c:axId val="187959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Élément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43840"/>
        <c:crosses val="autoZero"/>
        <c:auto val="1"/>
        <c:lblAlgn val="ctr"/>
        <c:lblOffset val="100"/>
        <c:noMultiLvlLbl val="0"/>
      </c:catAx>
      <c:valAx>
        <c:axId val="1879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visites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2</a:t>
            </a:r>
          </a:p>
          <a:p>
            <a:pPr>
              <a:defRPr/>
            </a:pPr>
            <a:r>
              <a:rPr lang="en-US" baseline="0"/>
              <a:t> </a:t>
            </a:r>
            <a:r>
              <a:rPr lang="en-US"/>
              <a:t>Nombre</a:t>
            </a:r>
            <a:r>
              <a:rPr lang="en-US" baseline="0"/>
              <a:t> de visites par élément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'Personne 1'!$O$9:$O$17</c:f>
              <c:numCache>
                <c:formatCode>General</c:formatCode>
                <c:ptCount val="9"/>
                <c:pt idx="0">
                  <c:v>3.0</c:v>
                </c:pt>
                <c:pt idx="1">
                  <c:v>13.0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Personne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'Personne 2'!$O$9:$O$10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Personne 3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val>
            <c:numRef>
              <c:f>'Personne 3'!$O$9:$O$16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8.0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Personne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'Personne 4'!$O$9:$O$17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v>Personne 5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val>
            <c:numRef>
              <c:f>'Personne 5'!$O$9:$O$16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v>Personne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'Personne 6'!$N$9:$N$14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v>Personne 7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val>
            <c:numRef>
              <c:f>'Personne 7'!$O$9:$O$15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v>Personne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'Personne 8'!$N$9:$N$10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43056"/>
        <c:axId val="1879747408"/>
      </c:lineChart>
      <c:catAx>
        <c:axId val="187974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Élément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7408"/>
        <c:crosses val="autoZero"/>
        <c:auto val="1"/>
        <c:lblAlgn val="ctr"/>
        <c:lblOffset val="100"/>
        <c:noMultiLvlLbl val="0"/>
      </c:catAx>
      <c:valAx>
        <c:axId val="1879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visites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n-US" baseline="0"/>
              <a:t> </a:t>
            </a:r>
            <a:r>
              <a:rPr lang="en-US"/>
              <a:t>Nombre</a:t>
            </a:r>
            <a:r>
              <a:rPr lang="en-US" baseline="0"/>
              <a:t> de visites par élément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'Personne 1'!$R$9:$R$14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Personne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'Personne 2'!$R$9:$R$13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Personne 3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val>
            <c:numRef>
              <c:f>'Personne 3'!$R$9:$R$17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Personne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'Personne 4'!$R$9:$R$13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v>Personne 5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val>
            <c:numRef>
              <c:f>'Personne 5'!$R$9:$R$13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v>Personne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'Personne 6'!$Q$9:$Q$11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v>Personne 7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val>
            <c:numRef>
              <c:f>'Personne 7'!$R$9:$R$17</c:f>
              <c:numCache>
                <c:formatCode>General</c:formatCode>
                <c:ptCount val="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v>Personne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'Personne 8'!$Q$9:$Q$10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49440"/>
        <c:axId val="1879853856"/>
      </c:lineChart>
      <c:catAx>
        <c:axId val="18798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Élément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53856"/>
        <c:crosses val="autoZero"/>
        <c:auto val="1"/>
        <c:lblAlgn val="ctr"/>
        <c:lblOffset val="100"/>
        <c:noMultiLvlLbl val="0"/>
      </c:catAx>
      <c:valAx>
        <c:axId val="1879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visites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fichiers ouverts 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Personne 1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strRef>
              <c:f>('Personne 1'!$U$6,'Personne 1'!$X$6,'Personne 1'!$AA$6)</c:f>
              <c:strCache>
                <c:ptCount val="3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</c:strCache>
            </c:strRef>
          </c:cat>
          <c:val>
            <c:numRef>
              <c:f>('Personne 1'!$V$19,'Personne 1'!$Y$19,'Personne 1'!$AB$19)</c:f>
              <c:numCache>
                <c:formatCode>General</c:formatCode>
                <c:ptCount val="3"/>
                <c:pt idx="0">
                  <c:v>3.0</c:v>
                </c:pt>
                <c:pt idx="1">
                  <c:v>11.0</c:v>
                </c:pt>
                <c:pt idx="2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v>Personne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('Personne 2'!$W$15,'Personne 2'!$Z$15,'Personne 2'!$AC$15)</c:f>
              <c:numCache>
                <c:formatCode>General</c:formatCode>
                <c:ptCount val="3"/>
                <c:pt idx="0">
                  <c:v>9.0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Personne 3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val>
            <c:numRef>
              <c:f>('Personne 3'!$V$18,'Personne 3'!$Y$18,'Personne 3'!$AB$18)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v>Personne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('Personne 4'!$W$20,'Personne 4'!$Z$20,'Personne 4'!$AC$20)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12.0</c:v>
                </c:pt>
              </c:numCache>
            </c:numRef>
          </c:val>
          <c:smooth val="0"/>
        </c:ser>
        <c:ser>
          <c:idx val="4"/>
          <c:order val="4"/>
          <c:tx>
            <c:v>Personne 5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val>
            <c:numRef>
              <c:f>('Personne 5'!$W$24,'Personne 5'!$Z$24,'Personne 5'!$AC$24)</c:f>
              <c:numCache>
                <c:formatCode>General</c:formatCode>
                <c:ptCount val="3"/>
                <c:pt idx="0">
                  <c:v>3.0</c:v>
                </c:pt>
                <c:pt idx="1">
                  <c:v>18.0</c:v>
                </c:pt>
                <c:pt idx="2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v>Personne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('Personne 6'!$W$16,'Personne 6'!$Z$16,'Personne 6'!$AC$16)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v>Personne 7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val>
            <c:numRef>
              <c:f>('Personne 7'!$W$24,'Personne 7'!$Z$24,'Personne 7'!$AC$24)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smooth val="0"/>
        </c:ser>
        <c:ser>
          <c:idx val="7"/>
          <c:order val="7"/>
          <c:tx>
            <c:v>Personne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('Personne 8'!$W$12,'Personne 8'!$Z$12,'Personne 8'!$AC$12)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70480"/>
        <c:axId val="1879974960"/>
      </c:lineChart>
      <c:catAx>
        <c:axId val="18799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74960"/>
        <c:crosses val="autoZero"/>
        <c:auto val="1"/>
        <c:lblAlgn val="ctr"/>
        <c:lblOffset val="100"/>
        <c:noMultiLvlLbl val="0"/>
      </c:catAx>
      <c:valAx>
        <c:axId val="18799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Utilisation de UML</a:t>
            </a:r>
          </a:p>
        </c:rich>
      </c:tx>
      <c:layout>
        <c:manualLayout>
          <c:xMode val="edge"/>
          <c:yMode val="edge"/>
          <c:x val="0.446434521027337"/>
          <c:y val="0.023684210526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Questionnaire!$B$20:$B$22</c:f>
              <c:strCache>
                <c:ptCount val="3"/>
                <c:pt idx="0">
                  <c:v>Jamais</c:v>
                </c:pt>
                <c:pt idx="1">
                  <c:v>Occasionnellement</c:v>
                </c:pt>
                <c:pt idx="2">
                  <c:v>Fréquemment</c:v>
                </c:pt>
              </c:strCache>
            </c:strRef>
          </c:cat>
          <c:val>
            <c:numRef>
              <c:f>Questionnaire!$C$20:$C$22</c:f>
              <c:numCache>
                <c:formatCode>General</c:formatCode>
                <c:ptCount val="3"/>
                <c:pt idx="0">
                  <c:v>1.0</c:v>
                </c:pt>
                <c:pt idx="1">
                  <c:v>6.0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Expérience en développement</a:t>
            </a:r>
            <a:r>
              <a:rPr lang="en-US" baseline="0"/>
              <a:t> logiciel</a:t>
            </a:r>
            <a:endParaRPr lang="en-US"/>
          </a:p>
        </c:rich>
      </c:tx>
      <c:layout>
        <c:manualLayout>
          <c:xMode val="edge"/>
          <c:yMode val="edge"/>
          <c:x val="0.297271659535709"/>
          <c:y val="0.023684210526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Questionnaire!$B$26:$B$29</c:f>
              <c:strCache>
                <c:ptCount val="4"/>
                <c:pt idx="0">
                  <c:v>moins de 5 ans</c:v>
                </c:pt>
                <c:pt idx="1">
                  <c:v>5 à 15 ans</c:v>
                </c:pt>
                <c:pt idx="2">
                  <c:v>plus de 15 ans</c:v>
                </c:pt>
                <c:pt idx="3">
                  <c:v>No Answer</c:v>
                </c:pt>
              </c:strCache>
            </c:strRef>
          </c:cat>
          <c:val>
            <c:numRef>
              <c:f>Questionnaire!$C$26:$C$29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Possession ou utilisation régulière d'un appareil à écran tactile</a:t>
            </a:r>
          </a:p>
        </c:rich>
      </c:tx>
      <c:layout>
        <c:manualLayout>
          <c:xMode val="edge"/>
          <c:yMode val="edge"/>
          <c:x val="0.196815038531142"/>
          <c:y val="0.023684210526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Questionnaire!$B$31:$B$33</c:f>
              <c:strCache>
                <c:ptCount val="3"/>
                <c:pt idx="0">
                  <c:v>Oui</c:v>
                </c:pt>
                <c:pt idx="1">
                  <c:v>Non</c:v>
                </c:pt>
                <c:pt idx="2">
                  <c:v>No Answer</c:v>
                </c:pt>
              </c:strCache>
            </c:strRef>
          </c:cat>
          <c:val>
            <c:numRef>
              <c:f>Questionnaire!$C$31:$C$33</c:f>
              <c:numCache>
                <c:formatCode>General</c:formatCode>
                <c:ptCount val="3"/>
                <c:pt idx="0">
                  <c:v>6.0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173264"/>
        <c:axId val="2006510848"/>
      </c:lineChart>
      <c:catAx>
        <c:axId val="200617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10848"/>
        <c:crosses val="autoZero"/>
        <c:auto val="1"/>
        <c:lblAlgn val="ctr"/>
        <c:lblOffset val="100"/>
        <c:noMultiLvlLbl val="0"/>
      </c:catAx>
      <c:valAx>
        <c:axId val="2006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Abandons par question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Hiérarchique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'Sommaire - temps de recherche'!$F$17:$F$19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'Sommaire - temps de recherche'!$O$17:$O$19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317920"/>
        <c:axId val="2008319968"/>
      </c:lineChart>
      <c:catAx>
        <c:axId val="200831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19968"/>
        <c:crosses val="autoZero"/>
        <c:auto val="1"/>
        <c:lblAlgn val="ctr"/>
        <c:lblOffset val="100"/>
        <c:noMultiLvlLbl val="0"/>
      </c:catAx>
      <c:valAx>
        <c:axId val="20083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d'abandons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d'abandons par question par utilisateur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Question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'Sommaire - temps de recherche'!$B$15:$E$15</c:f>
              <c:strCache>
                <c:ptCount val="4"/>
                <c:pt idx="0">
                  <c:v>Personne 1</c:v>
                </c:pt>
                <c:pt idx="1">
                  <c:v>Personne 3</c:v>
                </c:pt>
                <c:pt idx="2">
                  <c:v>Personne 5</c:v>
                </c:pt>
                <c:pt idx="3">
                  <c:v>Personne 7</c:v>
                </c:pt>
              </c:strCache>
            </c:strRef>
          </c:cat>
          <c:val>
            <c:numRef>
              <c:f>'Sommaire - temps de recherche'!$B$17:$E$17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Question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'Sommaire - temps de recherche'!$B$18:$E$18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Question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'Sommaire - temps de recherche'!$B$19:$E$19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56000"/>
        <c:axId val="2009186096"/>
      </c:lineChart>
      <c:catAx>
        <c:axId val="20091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86096"/>
        <c:crosses val="autoZero"/>
        <c:auto val="1"/>
        <c:lblAlgn val="ctr"/>
        <c:lblOffset val="100"/>
        <c:noMultiLvlLbl val="0"/>
      </c:catAx>
      <c:valAx>
        <c:axId val="20091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d'abandons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5600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1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Hiérarchique</c:v>
          </c:tx>
          <c:dLbls>
            <c:dLbl>
              <c:idx val="0"/>
              <c:layout>
                <c:manualLayout>
                  <c:x val="-0.0112936344969199"/>
                  <c:y val="-0.03358208955223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0.0335820895522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'Sommaire - temps de recherche'!$B$4:$E$4</c:f>
              <c:numCache>
                <c:formatCode>hh:mm:ss;@</c:formatCode>
                <c:ptCount val="4"/>
                <c:pt idx="0">
                  <c:v>0.000509259259259265</c:v>
                </c:pt>
                <c:pt idx="1">
                  <c:v>0.000347222222222276</c:v>
                </c:pt>
                <c:pt idx="2">
                  <c:v>0.000416666666666621</c:v>
                </c:pt>
                <c:pt idx="3">
                  <c:v>0.000960648148148113</c:v>
                </c:pt>
              </c:numCache>
            </c:numRef>
          </c:val>
          <c:smooth val="0"/>
        </c:ser>
        <c:ser>
          <c:idx val="1"/>
          <c:order val="1"/>
          <c:tx>
            <c:v>Schématique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1"/>
              <c:layout>
                <c:manualLayout>
                  <c:x val="-0.0154004106776181"/>
                  <c:y val="-0.0746268656716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23203285420945"/>
                  <c:y val="-0.0485074626865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'Sommaire - temps de recherche'!$K$4:$N$4</c:f>
              <c:numCache>
                <c:formatCode>hh:mm:ss;@</c:formatCode>
                <c:ptCount val="4"/>
                <c:pt idx="0">
                  <c:v>0.00292824074074083</c:v>
                </c:pt>
                <c:pt idx="1">
                  <c:v>0.000185185185185177</c:v>
                </c:pt>
                <c:pt idx="2">
                  <c:v>0.0012268518518519</c:v>
                </c:pt>
                <c:pt idx="3">
                  <c:v>0.000370370370370354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46496"/>
        <c:axId val="1885250368"/>
      </c:lineChart>
      <c:catAx>
        <c:axId val="1885246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5250368"/>
        <c:crosses val="autoZero"/>
        <c:auto val="1"/>
        <c:lblAlgn val="ctr"/>
        <c:lblOffset val="100"/>
        <c:noMultiLvlLbl val="0"/>
      </c:catAx>
      <c:valAx>
        <c:axId val="188525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</a:t>
                </a:r>
              </a:p>
            </c:rich>
          </c:tx>
          <c:layout/>
          <c:overlay val="0"/>
        </c:title>
        <c:numFmt formatCode="hh:mm:ss;@" sourceLinked="1"/>
        <c:majorTickMark val="none"/>
        <c:minorTickMark val="none"/>
        <c:tickLblPos val="nextTo"/>
        <c:crossAx val="18852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13</xdr:row>
      <xdr:rowOff>0</xdr:rowOff>
    </xdr:from>
    <xdr:to>
      <xdr:col>8</xdr:col>
      <xdr:colOff>457200</xdr:colOff>
      <xdr:row>36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8</xdr:col>
      <xdr:colOff>469900</xdr:colOff>
      <xdr:row>61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64</xdr:row>
      <xdr:rowOff>0</xdr:rowOff>
    </xdr:from>
    <xdr:to>
      <xdr:col>8</xdr:col>
      <xdr:colOff>469900</xdr:colOff>
      <xdr:row>87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17</xdr:col>
      <xdr:colOff>88900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88900</xdr:colOff>
      <xdr:row>61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158750</xdr:rowOff>
    </xdr:from>
    <xdr:to>
      <xdr:col>13</xdr:col>
      <xdr:colOff>12700</xdr:colOff>
      <xdr:row>19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16347</xdr:col>
      <xdr:colOff>501650</xdr:colOff>
      <xdr:row>3</xdr:row>
      <xdr:rowOff>107950</xdr:rowOff>
    </xdr:from>
    <xdr:to>
      <xdr:col>16362</xdr:col>
      <xdr:colOff>101600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16347</xdr:col>
      <xdr:colOff>654050</xdr:colOff>
      <xdr:row>33</xdr:row>
      <xdr:rowOff>107950</xdr:rowOff>
    </xdr:from>
    <xdr:to>
      <xdr:col>16362</xdr:col>
      <xdr:colOff>114300</xdr:colOff>
      <xdr:row>59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25400</xdr:rowOff>
    </xdr:from>
    <xdr:to>
      <xdr:col>17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27</xdr:row>
      <xdr:rowOff>25400</xdr:rowOff>
    </xdr:from>
    <xdr:to>
      <xdr:col>17</xdr:col>
      <xdr:colOff>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51</xdr:row>
      <xdr:rowOff>12700</xdr:rowOff>
    </xdr:from>
    <xdr:to>
      <xdr:col>17</xdr:col>
      <xdr:colOff>0</xdr:colOff>
      <xdr:row>68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800100</xdr:colOff>
      <xdr:row>72</xdr:row>
      <xdr:rowOff>0</xdr:rowOff>
    </xdr:from>
    <xdr:to>
      <xdr:col>16</xdr:col>
      <xdr:colOff>787400</xdr:colOff>
      <xdr:row>72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</xdr:colOff>
      <xdr:row>77</xdr:row>
      <xdr:rowOff>0</xdr:rowOff>
    </xdr:from>
    <xdr:to>
      <xdr:col>18</xdr:col>
      <xdr:colOff>25400</xdr:colOff>
      <xdr:row>104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12700</xdr:colOff>
      <xdr:row>110</xdr:row>
      <xdr:rowOff>196850</xdr:rowOff>
    </xdr:from>
    <xdr:to>
      <xdr:col>18</xdr:col>
      <xdr:colOff>0</xdr:colOff>
      <xdr:row>135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12700</xdr:colOff>
      <xdr:row>142</xdr:row>
      <xdr:rowOff>25400</xdr:rowOff>
    </xdr:from>
    <xdr:to>
      <xdr:col>18</xdr:col>
      <xdr:colOff>0</xdr:colOff>
      <xdr:row>167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172</xdr:row>
      <xdr:rowOff>0</xdr:rowOff>
    </xdr:from>
    <xdr:to>
      <xdr:col>17</xdr:col>
      <xdr:colOff>812800</xdr:colOff>
      <xdr:row>196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17</xdr:col>
      <xdr:colOff>812800</xdr:colOff>
      <xdr:row>226</xdr:row>
      <xdr:rowOff>184150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3</xdr:row>
      <xdr:rowOff>0</xdr:rowOff>
    </xdr:from>
    <xdr:to>
      <xdr:col>27</xdr:col>
      <xdr:colOff>12700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61</xdr:row>
      <xdr:rowOff>6350</xdr:rowOff>
    </xdr:from>
    <xdr:to>
      <xdr:col>16</xdr:col>
      <xdr:colOff>0</xdr:colOff>
      <xdr:row>88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819150</xdr:colOff>
      <xdr:row>95</xdr:row>
      <xdr:rowOff>19050</xdr:rowOff>
    </xdr:from>
    <xdr:to>
      <xdr:col>15</xdr:col>
      <xdr:colOff>787400</xdr:colOff>
      <xdr:row>122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15</xdr:row>
      <xdr:rowOff>114300</xdr:rowOff>
    </xdr:from>
    <xdr:to>
      <xdr:col>21</xdr:col>
      <xdr:colOff>571500</xdr:colOff>
      <xdr:row>51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53</xdr:row>
      <xdr:rowOff>127000</xdr:rowOff>
    </xdr:from>
    <xdr:to>
      <xdr:col>21</xdr:col>
      <xdr:colOff>539750</xdr:colOff>
      <xdr:row>89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21</xdr:col>
      <xdr:colOff>527050</xdr:colOff>
      <xdr:row>128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14</xdr:row>
      <xdr:rowOff>12700</xdr:rowOff>
    </xdr:from>
    <xdr:to>
      <xdr:col>19</xdr:col>
      <xdr:colOff>38100</xdr:colOff>
      <xdr:row>49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ierarchic/Analyse%20-%20Personne%2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chematique/Analyse%20-%20Personne%2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chematique/Analyse%20-%20Personne%2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chematique/Analyse%20-%20Personne%20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chematique/Analyse%20-%20Personne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>
        <row r="10">
          <cell r="B10" t="str">
            <v>Nyx</v>
          </cell>
          <cell r="C10">
            <v>1</v>
          </cell>
        </row>
        <row r="33">
          <cell r="E33" t="str">
            <v>EmbeddedRes/CodeSite/Nyx/Nyx/NyxStreamRW.hpp</v>
          </cell>
          <cell r="F33">
            <v>1</v>
          </cell>
        </row>
        <row r="36">
          <cell r="E36" t="str">
            <v>EmbeddedRes/CodeSite/Nyx/Nyx/NyxRef.hpp</v>
          </cell>
          <cell r="F36">
            <v>1</v>
          </cell>
        </row>
        <row r="39">
          <cell r="E39" t="str">
            <v>EmbeddedRes/CodeSite/Nyx/Nyx/NyxUtf8String.hpp</v>
          </cell>
          <cell r="F39">
            <v>1</v>
          </cell>
        </row>
        <row r="54">
          <cell r="B54" t="str">
            <v>Nyx</v>
          </cell>
          <cell r="C54">
            <v>3</v>
          </cell>
        </row>
        <row r="58">
          <cell r="B58" t="str">
            <v>NyxTraceViewer</v>
          </cell>
          <cell r="C58">
            <v>13</v>
          </cell>
        </row>
        <row r="66">
          <cell r="B66" t="str">
            <v>NyxNet</v>
          </cell>
          <cell r="C66">
            <v>2</v>
          </cell>
        </row>
        <row r="73">
          <cell r="B73" t="str">
            <v>NyxWebSvr</v>
          </cell>
          <cell r="C73">
            <v>1</v>
          </cell>
        </row>
        <row r="92">
          <cell r="B92" t="str">
            <v>QtTraceClient</v>
          </cell>
          <cell r="C92">
            <v>2</v>
          </cell>
        </row>
        <row r="93">
          <cell r="B93" t="str">
            <v>TraceClientCore</v>
          </cell>
          <cell r="C93">
            <v>1</v>
          </cell>
        </row>
        <row r="94">
          <cell r="B94" t="str">
            <v>include</v>
          </cell>
          <cell r="C94">
            <v>1</v>
          </cell>
        </row>
        <row r="101">
          <cell r="B101" t="str">
            <v>Sources</v>
          </cell>
          <cell r="C101">
            <v>3</v>
          </cell>
        </row>
        <row r="112">
          <cell r="B112" t="str">
            <v>Config</v>
          </cell>
          <cell r="C112">
            <v>1</v>
          </cell>
        </row>
        <row r="123">
          <cell r="E123" t="str">
            <v>EmbeddedRes/CodeSite/Nyx/Nyx/NyxRef.hpp</v>
          </cell>
          <cell r="F123">
            <v>2</v>
          </cell>
        </row>
        <row r="135">
          <cell r="E135" t="str">
            <v>EmbeddedRes/CodeSite/Nyx/Nyx/NyxModule.hpp</v>
          </cell>
          <cell r="F135">
            <v>1</v>
          </cell>
        </row>
        <row r="138">
          <cell r="E138" t="str">
            <v>EmbeddedRes/CodeSite/Nyx/Nyx/NyxSystem.hpp</v>
          </cell>
          <cell r="F138">
            <v>2</v>
          </cell>
        </row>
        <row r="151">
          <cell r="E151" t="str">
            <v>EmbeddedRes/CodeSite/Nyx/Nyx/NyxTraceTimeReference.hpp</v>
          </cell>
          <cell r="F151">
            <v>1</v>
          </cell>
        </row>
        <row r="154">
          <cell r="E154" t="str">
            <v>EmbeddedRes/CodeSite/Nyx/Nyx/NyxTestUnit.hpp</v>
          </cell>
          <cell r="F154">
            <v>1</v>
          </cell>
        </row>
        <row r="163">
          <cell r="E163" t="str">
            <v>EmbeddedRes/CodeSite/Nyx/NyxTraceViewer/TraceClientCore/include/TcpModule.hpp</v>
          </cell>
          <cell r="F163">
            <v>1</v>
          </cell>
        </row>
        <row r="166">
          <cell r="E166" t="str">
            <v>EmbeddedRes/CodeSite/Nyx/NyxTraceViewer/TraceClientCore/include/TraceClientCoreModule.hpp</v>
          </cell>
          <cell r="F166">
            <v>1</v>
          </cell>
        </row>
        <row r="171">
          <cell r="E171" t="str">
            <v>EmbeddedRes/CodeSite/Nyx/Nyx/NyxWString.hpp</v>
          </cell>
          <cell r="F171">
            <v>1</v>
          </cell>
        </row>
        <row r="183">
          <cell r="E183" t="str">
            <v>EmbeddedRes/CodeSite/Nyx/NyxTraceViewer/QtTraceClient/Sources/Config/ConfigReader.hpp</v>
          </cell>
          <cell r="F183">
            <v>1</v>
          </cell>
        </row>
        <row r="192">
          <cell r="B192" t="str">
            <v>NyxTraceViewer</v>
          </cell>
          <cell r="C192">
            <v>1</v>
          </cell>
        </row>
        <row r="193">
          <cell r="B193" t="str">
            <v>QtTraceClient</v>
          </cell>
          <cell r="C193">
            <v>1</v>
          </cell>
        </row>
        <row r="194">
          <cell r="B194" t="str">
            <v>Sources</v>
          </cell>
          <cell r="C194">
            <v>1</v>
          </cell>
        </row>
        <row r="195">
          <cell r="B195" t="str">
            <v>Dialogs</v>
          </cell>
          <cell r="C195">
            <v>2</v>
          </cell>
        </row>
        <row r="207">
          <cell r="B207" t="str">
            <v>View</v>
          </cell>
          <cell r="C207">
            <v>1</v>
          </cell>
        </row>
        <row r="214">
          <cell r="B214" t="str">
            <v>StatusUpdaters</v>
          </cell>
          <cell r="C214">
            <v>1</v>
          </cell>
        </row>
        <row r="226">
          <cell r="E226" t="str">
            <v>EmbeddedRes/CodeSite/Nyx/NyxTraceViewer/QtTraceClient/Sources/Dialogs/AboutDlg.h</v>
          </cell>
          <cell r="F226">
            <v>2</v>
          </cell>
        </row>
        <row r="229">
          <cell r="E229" t="str">
            <v>EmbeddedRes/CodeSite/Nyx/NyxTraceViewer/QtTraceClient/Sources/Dialogs/NewViewDlg.hpp</v>
          </cell>
          <cell r="F229">
            <v>1</v>
          </cell>
        </row>
        <row r="238">
          <cell r="E238" t="str">
            <v>EmbeddedRes/CodeSite/Nyx/NyxTraceViewer/QtTraceClient/Sources/View/ViewSettings.hpp</v>
          </cell>
          <cell r="F238">
            <v>1</v>
          </cell>
        </row>
        <row r="245">
          <cell r="E245" t="str">
            <v>EmbeddedRes/CodeSite/Nyx/NyxTraceViewer/QtTraceClient/Sources/StatusUpdaters/StatusUpdater.hpp</v>
          </cell>
          <cell r="F2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8">
          <cell r="B8" t="str">
            <v>Nyx</v>
          </cell>
          <cell r="C8">
            <v>1</v>
          </cell>
        </row>
        <row r="21">
          <cell r="E21" t="str">
            <v>EmbeddedRes/CodeSite/Nyx/Nyx/NyxUtf8String.hpp</v>
          </cell>
          <cell r="F21">
            <v>1</v>
          </cell>
        </row>
        <row r="35">
          <cell r="B35" t="str">
            <v>NyxTraceViewer</v>
          </cell>
          <cell r="C35">
            <v>3</v>
          </cell>
        </row>
        <row r="36">
          <cell r="B36" t="str">
            <v>Nyx</v>
          </cell>
          <cell r="C36">
            <v>3</v>
          </cell>
        </row>
        <row r="39">
          <cell r="B39" t="str">
            <v>NyxWebSvr</v>
          </cell>
          <cell r="C39">
            <v>8</v>
          </cell>
        </row>
        <row r="40">
          <cell r="B40" t="str">
            <v>NyxNet</v>
          </cell>
          <cell r="C40">
            <v>3</v>
          </cell>
        </row>
        <row r="47">
          <cell r="B47" t="str">
            <v>TraceClientCore</v>
          </cell>
          <cell r="C47">
            <v>1</v>
          </cell>
        </row>
        <row r="80">
          <cell r="B80" t="str">
            <v>QtTraceClient</v>
          </cell>
          <cell r="C80">
            <v>1</v>
          </cell>
        </row>
        <row r="81">
          <cell r="B81" t="str">
            <v>Sources</v>
          </cell>
          <cell r="C81">
            <v>1</v>
          </cell>
        </row>
        <row r="82">
          <cell r="B82" t="str">
            <v>Config</v>
          </cell>
          <cell r="C82">
            <v>1</v>
          </cell>
        </row>
        <row r="96">
          <cell r="E96" t="str">
            <v>EmbeddedRes/CodeSite/Nyx/Nyx/NyxWebSvr/ConnStream.hpp</v>
          </cell>
          <cell r="F96">
            <v>1</v>
          </cell>
        </row>
        <row r="99">
          <cell r="E99" t="str">
            <v>EmbeddedRes/CodeSite/Nyx/Nyx/NyxWebSvr/HttpServer.hpp</v>
          </cell>
          <cell r="F99">
            <v>1</v>
          </cell>
        </row>
        <row r="105">
          <cell r="E105" t="str">
            <v>EmbeddedRes/CodeSite/Nyx/Nyx/NyxException.hpp</v>
          </cell>
          <cell r="F105">
            <v>1</v>
          </cell>
        </row>
        <row r="117">
          <cell r="E117" t="str">
            <v>EmbeddedRes/CodeSite/Nyx/Nyx/NyxResException.hpp</v>
          </cell>
          <cell r="F117">
            <v>1</v>
          </cell>
        </row>
        <row r="120">
          <cell r="E120" t="str">
            <v>EmbeddedRes/CodeSite/Nyx/Nyx/NyxStreamReader.hpp</v>
          </cell>
          <cell r="F120">
            <v>1</v>
          </cell>
        </row>
        <row r="123">
          <cell r="E123" t="str">
            <v>EmbeddedRes/CodeSite/Nyx/Nyx/NyxRef.hpp</v>
          </cell>
          <cell r="F123">
            <v>1</v>
          </cell>
        </row>
        <row r="126">
          <cell r="E126" t="str">
            <v>EmbeddedRes/CodeSite/Nyx/Nyx/NyxFile.hpp</v>
          </cell>
          <cell r="F126">
            <v>1</v>
          </cell>
        </row>
        <row r="138">
          <cell r="E138" t="str">
            <v>EmbeddedRes/CodeSite/Nyx/NyxTraceViewer/QtTraceClient/Sources/Config/ConfigReader.hpp</v>
          </cell>
          <cell r="F138">
            <v>1</v>
          </cell>
        </row>
        <row r="148">
          <cell r="B148" t="str">
            <v>Nyx</v>
          </cell>
          <cell r="C148">
            <v>1</v>
          </cell>
        </row>
        <row r="151">
          <cell r="B151" t="str">
            <v>NyxTraceViewer</v>
          </cell>
          <cell r="C151">
            <v>1</v>
          </cell>
        </row>
        <row r="152">
          <cell r="B152" t="str">
            <v>TraceClientCore</v>
          </cell>
          <cell r="C152">
            <v>1</v>
          </cell>
        </row>
        <row r="153">
          <cell r="B153" t="str">
            <v>include</v>
          </cell>
          <cell r="C153">
            <v>2</v>
          </cell>
        </row>
        <row r="155">
          <cell r="B155" t="str">
            <v>QtTraceClient</v>
          </cell>
          <cell r="C155">
            <v>1</v>
          </cell>
        </row>
        <row r="156">
          <cell r="B156" t="str">
            <v>Sources</v>
          </cell>
          <cell r="C156">
            <v>1</v>
          </cell>
        </row>
        <row r="159">
          <cell r="B159" t="str">
            <v>Dialogs</v>
          </cell>
          <cell r="C159">
            <v>1</v>
          </cell>
        </row>
        <row r="163">
          <cell r="B163" t="str">
            <v>View</v>
          </cell>
          <cell r="C163">
            <v>2</v>
          </cell>
        </row>
        <row r="167">
          <cell r="B167" t="str">
            <v>StatusUpdaters</v>
          </cell>
          <cell r="C167">
            <v>1</v>
          </cell>
        </row>
        <row r="187">
          <cell r="E187" t="str">
            <v>EmbeddedRes/CodeSite/Nyx/NyxTraceViewer/QtTraceClient/Sources/Dialogs/NewViewDlg.hpp</v>
          </cell>
          <cell r="F187">
            <v>1</v>
          </cell>
        </row>
        <row r="195">
          <cell r="E195" t="str">
            <v>EmbeddedRes/CodeSite/Nyx/NyxTraceViewer/QtTraceClient/Sources/StatusUpdaters/StatusUpdater.hpp</v>
          </cell>
          <cell r="F19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8">
          <cell r="B8" t="str">
            <v>Nyx</v>
          </cell>
          <cell r="C8">
            <v>3</v>
          </cell>
        </row>
        <row r="10">
          <cell r="B10" t="str">
            <v>NyxTraceViewer</v>
          </cell>
          <cell r="C10">
            <v>1</v>
          </cell>
        </row>
        <row r="11">
          <cell r="B11" t="str">
            <v>TraceClientCore</v>
          </cell>
          <cell r="C11">
            <v>1</v>
          </cell>
        </row>
        <row r="38">
          <cell r="E38" t="str">
            <v>EmbeddedRes/CodeSite/Nyx/Nyx/NyxMFString.hpp</v>
          </cell>
          <cell r="F38">
            <v>1</v>
          </cell>
        </row>
        <row r="41">
          <cell r="E41" t="str">
            <v>EmbeddedRes/CodeSite/Nyx/Nyx/NyxStreamReader.hpp</v>
          </cell>
          <cell r="F41">
            <v>1</v>
          </cell>
        </row>
        <row r="46">
          <cell r="E46" t="str">
            <v>EmbeddedRes/CodeSite/Nyx/Nyx/NyxUtf8String.hpp</v>
          </cell>
          <cell r="F46">
            <v>1</v>
          </cell>
        </row>
        <row r="56">
          <cell r="B56" t="str">
            <v>Nyx</v>
          </cell>
          <cell r="C56">
            <v>1</v>
          </cell>
        </row>
        <row r="60">
          <cell r="B60" t="str">
            <v>NyxNet</v>
          </cell>
          <cell r="C60">
            <v>4</v>
          </cell>
        </row>
        <row r="64">
          <cell r="B64" t="str">
            <v>NyxWebSvr</v>
          </cell>
          <cell r="C64">
            <v>5</v>
          </cell>
        </row>
        <row r="72">
          <cell r="B72" t="str">
            <v>NyxTraceViewer</v>
          </cell>
          <cell r="C72">
            <v>1</v>
          </cell>
        </row>
        <row r="73">
          <cell r="B73" t="str">
            <v>TraceClientCore</v>
          </cell>
          <cell r="C73">
            <v>1</v>
          </cell>
        </row>
        <row r="123">
          <cell r="B123" t="str">
            <v>QtTraceClient</v>
          </cell>
          <cell r="C123">
            <v>1</v>
          </cell>
        </row>
        <row r="124">
          <cell r="B124" t="str">
            <v>Sources</v>
          </cell>
          <cell r="C124">
            <v>1</v>
          </cell>
        </row>
        <row r="125">
          <cell r="B125" t="str">
            <v>Config</v>
          </cell>
          <cell r="C125">
            <v>1</v>
          </cell>
        </row>
        <row r="135">
          <cell r="E135" t="str">
            <v>EmbeddedRes/CodeSite/Nyx/Nyx/NyxSystem.hpp</v>
          </cell>
          <cell r="F135">
            <v>3</v>
          </cell>
        </row>
        <row r="139">
          <cell r="E139" t="str">
            <v>EmbeddedRes/CodeSite/Nyx/Nyx/NyxNet/NyxNetServer.hpp</v>
          </cell>
          <cell r="F139">
            <v>2</v>
          </cell>
        </row>
        <row r="143">
          <cell r="E143" t="str">
            <v>EmbeddedRes/CodeSite/Nyx/Nyx/NyxWebSvr/HttpServer.hpp</v>
          </cell>
          <cell r="F143">
            <v>1</v>
          </cell>
        </row>
        <row r="146">
          <cell r="E146" t="str">
            <v>EmbeddedRes/CodeSite/Nyx/Nyx/NyxWebSvr/HttpsServer.hpp</v>
          </cell>
          <cell r="F146">
            <v>1</v>
          </cell>
        </row>
        <row r="154">
          <cell r="E154" t="str">
            <v>EmbeddedRes/CodeSite/Nyx/Nyx/NyxWebSvr/Module.hpp</v>
          </cell>
          <cell r="F154">
            <v>2</v>
          </cell>
        </row>
        <row r="163">
          <cell r="E163" t="str">
            <v>EmbeddedRes/CodeSite/Nyx/Nyx/NyxWebSvr/ConnHttpHandler.hpp</v>
          </cell>
          <cell r="F163">
            <v>1</v>
          </cell>
        </row>
        <row r="171">
          <cell r="E171" t="str">
            <v>EmbeddedRes/CodeSite/Nyx/Nyx/NyxWString.hpp</v>
          </cell>
          <cell r="F171">
            <v>1</v>
          </cell>
        </row>
        <row r="174">
          <cell r="E174" t="str">
            <v>EmbeddedRes/CodeSite/Nyx/Nyx/NyxNet/NyxNetNxStreamRW.hpp</v>
          </cell>
          <cell r="F174">
            <v>1</v>
          </cell>
        </row>
        <row r="180">
          <cell r="E180" t="str">
            <v>EmbeddedRes/CodeSite/Nyx/Nyx/NyxWebSvr/ConnStream.hpp</v>
          </cell>
          <cell r="F180">
            <v>1</v>
          </cell>
        </row>
        <row r="186">
          <cell r="E186" t="str">
            <v>EmbeddedRes/CodeSite/Nyx/Nyx/NyxFile.hpp</v>
          </cell>
          <cell r="F186">
            <v>1</v>
          </cell>
        </row>
        <row r="189">
          <cell r="E189" t="str">
            <v>EmbeddedRes/CodeSite/Nyx/Nyx/NyxStreamHandler.hpp</v>
          </cell>
          <cell r="F189">
            <v>1</v>
          </cell>
        </row>
        <row r="192">
          <cell r="E192" t="str">
            <v>EmbeddedRes/CodeSite/Nyx/Nyx/NyxStreamReader.hpp</v>
          </cell>
          <cell r="F192">
            <v>1</v>
          </cell>
        </row>
        <row r="198">
          <cell r="E198" t="str">
            <v>EmbeddedRes/CodeSite/Nyx/Nyx/NyxTextFile.hpp</v>
          </cell>
          <cell r="F198">
            <v>1</v>
          </cell>
        </row>
        <row r="204">
          <cell r="E204" t="str">
            <v>EmbeddedRes/CodeSite/Nyx/NyxTraceViewer/QtTraceClient/Sources/Config/ConfigReader.hpp</v>
          </cell>
          <cell r="F204">
            <v>1</v>
          </cell>
        </row>
        <row r="216">
          <cell r="B216" t="str">
            <v>NyxTraceViewer</v>
          </cell>
          <cell r="C216">
            <v>1</v>
          </cell>
        </row>
        <row r="217">
          <cell r="B217" t="str">
            <v>QtTraceClient</v>
          </cell>
          <cell r="C217">
            <v>1</v>
          </cell>
        </row>
        <row r="218">
          <cell r="B218" t="str">
            <v>Sources</v>
          </cell>
          <cell r="C218">
            <v>1</v>
          </cell>
        </row>
        <row r="219">
          <cell r="B219" t="str">
            <v>Dialogs</v>
          </cell>
          <cell r="C219">
            <v>1</v>
          </cell>
        </row>
        <row r="228">
          <cell r="B228" t="str">
            <v>StatusUpdaters</v>
          </cell>
          <cell r="C228">
            <v>1</v>
          </cell>
        </row>
        <row r="244">
          <cell r="E244" t="str">
            <v>EmbeddedRes/CodeSite/Nyx/NyxTraceViewer/QtTraceClient/Sources/Dialogs/NewViewDlg.hpp</v>
          </cell>
          <cell r="F244">
            <v>1</v>
          </cell>
        </row>
        <row r="249">
          <cell r="E249" t="str">
            <v>EmbeddedRes/CodeSite/Nyx/NyxTraceViewer/QtTraceClient/Sources/Dialogs/AboutDlg.h</v>
          </cell>
          <cell r="F249">
            <v>1</v>
          </cell>
        </row>
        <row r="253">
          <cell r="E253" t="str">
            <v>EmbeddedRes/CodeSite/Nyx/NyxTraceViewer/QtTraceClient/Sources/StatusUpdaters/StatusUpdater.hpp</v>
          </cell>
          <cell r="F25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1">
          <cell r="B11" t="str">
            <v>Nyx</v>
          </cell>
          <cell r="C11">
            <v>1</v>
          </cell>
        </row>
        <row r="12">
          <cell r="B12" t="str">
            <v>NyxTraceViewer</v>
          </cell>
          <cell r="C12">
            <v>2</v>
          </cell>
        </row>
        <row r="14">
          <cell r="B14" t="str">
            <v>NyxWebSvr</v>
          </cell>
          <cell r="C14">
            <v>3</v>
          </cell>
        </row>
        <row r="15">
          <cell r="B15" t="str">
            <v>NyxNet</v>
          </cell>
          <cell r="C15">
            <v>2</v>
          </cell>
        </row>
        <row r="39">
          <cell r="E39" t="str">
            <v>EmbeddedRes/CodeSite/Nyx/Nyx/NyxAString.hpp</v>
          </cell>
          <cell r="F39">
            <v>1</v>
          </cell>
        </row>
        <row r="43">
          <cell r="E43" t="str">
            <v>EmbeddedRes/CodeSite/Nyx/Nyx/NyxUtf8String.hpp</v>
          </cell>
          <cell r="F43">
            <v>1</v>
          </cell>
        </row>
        <row r="53">
          <cell r="B53" t="str">
            <v>NyxTraceViewer</v>
          </cell>
          <cell r="C53">
            <v>1</v>
          </cell>
        </row>
        <row r="54">
          <cell r="B54" t="str">
            <v>Nyx</v>
          </cell>
          <cell r="C54">
            <v>1</v>
          </cell>
        </row>
        <row r="57">
          <cell r="B57" t="str">
            <v>NyxNet</v>
          </cell>
          <cell r="C57">
            <v>1</v>
          </cell>
        </row>
        <row r="67">
          <cell r="B67" t="str">
            <v>TraceClientCore</v>
          </cell>
          <cell r="C67">
            <v>1</v>
          </cell>
        </row>
        <row r="68">
          <cell r="B68" t="str">
            <v>QtTraceClient</v>
          </cell>
          <cell r="C68">
            <v>1</v>
          </cell>
        </row>
        <row r="69">
          <cell r="B69" t="str">
            <v>Sources</v>
          </cell>
          <cell r="C69">
            <v>1</v>
          </cell>
        </row>
        <row r="70">
          <cell r="B70" t="str">
            <v>Config</v>
          </cell>
          <cell r="C70">
            <v>1</v>
          </cell>
        </row>
        <row r="84">
          <cell r="E84" t="str">
            <v>EmbeddedRes/CodeSite/Nyx/Nyx/NyxNet/NyxNetAddress.hpp</v>
          </cell>
          <cell r="F84">
            <v>1</v>
          </cell>
        </row>
        <row r="87">
          <cell r="E87" t="str">
            <v>EmbeddedRes/CodeSite/Nyx/Nyx/NyxNet/NyxNetNxStreamRW.hpp</v>
          </cell>
          <cell r="F87">
            <v>1</v>
          </cell>
        </row>
        <row r="90">
          <cell r="E90" t="str">
            <v>EmbeddedRes/CodeSite/Nyx/Nyx/NyxFile.hpp</v>
          </cell>
          <cell r="F90">
            <v>1</v>
          </cell>
        </row>
        <row r="97">
          <cell r="E97" t="str">
            <v>EmbeddedRes/CodeSite/Nyx/NyxTraceViewer/QtTraceClient/Sources/Config/ConfigReader.hpp</v>
          </cell>
          <cell r="F97">
            <v>1</v>
          </cell>
        </row>
        <row r="107">
          <cell r="B107" t="str">
            <v>NyxTraceViewer</v>
          </cell>
          <cell r="C107">
            <v>3</v>
          </cell>
        </row>
        <row r="108">
          <cell r="B108" t="str">
            <v>QtTraceClient</v>
          </cell>
          <cell r="C108">
            <v>3</v>
          </cell>
        </row>
        <row r="109">
          <cell r="B109" t="str">
            <v>Sources</v>
          </cell>
          <cell r="C109">
            <v>3</v>
          </cell>
        </row>
        <row r="110">
          <cell r="B110" t="str">
            <v>Controls</v>
          </cell>
          <cell r="C110">
            <v>1</v>
          </cell>
        </row>
        <row r="114">
          <cell r="B114" t="str">
            <v>Dialogs</v>
          </cell>
          <cell r="C114">
            <v>1</v>
          </cell>
        </row>
        <row r="121">
          <cell r="B121" t="str">
            <v>Nyx</v>
          </cell>
          <cell r="C121">
            <v>3</v>
          </cell>
        </row>
        <row r="125">
          <cell r="B125" t="str">
            <v>NyxWebSvr</v>
          </cell>
          <cell r="C125">
            <v>4</v>
          </cell>
        </row>
        <row r="126">
          <cell r="B126" t="str">
            <v>NyxNet</v>
          </cell>
          <cell r="C126">
            <v>3</v>
          </cell>
        </row>
        <row r="187">
          <cell r="B187" t="str">
            <v>StatusUpdaters</v>
          </cell>
          <cell r="C187">
            <v>1</v>
          </cell>
        </row>
        <row r="200">
          <cell r="E200" t="str">
            <v>EmbeddedRes/CodeSite/Nyx/NyxTraceViewer/QtTraceClient/Sources/Controls/ConnectionStatusToolButton.h</v>
          </cell>
          <cell r="F200">
            <v>1</v>
          </cell>
        </row>
        <row r="204">
          <cell r="E204" t="str">
            <v>EmbeddedRes/CodeSite/Nyx/NyxTraceViewer/QtTraceClient/Sources/Dialogs/NewViewDlg.hpp</v>
          </cell>
          <cell r="F204">
            <v>1</v>
          </cell>
        </row>
        <row r="211">
          <cell r="E211" t="str">
            <v>EmbeddedRes/CodeSite/Nyx/Nyx/NyxModule.hpp</v>
          </cell>
          <cell r="F211">
            <v>1</v>
          </cell>
        </row>
        <row r="221">
          <cell r="E221" t="str">
            <v>EmbeddedRes/CodeSite/Nyx/Nyx/NyxMsgHandler.hpp</v>
          </cell>
          <cell r="F221">
            <v>2</v>
          </cell>
        </row>
        <row r="224">
          <cell r="E224" t="str">
            <v>EmbeddedRes/CodeSite/Nyx/Nyx/NyxMsg.hpp</v>
          </cell>
          <cell r="F224">
            <v>1</v>
          </cell>
        </row>
        <row r="227">
          <cell r="E227" t="str">
            <v>EmbeddedRes/CodeSite/Nyx/Nyx/NyxEvent.hpp</v>
          </cell>
          <cell r="F227">
            <v>2</v>
          </cell>
        </row>
        <row r="230">
          <cell r="E230" t="str">
            <v>EmbeddedRes/CodeSite/Nyx/Nyx/NyxException.hpp</v>
          </cell>
          <cell r="F230">
            <v>2</v>
          </cell>
        </row>
        <row r="234">
          <cell r="E234" t="str">
            <v>EmbeddedRes/CodeSite/Nyx/Nyx/NyxConsoleTraceOutput.hpp</v>
          </cell>
          <cell r="F234">
            <v>2</v>
          </cell>
        </row>
        <row r="237">
          <cell r="E237" t="str">
            <v>EmbeddedRes/CodeSite/Nyx/Nyx/NyxResException.hpp</v>
          </cell>
          <cell r="F237">
            <v>1</v>
          </cell>
        </row>
        <row r="257">
          <cell r="E257" t="str">
            <v>EmbeddedRes/CodeSite/Nyx/Nyx/NyxWebSvr/HttpServer.hpp</v>
          </cell>
          <cell r="F257">
            <v>1</v>
          </cell>
        </row>
        <row r="260">
          <cell r="E260" t="str">
            <v>EmbeddedRes/CodeSite/Nyx/Nyx/NyxWebSvr/HttpsServer.hpp</v>
          </cell>
          <cell r="F260">
            <v>1</v>
          </cell>
        </row>
        <row r="263">
          <cell r="E263" t="str">
            <v>EmbeddedRes/CodeSite/Nyx/Nyx/NyxWebSvr/ConnListener.hpp</v>
          </cell>
          <cell r="F263">
            <v>1</v>
          </cell>
        </row>
        <row r="268">
          <cell r="E268" t="str">
            <v>EmbeddedRes/CodeSite/Nyx/Nyx/NyxWString.hpp</v>
          </cell>
          <cell r="F268">
            <v>1</v>
          </cell>
        </row>
        <row r="277">
          <cell r="E277" t="str">
            <v>EmbeddedRes/CodeSite/Nyx/NyxTraceViewer/QtTraceClient/Sources/StatusUpdaters/StatusUpdater.hpp</v>
          </cell>
          <cell r="F277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40">
          <cell r="E340" t="str">
            <v>EmbeddedRes/CodeSite/Nyx/NyxTraceViewer/QtTraceClient/Sources/MainWindow/ViewPage.hpp</v>
          </cell>
          <cell r="F340">
            <v>5</v>
          </cell>
        </row>
        <row r="402">
          <cell r="E402" t="str">
            <v>EmbeddedRes/CodeSite/Nyx/NyxTraceViewer/QtTraceClient/Sources/Config/ConfigReader.hpp</v>
          </cell>
          <cell r="F402">
            <v>1</v>
          </cell>
        </row>
        <row r="406">
          <cell r="E406" t="str">
            <v>EmbeddedRes/CodeSite/Nyx/NyxTraceViewer/QtTraceClient/Sources/TraceClientApp.h</v>
          </cell>
          <cell r="F406">
            <v>1</v>
          </cell>
        </row>
        <row r="410">
          <cell r="E410" t="str">
            <v>EmbeddedRes/CodeSite/Nyx/NyxTraceViewer/QtTraceClient/Sources/ChannelsMgnt/CChannelTreeItemDelegate.hpp</v>
          </cell>
          <cell r="F410">
            <v>1</v>
          </cell>
        </row>
        <row r="464">
          <cell r="E464" t="str">
            <v>EmbeddedRes/CodeSite/Nyx/Nyx/NyxUtf8String.hpp</v>
          </cell>
          <cell r="F464">
            <v>1</v>
          </cell>
        </row>
        <row r="503">
          <cell r="E503" t="str">
            <v>EmbeddedRes/CodeSite/Nyx/NyxTraceViewer/QtTraceClient/Sources/Config/ConfigReader.hpp</v>
          </cell>
          <cell r="F503">
            <v>1</v>
          </cell>
        </row>
        <row r="601">
          <cell r="E601" t="str">
            <v>EmbeddedRes/CodeSite/Nyx/NyxTraceViewer/QtTraceClient/Sources/MainWindow/ViewPage.hpp</v>
          </cell>
          <cell r="F601">
            <v>3</v>
          </cell>
        </row>
        <row r="620">
          <cell r="E620" t="str">
            <v>EmbeddedRes/CodeSite/Nyx/NyxTraceViewer/QtTraceClient/Sources/TracesView.h</v>
          </cell>
          <cell r="F620">
            <v>2</v>
          </cell>
        </row>
        <row r="649">
          <cell r="E649" t="str">
            <v>EmbeddedRes/CodeSite/Nyx/NyxTraceViewer/QtTraceClient/Sources/Dialogs/NewDocumentDlg.hpp</v>
          </cell>
          <cell r="F649">
            <v>2</v>
          </cell>
        </row>
        <row r="662">
          <cell r="E662" t="str">
            <v>EmbeddedRes/CodeSite/Nyx/NyxTraceViewer/QtTraceClient/Sources/StatusUpdaters/StatusUpdater.hpp</v>
          </cell>
          <cell r="F66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52">
          <cell r="E52" t="str">
            <v>EmbeddedRes/CodeSite/Nyx/Nyx/NyxUtf8String.hpp</v>
          </cell>
          <cell r="F52">
            <v>1</v>
          </cell>
        </row>
        <row r="211">
          <cell r="E211" t="str">
            <v>EmbeddedRes/CodeSite/Nyx/NyxTraceViewer/QtTraceClient/Sources/AppSettings.hpp</v>
          </cell>
          <cell r="F211">
            <v>1</v>
          </cell>
        </row>
        <row r="215">
          <cell r="E215" t="str">
            <v>EmbeddedRes/CodeSite/Nyx/NyxTraceViewer/QtTraceClient/Sources/Config/ConfigReader.hpp</v>
          </cell>
          <cell r="F215">
            <v>1</v>
          </cell>
        </row>
        <row r="345">
          <cell r="E345" t="str">
            <v>EmbeddedRes/CodeSite/Nyx/NyxTraceViewer/QtTraceClient/Sources/MainWindow/ViewPage.hpp</v>
          </cell>
          <cell r="F345">
            <v>1</v>
          </cell>
        </row>
        <row r="349">
          <cell r="E349" t="str">
            <v>EmbeddedRes/CodeSite/Nyx/NyxTraceViewer/QtTraceClient/Sources/Dialogs/AboutDlg.h</v>
          </cell>
          <cell r="F349">
            <v>1</v>
          </cell>
        </row>
        <row r="361">
          <cell r="E361" t="str">
            <v>EmbeddedRes/CodeSite/Nyx/NyxTraceViewer/QtTraceClient/Sources/WindowsManager.hpp</v>
          </cell>
          <cell r="F361">
            <v>1</v>
          </cell>
        </row>
        <row r="365">
          <cell r="E365" t="str">
            <v>EmbeddedRes/CodeSite/Nyx/NyxTraceViewer/QtTraceClient/Sources/TracesWindow.hpp</v>
          </cell>
          <cell r="F365">
            <v>1</v>
          </cell>
        </row>
        <row r="369">
          <cell r="E369" t="str">
            <v>EmbeddedRes/CodeSite/Nyx/NyxTraceViewer/QtTraceClient/Sources/Panels/SettingsPanel.h</v>
          </cell>
          <cell r="F369">
            <v>1</v>
          </cell>
        </row>
        <row r="384">
          <cell r="E384" t="str">
            <v>EmbeddedRes/CodeSite/Nyx/NyxTraceViewer/TraceClientCore/include/TracesGroupMgr.hpp</v>
          </cell>
          <cell r="F384">
            <v>3</v>
          </cell>
        </row>
        <row r="417">
          <cell r="E417" t="str">
            <v>EmbeddedRes/CodeSite/Nyx/NyxTraceViewer/QtTraceClient/Sources/Dialogs/NewViewDlg.hpp</v>
          </cell>
          <cell r="F417">
            <v>1</v>
          </cell>
        </row>
        <row r="421">
          <cell r="E421" t="str">
            <v>EmbeddedRes/CodeSite/Nyx/NyxTraceViewer/QtTraceClient/Sources/Dialogs/NewDocumentDlg.hpp</v>
          </cell>
          <cell r="F421">
            <v>1</v>
          </cell>
        </row>
        <row r="425">
          <cell r="E425" t="str">
            <v>EmbeddedRes/CodeSite/Nyx/NyxTraceViewer/QtTraceClient/Sources/ChannelsMgnt/CClearChannelContentConfirmationDlg.hpp</v>
          </cell>
          <cell r="F425">
            <v>1</v>
          </cell>
        </row>
        <row r="429">
          <cell r="E429" t="str">
            <v>EmbeddedRes/CodeSite/Nyx/NyxTraceViewer/QtTraceClient/Sources/StatusUpdaters/StatusUpdater.hpp</v>
          </cell>
          <cell r="F429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1">
          <cell r="B11" t="str">
            <v>NyxWebSvr</v>
          </cell>
          <cell r="C11">
            <v>1</v>
          </cell>
        </row>
        <row r="19">
          <cell r="B19" t="str">
            <v>NyxNet</v>
          </cell>
          <cell r="C19">
            <v>1</v>
          </cell>
        </row>
        <row r="22">
          <cell r="B22" t="str">
            <v>NyxNet - Nx Communication Layer</v>
          </cell>
          <cell r="C22">
            <v>1</v>
          </cell>
        </row>
        <row r="30">
          <cell r="B30" t="str">
            <v>NyxNet - Base Communication Layer</v>
          </cell>
          <cell r="C30">
            <v>1</v>
          </cell>
        </row>
        <row r="36">
          <cell r="B36" t="str">
            <v>Nyx</v>
          </cell>
          <cell r="C36">
            <v>1</v>
          </cell>
        </row>
        <row r="39">
          <cell r="B39" t="str">
            <v>Nyx - Strings</v>
          </cell>
          <cell r="C39">
            <v>1</v>
          </cell>
        </row>
        <row r="58">
          <cell r="E58" t="str">
            <v>EmbeddedRes/CodeSite/Nyx/Nyx/NyxWebSvr/HttpHandler.hpp</v>
          </cell>
          <cell r="F58">
            <v>1</v>
          </cell>
        </row>
        <row r="69">
          <cell r="E69" t="str">
            <v>EmbeddedRes/CodeSite/Nyx/Nyx/NyxNet/NyxNetNxStreamRW.hpp</v>
          </cell>
          <cell r="F69">
            <v>1</v>
          </cell>
        </row>
        <row r="86">
          <cell r="E86" t="str">
            <v>EmbeddedRes/CodeSite/Nyx/Nyx/NyxUtf8String.hpp</v>
          </cell>
          <cell r="F86">
            <v>1</v>
          </cell>
        </row>
        <row r="102">
          <cell r="B102" t="str">
            <v>NyxWebSvr</v>
          </cell>
          <cell r="C102">
            <v>1</v>
          </cell>
        </row>
        <row r="106">
          <cell r="B106" t="str">
            <v>TraceClientCore</v>
          </cell>
          <cell r="C106">
            <v>2</v>
          </cell>
        </row>
        <row r="110">
          <cell r="B110" t="str">
            <v>Nyx</v>
          </cell>
          <cell r="C110">
            <v>1</v>
          </cell>
        </row>
        <row r="114">
          <cell r="B114" t="str">
            <v>NyxNet</v>
          </cell>
          <cell r="C114">
            <v>1</v>
          </cell>
        </row>
        <row r="122">
          <cell r="B122" t="str">
            <v>TraceClient</v>
          </cell>
          <cell r="C122">
            <v>1</v>
          </cell>
        </row>
        <row r="127">
          <cell r="B127" t="str">
            <v>TraceClient - App</v>
          </cell>
          <cell r="C127">
            <v>1</v>
          </cell>
        </row>
        <row r="171">
          <cell r="E171" t="str">
            <v>EmbeddedRes/CodeSite/Nyx/NyxTraceViewer/QtTraceClient/Sources/Config/ConfigReader.hpp</v>
          </cell>
          <cell r="F171">
            <v>1</v>
          </cell>
        </row>
        <row r="185">
          <cell r="B185" t="str">
            <v>TraceClient</v>
          </cell>
          <cell r="C185">
            <v>2</v>
          </cell>
        </row>
        <row r="188">
          <cell r="B188" t="str">
            <v>TraceClient - App</v>
          </cell>
          <cell r="C188">
            <v>1</v>
          </cell>
        </row>
        <row r="199">
          <cell r="B199" t="str">
            <v>TraceClient - Dialogs</v>
          </cell>
          <cell r="C199">
            <v>1</v>
          </cell>
        </row>
        <row r="219">
          <cell r="E219" t="str">
            <v>EmbeddedRes/CodeSite/Nyx/NyxTraceViewer/QtTraceClient/Sources/WindowsManager.hpp</v>
          </cell>
          <cell r="F219">
            <v>1</v>
          </cell>
        </row>
        <row r="230">
          <cell r="E230" t="str">
            <v>EmbeddedRes/CodeSite/Nyx/NyxTraceViewer/QtTraceClient/Sources/StatusUpdaters/StatusUpdater.hpp</v>
          </cell>
          <cell r="F230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3">
          <cell r="B13" t="str">
            <v>Nyx</v>
          </cell>
          <cell r="C13">
            <v>1</v>
          </cell>
        </row>
        <row r="16">
          <cell r="B16" t="str">
            <v>Nyx - Strings</v>
          </cell>
          <cell r="C16">
            <v>1</v>
          </cell>
        </row>
        <row r="41">
          <cell r="E41" t="str">
            <v>EmbeddedRes/CodeSite/Nyx/Nyx/NyxUtf8String.hpp</v>
          </cell>
          <cell r="F41">
            <v>1</v>
          </cell>
        </row>
        <row r="56">
          <cell r="B56" t="str">
            <v>TraceClient</v>
          </cell>
          <cell r="C56">
            <v>1</v>
          </cell>
        </row>
        <row r="61">
          <cell r="B61" t="str">
            <v>TraceClient - App</v>
          </cell>
          <cell r="C61">
            <v>1</v>
          </cell>
        </row>
        <row r="83">
          <cell r="E83" t="str">
            <v>EmbeddedRes/CodeSite/Nyx/NyxTraceViewer/QtTraceClient/Sources/Config/ConfigReader.hpp</v>
          </cell>
          <cell r="F83">
            <v>1</v>
          </cell>
        </row>
        <row r="98">
          <cell r="B98" t="str">
            <v>TraceClient</v>
          </cell>
          <cell r="C98">
            <v>1</v>
          </cell>
        </row>
        <row r="101">
          <cell r="B101" t="str">
            <v>TraceClient - Dialogs</v>
          </cell>
          <cell r="C101">
            <v>1</v>
          </cell>
        </row>
        <row r="124">
          <cell r="E124" t="str">
            <v>EmbeddedRes/CodeSite/Nyx/NyxTraceViewer/QtTraceClient/Sources/Dialogs/NewViewDlg.hpp</v>
          </cell>
          <cell r="F124">
            <v>1</v>
          </cell>
        </row>
        <row r="128">
          <cell r="E128" t="str">
            <v>EmbeddedRes/CodeSite/Nyx/NyxTraceViewer/QtTraceClient/Sources/StatusUpdaters/StatusUpdater.hpp</v>
          </cell>
          <cell r="F1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D19"/>
  <sheetViews>
    <sheetView showRuler="0" topLeftCell="B1" workbookViewId="0">
      <selection activeCell="O10" sqref="O10"/>
    </sheetView>
  </sheetViews>
  <sheetFormatPr baseColWidth="10" defaultRowHeight="16" x14ac:dyDescent="0.2"/>
  <cols>
    <col min="1" max="1" width="44.5" bestFit="1" customWidth="1"/>
    <col min="2" max="2" width="15.1640625" customWidth="1"/>
    <col min="3" max="3" width="20.83203125" customWidth="1"/>
    <col min="4" max="4" width="26.33203125" customWidth="1"/>
    <col min="5" max="5" width="22.1640625" customWidth="1"/>
    <col min="6" max="6" width="19.83203125" customWidth="1"/>
    <col min="7" max="7" width="14.33203125" bestFit="1" customWidth="1"/>
    <col min="8" max="8" width="5.6640625" bestFit="1" customWidth="1"/>
    <col min="11" max="11" width="13.83203125" bestFit="1" customWidth="1"/>
    <col min="14" max="14" width="14.33203125" bestFit="1" customWidth="1"/>
    <col min="17" max="17" width="14.33203125" bestFit="1" customWidth="1"/>
    <col min="21" max="21" width="44.5" bestFit="1" customWidth="1"/>
    <col min="22" max="22" width="5.6640625" bestFit="1" customWidth="1"/>
    <col min="24" max="24" width="82.6640625" bestFit="1" customWidth="1"/>
    <col min="25" max="25" width="5.6640625" bestFit="1" customWidth="1"/>
    <col min="27" max="27" width="87.1640625" bestFit="1" customWidth="1"/>
  </cols>
  <sheetData>
    <row r="1" spans="1:30" s="2" customFormat="1" ht="21" thickBot="1" x14ac:dyDescent="0.3">
      <c r="A1" s="2" t="s">
        <v>0</v>
      </c>
      <c r="B1" s="2" t="s">
        <v>1</v>
      </c>
      <c r="D1" s="2" t="s">
        <v>6</v>
      </c>
      <c r="I1" s="2" t="s">
        <v>7</v>
      </c>
    </row>
    <row r="2" spans="1:30" ht="17" thickTop="1" x14ac:dyDescent="0.2"/>
    <row r="4" spans="1:30" s="13" customFormat="1" ht="23" x14ac:dyDescent="0.25">
      <c r="A4" s="13" t="s">
        <v>29</v>
      </c>
      <c r="J4" s="13" t="s">
        <v>30</v>
      </c>
      <c r="T4" s="13" t="s">
        <v>35</v>
      </c>
      <c r="V4"/>
    </row>
    <row r="6" spans="1:30" ht="18" thickBot="1" x14ac:dyDescent="0.25">
      <c r="A6" s="1" t="s">
        <v>3</v>
      </c>
      <c r="B6" s="1"/>
      <c r="C6" s="1" t="s">
        <v>4</v>
      </c>
      <c r="D6" s="1" t="s">
        <v>5</v>
      </c>
      <c r="E6" s="1" t="s">
        <v>34</v>
      </c>
      <c r="F6" s="1" t="s">
        <v>12</v>
      </c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T6" s="1"/>
      <c r="U6" s="1" t="s">
        <v>2</v>
      </c>
      <c r="V6" s="1"/>
      <c r="W6" s="1"/>
      <c r="X6" s="1" t="s">
        <v>27</v>
      </c>
      <c r="Y6" s="1"/>
      <c r="Z6" s="1"/>
      <c r="AA6" s="1" t="s">
        <v>28</v>
      </c>
      <c r="AB6" s="1"/>
      <c r="AC6" s="1"/>
      <c r="AD6" s="1"/>
    </row>
    <row r="7" spans="1:30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T7" s="14"/>
      <c r="U7" s="14" t="s">
        <v>36</v>
      </c>
      <c r="V7" s="14" t="s">
        <v>32</v>
      </c>
      <c r="W7" s="14"/>
      <c r="X7" s="14" t="s">
        <v>36</v>
      </c>
      <c r="Y7" s="14" t="s">
        <v>32</v>
      </c>
      <c r="Z7" s="14"/>
      <c r="AA7" s="16" t="s">
        <v>36</v>
      </c>
      <c r="AB7" s="16" t="s">
        <v>32</v>
      </c>
      <c r="AC7" s="14"/>
      <c r="AD7" s="14"/>
    </row>
    <row r="8" spans="1:30" x14ac:dyDescent="0.2">
      <c r="A8" s="6">
        <v>1</v>
      </c>
      <c r="C8" s="3">
        <v>0.5543055555555555</v>
      </c>
      <c r="D8" s="3">
        <v>0.55481481481481476</v>
      </c>
      <c r="E8" s="3">
        <f xml:space="preserve"> D8-C8</f>
        <v>5.0925925925926485E-4</v>
      </c>
    </row>
    <row r="9" spans="1:30" x14ac:dyDescent="0.2">
      <c r="A9" s="6"/>
      <c r="K9" t="str">
        <f>[1]Sheet3!B10</f>
        <v>Nyx</v>
      </c>
      <c r="L9">
        <f>[1]Sheet3!C10</f>
        <v>1</v>
      </c>
      <c r="N9" t="str">
        <f>[1]Sheet3!B54</f>
        <v>Nyx</v>
      </c>
      <c r="O9">
        <f>[1]Sheet3!C54</f>
        <v>3</v>
      </c>
      <c r="Q9" t="str">
        <f>[1]Sheet3!B192</f>
        <v>NyxTraceViewer</v>
      </c>
      <c r="R9">
        <f>[1]Sheet3!C192</f>
        <v>1</v>
      </c>
      <c r="U9" t="str">
        <f>[1]Sheet3!E33</f>
        <v>EmbeddedRes/CodeSite/Nyx/Nyx/NyxStreamRW.hpp</v>
      </c>
      <c r="V9">
        <f>[1]Sheet3!F33</f>
        <v>1</v>
      </c>
      <c r="X9" t="str">
        <f>[1]Sheet3!E123</f>
        <v>EmbeddedRes/CodeSite/Nyx/Nyx/NyxRef.hpp</v>
      </c>
      <c r="Y9">
        <f>[1]Sheet3!F123</f>
        <v>2</v>
      </c>
      <c r="AA9" t="str">
        <f>[1]Sheet3!E226</f>
        <v>EmbeddedRes/CodeSite/Nyx/NyxTraceViewer/QtTraceClient/Sources/Dialogs/AboutDlg.h</v>
      </c>
      <c r="AB9">
        <f>[1]Sheet3!F226</f>
        <v>2</v>
      </c>
    </row>
    <row r="10" spans="1:30" x14ac:dyDescent="0.2">
      <c r="A10" s="6">
        <v>2</v>
      </c>
      <c r="C10" s="3">
        <v>0.5549884259259259</v>
      </c>
      <c r="D10" s="5">
        <v>0.55803240740740734</v>
      </c>
      <c r="E10" s="5">
        <f>D10-C10</f>
        <v>3.0439814814814392E-3</v>
      </c>
      <c r="F10" s="6" t="s">
        <v>11</v>
      </c>
      <c r="N10" t="str">
        <f>[1]Sheet3!B58</f>
        <v>NyxTraceViewer</v>
      </c>
      <c r="O10">
        <f>[1]Sheet3!C58</f>
        <v>13</v>
      </c>
      <c r="Q10" t="str">
        <f>[1]Sheet3!B193</f>
        <v>QtTraceClient</v>
      </c>
      <c r="R10">
        <f>[1]Sheet3!C193</f>
        <v>1</v>
      </c>
      <c r="U10" t="str">
        <f>[1]Sheet3!E36</f>
        <v>EmbeddedRes/CodeSite/Nyx/Nyx/NyxRef.hpp</v>
      </c>
      <c r="V10">
        <f>[1]Sheet3!F36</f>
        <v>1</v>
      </c>
      <c r="X10" t="str">
        <f>[1]Sheet3!E135</f>
        <v>EmbeddedRes/CodeSite/Nyx/Nyx/NyxModule.hpp</v>
      </c>
      <c r="Y10">
        <f>[1]Sheet3!F135</f>
        <v>1</v>
      </c>
      <c r="AA10" t="str">
        <f>[1]Sheet3!E229</f>
        <v>EmbeddedRes/CodeSite/Nyx/NyxTraceViewer/QtTraceClient/Sources/Dialogs/NewViewDlg.hpp</v>
      </c>
      <c r="AB10">
        <f>[1]Sheet3!F229</f>
        <v>1</v>
      </c>
    </row>
    <row r="11" spans="1:30" x14ac:dyDescent="0.2">
      <c r="A11" s="6"/>
      <c r="N11" t="str">
        <f>[1]Sheet3!B66</f>
        <v>NyxNet</v>
      </c>
      <c r="O11">
        <f>[1]Sheet3!C66</f>
        <v>2</v>
      </c>
      <c r="Q11" t="str">
        <f>[1]Sheet3!B194</f>
        <v>Sources</v>
      </c>
      <c r="R11">
        <f>[1]Sheet3!C194</f>
        <v>1</v>
      </c>
      <c r="U11" t="str">
        <f>[1]Sheet3!E39</f>
        <v>EmbeddedRes/CodeSite/Nyx/Nyx/NyxUtf8String.hpp</v>
      </c>
      <c r="V11">
        <f>[1]Sheet3!F39</f>
        <v>1</v>
      </c>
      <c r="X11" t="str">
        <f>[1]Sheet3!E138</f>
        <v>EmbeddedRes/CodeSite/Nyx/Nyx/NyxSystem.hpp</v>
      </c>
      <c r="Y11">
        <f>[1]Sheet3!F138</f>
        <v>2</v>
      </c>
      <c r="AA11" t="str">
        <f>[1]Sheet3!E238</f>
        <v>EmbeddedRes/CodeSite/Nyx/NyxTraceViewer/QtTraceClient/Sources/View/ViewSettings.hpp</v>
      </c>
      <c r="AB11">
        <f>[1]Sheet3!F238</f>
        <v>1</v>
      </c>
    </row>
    <row r="12" spans="1:30" x14ac:dyDescent="0.2">
      <c r="A12" s="6">
        <v>3</v>
      </c>
      <c r="C12" s="4">
        <v>0.5584027777777778</v>
      </c>
      <c r="D12" s="4">
        <v>0.55938657407407411</v>
      </c>
      <c r="E12" s="4">
        <f>D12 - C12</f>
        <v>9.8379629629630205E-4</v>
      </c>
      <c r="N12" t="str">
        <f>[1]Sheet3!B73</f>
        <v>NyxWebSvr</v>
      </c>
      <c r="O12">
        <f>[1]Sheet3!C73</f>
        <v>1</v>
      </c>
      <c r="Q12" t="str">
        <f>[1]Sheet3!B195</f>
        <v>Dialogs</v>
      </c>
      <c r="R12">
        <f>[1]Sheet3!C195</f>
        <v>2</v>
      </c>
      <c r="X12" t="str">
        <f>[1]Sheet3!E151</f>
        <v>EmbeddedRes/CodeSite/Nyx/Nyx/NyxTraceTimeReference.hpp</v>
      </c>
      <c r="Y12">
        <f>[1]Sheet3!F151</f>
        <v>1</v>
      </c>
      <c r="AA12" t="str">
        <f>[1]Sheet3!E245</f>
        <v>EmbeddedRes/CodeSite/Nyx/NyxTraceViewer/QtTraceClient/Sources/StatusUpdaters/StatusUpdater.hpp</v>
      </c>
      <c r="AB12">
        <f>[1]Sheet3!F245</f>
        <v>1</v>
      </c>
    </row>
    <row r="13" spans="1:30" x14ac:dyDescent="0.2">
      <c r="N13" t="str">
        <f>[1]Sheet3!B92</f>
        <v>QtTraceClient</v>
      </c>
      <c r="O13">
        <f>[1]Sheet3!C92</f>
        <v>2</v>
      </c>
      <c r="Q13" t="str">
        <f>[1]Sheet3!B207</f>
        <v>View</v>
      </c>
      <c r="R13">
        <f>[1]Sheet3!C207</f>
        <v>1</v>
      </c>
      <c r="X13" t="str">
        <f>[1]Sheet3!E154</f>
        <v>EmbeddedRes/CodeSite/Nyx/Nyx/NyxTestUnit.hpp</v>
      </c>
      <c r="Y13">
        <f>[1]Sheet3!F154</f>
        <v>1</v>
      </c>
    </row>
    <row r="14" spans="1:30" x14ac:dyDescent="0.2">
      <c r="N14" t="str">
        <f>[1]Sheet3!B93</f>
        <v>TraceClientCore</v>
      </c>
      <c r="O14">
        <f>[1]Sheet3!C93</f>
        <v>1</v>
      </c>
      <c r="Q14" t="str">
        <f>[1]Sheet3!B214</f>
        <v>StatusUpdaters</v>
      </c>
      <c r="R14">
        <f>[1]Sheet3!C214</f>
        <v>1</v>
      </c>
      <c r="X14" t="str">
        <f>[1]Sheet3!E163</f>
        <v>EmbeddedRes/CodeSite/Nyx/NyxTraceViewer/TraceClientCore/include/TcpModule.hpp</v>
      </c>
      <c r="Y14">
        <f>[1]Sheet3!F163</f>
        <v>1</v>
      </c>
    </row>
    <row r="15" spans="1:30" x14ac:dyDescent="0.2">
      <c r="N15" t="str">
        <f>[1]Sheet3!B94</f>
        <v>include</v>
      </c>
      <c r="O15">
        <f>[1]Sheet3!C94</f>
        <v>1</v>
      </c>
      <c r="X15" t="str">
        <f>[1]Sheet3!E166</f>
        <v>EmbeddedRes/CodeSite/Nyx/NyxTraceViewer/TraceClientCore/include/TraceClientCoreModule.hpp</v>
      </c>
      <c r="Y15">
        <f>[1]Sheet3!F166</f>
        <v>1</v>
      </c>
    </row>
    <row r="16" spans="1:30" s="13" customFormat="1" ht="16" customHeight="1" x14ac:dyDescent="0.25">
      <c r="J16"/>
      <c r="K16"/>
      <c r="L16"/>
      <c r="M16"/>
      <c r="N16" t="str">
        <f>[1]Sheet3!B101</f>
        <v>Sources</v>
      </c>
      <c r="O16">
        <f>[1]Sheet3!C101</f>
        <v>3</v>
      </c>
      <c r="P16"/>
      <c r="Q16"/>
      <c r="R16"/>
      <c r="X16" t="str">
        <f>[1]Sheet3!E171</f>
        <v>EmbeddedRes/CodeSite/Nyx/Nyx/NyxWString.hpp</v>
      </c>
      <c r="Y16">
        <f>[1]Sheet3!F171</f>
        <v>1</v>
      </c>
    </row>
    <row r="17" spans="10:28" x14ac:dyDescent="0.2">
      <c r="N17" t="str">
        <f>[1]Sheet3!B112</f>
        <v>Config</v>
      </c>
      <c r="O17">
        <f>[1]Sheet3!C112</f>
        <v>1</v>
      </c>
      <c r="X17" t="str">
        <f>[1]Sheet3!E183</f>
        <v>EmbeddedRes/CodeSite/Nyx/NyxTraceViewer/QtTraceClient/Sources/Config/ConfigReader.hpp</v>
      </c>
      <c r="Y17">
        <f>[1]Sheet3!F183</f>
        <v>1</v>
      </c>
    </row>
    <row r="19" spans="10:28" x14ac:dyDescent="0.2">
      <c r="J19" s="15" t="s">
        <v>33</v>
      </c>
      <c r="K19" s="15"/>
      <c r="L19" s="15">
        <f>SUM(L9:L17)</f>
        <v>1</v>
      </c>
      <c r="M19" s="15"/>
      <c r="N19" s="15"/>
      <c r="O19" s="15">
        <f>SUM(O9:O17)</f>
        <v>27</v>
      </c>
      <c r="P19" s="15"/>
      <c r="Q19" s="15"/>
      <c r="R19" s="15">
        <f>SUM(R9:R14)</f>
        <v>7</v>
      </c>
      <c r="T19" s="15" t="s">
        <v>33</v>
      </c>
      <c r="U19" s="15"/>
      <c r="V19" s="15">
        <f>SUM(V9:V17)</f>
        <v>3</v>
      </c>
      <c r="W19" s="15"/>
      <c r="X19" s="15"/>
      <c r="Y19" s="15">
        <f>SUM(Y9:Y17)</f>
        <v>11</v>
      </c>
      <c r="Z19" s="15"/>
      <c r="AA19" s="15"/>
      <c r="AB19" s="15">
        <f>SUM(AB9:AB12)</f>
        <v>5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Ruler="0" workbookViewId="0">
      <selection activeCell="G6" sqref="G6"/>
    </sheetView>
  </sheetViews>
  <sheetFormatPr baseColWidth="10" defaultRowHeight="16" x14ac:dyDescent="0.2"/>
  <cols>
    <col min="1" max="1" width="16.5" customWidth="1"/>
    <col min="2" max="2" width="21" customWidth="1"/>
    <col min="3" max="3" width="20.83203125" customWidth="1"/>
    <col min="4" max="9" width="17.5" customWidth="1"/>
    <col min="11" max="11" width="17.1640625" customWidth="1"/>
    <col min="12" max="12" width="19.33203125" customWidth="1"/>
    <col min="13" max="13" width="20.6640625" customWidth="1"/>
    <col min="14" max="14" width="20.5" customWidth="1"/>
  </cols>
  <sheetData>
    <row r="1" spans="1:18" s="2" customFormat="1" ht="21" thickBot="1" x14ac:dyDescent="0.3">
      <c r="A1" s="2" t="s">
        <v>3</v>
      </c>
      <c r="B1" s="26" t="s">
        <v>17</v>
      </c>
      <c r="C1" s="27"/>
      <c r="D1" s="27"/>
      <c r="E1" s="27"/>
      <c r="F1" s="22"/>
      <c r="G1" s="22"/>
      <c r="H1" s="22"/>
      <c r="I1" s="22"/>
      <c r="K1" s="26" t="s">
        <v>18</v>
      </c>
      <c r="L1" s="27"/>
      <c r="M1" s="27"/>
      <c r="N1" s="27"/>
    </row>
    <row r="2" spans="1:18" s="1" customFormat="1" ht="19" thickTop="1" thickBot="1" x14ac:dyDescent="0.25">
      <c r="B2" s="1" t="s">
        <v>7</v>
      </c>
      <c r="C2" s="1" t="s">
        <v>10</v>
      </c>
      <c r="D2" s="1" t="s">
        <v>14</v>
      </c>
      <c r="E2" s="1" t="s">
        <v>15</v>
      </c>
      <c r="F2" s="1" t="s">
        <v>81</v>
      </c>
      <c r="G2" s="1" t="s">
        <v>79</v>
      </c>
      <c r="H2" s="1" t="s">
        <v>80</v>
      </c>
      <c r="I2" s="1" t="s">
        <v>83</v>
      </c>
      <c r="K2" s="1" t="s">
        <v>20</v>
      </c>
      <c r="L2" s="1" t="s">
        <v>22</v>
      </c>
      <c r="M2" s="1" t="s">
        <v>21</v>
      </c>
      <c r="N2" s="1" t="s">
        <v>23</v>
      </c>
      <c r="O2" s="1" t="s">
        <v>81</v>
      </c>
      <c r="P2" s="1" t="s">
        <v>79</v>
      </c>
      <c r="Q2" s="1" t="s">
        <v>80</v>
      </c>
      <c r="R2" s="1" t="s">
        <v>82</v>
      </c>
    </row>
    <row r="3" spans="1:18" ht="17" thickTop="1" x14ac:dyDescent="0.2"/>
    <row r="4" spans="1:18" x14ac:dyDescent="0.2">
      <c r="A4">
        <v>1</v>
      </c>
      <c r="B4" s="3">
        <f xml:space="preserve"> 'Personne 1'!E8</f>
        <v>5.0925925925926485E-4</v>
      </c>
      <c r="C4" s="3">
        <f xml:space="preserve"> 'Personne 3'!E8</f>
        <v>3.472222222222765E-4</v>
      </c>
      <c r="D4" s="3">
        <f>'Personne 5'!E8</f>
        <v>4.1666666666662078E-4</v>
      </c>
      <c r="E4" s="3">
        <f>'Personne 7'!E8</f>
        <v>9.6064814814811328E-4</v>
      </c>
      <c r="F4" s="3">
        <f>MIN(B4:E4)</f>
        <v>3.472222222222765E-4</v>
      </c>
      <c r="G4" s="3">
        <f>MAX(B4:E4)</f>
        <v>9.6064814814811328E-4</v>
      </c>
      <c r="H4" s="3">
        <f>AVERAGE(B4:E4)</f>
        <v>5.5844907407406885E-4</v>
      </c>
      <c r="I4" s="3">
        <f>MEDIAN(B4:E4)</f>
        <v>4.6296296296294281E-4</v>
      </c>
      <c r="K4" s="3">
        <f>'Personne 2'!E8</f>
        <v>2.9282407407408284E-3</v>
      </c>
      <c r="L4" s="3">
        <f>'Personne 4'!E8</f>
        <v>1.8518518518517713E-4</v>
      </c>
      <c r="M4" s="3">
        <f>'Personne 6'!E8</f>
        <v>1.2268518518518956E-3</v>
      </c>
      <c r="N4" s="3">
        <f>'Personne 8'!E8</f>
        <v>3.7037037037035425E-4</v>
      </c>
      <c r="O4" s="3">
        <f>MIN(K4:N4)</f>
        <v>1.8518518518517713E-4</v>
      </c>
      <c r="P4" s="3">
        <f>MAX(K4:N4)</f>
        <v>2.9282407407408284E-3</v>
      </c>
      <c r="Q4" s="3">
        <f>AVERAGE(K4:N4)</f>
        <v>1.1776620370370638E-3</v>
      </c>
      <c r="R4" s="3">
        <f>MEDIAN(K4:N4)</f>
        <v>7.9861111111112493E-4</v>
      </c>
    </row>
    <row r="5" spans="1:18" x14ac:dyDescent="0.2">
      <c r="A5">
        <v>2</v>
      </c>
      <c r="B5" s="25">
        <f xml:space="preserve"> 'Personne 1'!E10</f>
        <v>3.0439814814814392E-3</v>
      </c>
      <c r="C5" s="25">
        <f>'Personne 3'!E10</f>
        <v>4.3750000000000178E-3</v>
      </c>
      <c r="D5" s="3">
        <f>'Personne 5'!E10</f>
        <v>2.476851851851869E-3</v>
      </c>
      <c r="E5" s="3">
        <f xml:space="preserve"> 'Personne 7'!E10</f>
        <v>1.2037037037037068E-3</v>
      </c>
      <c r="F5" s="3">
        <f>MIN(D5:E5)</f>
        <v>1.2037037037037068E-3</v>
      </c>
      <c r="G5" s="3">
        <f>MAX(D5:E5)</f>
        <v>2.476851851851869E-3</v>
      </c>
      <c r="H5" s="3">
        <f>AVERAGE(D5:E5)</f>
        <v>1.8402777777777879E-3</v>
      </c>
      <c r="I5" s="3">
        <f>MEDIAN(D5:E5)</f>
        <v>1.8402777777777879E-3</v>
      </c>
      <c r="K5" s="3">
        <f>'Personne 2'!E10</f>
        <v>8.1018518518494176E-5</v>
      </c>
      <c r="L5" s="3">
        <f>'Personne 4'!E11+'Personne 4'!E10</f>
        <v>1.0185185185185297E-3</v>
      </c>
      <c r="M5" s="3">
        <f>'Personne 6'!E10</f>
        <v>7.6388888888889728E-4</v>
      </c>
      <c r="N5" s="3">
        <f>'Personne 8'!E10</f>
        <v>1.1574074074072183E-4</v>
      </c>
      <c r="O5" s="3">
        <f>MIN(K5:N5)</f>
        <v>8.1018518518494176E-5</v>
      </c>
      <c r="P5" s="3">
        <f>MAX(K5:N5)</f>
        <v>1.0185185185185297E-3</v>
      </c>
      <c r="Q5" s="3">
        <f>AVERAGE(K5:N5)</f>
        <v>4.9479166666666075E-4</v>
      </c>
      <c r="R5" s="3">
        <f>MEDIAN(K5:N5)</f>
        <v>4.3981481481480955E-4</v>
      </c>
    </row>
    <row r="6" spans="1:18" x14ac:dyDescent="0.2">
      <c r="A6">
        <v>3</v>
      </c>
      <c r="B6" s="3">
        <f xml:space="preserve"> 'Personne 1'!E12</f>
        <v>9.8379629629630205E-4</v>
      </c>
      <c r="C6" s="3">
        <f xml:space="preserve"> 'Personne 3'!E12</f>
        <v>2.2685185185185031E-3</v>
      </c>
      <c r="D6" s="3">
        <f>'Personne 5'!E12</f>
        <v>3.472222222222765E-4</v>
      </c>
      <c r="E6" s="25">
        <f>'Personne 7'!E12</f>
        <v>4.9768518518519267E-3</v>
      </c>
      <c r="F6" s="3">
        <f>MIN(B6:D6)</f>
        <v>3.472222222222765E-4</v>
      </c>
      <c r="G6" s="3">
        <f>MAX(B6:D6)</f>
        <v>2.2685185185185031E-3</v>
      </c>
      <c r="H6" s="3">
        <f>AVERAGE(B6:D6)</f>
        <v>1.1998456790123606E-3</v>
      </c>
      <c r="I6" s="3">
        <f>MEDIAN(B6:D6)</f>
        <v>9.8379629629630205E-4</v>
      </c>
      <c r="K6" s="3">
        <f xml:space="preserve"> 'Personne 2'!E12</f>
        <v>1.0648148148147962E-3</v>
      </c>
      <c r="L6" s="3">
        <f>'Personne 4'!E12</f>
        <v>1.7592592592592382E-3</v>
      </c>
      <c r="M6" s="3">
        <f>'Personne 6'!E12</f>
        <v>4.3981481481480955E-4</v>
      </c>
      <c r="N6" s="3">
        <f>'Personne 8'!E13+'Personne 8'!E12</f>
        <v>1.0416666666668295E-4</v>
      </c>
      <c r="O6" s="3">
        <f>MIN(K6:N6)</f>
        <v>1.0416666666668295E-4</v>
      </c>
      <c r="P6" s="3">
        <f>MAX(K6:N6)</f>
        <v>1.7592592592592382E-3</v>
      </c>
      <c r="Q6" s="3">
        <f>AVERAGE(K6:N6)</f>
        <v>8.4201388888888173E-4</v>
      </c>
      <c r="R6" s="3">
        <f>MEDIAN(K6:N6)</f>
        <v>7.5231481481480289E-4</v>
      </c>
    </row>
    <row r="8" spans="1:18" x14ac:dyDescent="0.2">
      <c r="B8" s="3"/>
      <c r="C8" s="3"/>
      <c r="D8" s="3"/>
      <c r="E8" s="3"/>
      <c r="F8" s="3"/>
      <c r="G8" s="3"/>
      <c r="H8" s="3"/>
      <c r="I8" s="3"/>
      <c r="K8" s="3"/>
      <c r="L8" s="3"/>
      <c r="M8" s="3"/>
      <c r="N8" s="3"/>
    </row>
    <row r="11" spans="1:18" x14ac:dyDescent="0.2">
      <c r="B11" s="28"/>
      <c r="C11" s="28"/>
      <c r="D11" s="28"/>
      <c r="E11" s="28"/>
      <c r="K11" s="28"/>
      <c r="L11" s="28"/>
      <c r="M11" s="28"/>
      <c r="N11" s="28"/>
    </row>
    <row r="12" spans="1:18" s="2" customFormat="1" ht="21" thickBot="1" x14ac:dyDescent="0.3">
      <c r="A12" s="2" t="s">
        <v>89</v>
      </c>
    </row>
    <row r="13" spans="1:18" ht="17" thickTop="1" x14ac:dyDescent="0.2">
      <c r="B13" s="23"/>
      <c r="C13" s="23"/>
      <c r="D13" s="23"/>
      <c r="E13" s="23"/>
      <c r="F13" s="23"/>
      <c r="G13" s="23"/>
      <c r="H13" s="23"/>
      <c r="I13" s="23"/>
      <c r="K13" s="23"/>
      <c r="L13" s="23"/>
      <c r="M13" s="23"/>
      <c r="N13" s="23"/>
    </row>
    <row r="14" spans="1:18" s="1" customFormat="1" ht="18" thickBot="1" x14ac:dyDescent="0.25">
      <c r="A14" s="1" t="s">
        <v>3</v>
      </c>
      <c r="B14" s="31" t="s">
        <v>17</v>
      </c>
      <c r="C14" s="32"/>
      <c r="D14" s="32"/>
      <c r="E14" s="32"/>
      <c r="F14" s="32"/>
      <c r="K14" s="31" t="s">
        <v>18</v>
      </c>
      <c r="L14" s="32"/>
      <c r="M14" s="32"/>
      <c r="N14" s="32"/>
      <c r="O14" s="32"/>
    </row>
    <row r="15" spans="1:18" s="14" customFormat="1" ht="17" thickTop="1" thickBot="1" x14ac:dyDescent="0.25">
      <c r="B15" s="33" t="s">
        <v>7</v>
      </c>
      <c r="C15" s="33" t="s">
        <v>10</v>
      </c>
      <c r="D15" s="33" t="s">
        <v>14</v>
      </c>
      <c r="E15" s="33" t="s">
        <v>15</v>
      </c>
      <c r="F15" s="33" t="s">
        <v>33</v>
      </c>
      <c r="K15" s="33" t="s">
        <v>20</v>
      </c>
      <c r="L15" s="33" t="s">
        <v>22</v>
      </c>
      <c r="M15" s="33" t="s">
        <v>21</v>
      </c>
      <c r="N15" s="33" t="s">
        <v>23</v>
      </c>
      <c r="O15" s="14" t="s">
        <v>33</v>
      </c>
    </row>
    <row r="16" spans="1:18" s="24" customFormat="1" x14ac:dyDescent="0.2"/>
    <row r="17" spans="1:15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f>SUM(B17:E17)</f>
        <v>0</v>
      </c>
      <c r="K17">
        <v>0</v>
      </c>
      <c r="L17" s="24">
        <v>0</v>
      </c>
      <c r="M17" s="24">
        <v>0</v>
      </c>
      <c r="N17" s="24">
        <v>0</v>
      </c>
      <c r="O17">
        <f>SUM(K17:N17)</f>
        <v>0</v>
      </c>
    </row>
    <row r="18" spans="1:15" x14ac:dyDescent="0.2">
      <c r="A18">
        <v>2</v>
      </c>
      <c r="B18">
        <v>1</v>
      </c>
      <c r="C18">
        <v>1</v>
      </c>
      <c r="D18">
        <v>0</v>
      </c>
      <c r="E18">
        <v>0</v>
      </c>
      <c r="F18" s="24">
        <f t="shared" ref="F18:F19" si="0">SUM(B18:E18)</f>
        <v>2</v>
      </c>
      <c r="K18" s="24">
        <v>0</v>
      </c>
      <c r="L18" s="24">
        <v>0</v>
      </c>
      <c r="M18" s="24">
        <v>0</v>
      </c>
      <c r="N18" s="24">
        <v>0</v>
      </c>
      <c r="O18" s="24">
        <f t="shared" ref="O18:O19" si="1">SUM(K18:N18)</f>
        <v>0</v>
      </c>
    </row>
    <row r="19" spans="1:15" x14ac:dyDescent="0.2">
      <c r="A19">
        <v>3</v>
      </c>
      <c r="B19">
        <v>0</v>
      </c>
      <c r="C19">
        <v>0</v>
      </c>
      <c r="D19">
        <v>0</v>
      </c>
      <c r="E19">
        <v>1</v>
      </c>
      <c r="F19" s="24">
        <f t="shared" si="0"/>
        <v>1</v>
      </c>
      <c r="K19" s="24">
        <v>0</v>
      </c>
      <c r="L19" s="24">
        <v>0</v>
      </c>
      <c r="M19" s="24">
        <v>0</v>
      </c>
      <c r="N19" s="24">
        <v>0</v>
      </c>
      <c r="O19" s="24">
        <f t="shared" si="1"/>
        <v>0</v>
      </c>
    </row>
  </sheetData>
  <mergeCells count="6">
    <mergeCell ref="B1:E1"/>
    <mergeCell ref="K1:N1"/>
    <mergeCell ref="B11:E11"/>
    <mergeCell ref="K11:N11"/>
    <mergeCell ref="B14:F14"/>
    <mergeCell ref="K14:O14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showRuler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baseColWidth="10" defaultRowHeight="16" x14ac:dyDescent="0.2"/>
  <cols>
    <col min="2" max="2" width="14.33203125" customWidth="1"/>
    <col min="3" max="3" width="16.6640625" customWidth="1"/>
    <col min="4" max="4" width="13.5" customWidth="1"/>
    <col min="5" max="5" width="13.6640625" customWidth="1"/>
    <col min="6" max="7" width="13.1640625" customWidth="1"/>
    <col min="8" max="8" width="14.33203125" customWidth="1"/>
    <col min="11" max="11" width="13.83203125" customWidth="1"/>
    <col min="12" max="13" width="16.5" customWidth="1"/>
    <col min="14" max="14" width="12.83203125" customWidth="1"/>
    <col min="15" max="15" width="13.6640625" customWidth="1"/>
    <col min="16" max="16" width="14.5" customWidth="1"/>
    <col min="17" max="17" width="15.1640625" customWidth="1"/>
  </cols>
  <sheetData>
    <row r="1" spans="1:18" s="2" customFormat="1" ht="21" thickBot="1" x14ac:dyDescent="0.3">
      <c r="A1" s="2" t="s">
        <v>3</v>
      </c>
      <c r="B1" s="26" t="s">
        <v>17</v>
      </c>
      <c r="C1" s="27"/>
      <c r="D1" s="27"/>
      <c r="E1" s="27"/>
      <c r="F1" s="22"/>
      <c r="G1" s="22"/>
      <c r="H1" s="22"/>
      <c r="I1" s="22"/>
      <c r="K1" s="26" t="s">
        <v>18</v>
      </c>
      <c r="L1" s="27"/>
      <c r="M1" s="27"/>
      <c r="N1" s="27"/>
    </row>
    <row r="2" spans="1:18" s="1" customFormat="1" ht="19" thickTop="1" thickBot="1" x14ac:dyDescent="0.25">
      <c r="B2" s="1" t="s">
        <v>7</v>
      </c>
      <c r="C2" s="1" t="s">
        <v>10</v>
      </c>
      <c r="D2" s="1" t="s">
        <v>14</v>
      </c>
      <c r="E2" s="1" t="s">
        <v>15</v>
      </c>
      <c r="F2" s="1" t="s">
        <v>81</v>
      </c>
      <c r="G2" s="1" t="s">
        <v>79</v>
      </c>
      <c r="H2" s="1" t="s">
        <v>80</v>
      </c>
      <c r="I2" s="1" t="s">
        <v>83</v>
      </c>
      <c r="K2" s="1" t="s">
        <v>20</v>
      </c>
      <c r="L2" s="1" t="s">
        <v>22</v>
      </c>
      <c r="M2" s="1" t="s">
        <v>21</v>
      </c>
      <c r="N2" s="1" t="s">
        <v>23</v>
      </c>
      <c r="O2" s="1" t="s">
        <v>81</v>
      </c>
      <c r="P2" s="1" t="s">
        <v>79</v>
      </c>
      <c r="Q2" s="1" t="s">
        <v>80</v>
      </c>
      <c r="R2" s="1" t="s">
        <v>82</v>
      </c>
    </row>
    <row r="3" spans="1:18" ht="17" thickTop="1" x14ac:dyDescent="0.2"/>
    <row r="4" spans="1:18" x14ac:dyDescent="0.2">
      <c r="A4">
        <v>1</v>
      </c>
      <c r="B4">
        <f>'Personne 1'!$L$19</f>
        <v>1</v>
      </c>
      <c r="C4">
        <f>'Personne 3'!$L$19</f>
        <v>1</v>
      </c>
      <c r="D4">
        <f>'Personne 5'!$L$18</f>
        <v>5</v>
      </c>
      <c r="E4">
        <f>'Personne 7'!$L$19</f>
        <v>8</v>
      </c>
      <c r="F4">
        <f>MIN(B4:E4)</f>
        <v>1</v>
      </c>
      <c r="G4">
        <f>MAX(B4:E4)</f>
        <v>8</v>
      </c>
      <c r="H4">
        <f>AVERAGE(B4:E4)</f>
        <v>3.75</v>
      </c>
      <c r="I4">
        <f>MEDIAN(B4:E4)</f>
        <v>3</v>
      </c>
      <c r="K4">
        <f>'Personne 2'!$L$21</f>
        <v>13</v>
      </c>
      <c r="L4">
        <f>'Personne 4'!$L$19</f>
        <v>2</v>
      </c>
      <c r="M4">
        <f>'Personne 6'!$K$16</f>
        <v>6</v>
      </c>
      <c r="N4">
        <f>'Personne 8'!$K$12</f>
        <v>2</v>
      </c>
      <c r="O4">
        <f>MIN(K4:N4)</f>
        <v>2</v>
      </c>
      <c r="P4">
        <f>MAX(K4:N4)</f>
        <v>13</v>
      </c>
      <c r="Q4">
        <f>AVERAGE(K4:N4)</f>
        <v>5.75</v>
      </c>
      <c r="R4">
        <f>MEDIAN(K4:N4)</f>
        <v>4</v>
      </c>
    </row>
    <row r="5" spans="1:18" x14ac:dyDescent="0.2">
      <c r="A5">
        <v>2</v>
      </c>
      <c r="B5">
        <f>'Personne 1'!$O$19</f>
        <v>27</v>
      </c>
      <c r="C5">
        <f>'Personne 3'!$O$19</f>
        <v>21</v>
      </c>
      <c r="D5">
        <f>'Personne 5'!$O$18</f>
        <v>15</v>
      </c>
      <c r="E5">
        <f>'Personne 7'!$O$19</f>
        <v>7</v>
      </c>
      <c r="F5">
        <f>MIN(B5:E5)</f>
        <v>7</v>
      </c>
      <c r="G5">
        <f>MAX(B5:E5)</f>
        <v>27</v>
      </c>
      <c r="H5">
        <f>AVERAGE(B5:E5)</f>
        <v>17.5</v>
      </c>
      <c r="I5">
        <f>MEDIAN(B5:E5)</f>
        <v>18</v>
      </c>
      <c r="K5">
        <f>'Personne 2'!$O$21</f>
        <v>2</v>
      </c>
      <c r="L5">
        <f>'Personne 4'!$O$19</f>
        <v>9</v>
      </c>
      <c r="M5">
        <f>'Personne 6'!$N$16</f>
        <v>7</v>
      </c>
      <c r="N5">
        <f>'Personne 8'!$N$12</f>
        <v>2</v>
      </c>
      <c r="O5">
        <f>MIN(K5:N5)</f>
        <v>2</v>
      </c>
      <c r="P5">
        <f>MAX(K5:N5)</f>
        <v>9</v>
      </c>
      <c r="Q5">
        <f>AVERAGE(K5:N5)</f>
        <v>5</v>
      </c>
      <c r="R5">
        <f>MEDIAN(K5:N5)</f>
        <v>4.5</v>
      </c>
    </row>
    <row r="6" spans="1:18" x14ac:dyDescent="0.2">
      <c r="A6">
        <v>3</v>
      </c>
      <c r="B6">
        <f>'Personne 1'!$R$19</f>
        <v>7</v>
      </c>
      <c r="C6">
        <f>'Personne 3'!$R$19</f>
        <v>11</v>
      </c>
      <c r="D6">
        <f>'Personne 5'!$R$18</f>
        <v>5</v>
      </c>
      <c r="E6">
        <f>'Personne 7'!$R$19</f>
        <v>22</v>
      </c>
      <c r="F6">
        <f>MIN(B6:E6)</f>
        <v>5</v>
      </c>
      <c r="G6">
        <f>MAX(B6:E6)</f>
        <v>22</v>
      </c>
      <c r="H6">
        <f>AVERAGE(B6:E6)</f>
        <v>11.25</v>
      </c>
      <c r="I6">
        <f>MEDIAN(B6:E6)</f>
        <v>9</v>
      </c>
      <c r="K6">
        <f>'Personne 2'!$R$21</f>
        <v>6</v>
      </c>
      <c r="L6">
        <f>'Personne 4'!$R$19</f>
        <v>7</v>
      </c>
      <c r="M6">
        <f>'Personne 6'!$Q$16</f>
        <v>4</v>
      </c>
      <c r="N6">
        <f>'Personne 8'!$Q$12</f>
        <v>2</v>
      </c>
      <c r="O6">
        <f>MIN(K6:N6)</f>
        <v>2</v>
      </c>
      <c r="P6">
        <f>MAX(K6:N6)</f>
        <v>7</v>
      </c>
      <c r="Q6">
        <f>AVERAGE(K6:N6)</f>
        <v>4.75</v>
      </c>
      <c r="R6">
        <f>MEDIAN(K6:N6)</f>
        <v>5</v>
      </c>
    </row>
  </sheetData>
  <mergeCells count="2">
    <mergeCell ref="B1:E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XDQ1" workbookViewId="0">
      <selection activeCell="XEF73" sqref="XEF7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01"/>
  <sheetViews>
    <sheetView showRuler="0" topLeftCell="A179" workbookViewId="0">
      <selection activeCell="U123" sqref="U123"/>
    </sheetView>
  </sheetViews>
  <sheetFormatPr baseColWidth="10" defaultRowHeight="16" x14ac:dyDescent="0.2"/>
  <sheetData>
    <row r="2" spans="3:3" s="2" customFormat="1" ht="21" thickBot="1" x14ac:dyDescent="0.3">
      <c r="C2" s="2" t="s">
        <v>2</v>
      </c>
    </row>
    <row r="3" spans="3:3" ht="17" thickTop="1" x14ac:dyDescent="0.2"/>
    <row r="25" spans="3:3" s="2" customFormat="1" ht="21" thickBot="1" x14ac:dyDescent="0.3">
      <c r="C25" s="2" t="s">
        <v>27</v>
      </c>
    </row>
    <row r="26" spans="3:3" ht="17" thickTop="1" x14ac:dyDescent="0.2"/>
    <row r="49" spans="3:3" s="2" customFormat="1" ht="21" thickBot="1" x14ac:dyDescent="0.3">
      <c r="C49" s="2" t="s">
        <v>28</v>
      </c>
    </row>
    <row r="50" spans="3:3" ht="17" thickTop="1" x14ac:dyDescent="0.2"/>
    <row r="75" spans="3:3" s="2" customFormat="1" ht="21" thickBot="1" x14ac:dyDescent="0.3">
      <c r="C75" s="2" t="s">
        <v>55</v>
      </c>
    </row>
    <row r="76" spans="3:3" ht="17" thickTop="1" x14ac:dyDescent="0.2"/>
    <row r="108" spans="3:3" s="2" customFormat="1" ht="21" thickBot="1" x14ac:dyDescent="0.3">
      <c r="C108" s="2" t="s">
        <v>84</v>
      </c>
    </row>
    <row r="109" spans="3:3" ht="17" thickTop="1" x14ac:dyDescent="0.2"/>
    <row r="140" spans="3:3" s="2" customFormat="1" ht="21" thickBot="1" x14ac:dyDescent="0.3">
      <c r="C140" s="2" t="s">
        <v>85</v>
      </c>
    </row>
    <row r="141" spans="3:3" ht="17" thickTop="1" x14ac:dyDescent="0.2"/>
    <row r="170" spans="3:3" s="2" customFormat="1" ht="21" thickBot="1" x14ac:dyDescent="0.3">
      <c r="C170" s="2" t="s">
        <v>86</v>
      </c>
    </row>
    <row r="171" spans="3:3" ht="17" thickTop="1" x14ac:dyDescent="0.2"/>
    <row r="200" spans="3:3" s="2" customFormat="1" ht="21" thickBot="1" x14ac:dyDescent="0.3">
      <c r="C200" s="2" t="s">
        <v>87</v>
      </c>
    </row>
    <row r="201" spans="3:3" ht="17" thickTop="1" x14ac:dyDescent="0.2"/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6:T95"/>
  <sheetViews>
    <sheetView showRuler="0" topLeftCell="A75" workbookViewId="0">
      <selection activeCell="B22" sqref="B22"/>
    </sheetView>
  </sheetViews>
  <sheetFormatPr baseColWidth="10" defaultRowHeight="16" x14ac:dyDescent="0.2"/>
  <sheetData>
    <row r="46" spans="3:20" x14ac:dyDescent="0.2">
      <c r="C46" s="29" t="s">
        <v>53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3:20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3:20" x14ac:dyDescent="0.2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3:20" x14ac:dyDescent="0.2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3:20" x14ac:dyDescent="0.2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3:20" x14ac:dyDescent="0.2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3:20" x14ac:dyDescent="0.2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3:20" x14ac:dyDescent="0.2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3:20" x14ac:dyDescent="0.2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3:20" x14ac:dyDescent="0.2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3:20" x14ac:dyDescent="0.2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60" spans="3:20" s="2" customFormat="1" ht="21" thickBot="1" x14ac:dyDescent="0.3">
      <c r="C60" s="2" t="s">
        <v>88</v>
      </c>
    </row>
    <row r="61" spans="3:20" ht="17" thickTop="1" x14ac:dyDescent="0.2"/>
    <row r="94" spans="3:3" s="2" customFormat="1" ht="21" thickBot="1" x14ac:dyDescent="0.3">
      <c r="C94" s="2" t="s">
        <v>90</v>
      </c>
    </row>
    <row r="95" spans="3:3" ht="17" thickTop="1" x14ac:dyDescent="0.2"/>
  </sheetData>
  <mergeCells count="1">
    <mergeCell ref="C46:T5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3"/>
  <sheetViews>
    <sheetView tabSelected="1" showRuler="0" topLeftCell="A63" workbookViewId="0">
      <selection activeCell="W98" sqref="W98"/>
    </sheetView>
  </sheetViews>
  <sheetFormatPr baseColWidth="10" defaultRowHeight="16" x14ac:dyDescent="0.2"/>
  <sheetData>
    <row r="2" spans="2:42" x14ac:dyDescent="0.2"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2:42" x14ac:dyDescent="0.2">
      <c r="B3" s="29" t="s">
        <v>54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</row>
    <row r="4" spans="2:42" x14ac:dyDescent="0.2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2:42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2:42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2:42" x14ac:dyDescent="0.2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2:42" x14ac:dyDescent="0.2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2:42" x14ac:dyDescent="0.2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2:42" x14ac:dyDescent="0.2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</row>
    <row r="11" spans="2:42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2:42" x14ac:dyDescent="0.2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2:42" x14ac:dyDescent="0.2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</sheetData>
  <mergeCells count="1">
    <mergeCell ref="B3:S13"/>
  </mergeCells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Ruler="0" topLeftCell="A11" workbookViewId="0">
      <selection activeCell="V17" sqref="V17"/>
    </sheetView>
  </sheetViews>
  <sheetFormatPr baseColWidth="10" defaultRowHeight="16" x14ac:dyDescent="0.2"/>
  <sheetData>
    <row r="2" spans="2:19" x14ac:dyDescent="0.2">
      <c r="B2" s="29" t="s">
        <v>54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2:19" x14ac:dyDescent="0.2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2:19" x14ac:dyDescent="0.2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2:19" x14ac:dyDescent="0.2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2:19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2:19" x14ac:dyDescent="0.2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2:19" x14ac:dyDescent="0.2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2:19" x14ac:dyDescent="0.2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2:19" x14ac:dyDescent="0.2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</row>
    <row r="11" spans="2:19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2:19" x14ac:dyDescent="0.2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</sheetData>
  <mergeCells count="1">
    <mergeCell ref="B2:S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B19"/>
  <sheetViews>
    <sheetView showRuler="0" workbookViewId="0">
      <selection activeCell="R19" sqref="R19"/>
    </sheetView>
  </sheetViews>
  <sheetFormatPr baseColWidth="10" defaultRowHeight="16" x14ac:dyDescent="0.2"/>
  <cols>
    <col min="3" max="3" width="17.5" customWidth="1"/>
    <col min="4" max="4" width="19.5" customWidth="1"/>
    <col min="5" max="5" width="19" customWidth="1"/>
    <col min="6" max="6" width="19.83203125" customWidth="1"/>
    <col min="11" max="11" width="13.83203125" bestFit="1" customWidth="1"/>
    <col min="14" max="14" width="14.33203125" bestFit="1" customWidth="1"/>
    <col min="17" max="17" width="14.33203125" bestFit="1" customWidth="1"/>
    <col min="21" max="21" width="79" bestFit="1" customWidth="1"/>
    <col min="22" max="22" width="5.6640625" bestFit="1" customWidth="1"/>
    <col min="24" max="24" width="87.1640625" bestFit="1" customWidth="1"/>
  </cols>
  <sheetData>
    <row r="1" spans="1:28" s="2" customFormat="1" ht="21" thickBot="1" x14ac:dyDescent="0.3">
      <c r="A1" s="2" t="s">
        <v>0</v>
      </c>
      <c r="B1" s="2" t="s">
        <v>1</v>
      </c>
      <c r="D1" s="2" t="s">
        <v>9</v>
      </c>
      <c r="I1" s="2" t="s">
        <v>10</v>
      </c>
    </row>
    <row r="2" spans="1:28" ht="17" thickTop="1" x14ac:dyDescent="0.2"/>
    <row r="4" spans="1:28" ht="23" x14ac:dyDescent="0.25">
      <c r="A4" s="13" t="s">
        <v>37</v>
      </c>
      <c r="B4" s="13"/>
      <c r="J4" s="13" t="s">
        <v>30</v>
      </c>
      <c r="T4" s="13" t="s">
        <v>35</v>
      </c>
    </row>
    <row r="6" spans="1:28" s="6" customFormat="1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G6"/>
      <c r="H6"/>
      <c r="I6"/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T6" s="1"/>
      <c r="U6" s="1" t="s">
        <v>2</v>
      </c>
      <c r="V6" s="1"/>
      <c r="W6" s="1"/>
      <c r="X6" s="1" t="s">
        <v>27</v>
      </c>
      <c r="Y6" s="1"/>
      <c r="Z6" s="1"/>
      <c r="AA6" s="1" t="s">
        <v>28</v>
      </c>
      <c r="AB6" s="7"/>
    </row>
    <row r="7" spans="1:28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T7" s="14"/>
      <c r="U7" s="14" t="s">
        <v>36</v>
      </c>
      <c r="V7" s="14" t="s">
        <v>32</v>
      </c>
      <c r="W7" s="14"/>
      <c r="X7" s="14" t="s">
        <v>36</v>
      </c>
      <c r="Y7" s="14" t="s">
        <v>32</v>
      </c>
      <c r="Z7" s="14"/>
      <c r="AA7" s="14" t="s">
        <v>36</v>
      </c>
      <c r="AB7" s="14" t="s">
        <v>32</v>
      </c>
    </row>
    <row r="8" spans="1:28" x14ac:dyDescent="0.2">
      <c r="A8">
        <v>1</v>
      </c>
      <c r="C8" s="3">
        <v>0.58087962962962958</v>
      </c>
      <c r="D8" s="3">
        <v>0.58122685185185186</v>
      </c>
      <c r="E8" s="3">
        <f>D8-C8</f>
        <v>3.472222222222765E-4</v>
      </c>
    </row>
    <row r="9" spans="1:28" x14ac:dyDescent="0.2">
      <c r="K9" t="str">
        <f>[2]Sheet2!B8</f>
        <v>Nyx</v>
      </c>
      <c r="L9">
        <f>[2]Sheet2!C8</f>
        <v>1</v>
      </c>
      <c r="N9" t="str">
        <f>[2]Sheet2!B35</f>
        <v>NyxTraceViewer</v>
      </c>
      <c r="O9">
        <f>[2]Sheet2!C35</f>
        <v>3</v>
      </c>
      <c r="Q9" t="str">
        <f>[2]Sheet2!B148</f>
        <v>Nyx</v>
      </c>
      <c r="R9">
        <f>[2]Sheet2!C148</f>
        <v>1</v>
      </c>
      <c r="U9" t="str">
        <f>[2]Sheet2!E21</f>
        <v>EmbeddedRes/CodeSite/Nyx/Nyx/NyxUtf8String.hpp</v>
      </c>
      <c r="V9">
        <f>[2]Sheet2!F21</f>
        <v>1</v>
      </c>
      <c r="X9" t="str">
        <f>[2]Sheet2!E96</f>
        <v>EmbeddedRes/CodeSite/Nyx/Nyx/NyxWebSvr/ConnStream.hpp</v>
      </c>
      <c r="Y9">
        <f>[2]Sheet2!F96</f>
        <v>1</v>
      </c>
      <c r="AA9" t="str">
        <f>[2]Sheet2!E187</f>
        <v>EmbeddedRes/CodeSite/Nyx/NyxTraceViewer/QtTraceClient/Sources/Dialogs/NewViewDlg.hpp</v>
      </c>
      <c r="AB9">
        <f>[2]Sheet2!F187</f>
        <v>1</v>
      </c>
    </row>
    <row r="10" spans="1:28" x14ac:dyDescent="0.2">
      <c r="A10">
        <v>2</v>
      </c>
      <c r="C10" s="3">
        <v>0.58138888888888884</v>
      </c>
      <c r="D10" s="5">
        <v>0.58576388888888886</v>
      </c>
      <c r="E10" s="5">
        <f>D10-C10</f>
        <v>4.3750000000000178E-3</v>
      </c>
      <c r="F10" s="6" t="s">
        <v>11</v>
      </c>
      <c r="N10" t="str">
        <f>[2]Sheet2!B36</f>
        <v>Nyx</v>
      </c>
      <c r="O10">
        <f>[2]Sheet2!C36</f>
        <v>3</v>
      </c>
      <c r="Q10" t="str">
        <f>[2]Sheet2!B151</f>
        <v>NyxTraceViewer</v>
      </c>
      <c r="R10">
        <f>[2]Sheet2!C151</f>
        <v>1</v>
      </c>
      <c r="X10" t="str">
        <f>[2]Sheet2!E99</f>
        <v>EmbeddedRes/CodeSite/Nyx/Nyx/NyxWebSvr/HttpServer.hpp</v>
      </c>
      <c r="Y10">
        <f>[2]Sheet2!F99</f>
        <v>1</v>
      </c>
      <c r="AA10" t="str">
        <f>[2]Sheet2!E195</f>
        <v>EmbeddedRes/CodeSite/Nyx/NyxTraceViewer/QtTraceClient/Sources/StatusUpdaters/StatusUpdater.hpp</v>
      </c>
      <c r="AB10">
        <f>[2]Sheet2!F195</f>
        <v>1</v>
      </c>
    </row>
    <row r="11" spans="1:28" x14ac:dyDescent="0.2">
      <c r="N11" t="str">
        <f>[2]Sheet2!B39</f>
        <v>NyxWebSvr</v>
      </c>
      <c r="O11">
        <f>[2]Sheet2!C39</f>
        <v>8</v>
      </c>
      <c r="Q11" t="str">
        <f>[2]Sheet2!B152</f>
        <v>TraceClientCore</v>
      </c>
      <c r="R11">
        <f>[2]Sheet2!C152</f>
        <v>1</v>
      </c>
      <c r="X11" t="str">
        <f>[2]Sheet2!E105</f>
        <v>EmbeddedRes/CodeSite/Nyx/Nyx/NyxException.hpp</v>
      </c>
      <c r="Y11">
        <f>[2]Sheet2!F105</f>
        <v>1</v>
      </c>
    </row>
    <row r="12" spans="1:28" x14ac:dyDescent="0.2">
      <c r="A12">
        <v>3</v>
      </c>
      <c r="C12" s="4">
        <v>0.58600694444444446</v>
      </c>
      <c r="D12" s="4">
        <v>0.58827546296296296</v>
      </c>
      <c r="E12" s="4">
        <f>D12-C12</f>
        <v>2.2685185185185031E-3</v>
      </c>
      <c r="N12" t="str">
        <f>[2]Sheet2!B40</f>
        <v>NyxNet</v>
      </c>
      <c r="O12">
        <f>[2]Sheet2!C40</f>
        <v>3</v>
      </c>
      <c r="Q12" t="str">
        <f>[2]Sheet2!B153</f>
        <v>include</v>
      </c>
      <c r="R12">
        <f>[2]Sheet2!C153</f>
        <v>2</v>
      </c>
      <c r="X12" t="str">
        <f>[2]Sheet2!E117</f>
        <v>EmbeddedRes/CodeSite/Nyx/Nyx/NyxResException.hpp</v>
      </c>
      <c r="Y12">
        <f>[2]Sheet2!F117</f>
        <v>1</v>
      </c>
    </row>
    <row r="13" spans="1:28" x14ac:dyDescent="0.2">
      <c r="N13" t="str">
        <f>[2]Sheet2!B47</f>
        <v>TraceClientCore</v>
      </c>
      <c r="O13">
        <f>[2]Sheet2!C47</f>
        <v>1</v>
      </c>
      <c r="Q13" t="str">
        <f>[2]Sheet2!B155</f>
        <v>QtTraceClient</v>
      </c>
      <c r="R13">
        <f>[2]Sheet2!C155</f>
        <v>1</v>
      </c>
      <c r="X13" t="str">
        <f>[2]Sheet2!E120</f>
        <v>EmbeddedRes/CodeSite/Nyx/Nyx/NyxStreamReader.hpp</v>
      </c>
      <c r="Y13">
        <f>[2]Sheet2!F120</f>
        <v>1</v>
      </c>
    </row>
    <row r="14" spans="1:28" x14ac:dyDescent="0.2">
      <c r="N14" t="str">
        <f>[2]Sheet2!B80</f>
        <v>QtTraceClient</v>
      </c>
      <c r="O14">
        <f>[2]Sheet2!C80</f>
        <v>1</v>
      </c>
      <c r="Q14" t="str">
        <f>[2]Sheet2!B156</f>
        <v>Sources</v>
      </c>
      <c r="R14">
        <f>[2]Sheet2!C156</f>
        <v>1</v>
      </c>
      <c r="X14" t="str">
        <f>[2]Sheet2!E123</f>
        <v>EmbeddedRes/CodeSite/Nyx/Nyx/NyxRef.hpp</v>
      </c>
      <c r="Y14">
        <f>[2]Sheet2!F123</f>
        <v>1</v>
      </c>
    </row>
    <row r="15" spans="1:28" x14ac:dyDescent="0.2">
      <c r="N15" t="str">
        <f>[2]Sheet2!B81</f>
        <v>Sources</v>
      </c>
      <c r="O15">
        <f>[2]Sheet2!C81</f>
        <v>1</v>
      </c>
      <c r="Q15" t="str">
        <f>[2]Sheet2!B159</f>
        <v>Dialogs</v>
      </c>
      <c r="R15">
        <f>[2]Sheet2!C159</f>
        <v>1</v>
      </c>
      <c r="X15" t="str">
        <f>[2]Sheet2!E126</f>
        <v>EmbeddedRes/CodeSite/Nyx/Nyx/NyxFile.hpp</v>
      </c>
      <c r="Y15">
        <f>[2]Sheet2!F126</f>
        <v>1</v>
      </c>
    </row>
    <row r="16" spans="1:28" x14ac:dyDescent="0.2">
      <c r="N16" t="str">
        <f>[2]Sheet2!B82</f>
        <v>Config</v>
      </c>
      <c r="O16">
        <f>[2]Sheet2!C82</f>
        <v>1</v>
      </c>
      <c r="Q16" t="str">
        <f>[2]Sheet2!B163</f>
        <v>View</v>
      </c>
      <c r="R16">
        <f>[2]Sheet2!C163</f>
        <v>2</v>
      </c>
      <c r="X16" t="str">
        <f>[2]Sheet2!E138</f>
        <v>EmbeddedRes/CodeSite/Nyx/NyxTraceViewer/QtTraceClient/Sources/Config/ConfigReader.hpp</v>
      </c>
      <c r="Y16">
        <f>[2]Sheet2!F138</f>
        <v>1</v>
      </c>
    </row>
    <row r="17" spans="10:28" x14ac:dyDescent="0.2">
      <c r="Q17" t="str">
        <f>[2]Sheet2!B167</f>
        <v>StatusUpdaters</v>
      </c>
      <c r="R17">
        <f>[2]Sheet2!C167</f>
        <v>1</v>
      </c>
    </row>
    <row r="18" spans="10:28" x14ac:dyDescent="0.2">
      <c r="T18" s="15" t="s">
        <v>33</v>
      </c>
      <c r="U18" s="15"/>
      <c r="V18" s="15">
        <f>SUM(V9)</f>
        <v>1</v>
      </c>
      <c r="W18" s="15"/>
      <c r="X18" s="15"/>
      <c r="Y18" s="15">
        <f>SUM(Y9:Y16)</f>
        <v>8</v>
      </c>
      <c r="Z18" s="15"/>
      <c r="AA18" s="15"/>
      <c r="AB18" s="15">
        <f>SUM(AB9:AB16)</f>
        <v>2</v>
      </c>
    </row>
    <row r="19" spans="10:28" x14ac:dyDescent="0.2">
      <c r="J19" s="15" t="s">
        <v>33</v>
      </c>
      <c r="K19" s="15"/>
      <c r="L19" s="15">
        <f>SUM(L9:L16)</f>
        <v>1</v>
      </c>
      <c r="M19" s="15"/>
      <c r="N19" s="15"/>
      <c r="O19" s="15">
        <f>SUM(O9:O16)</f>
        <v>21</v>
      </c>
      <c r="P19" s="15"/>
      <c r="Q19" s="15"/>
      <c r="R19" s="15">
        <f>SUM(R9:R17)</f>
        <v>11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C24"/>
  <sheetViews>
    <sheetView showRuler="0" workbookViewId="0">
      <selection activeCell="R18" sqref="R18"/>
    </sheetView>
  </sheetViews>
  <sheetFormatPr baseColWidth="10" defaultRowHeight="16" x14ac:dyDescent="0.2"/>
  <cols>
    <col min="3" max="3" width="15.6640625" customWidth="1"/>
    <col min="4" max="4" width="15.83203125" customWidth="1"/>
    <col min="5" max="5" width="14.5" customWidth="1"/>
    <col min="11" max="11" width="14.33203125" bestFit="1" customWidth="1"/>
    <col min="14" max="14" width="14.33203125" bestFit="1" customWidth="1"/>
    <col min="17" max="17" width="13.83203125" bestFit="1" customWidth="1"/>
    <col min="22" max="22" width="47.5" bestFit="1" customWidth="1"/>
    <col min="25" max="25" width="79" bestFit="1" customWidth="1"/>
    <col min="28" max="28" width="87.1640625" bestFit="1" customWidth="1"/>
  </cols>
  <sheetData>
    <row r="1" spans="1:29" s="2" customFormat="1" ht="21" thickBot="1" x14ac:dyDescent="0.3">
      <c r="A1" s="2" t="s">
        <v>0</v>
      </c>
      <c r="B1" s="2" t="s">
        <v>1</v>
      </c>
      <c r="D1" s="2" t="s">
        <v>13</v>
      </c>
      <c r="I1" s="2" t="s">
        <v>14</v>
      </c>
    </row>
    <row r="2" spans="1:29" ht="17" thickTop="1" x14ac:dyDescent="0.2"/>
    <row r="4" spans="1:29" ht="23" x14ac:dyDescent="0.25">
      <c r="A4" s="13" t="s">
        <v>37</v>
      </c>
      <c r="J4" s="13" t="s">
        <v>30</v>
      </c>
      <c r="U4" s="13" t="s">
        <v>35</v>
      </c>
    </row>
    <row r="6" spans="1:29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>
        <v>1</v>
      </c>
      <c r="C8" s="3">
        <v>0.61230324074074072</v>
      </c>
      <c r="D8" s="3">
        <v>0.61271990740740734</v>
      </c>
      <c r="E8" s="3">
        <f>D8-C8</f>
        <v>4.1666666666662078E-4</v>
      </c>
    </row>
    <row r="9" spans="1:29" x14ac:dyDescent="0.2">
      <c r="K9" t="str">
        <f>[3]Sheet2!B8</f>
        <v>Nyx</v>
      </c>
      <c r="L9">
        <f>[3]Sheet2!C8</f>
        <v>3</v>
      </c>
      <c r="N9" t="str">
        <f>[3]Sheet2!B56</f>
        <v>Nyx</v>
      </c>
      <c r="O9">
        <f>[3]Sheet2!C56</f>
        <v>1</v>
      </c>
      <c r="Q9" t="str">
        <f>[3]Sheet2!B216</f>
        <v>NyxTraceViewer</v>
      </c>
      <c r="R9">
        <f>[3]Sheet2!C216</f>
        <v>1</v>
      </c>
      <c r="V9" t="str">
        <f>[3]Sheet2!E38</f>
        <v>EmbeddedRes/CodeSite/Nyx/Nyx/NyxMFString.hpp</v>
      </c>
      <c r="W9">
        <f>[3]Sheet2!F38</f>
        <v>1</v>
      </c>
      <c r="Y9" t="str">
        <f>[3]Sheet2!E135</f>
        <v>EmbeddedRes/CodeSite/Nyx/Nyx/NyxSystem.hpp</v>
      </c>
      <c r="Z9">
        <f>[3]Sheet2!F135</f>
        <v>3</v>
      </c>
      <c r="AB9" t="str">
        <f>[3]Sheet2!E244</f>
        <v>EmbeddedRes/CodeSite/Nyx/NyxTraceViewer/QtTraceClient/Sources/Dialogs/NewViewDlg.hpp</v>
      </c>
      <c r="AC9">
        <f>[3]Sheet2!F244</f>
        <v>1</v>
      </c>
    </row>
    <row r="10" spans="1:29" x14ac:dyDescent="0.2">
      <c r="A10">
        <v>2</v>
      </c>
      <c r="C10" s="3">
        <v>0.61278935185185179</v>
      </c>
      <c r="D10" s="8">
        <v>0.61526620370370366</v>
      </c>
      <c r="E10" s="8">
        <f>D10-C10</f>
        <v>2.476851851851869E-3</v>
      </c>
      <c r="F10" s="6"/>
      <c r="K10" t="str">
        <f>[3]Sheet2!B10</f>
        <v>NyxTraceViewer</v>
      </c>
      <c r="L10">
        <f>[3]Sheet2!C10</f>
        <v>1</v>
      </c>
      <c r="N10" t="str">
        <f>[3]Sheet2!B60</f>
        <v>NyxNet</v>
      </c>
      <c r="O10">
        <f>[3]Sheet2!C60</f>
        <v>4</v>
      </c>
      <c r="Q10" t="str">
        <f>[3]Sheet2!B217</f>
        <v>QtTraceClient</v>
      </c>
      <c r="R10">
        <f>[3]Sheet2!C217</f>
        <v>1</v>
      </c>
      <c r="V10" t="str">
        <f>[3]Sheet2!E41</f>
        <v>EmbeddedRes/CodeSite/Nyx/Nyx/NyxStreamReader.hpp</v>
      </c>
      <c r="W10">
        <f>[3]Sheet2!F41</f>
        <v>1</v>
      </c>
      <c r="Y10" t="str">
        <f>[3]Sheet2!E139</f>
        <v>EmbeddedRes/CodeSite/Nyx/Nyx/NyxNet/NyxNetServer.hpp</v>
      </c>
      <c r="Z10">
        <f>[3]Sheet2!F139</f>
        <v>2</v>
      </c>
      <c r="AB10" t="str">
        <f>[3]Sheet2!E249</f>
        <v>EmbeddedRes/CodeSite/Nyx/NyxTraceViewer/QtTraceClient/Sources/Dialogs/AboutDlg.h</v>
      </c>
      <c r="AC10">
        <f>[3]Sheet2!F249</f>
        <v>1</v>
      </c>
    </row>
    <row r="11" spans="1:29" x14ac:dyDescent="0.2">
      <c r="K11" t="str">
        <f>[3]Sheet2!B11</f>
        <v>TraceClientCore</v>
      </c>
      <c r="L11">
        <f>[3]Sheet2!C11</f>
        <v>1</v>
      </c>
      <c r="N11" t="str">
        <f>[3]Sheet2!B64</f>
        <v>NyxWebSvr</v>
      </c>
      <c r="O11">
        <f>[3]Sheet2!C64</f>
        <v>5</v>
      </c>
      <c r="Q11" t="str">
        <f>[3]Sheet2!B218</f>
        <v>Sources</v>
      </c>
      <c r="R11">
        <f>[3]Sheet2!C218</f>
        <v>1</v>
      </c>
      <c r="V11" t="str">
        <f>[3]Sheet2!E46</f>
        <v>EmbeddedRes/CodeSite/Nyx/Nyx/NyxUtf8String.hpp</v>
      </c>
      <c r="W11">
        <f>[3]Sheet2!F46</f>
        <v>1</v>
      </c>
      <c r="Y11" t="str">
        <f>[3]Sheet2!E143</f>
        <v>EmbeddedRes/CodeSite/Nyx/Nyx/NyxWebSvr/HttpServer.hpp</v>
      </c>
      <c r="Z11">
        <f>[3]Sheet2!F143</f>
        <v>1</v>
      </c>
      <c r="AB11" t="str">
        <f>[3]Sheet2!E253</f>
        <v>EmbeddedRes/CodeSite/Nyx/NyxTraceViewer/QtTraceClient/Sources/StatusUpdaters/StatusUpdater.hpp</v>
      </c>
      <c r="AC11">
        <f>[3]Sheet2!F253</f>
        <v>1</v>
      </c>
    </row>
    <row r="12" spans="1:29" x14ac:dyDescent="0.2">
      <c r="A12">
        <v>3</v>
      </c>
      <c r="C12" s="4">
        <v>0.61540509259259257</v>
      </c>
      <c r="D12" s="4">
        <v>0.61575231481481485</v>
      </c>
      <c r="E12" s="4">
        <f>D12-C12</f>
        <v>3.472222222222765E-4</v>
      </c>
      <c r="N12" t="str">
        <f>[3]Sheet2!B72</f>
        <v>NyxTraceViewer</v>
      </c>
      <c r="O12">
        <f>[3]Sheet2!C72</f>
        <v>1</v>
      </c>
      <c r="Q12" t="str">
        <f>[3]Sheet2!B219</f>
        <v>Dialogs</v>
      </c>
      <c r="R12">
        <f>[3]Sheet2!C219</f>
        <v>1</v>
      </c>
      <c r="Y12" t="str">
        <f>[3]Sheet2!E146</f>
        <v>EmbeddedRes/CodeSite/Nyx/Nyx/NyxWebSvr/HttpsServer.hpp</v>
      </c>
      <c r="Z12">
        <f>[3]Sheet2!F146</f>
        <v>1</v>
      </c>
    </row>
    <row r="13" spans="1:29" x14ac:dyDescent="0.2">
      <c r="N13" t="str">
        <f>[3]Sheet2!B73</f>
        <v>TraceClientCore</v>
      </c>
      <c r="O13">
        <f>[3]Sheet2!C73</f>
        <v>1</v>
      </c>
      <c r="Q13" t="str">
        <f>[3]Sheet2!B228</f>
        <v>StatusUpdaters</v>
      </c>
      <c r="R13">
        <f>[3]Sheet2!C228</f>
        <v>1</v>
      </c>
      <c r="Y13" t="str">
        <f>[3]Sheet2!E154</f>
        <v>EmbeddedRes/CodeSite/Nyx/Nyx/NyxWebSvr/Module.hpp</v>
      </c>
      <c r="Z13">
        <f>[3]Sheet2!F154</f>
        <v>2</v>
      </c>
    </row>
    <row r="14" spans="1:29" x14ac:dyDescent="0.2">
      <c r="N14" t="str">
        <f>[3]Sheet2!B123</f>
        <v>QtTraceClient</v>
      </c>
      <c r="O14">
        <f>[3]Sheet2!C123</f>
        <v>1</v>
      </c>
      <c r="Y14" t="str">
        <f>[3]Sheet2!E163</f>
        <v>EmbeddedRes/CodeSite/Nyx/Nyx/NyxWebSvr/ConnHttpHandler.hpp</v>
      </c>
      <c r="Z14">
        <f>[3]Sheet2!F163</f>
        <v>1</v>
      </c>
    </row>
    <row r="15" spans="1:29" x14ac:dyDescent="0.2">
      <c r="N15" t="str">
        <f>[3]Sheet2!B124</f>
        <v>Sources</v>
      </c>
      <c r="O15">
        <f>[3]Sheet2!C124</f>
        <v>1</v>
      </c>
      <c r="Y15" t="str">
        <f>[3]Sheet2!E171</f>
        <v>EmbeddedRes/CodeSite/Nyx/Nyx/NyxWString.hpp</v>
      </c>
      <c r="Z15">
        <f>[3]Sheet2!F171</f>
        <v>1</v>
      </c>
    </row>
    <row r="16" spans="1:29" x14ac:dyDescent="0.2">
      <c r="N16" t="str">
        <f>[3]Sheet2!B125</f>
        <v>Config</v>
      </c>
      <c r="O16">
        <f>[3]Sheet2!C125</f>
        <v>1</v>
      </c>
      <c r="Y16" t="str">
        <f>[3]Sheet2!E174</f>
        <v>EmbeddedRes/CodeSite/Nyx/Nyx/NyxNet/NyxNetNxStreamRW.hpp</v>
      </c>
      <c r="Z16">
        <f>[3]Sheet2!F174</f>
        <v>1</v>
      </c>
    </row>
    <row r="17" spans="10:29" x14ac:dyDescent="0.2">
      <c r="Y17" t="str">
        <f>[3]Sheet2!E180</f>
        <v>EmbeddedRes/CodeSite/Nyx/Nyx/NyxWebSvr/ConnStream.hpp</v>
      </c>
      <c r="Z17">
        <f>[3]Sheet2!F180</f>
        <v>1</v>
      </c>
    </row>
    <row r="18" spans="10:29" x14ac:dyDescent="0.2">
      <c r="J18" s="15" t="s">
        <v>33</v>
      </c>
      <c r="K18" s="15"/>
      <c r="L18" s="15">
        <f>SUM(L9:L11)</f>
        <v>5</v>
      </c>
      <c r="M18" s="15"/>
      <c r="N18" s="15"/>
      <c r="O18" s="15">
        <f>SUM(O9:O16)</f>
        <v>15</v>
      </c>
      <c r="P18" s="15"/>
      <c r="Q18" s="15"/>
      <c r="R18" s="15">
        <f>SUM(R9:R13)</f>
        <v>5</v>
      </c>
      <c r="Y18" t="str">
        <f>[3]Sheet2!E186</f>
        <v>EmbeddedRes/CodeSite/Nyx/Nyx/NyxFile.hpp</v>
      </c>
      <c r="Z18">
        <f>[3]Sheet2!F186</f>
        <v>1</v>
      </c>
    </row>
    <row r="19" spans="10:29" x14ac:dyDescent="0.2">
      <c r="Y19" t="str">
        <f>[3]Sheet2!E189</f>
        <v>EmbeddedRes/CodeSite/Nyx/Nyx/NyxStreamHandler.hpp</v>
      </c>
      <c r="Z19">
        <f>[3]Sheet2!F189</f>
        <v>1</v>
      </c>
    </row>
    <row r="20" spans="10:29" x14ac:dyDescent="0.2">
      <c r="Y20" t="str">
        <f>[3]Sheet2!E192</f>
        <v>EmbeddedRes/CodeSite/Nyx/Nyx/NyxStreamReader.hpp</v>
      </c>
      <c r="Z20">
        <f>[3]Sheet2!F192</f>
        <v>1</v>
      </c>
    </row>
    <row r="21" spans="10:29" x14ac:dyDescent="0.2">
      <c r="Y21" t="str">
        <f>[3]Sheet2!E198</f>
        <v>EmbeddedRes/CodeSite/Nyx/Nyx/NyxTextFile.hpp</v>
      </c>
      <c r="Z21">
        <f>[3]Sheet2!F198</f>
        <v>1</v>
      </c>
    </row>
    <row r="22" spans="10:29" x14ac:dyDescent="0.2">
      <c r="Y22" t="str">
        <f>[3]Sheet2!E204</f>
        <v>EmbeddedRes/CodeSite/Nyx/NyxTraceViewer/QtTraceClient/Sources/Config/ConfigReader.hpp</v>
      </c>
      <c r="Z22">
        <f>[3]Sheet2!F204</f>
        <v>1</v>
      </c>
    </row>
    <row r="24" spans="10:29" x14ac:dyDescent="0.2">
      <c r="U24" s="15" t="s">
        <v>33</v>
      </c>
      <c r="V24" s="15"/>
      <c r="W24" s="15">
        <f>SUM(W9:W11)</f>
        <v>3</v>
      </c>
      <c r="X24" s="15"/>
      <c r="Y24" s="15"/>
      <c r="Z24" s="15">
        <f>SUM(Z9:Z22)</f>
        <v>18</v>
      </c>
      <c r="AA24" s="15"/>
      <c r="AB24" s="15"/>
      <c r="AC24" s="15">
        <f>SUM(AC9:AC11)</f>
        <v>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C24"/>
  <sheetViews>
    <sheetView showRuler="0" workbookViewId="0">
      <selection activeCell="I66" sqref="I66"/>
    </sheetView>
  </sheetViews>
  <sheetFormatPr baseColWidth="10" defaultRowHeight="16" x14ac:dyDescent="0.2"/>
  <cols>
    <col min="3" max="3" width="14.6640625" customWidth="1"/>
    <col min="4" max="4" width="15.6640625" customWidth="1"/>
    <col min="5" max="5" width="17.83203125" customWidth="1"/>
    <col min="6" max="6" width="20.6640625" customWidth="1"/>
    <col min="11" max="11" width="14.33203125" bestFit="1" customWidth="1"/>
    <col min="14" max="14" width="14.33203125" bestFit="1" customWidth="1"/>
    <col min="17" max="17" width="13.83203125" bestFit="1" customWidth="1"/>
    <col min="22" max="22" width="44.1640625" bestFit="1" customWidth="1"/>
    <col min="25" max="25" width="79" bestFit="1" customWidth="1"/>
    <col min="28" max="28" width="91" bestFit="1" customWidth="1"/>
  </cols>
  <sheetData>
    <row r="1" spans="1:29" s="2" customFormat="1" ht="21" thickBot="1" x14ac:dyDescent="0.3">
      <c r="A1" s="2" t="s">
        <v>0</v>
      </c>
      <c r="B1" s="2" t="s">
        <v>1</v>
      </c>
      <c r="D1" s="2" t="s">
        <v>16</v>
      </c>
      <c r="I1" s="2" t="s">
        <v>15</v>
      </c>
    </row>
    <row r="2" spans="1:29" ht="17" thickTop="1" x14ac:dyDescent="0.2"/>
    <row r="4" spans="1:29" ht="23" x14ac:dyDescent="0.25">
      <c r="A4" s="13" t="s">
        <v>37</v>
      </c>
      <c r="J4" s="13" t="s">
        <v>30</v>
      </c>
      <c r="U4" s="13" t="s">
        <v>35</v>
      </c>
    </row>
    <row r="6" spans="1:29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J6" s="1"/>
      <c r="K6" s="1" t="s">
        <v>2</v>
      </c>
      <c r="L6" s="1"/>
      <c r="M6" s="1"/>
      <c r="N6" s="1" t="s">
        <v>27</v>
      </c>
      <c r="O6" s="1"/>
      <c r="P6" s="1"/>
      <c r="Q6" s="1" t="s">
        <v>28</v>
      </c>
      <c r="R6" s="1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>
        <v>1</v>
      </c>
      <c r="C8" s="3">
        <v>0.63275462962962969</v>
      </c>
      <c r="D8" s="3">
        <v>0.63371527777777781</v>
      </c>
      <c r="E8" s="3">
        <f>D8-C8</f>
        <v>9.6064814814811328E-4</v>
      </c>
    </row>
    <row r="9" spans="1:29" x14ac:dyDescent="0.2">
      <c r="K9" t="str">
        <f>[4]Sheet2!B11</f>
        <v>Nyx</v>
      </c>
      <c r="L9">
        <f>[4]Sheet2!C11</f>
        <v>1</v>
      </c>
      <c r="N9" t="str">
        <f>[4]Sheet2!B53</f>
        <v>NyxTraceViewer</v>
      </c>
      <c r="O9">
        <f>[4]Sheet2!C53</f>
        <v>1</v>
      </c>
      <c r="Q9" t="str">
        <f>[4]Sheet2!B107</f>
        <v>NyxTraceViewer</v>
      </c>
      <c r="R9">
        <f>[4]Sheet2!C107</f>
        <v>3</v>
      </c>
      <c r="V9" s="17" t="str">
        <f>[4]Sheet2!E39</f>
        <v>EmbeddedRes/CodeSite/Nyx/Nyx/NyxAString.hpp</v>
      </c>
      <c r="W9" s="17">
        <f>[4]Sheet2!F39</f>
        <v>1</v>
      </c>
      <c r="Y9" t="str">
        <f>[4]Sheet2!E84</f>
        <v>EmbeddedRes/CodeSite/Nyx/Nyx/NyxNet/NyxNetAddress.hpp</v>
      </c>
      <c r="Z9">
        <f>[4]Sheet2!F84</f>
        <v>1</v>
      </c>
      <c r="AB9" t="str">
        <f>[4]Sheet2!E200</f>
        <v>EmbeddedRes/CodeSite/Nyx/NyxTraceViewer/QtTraceClient/Sources/Controls/ConnectionStatusToolButton.h</v>
      </c>
      <c r="AC9">
        <f>[4]Sheet2!F200</f>
        <v>1</v>
      </c>
    </row>
    <row r="10" spans="1:29" x14ac:dyDescent="0.2">
      <c r="A10">
        <v>2</v>
      </c>
      <c r="C10" s="3">
        <v>0.6338773148148148</v>
      </c>
      <c r="D10" s="8">
        <v>0.6350810185185185</v>
      </c>
      <c r="E10" s="8">
        <f>D10-C10</f>
        <v>1.2037037037037068E-3</v>
      </c>
      <c r="F10" s="6"/>
      <c r="K10" t="str">
        <f>[4]Sheet2!B12</f>
        <v>NyxTraceViewer</v>
      </c>
      <c r="L10">
        <f>[4]Sheet2!C12</f>
        <v>2</v>
      </c>
      <c r="N10" t="str">
        <f>[4]Sheet2!B54</f>
        <v>Nyx</v>
      </c>
      <c r="O10">
        <f>[4]Sheet2!C54</f>
        <v>1</v>
      </c>
      <c r="Q10" t="str">
        <f>[4]Sheet2!B108</f>
        <v>QtTraceClient</v>
      </c>
      <c r="R10">
        <f>[4]Sheet2!C108</f>
        <v>3</v>
      </c>
      <c r="V10" s="17" t="str">
        <f>[4]Sheet2!E43</f>
        <v>EmbeddedRes/CodeSite/Nyx/Nyx/NyxUtf8String.hpp</v>
      </c>
      <c r="W10" s="17">
        <f>[4]Sheet2!F43</f>
        <v>1</v>
      </c>
      <c r="Y10" t="str">
        <f>[4]Sheet2!E87</f>
        <v>EmbeddedRes/CodeSite/Nyx/Nyx/NyxNet/NyxNetNxStreamRW.hpp</v>
      </c>
      <c r="Z10">
        <f>[4]Sheet2!F87</f>
        <v>1</v>
      </c>
      <c r="AB10" t="str">
        <f>[4]Sheet2!E204</f>
        <v>EmbeddedRes/CodeSite/Nyx/NyxTraceViewer/QtTraceClient/Sources/Dialogs/NewViewDlg.hpp</v>
      </c>
      <c r="AC10">
        <f>[4]Sheet2!F204</f>
        <v>1</v>
      </c>
    </row>
    <row r="11" spans="1:29" x14ac:dyDescent="0.2">
      <c r="K11" t="str">
        <f>[4]Sheet2!B14</f>
        <v>NyxWebSvr</v>
      </c>
      <c r="L11">
        <f>[4]Sheet2!C14</f>
        <v>3</v>
      </c>
      <c r="N11" t="str">
        <f>[4]Sheet2!B57</f>
        <v>NyxNet</v>
      </c>
      <c r="O11">
        <f>[4]Sheet2!C57</f>
        <v>1</v>
      </c>
      <c r="Q11" t="str">
        <f>[4]Sheet2!B109</f>
        <v>Sources</v>
      </c>
      <c r="R11">
        <f>[4]Sheet2!C109</f>
        <v>3</v>
      </c>
      <c r="Y11" t="str">
        <f>[4]Sheet2!E90</f>
        <v>EmbeddedRes/CodeSite/Nyx/Nyx/NyxFile.hpp</v>
      </c>
      <c r="Z11">
        <f>[4]Sheet2!F90</f>
        <v>1</v>
      </c>
      <c r="AB11" t="str">
        <f>[4]Sheet2!E211</f>
        <v>EmbeddedRes/CodeSite/Nyx/Nyx/NyxModule.hpp</v>
      </c>
      <c r="AC11">
        <f>[4]Sheet2!F211</f>
        <v>1</v>
      </c>
    </row>
    <row r="12" spans="1:29" x14ac:dyDescent="0.2">
      <c r="A12">
        <v>3</v>
      </c>
      <c r="C12" s="4">
        <v>0.63530092592592591</v>
      </c>
      <c r="D12" s="9">
        <v>0.64027777777777783</v>
      </c>
      <c r="E12" s="9">
        <f>D12-C12</f>
        <v>4.9768518518519267E-3</v>
      </c>
      <c r="F12" s="6" t="s">
        <v>11</v>
      </c>
      <c r="K12" t="str">
        <f>[4]Sheet2!B15</f>
        <v>NyxNet</v>
      </c>
      <c r="L12">
        <f>[4]Sheet2!C15</f>
        <v>2</v>
      </c>
      <c r="N12" t="str">
        <f>[4]Sheet2!B67</f>
        <v>TraceClientCore</v>
      </c>
      <c r="O12">
        <f>[4]Sheet2!C67</f>
        <v>1</v>
      </c>
      <c r="Q12" t="str">
        <f>[4]Sheet2!B110</f>
        <v>Controls</v>
      </c>
      <c r="R12">
        <f>[4]Sheet2!C110</f>
        <v>1</v>
      </c>
      <c r="Y12" t="str">
        <f>[4]Sheet2!E97</f>
        <v>EmbeddedRes/CodeSite/Nyx/NyxTraceViewer/QtTraceClient/Sources/Config/ConfigReader.hpp</v>
      </c>
      <c r="Z12">
        <f>[4]Sheet2!F97</f>
        <v>1</v>
      </c>
      <c r="AB12" t="str">
        <f>[4]Sheet2!E221</f>
        <v>EmbeddedRes/CodeSite/Nyx/Nyx/NyxMsgHandler.hpp</v>
      </c>
      <c r="AC12">
        <f>[4]Sheet2!F221</f>
        <v>2</v>
      </c>
    </row>
    <row r="13" spans="1:29" x14ac:dyDescent="0.2">
      <c r="N13" t="str">
        <f>[4]Sheet2!B68</f>
        <v>QtTraceClient</v>
      </c>
      <c r="O13">
        <f>[4]Sheet2!C68</f>
        <v>1</v>
      </c>
      <c r="Q13" t="str">
        <f>[4]Sheet2!B114</f>
        <v>Dialogs</v>
      </c>
      <c r="R13">
        <f>[4]Sheet2!C114</f>
        <v>1</v>
      </c>
      <c r="AB13" t="str">
        <f>[4]Sheet2!E224</f>
        <v>EmbeddedRes/CodeSite/Nyx/Nyx/NyxMsg.hpp</v>
      </c>
      <c r="AC13">
        <f>[4]Sheet2!F224</f>
        <v>1</v>
      </c>
    </row>
    <row r="14" spans="1:29" x14ac:dyDescent="0.2">
      <c r="N14" t="str">
        <f>[4]Sheet2!B69</f>
        <v>Sources</v>
      </c>
      <c r="O14">
        <f>[4]Sheet2!C69</f>
        <v>1</v>
      </c>
      <c r="Q14" t="str">
        <f>[4]Sheet2!B121</f>
        <v>Nyx</v>
      </c>
      <c r="R14">
        <f>[4]Sheet2!C121</f>
        <v>3</v>
      </c>
      <c r="AB14" t="str">
        <f>[4]Sheet2!E227</f>
        <v>EmbeddedRes/CodeSite/Nyx/Nyx/NyxEvent.hpp</v>
      </c>
      <c r="AC14">
        <f>[4]Sheet2!F227</f>
        <v>2</v>
      </c>
    </row>
    <row r="15" spans="1:29" x14ac:dyDescent="0.2">
      <c r="N15" t="str">
        <f>[4]Sheet2!B70</f>
        <v>Config</v>
      </c>
      <c r="O15">
        <f>[4]Sheet2!C70</f>
        <v>1</v>
      </c>
      <c r="Q15" t="str">
        <f>[4]Sheet2!B125</f>
        <v>NyxWebSvr</v>
      </c>
      <c r="R15">
        <f>[4]Sheet2!C125</f>
        <v>4</v>
      </c>
      <c r="AB15" t="str">
        <f>[4]Sheet2!E230</f>
        <v>EmbeddedRes/CodeSite/Nyx/Nyx/NyxException.hpp</v>
      </c>
      <c r="AC15">
        <f>[4]Sheet2!F230</f>
        <v>2</v>
      </c>
    </row>
    <row r="16" spans="1:29" x14ac:dyDescent="0.2">
      <c r="Q16" t="str">
        <f>[4]Sheet2!B126</f>
        <v>NyxNet</v>
      </c>
      <c r="R16">
        <f>[4]Sheet2!C126</f>
        <v>3</v>
      </c>
      <c r="AB16" t="str">
        <f>[4]Sheet2!E234</f>
        <v>EmbeddedRes/CodeSite/Nyx/Nyx/NyxConsoleTraceOutput.hpp</v>
      </c>
      <c r="AC16">
        <f>[4]Sheet2!F234</f>
        <v>2</v>
      </c>
    </row>
    <row r="17" spans="10:29" x14ac:dyDescent="0.2">
      <c r="Q17" t="str">
        <f>[4]Sheet2!B187</f>
        <v>StatusUpdaters</v>
      </c>
      <c r="R17">
        <f>[4]Sheet2!C187</f>
        <v>1</v>
      </c>
      <c r="AB17" t="str">
        <f>[4]Sheet2!E237</f>
        <v>EmbeddedRes/CodeSite/Nyx/Nyx/NyxResException.hpp</v>
      </c>
      <c r="AC17">
        <f>[4]Sheet2!F237</f>
        <v>1</v>
      </c>
    </row>
    <row r="18" spans="10:29" x14ac:dyDescent="0.2">
      <c r="AB18" t="str">
        <f>[4]Sheet2!E257</f>
        <v>EmbeddedRes/CodeSite/Nyx/Nyx/NyxWebSvr/HttpServer.hpp</v>
      </c>
      <c r="AC18">
        <f>[4]Sheet2!F257</f>
        <v>1</v>
      </c>
    </row>
    <row r="19" spans="10:29" x14ac:dyDescent="0.2">
      <c r="J19" s="15" t="s">
        <v>33</v>
      </c>
      <c r="K19" s="15"/>
      <c r="L19" s="15">
        <f>SUM(L9:L12)</f>
        <v>8</v>
      </c>
      <c r="M19" s="15"/>
      <c r="N19" s="15"/>
      <c r="O19" s="15">
        <f>SUM(O9:O15)</f>
        <v>7</v>
      </c>
      <c r="P19" s="15"/>
      <c r="Q19" s="15"/>
      <c r="R19" s="15">
        <f>SUM(R9:R17)</f>
        <v>22</v>
      </c>
      <c r="AB19" t="str">
        <f>[4]Sheet2!E260</f>
        <v>EmbeddedRes/CodeSite/Nyx/Nyx/NyxWebSvr/HttpsServer.hpp</v>
      </c>
      <c r="AC19">
        <f>[4]Sheet2!F260</f>
        <v>1</v>
      </c>
    </row>
    <row r="20" spans="10:29" x14ac:dyDescent="0.2">
      <c r="AB20" t="str">
        <f>[4]Sheet2!E263</f>
        <v>EmbeddedRes/CodeSite/Nyx/Nyx/NyxWebSvr/ConnListener.hpp</v>
      </c>
      <c r="AC20">
        <f>[4]Sheet2!F263</f>
        <v>1</v>
      </c>
    </row>
    <row r="21" spans="10:29" x14ac:dyDescent="0.2">
      <c r="AB21" t="str">
        <f>[4]Sheet2!E268</f>
        <v>EmbeddedRes/CodeSite/Nyx/Nyx/NyxWString.hpp</v>
      </c>
      <c r="AC21">
        <f>[4]Sheet2!F268</f>
        <v>1</v>
      </c>
    </row>
    <row r="22" spans="10:29" x14ac:dyDescent="0.2">
      <c r="AB22" t="str">
        <f>[4]Sheet2!E277</f>
        <v>EmbeddedRes/CodeSite/Nyx/NyxTraceViewer/QtTraceClient/Sources/StatusUpdaters/StatusUpdater.hpp</v>
      </c>
      <c r="AC22">
        <f>[4]Sheet2!F277</f>
        <v>1</v>
      </c>
    </row>
    <row r="24" spans="10:29" x14ac:dyDescent="0.2">
      <c r="U24" s="15" t="s">
        <v>33</v>
      </c>
      <c r="V24" s="15"/>
      <c r="W24" s="15">
        <f>SUM(W9:W10)</f>
        <v>2</v>
      </c>
      <c r="X24" s="15"/>
      <c r="Y24" s="15"/>
      <c r="Z24" s="15">
        <f>SUM(Z9:Z12)</f>
        <v>4</v>
      </c>
      <c r="AA24" s="15"/>
      <c r="AB24" s="15"/>
      <c r="AC24" s="15">
        <f>SUM(AC9:AC22)</f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AC21"/>
  <sheetViews>
    <sheetView showRuler="0" topLeftCell="D1" workbookViewId="0">
      <selection activeCell="R21" sqref="R21"/>
    </sheetView>
  </sheetViews>
  <sheetFormatPr baseColWidth="10" defaultRowHeight="16" x14ac:dyDescent="0.2"/>
  <cols>
    <col min="1" max="1" width="30" bestFit="1" customWidth="1"/>
    <col min="2" max="2" width="14.6640625" bestFit="1" customWidth="1"/>
    <col min="3" max="3" width="16" customWidth="1"/>
    <col min="4" max="4" width="15.6640625" customWidth="1"/>
    <col min="5" max="5" width="17.1640625" customWidth="1"/>
    <col min="9" max="9" width="12.6640625" bestFit="1" customWidth="1"/>
    <col min="11" max="11" width="13.83203125" bestFit="1" customWidth="1"/>
    <col min="14" max="14" width="13.83203125" bestFit="1" customWidth="1"/>
    <col min="17" max="17" width="26.6640625" bestFit="1" customWidth="1"/>
    <col min="22" max="22" width="97" bestFit="1" customWidth="1"/>
    <col min="25" max="25" width="79" bestFit="1" customWidth="1"/>
    <col min="28" max="28" width="87.1640625" bestFit="1" customWidth="1"/>
  </cols>
  <sheetData>
    <row r="1" spans="1:29" s="2" customFormat="1" ht="21" thickBot="1" x14ac:dyDescent="0.3">
      <c r="A1" s="2" t="s">
        <v>0</v>
      </c>
      <c r="B1" s="2" t="s">
        <v>18</v>
      </c>
      <c r="D1" s="2" t="s">
        <v>19</v>
      </c>
      <c r="I1" s="2" t="s">
        <v>20</v>
      </c>
    </row>
    <row r="2" spans="1:29" ht="17" thickTop="1" x14ac:dyDescent="0.2"/>
    <row r="4" spans="1:29" ht="23" x14ac:dyDescent="0.25">
      <c r="A4" s="18" t="s">
        <v>29</v>
      </c>
      <c r="J4" s="13" t="s">
        <v>30</v>
      </c>
      <c r="K4" s="13"/>
      <c r="L4" s="13"/>
      <c r="M4" s="13"/>
      <c r="N4" s="13"/>
      <c r="O4" s="13"/>
      <c r="P4" s="13"/>
      <c r="Q4" s="13"/>
      <c r="R4" s="13"/>
      <c r="U4" s="13" t="s">
        <v>35</v>
      </c>
    </row>
    <row r="5" spans="1:29" ht="23" x14ac:dyDescent="0.25">
      <c r="A5" s="18"/>
    </row>
    <row r="6" spans="1:29" s="19" customFormat="1" ht="18" thickBot="1" x14ac:dyDescent="0.25">
      <c r="A6" s="7" t="s">
        <v>3</v>
      </c>
      <c r="B6" s="7"/>
      <c r="C6" s="7" t="s">
        <v>4</v>
      </c>
      <c r="D6" s="7" t="s">
        <v>5</v>
      </c>
      <c r="E6" s="7" t="s">
        <v>8</v>
      </c>
      <c r="F6" s="7" t="s">
        <v>12</v>
      </c>
      <c r="K6" s="19" t="s">
        <v>2</v>
      </c>
      <c r="N6" s="19" t="s">
        <v>27</v>
      </c>
      <c r="Q6" s="19" t="s">
        <v>28</v>
      </c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 s="6">
        <v>1</v>
      </c>
      <c r="C8" s="8">
        <v>0.56513888888888886</v>
      </c>
      <c r="D8" s="8">
        <v>0.56806712962962969</v>
      </c>
      <c r="E8" s="8">
        <f>D8-C8</f>
        <v>2.9282407407408284E-3</v>
      </c>
      <c r="F8" s="10"/>
    </row>
    <row r="9" spans="1:29" x14ac:dyDescent="0.2">
      <c r="A9" s="6"/>
      <c r="C9" s="10"/>
      <c r="D9" s="10"/>
      <c r="E9" s="10"/>
      <c r="F9" s="10"/>
      <c r="K9" s="17" t="s">
        <v>38</v>
      </c>
      <c r="L9" s="17">
        <v>2</v>
      </c>
      <c r="N9" s="17" t="s">
        <v>38</v>
      </c>
      <c r="O9" s="17">
        <v>1</v>
      </c>
      <c r="Q9" s="17" t="s">
        <v>38</v>
      </c>
      <c r="R9" s="17">
        <v>1</v>
      </c>
      <c r="V9" t="str">
        <f>[5]Sheet2!E340</f>
        <v>EmbeddedRes/CodeSite/Nyx/NyxTraceViewer/QtTraceClient/Sources/MainWindow/ViewPage.hpp</v>
      </c>
      <c r="W9">
        <f>[5]Sheet2!F340</f>
        <v>5</v>
      </c>
      <c r="Y9" t="str">
        <f>[5]Sheet2!E503</f>
        <v>EmbeddedRes/CodeSite/Nyx/NyxTraceViewer/QtTraceClient/Sources/Config/ConfigReader.hpp</v>
      </c>
      <c r="Z9">
        <f>[5]Sheet2!F503</f>
        <v>1</v>
      </c>
      <c r="AB9" t="str">
        <f>[5]Sheet2!E601</f>
        <v>EmbeddedRes/CodeSite/Nyx/NyxTraceViewer/QtTraceClient/Sources/MainWindow/ViewPage.hpp</v>
      </c>
      <c r="AC9">
        <f>[5]Sheet2!F601</f>
        <v>3</v>
      </c>
    </row>
    <row r="10" spans="1:29" x14ac:dyDescent="0.2">
      <c r="A10" s="6">
        <v>2</v>
      </c>
      <c r="C10" s="8">
        <v>0.56819444444444445</v>
      </c>
      <c r="D10" s="8">
        <v>0.56827546296296294</v>
      </c>
      <c r="E10" s="8">
        <f>D10-C10</f>
        <v>8.1018518518494176E-5</v>
      </c>
      <c r="F10" s="11"/>
      <c r="K10" s="17" t="s">
        <v>43</v>
      </c>
      <c r="L10" s="17">
        <v>2</v>
      </c>
      <c r="N10" s="17" t="s">
        <v>43</v>
      </c>
      <c r="O10" s="17">
        <v>1</v>
      </c>
      <c r="Q10" s="17" t="s">
        <v>39</v>
      </c>
      <c r="R10" s="17">
        <v>2</v>
      </c>
      <c r="V10" t="str">
        <f>[5]Sheet2!E402</f>
        <v>EmbeddedRes/CodeSite/Nyx/NyxTraceViewer/QtTraceClient/Sources/Config/ConfigReader.hpp</v>
      </c>
      <c r="W10">
        <f>[5]Sheet2!F402</f>
        <v>1</v>
      </c>
      <c r="AB10" t="str">
        <f>[5]Sheet2!E620</f>
        <v>EmbeddedRes/CodeSite/Nyx/NyxTraceViewer/QtTraceClient/Sources/TracesView.h</v>
      </c>
      <c r="AC10">
        <f>[5]Sheet2!F620</f>
        <v>2</v>
      </c>
    </row>
    <row r="11" spans="1:29" x14ac:dyDescent="0.2">
      <c r="A11" s="6"/>
      <c r="C11" s="10"/>
      <c r="D11" s="10"/>
      <c r="E11" s="10"/>
      <c r="F11" s="10"/>
      <c r="K11" s="17" t="s">
        <v>44</v>
      </c>
      <c r="L11" s="17">
        <v>1</v>
      </c>
      <c r="Q11" s="17" t="s">
        <v>40</v>
      </c>
      <c r="R11" s="17">
        <v>1</v>
      </c>
      <c r="V11" t="str">
        <f>[5]Sheet2!E406</f>
        <v>EmbeddedRes/CodeSite/Nyx/NyxTraceViewer/QtTraceClient/Sources/TraceClientApp.h</v>
      </c>
      <c r="W11">
        <f>[5]Sheet2!F406</f>
        <v>1</v>
      </c>
      <c r="AB11" t="str">
        <f>[5]Sheet2!E649</f>
        <v>EmbeddedRes/CodeSite/Nyx/NyxTraceViewer/QtTraceClient/Sources/Dialogs/NewDocumentDlg.hpp</v>
      </c>
      <c r="AC11">
        <f>[5]Sheet2!F649</f>
        <v>2</v>
      </c>
    </row>
    <row r="12" spans="1:29" x14ac:dyDescent="0.2">
      <c r="A12" s="6">
        <v>3</v>
      </c>
      <c r="C12" s="12">
        <v>0.56842592592592589</v>
      </c>
      <c r="D12" s="12">
        <v>0.56949074074074069</v>
      </c>
      <c r="E12" s="12">
        <f>D12-C12</f>
        <v>1.0648148148147962E-3</v>
      </c>
      <c r="F12" s="10"/>
      <c r="K12" s="17" t="s">
        <v>39</v>
      </c>
      <c r="L12" s="17">
        <v>1</v>
      </c>
      <c r="Q12" s="17" t="s">
        <v>41</v>
      </c>
      <c r="R12" s="17">
        <v>1</v>
      </c>
      <c r="V12" t="str">
        <f>[5]Sheet2!E410</f>
        <v>EmbeddedRes/CodeSite/Nyx/NyxTraceViewer/QtTraceClient/Sources/ChannelsMgnt/CChannelTreeItemDelegate.hpp</v>
      </c>
      <c r="W12">
        <f>[5]Sheet2!F410</f>
        <v>1</v>
      </c>
      <c r="AB12" t="str">
        <f>[5]Sheet2!E662</f>
        <v>EmbeddedRes/CodeSite/Nyx/NyxTraceViewer/QtTraceClient/Sources/StatusUpdaters/StatusUpdater.hpp</v>
      </c>
      <c r="AC12">
        <f>[5]Sheet2!F662</f>
        <v>1</v>
      </c>
    </row>
    <row r="13" spans="1:29" x14ac:dyDescent="0.2">
      <c r="K13" s="17" t="s">
        <v>40</v>
      </c>
      <c r="L13" s="17">
        <v>1</v>
      </c>
      <c r="Q13" s="17" t="s">
        <v>42</v>
      </c>
      <c r="R13" s="17">
        <v>1</v>
      </c>
      <c r="V13" t="str">
        <f>[5]Sheet2!E464</f>
        <v>EmbeddedRes/CodeSite/Nyx/Nyx/NyxUtf8String.hpp</v>
      </c>
      <c r="W13">
        <f>[5]Sheet2!F464</f>
        <v>1</v>
      </c>
    </row>
    <row r="14" spans="1:29" x14ac:dyDescent="0.2">
      <c r="K14" s="17" t="s">
        <v>45</v>
      </c>
      <c r="L14" s="17">
        <v>1</v>
      </c>
    </row>
    <row r="15" spans="1:29" x14ac:dyDescent="0.2">
      <c r="K15" s="17" t="s">
        <v>46</v>
      </c>
      <c r="L15" s="17">
        <v>1</v>
      </c>
      <c r="U15" s="15" t="s">
        <v>33</v>
      </c>
      <c r="V15" s="15"/>
      <c r="W15" s="15">
        <f>SUM(W9:W13)</f>
        <v>9</v>
      </c>
      <c r="X15" s="15"/>
      <c r="Y15" s="15"/>
      <c r="Z15" s="15">
        <f>SUM(Z9:Z13)</f>
        <v>1</v>
      </c>
      <c r="AA15" s="15"/>
      <c r="AB15" s="15"/>
      <c r="AC15" s="15">
        <f>SUM(AC9:AC12)</f>
        <v>8</v>
      </c>
    </row>
    <row r="16" spans="1:29" x14ac:dyDescent="0.2">
      <c r="K16" s="17" t="s">
        <v>47</v>
      </c>
      <c r="L16" s="17">
        <v>1</v>
      </c>
    </row>
    <row r="17" spans="10:18" x14ac:dyDescent="0.2">
      <c r="K17" s="17" t="s">
        <v>48</v>
      </c>
      <c r="L17" s="17">
        <v>1</v>
      </c>
    </row>
    <row r="18" spans="10:18" x14ac:dyDescent="0.2">
      <c r="K18" s="17" t="s">
        <v>49</v>
      </c>
      <c r="L18" s="17">
        <v>1</v>
      </c>
    </row>
    <row r="19" spans="10:18" x14ac:dyDescent="0.2">
      <c r="K19" s="17" t="s">
        <v>50</v>
      </c>
      <c r="L19" s="17">
        <v>1</v>
      </c>
    </row>
    <row r="21" spans="10:18" x14ac:dyDescent="0.2">
      <c r="J21" s="15" t="s">
        <v>33</v>
      </c>
      <c r="K21" s="15"/>
      <c r="L21" s="15">
        <f>SUM(L9:L19)</f>
        <v>13</v>
      </c>
      <c r="M21" s="15"/>
      <c r="N21" s="15"/>
      <c r="O21" s="15">
        <f>SUM(O9:O19)</f>
        <v>2</v>
      </c>
      <c r="P21" s="15"/>
      <c r="Q21" s="15"/>
      <c r="R21" s="15">
        <f>SUM(R9:R16)</f>
        <v>6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AC20"/>
  <sheetViews>
    <sheetView showRuler="0" workbookViewId="0">
      <selection activeCell="R19" sqref="R19"/>
    </sheetView>
  </sheetViews>
  <sheetFormatPr baseColWidth="10" defaultRowHeight="16" x14ac:dyDescent="0.2"/>
  <cols>
    <col min="1" max="1" width="30" bestFit="1" customWidth="1"/>
    <col min="3" max="3" width="13.83203125" customWidth="1"/>
    <col min="4" max="4" width="15.6640625" customWidth="1"/>
    <col min="6" max="6" width="13.6640625" customWidth="1"/>
    <col min="9" max="9" width="12.6640625" bestFit="1" customWidth="1"/>
    <col min="11" max="11" width="13.83203125" bestFit="1" customWidth="1"/>
    <col min="14" max="14" width="13.83203125" bestFit="1" customWidth="1"/>
    <col min="17" max="17" width="13.83203125" bestFit="1" customWidth="1"/>
    <col min="22" max="22" width="44.1640625" bestFit="1" customWidth="1"/>
    <col min="25" max="25" width="79" bestFit="1" customWidth="1"/>
    <col min="28" max="28" width="106.33203125" bestFit="1" customWidth="1"/>
  </cols>
  <sheetData>
    <row r="1" spans="1:29" s="2" customFormat="1" ht="21" thickBot="1" x14ac:dyDescent="0.3">
      <c r="A1" s="2" t="s">
        <v>0</v>
      </c>
      <c r="B1" s="2" t="s">
        <v>18</v>
      </c>
      <c r="D1" s="2" t="s">
        <v>24</v>
      </c>
      <c r="I1" s="2" t="s">
        <v>22</v>
      </c>
    </row>
    <row r="2" spans="1:29" ht="17" thickTop="1" x14ac:dyDescent="0.2"/>
    <row r="4" spans="1:29" ht="23" x14ac:dyDescent="0.25">
      <c r="A4" s="18" t="s">
        <v>29</v>
      </c>
      <c r="J4" s="13" t="s">
        <v>30</v>
      </c>
      <c r="K4" s="13"/>
      <c r="L4" s="13"/>
      <c r="M4" s="13"/>
      <c r="N4" s="13"/>
      <c r="O4" s="13"/>
      <c r="P4" s="13"/>
      <c r="Q4" s="13"/>
      <c r="R4" s="13"/>
      <c r="U4" s="13" t="s">
        <v>35</v>
      </c>
    </row>
    <row r="6" spans="1:29" ht="18" thickBot="1" x14ac:dyDescent="0.25">
      <c r="A6" s="1" t="s">
        <v>3</v>
      </c>
      <c r="B6" s="1"/>
      <c r="C6" s="1" t="s">
        <v>4</v>
      </c>
      <c r="D6" s="1" t="s">
        <v>5</v>
      </c>
      <c r="E6" s="1" t="s">
        <v>8</v>
      </c>
      <c r="F6" s="1" t="s">
        <v>12</v>
      </c>
      <c r="J6" s="19"/>
      <c r="K6" s="19" t="s">
        <v>2</v>
      </c>
      <c r="L6" s="19"/>
      <c r="M6" s="19"/>
      <c r="N6" s="19" t="s">
        <v>27</v>
      </c>
      <c r="O6" s="19"/>
      <c r="P6" s="19"/>
      <c r="Q6" s="19" t="s">
        <v>28</v>
      </c>
      <c r="R6" s="19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J7" s="14"/>
      <c r="K7" s="14" t="s">
        <v>31</v>
      </c>
      <c r="L7" s="14" t="s">
        <v>32</v>
      </c>
      <c r="M7" s="14"/>
      <c r="N7" s="14" t="s">
        <v>31</v>
      </c>
      <c r="O7" s="14" t="s">
        <v>32</v>
      </c>
      <c r="P7" s="14"/>
      <c r="Q7" s="14" t="s">
        <v>31</v>
      </c>
      <c r="R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 s="6">
        <v>1</v>
      </c>
      <c r="C8" s="8">
        <v>0.59342592592592591</v>
      </c>
      <c r="D8" s="8">
        <v>0.59361111111111109</v>
      </c>
      <c r="E8" s="8">
        <f>D8-C8</f>
        <v>1.8518518518517713E-4</v>
      </c>
      <c r="F8" s="10"/>
    </row>
    <row r="9" spans="1:29" x14ac:dyDescent="0.2">
      <c r="A9" s="6"/>
      <c r="C9" s="10"/>
      <c r="D9" s="10"/>
      <c r="E9" s="10"/>
      <c r="F9" s="10"/>
      <c r="K9" s="17" t="s">
        <v>49</v>
      </c>
      <c r="L9" s="17">
        <v>1</v>
      </c>
      <c r="M9" s="17"/>
      <c r="N9" s="17" t="s">
        <v>49</v>
      </c>
      <c r="O9" s="17">
        <v>1</v>
      </c>
      <c r="P9" s="17"/>
      <c r="Q9" s="17" t="s">
        <v>38</v>
      </c>
      <c r="R9" s="17">
        <v>2</v>
      </c>
      <c r="V9" t="str">
        <f>[6]Sheet2!E52</f>
        <v>EmbeddedRes/CodeSite/Nyx/Nyx/NyxUtf8String.hpp</v>
      </c>
      <c r="W9">
        <f>[6]Sheet2!F52</f>
        <v>1</v>
      </c>
      <c r="Y9" t="str">
        <f>[6]Sheet2!E211</f>
        <v>EmbeddedRes/CodeSite/Nyx/NyxTraceViewer/QtTraceClient/Sources/AppSettings.hpp</v>
      </c>
      <c r="Z9">
        <f>[6]Sheet2!F211</f>
        <v>1</v>
      </c>
      <c r="AB9" t="str">
        <f>[6]Sheet2!E345</f>
        <v>EmbeddedRes/CodeSite/Nyx/NyxTraceViewer/QtTraceClient/Sources/MainWindow/ViewPage.hpp</v>
      </c>
      <c r="AC9">
        <f>[6]Sheet2!F345</f>
        <v>1</v>
      </c>
    </row>
    <row r="10" spans="1:29" x14ac:dyDescent="0.2">
      <c r="A10" s="6">
        <v>2</v>
      </c>
      <c r="C10" s="8">
        <v>0.59371527777777777</v>
      </c>
      <c r="D10" s="8">
        <v>0.5947337962962963</v>
      </c>
      <c r="E10" s="8">
        <f>D10-C10</f>
        <v>1.0185185185185297E-3</v>
      </c>
      <c r="F10" s="11"/>
      <c r="K10" s="17" t="s">
        <v>50</v>
      </c>
      <c r="L10" s="17">
        <v>1</v>
      </c>
      <c r="M10" s="17"/>
      <c r="N10" s="17" t="s">
        <v>51</v>
      </c>
      <c r="O10" s="17">
        <v>1</v>
      </c>
      <c r="P10" s="17"/>
      <c r="Q10" s="17" t="s">
        <v>39</v>
      </c>
      <c r="R10" s="17">
        <v>2</v>
      </c>
      <c r="Y10" t="str">
        <f>[6]Sheet2!E215</f>
        <v>EmbeddedRes/CodeSite/Nyx/NyxTraceViewer/QtTraceClient/Sources/Config/ConfigReader.hpp</v>
      </c>
      <c r="Z10">
        <f>[6]Sheet2!F215</f>
        <v>1</v>
      </c>
      <c r="AB10" t="str">
        <f>[6]Sheet2!E349</f>
        <v>EmbeddedRes/CodeSite/Nyx/NyxTraceViewer/QtTraceClient/Sources/Dialogs/AboutDlg.h</v>
      </c>
      <c r="AC10">
        <f>[6]Sheet2!F349</f>
        <v>1</v>
      </c>
    </row>
    <row r="11" spans="1:29" x14ac:dyDescent="0.2">
      <c r="A11" s="6"/>
      <c r="C11" s="10"/>
      <c r="D11" s="10"/>
      <c r="E11" s="10"/>
      <c r="F11" s="10"/>
      <c r="K11" s="17"/>
      <c r="L11" s="17"/>
      <c r="M11" s="17"/>
      <c r="N11" s="17" t="s">
        <v>47</v>
      </c>
      <c r="O11" s="17">
        <v>1</v>
      </c>
      <c r="P11" s="17"/>
      <c r="Q11" s="17" t="s">
        <v>43</v>
      </c>
      <c r="R11" s="17">
        <v>1</v>
      </c>
      <c r="AB11" t="str">
        <f>[6]Sheet2!E361</f>
        <v>EmbeddedRes/CodeSite/Nyx/NyxTraceViewer/QtTraceClient/Sources/WindowsManager.hpp</v>
      </c>
      <c r="AC11">
        <f>[6]Sheet2!F361</f>
        <v>1</v>
      </c>
    </row>
    <row r="12" spans="1:29" x14ac:dyDescent="0.2">
      <c r="A12" s="6">
        <v>3</v>
      </c>
      <c r="C12" s="12">
        <v>0.59490740740740744</v>
      </c>
      <c r="D12" s="12">
        <v>0.59666666666666668</v>
      </c>
      <c r="E12" s="12">
        <f>D12-C12</f>
        <v>1.7592592592592382E-3</v>
      </c>
      <c r="F12" s="10"/>
      <c r="K12" s="17"/>
      <c r="L12" s="17"/>
      <c r="M12" s="17"/>
      <c r="N12" s="17" t="s">
        <v>48</v>
      </c>
      <c r="O12" s="17">
        <v>1</v>
      </c>
      <c r="P12" s="17"/>
      <c r="Q12" s="17" t="s">
        <v>44</v>
      </c>
      <c r="R12" s="17">
        <v>1</v>
      </c>
      <c r="AB12" t="str">
        <f>[6]Sheet2!E365</f>
        <v>EmbeddedRes/CodeSite/Nyx/NyxTraceViewer/QtTraceClient/Sources/TracesWindow.hpp</v>
      </c>
      <c r="AC12">
        <f>[6]Sheet2!F365</f>
        <v>1</v>
      </c>
    </row>
    <row r="13" spans="1:29" x14ac:dyDescent="0.2">
      <c r="K13" s="17"/>
      <c r="L13" s="17"/>
      <c r="M13" s="17"/>
      <c r="N13" s="17" t="s">
        <v>52</v>
      </c>
      <c r="O13" s="17">
        <v>1</v>
      </c>
      <c r="P13" s="17"/>
      <c r="Q13" s="17" t="s">
        <v>49</v>
      </c>
      <c r="R13" s="17">
        <v>1</v>
      </c>
      <c r="AB13" t="str">
        <f>[6]Sheet2!E369</f>
        <v>EmbeddedRes/CodeSite/Nyx/NyxTraceViewer/QtTraceClient/Sources/Panels/SettingsPanel.h</v>
      </c>
      <c r="AC13">
        <f>[6]Sheet2!F369</f>
        <v>1</v>
      </c>
    </row>
    <row r="14" spans="1:29" x14ac:dyDescent="0.2">
      <c r="K14" s="17"/>
      <c r="L14" s="17"/>
      <c r="M14" s="17"/>
      <c r="N14" s="17" t="s">
        <v>46</v>
      </c>
      <c r="O14" s="17">
        <v>1</v>
      </c>
      <c r="P14" s="17"/>
      <c r="Q14" s="17"/>
      <c r="R14" s="17"/>
      <c r="AB14" t="str">
        <f>[6]Sheet2!E384</f>
        <v>EmbeddedRes/CodeSite/Nyx/NyxTraceViewer/TraceClientCore/include/TracesGroupMgr.hpp</v>
      </c>
      <c r="AC14">
        <f>[6]Sheet2!F384</f>
        <v>3</v>
      </c>
    </row>
    <row r="15" spans="1:29" x14ac:dyDescent="0.2">
      <c r="K15" s="17"/>
      <c r="L15" s="17"/>
      <c r="M15" s="17"/>
      <c r="N15" s="17" t="s">
        <v>44</v>
      </c>
      <c r="O15" s="17">
        <v>1</v>
      </c>
      <c r="P15" s="17"/>
      <c r="Q15" s="17"/>
      <c r="R15" s="17"/>
      <c r="AB15" t="str">
        <f>[6]Sheet2!E417</f>
        <v>EmbeddedRes/CodeSite/Nyx/NyxTraceViewer/QtTraceClient/Sources/Dialogs/NewViewDlg.hpp</v>
      </c>
      <c r="AC15">
        <f>[6]Sheet2!F417</f>
        <v>1</v>
      </c>
    </row>
    <row r="16" spans="1:29" x14ac:dyDescent="0.2">
      <c r="K16" s="17"/>
      <c r="L16" s="17"/>
      <c r="M16" s="17"/>
      <c r="N16" s="17" t="s">
        <v>38</v>
      </c>
      <c r="O16" s="17">
        <v>1</v>
      </c>
      <c r="P16" s="17"/>
      <c r="Q16" s="17"/>
      <c r="R16" s="17"/>
      <c r="AB16" t="str">
        <f>[6]Sheet2!E421</f>
        <v>EmbeddedRes/CodeSite/Nyx/NyxTraceViewer/QtTraceClient/Sources/Dialogs/NewDocumentDlg.hpp</v>
      </c>
      <c r="AC16">
        <f>[6]Sheet2!F421</f>
        <v>1</v>
      </c>
    </row>
    <row r="17" spans="10:29" x14ac:dyDescent="0.2">
      <c r="K17" s="17"/>
      <c r="L17" s="17"/>
      <c r="M17" s="17"/>
      <c r="N17" s="17" t="s">
        <v>43</v>
      </c>
      <c r="O17" s="17">
        <v>1</v>
      </c>
      <c r="P17" s="17"/>
      <c r="Q17" s="17"/>
      <c r="R17" s="17"/>
      <c r="AB17" t="str">
        <f>[6]Sheet2!E425</f>
        <v>EmbeddedRes/CodeSite/Nyx/NyxTraceViewer/QtTraceClient/Sources/ChannelsMgnt/CClearChannelContentConfirmationDlg.hpp</v>
      </c>
      <c r="AC17">
        <f>[6]Sheet2!F425</f>
        <v>1</v>
      </c>
    </row>
    <row r="18" spans="10:29" x14ac:dyDescent="0.2">
      <c r="AB18" t="str">
        <f>[6]Sheet2!E429</f>
        <v>EmbeddedRes/CodeSite/Nyx/NyxTraceViewer/QtTraceClient/Sources/StatusUpdaters/StatusUpdater.hpp</v>
      </c>
      <c r="AC18">
        <f>[6]Sheet2!F429</f>
        <v>1</v>
      </c>
    </row>
    <row r="19" spans="10:29" x14ac:dyDescent="0.2">
      <c r="J19" s="15" t="s">
        <v>33</v>
      </c>
      <c r="K19" s="15"/>
      <c r="L19" s="15">
        <f>SUM(L9:L17)</f>
        <v>2</v>
      </c>
      <c r="M19" s="15"/>
      <c r="N19" s="15"/>
      <c r="O19" s="15">
        <f>SUM(O9:O17)</f>
        <v>9</v>
      </c>
      <c r="P19" s="15"/>
      <c r="Q19" s="15"/>
      <c r="R19" s="15">
        <f>SUM(R9:R14)</f>
        <v>7</v>
      </c>
    </row>
    <row r="20" spans="10:29" x14ac:dyDescent="0.2">
      <c r="U20" s="15" t="s">
        <v>33</v>
      </c>
      <c r="V20" s="15"/>
      <c r="W20" s="15">
        <f>SUM(W9:W18)</f>
        <v>1</v>
      </c>
      <c r="X20" s="15"/>
      <c r="Y20" s="15"/>
      <c r="Z20" s="15">
        <f>SUM(Z9:Z18)</f>
        <v>2</v>
      </c>
      <c r="AA20" s="15"/>
      <c r="AB20" s="15"/>
      <c r="AC20" s="15">
        <f>SUM(AC9:AC18)</f>
        <v>12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AC16"/>
  <sheetViews>
    <sheetView showRuler="0" topLeftCell="B1" workbookViewId="0">
      <selection activeCell="Q16" sqref="Q16"/>
    </sheetView>
  </sheetViews>
  <sheetFormatPr baseColWidth="10" defaultRowHeight="16" x14ac:dyDescent="0.2"/>
  <cols>
    <col min="1" max="1" width="30" bestFit="1" customWidth="1"/>
    <col min="3" max="3" width="16.1640625" customWidth="1"/>
    <col min="4" max="4" width="16.33203125" customWidth="1"/>
    <col min="5" max="5" width="15.1640625" customWidth="1"/>
    <col min="9" max="9" width="12.6640625" bestFit="1" customWidth="1"/>
    <col min="10" max="10" width="30.6640625" bestFit="1" customWidth="1"/>
    <col min="13" max="13" width="13.83203125" bestFit="1" customWidth="1"/>
    <col min="16" max="16" width="13.83203125" bestFit="1" customWidth="1"/>
  </cols>
  <sheetData>
    <row r="1" spans="1:29" s="2" customFormat="1" ht="21" thickBot="1" x14ac:dyDescent="0.3">
      <c r="A1" s="2" t="s">
        <v>0</v>
      </c>
      <c r="B1" s="2" t="s">
        <v>18</v>
      </c>
      <c r="D1" s="2" t="s">
        <v>25</v>
      </c>
      <c r="I1" s="2" t="s">
        <v>21</v>
      </c>
    </row>
    <row r="2" spans="1:29" ht="17" thickTop="1" x14ac:dyDescent="0.2"/>
    <row r="4" spans="1:29" ht="23" x14ac:dyDescent="0.25">
      <c r="A4" s="18" t="s">
        <v>29</v>
      </c>
      <c r="I4" s="13" t="s">
        <v>30</v>
      </c>
      <c r="J4" s="13"/>
      <c r="K4" s="13"/>
      <c r="L4" s="13"/>
      <c r="M4" s="13"/>
      <c r="N4" s="13"/>
      <c r="O4" s="13"/>
      <c r="P4" s="13"/>
      <c r="Q4" s="13"/>
      <c r="U4" s="13" t="s">
        <v>35</v>
      </c>
    </row>
    <row r="6" spans="1:29" ht="18" thickBot="1" x14ac:dyDescent="0.25">
      <c r="A6" s="1" t="s">
        <v>3</v>
      </c>
      <c r="B6" s="1"/>
      <c r="C6" s="1" t="s">
        <v>4</v>
      </c>
      <c r="D6" s="1" t="s">
        <v>5</v>
      </c>
      <c r="E6" s="1" t="s">
        <v>8</v>
      </c>
      <c r="F6" s="1" t="s">
        <v>12</v>
      </c>
      <c r="I6" s="19"/>
      <c r="J6" s="19" t="s">
        <v>2</v>
      </c>
      <c r="K6" s="19"/>
      <c r="L6" s="19"/>
      <c r="M6" s="19" t="s">
        <v>27</v>
      </c>
      <c r="N6" s="19"/>
      <c r="O6" s="19"/>
      <c r="P6" s="19" t="s">
        <v>28</v>
      </c>
      <c r="Q6" s="19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I7" s="14"/>
      <c r="J7" s="14" t="s">
        <v>31</v>
      </c>
      <c r="K7" s="14" t="s">
        <v>32</v>
      </c>
      <c r="L7" s="14"/>
      <c r="M7" s="14" t="s">
        <v>31</v>
      </c>
      <c r="N7" s="14" t="s">
        <v>32</v>
      </c>
      <c r="O7" s="14"/>
      <c r="P7" s="14" t="s">
        <v>31</v>
      </c>
      <c r="Q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 s="6">
        <v>1</v>
      </c>
      <c r="C8" s="8">
        <v>0.62145833333333333</v>
      </c>
      <c r="D8" s="8">
        <v>0.62268518518518523</v>
      </c>
      <c r="E8" s="8">
        <f>D8-C8</f>
        <v>1.2268518518518956E-3</v>
      </c>
      <c r="F8" s="10"/>
    </row>
    <row r="9" spans="1:29" x14ac:dyDescent="0.2">
      <c r="A9" s="6"/>
      <c r="C9" s="10"/>
      <c r="D9" s="10"/>
      <c r="E9" s="10"/>
      <c r="F9" s="10"/>
      <c r="J9" t="str">
        <f>[7]Sheet2!B11</f>
        <v>NyxWebSvr</v>
      </c>
      <c r="K9">
        <f>[7]Sheet2!C11</f>
        <v>1</v>
      </c>
      <c r="M9" t="str">
        <f>[7]Sheet2!B102</f>
        <v>NyxWebSvr</v>
      </c>
      <c r="N9">
        <f>[7]Sheet2!C102</f>
        <v>1</v>
      </c>
      <c r="P9" t="str">
        <f>[7]Sheet2!B185</f>
        <v>TraceClient</v>
      </c>
      <c r="Q9">
        <f>[7]Sheet2!C185</f>
        <v>2</v>
      </c>
      <c r="V9" t="str">
        <f>[7]Sheet2!E58</f>
        <v>EmbeddedRes/CodeSite/Nyx/Nyx/NyxWebSvr/HttpHandler.hpp</v>
      </c>
      <c r="W9">
        <f>[7]Sheet2!F58</f>
        <v>1</v>
      </c>
      <c r="Y9" t="str">
        <f>[7]Sheet2!E171</f>
        <v>EmbeddedRes/CodeSite/Nyx/NyxTraceViewer/QtTraceClient/Sources/Config/ConfigReader.hpp</v>
      </c>
      <c r="Z9">
        <f>[7]Sheet2!F171</f>
        <v>1</v>
      </c>
      <c r="AB9" t="str">
        <f>[7]Sheet2!E219</f>
        <v>EmbeddedRes/CodeSite/Nyx/NyxTraceViewer/QtTraceClient/Sources/WindowsManager.hpp</v>
      </c>
      <c r="AC9">
        <f>[7]Sheet2!F219</f>
        <v>1</v>
      </c>
    </row>
    <row r="10" spans="1:29" x14ac:dyDescent="0.2">
      <c r="A10" s="6">
        <v>2</v>
      </c>
      <c r="C10" s="8">
        <v>0.6227314814814815</v>
      </c>
      <c r="D10" s="8">
        <v>0.62349537037037039</v>
      </c>
      <c r="E10" s="8">
        <f>D10-C10</f>
        <v>7.6388888888889728E-4</v>
      </c>
      <c r="F10" s="11"/>
      <c r="J10" t="str">
        <f>[7]Sheet2!B19</f>
        <v>NyxNet</v>
      </c>
      <c r="K10">
        <f>[7]Sheet2!C19</f>
        <v>1</v>
      </c>
      <c r="M10" t="str">
        <f>[7]Sheet2!B106</f>
        <v>TraceClientCore</v>
      </c>
      <c r="N10">
        <f>[7]Sheet2!C106</f>
        <v>2</v>
      </c>
      <c r="P10" t="str">
        <f>[7]Sheet2!B188</f>
        <v>TraceClient - App</v>
      </c>
      <c r="Q10">
        <f>[7]Sheet2!C188</f>
        <v>1</v>
      </c>
      <c r="V10" t="str">
        <f>[7]Sheet2!E69</f>
        <v>EmbeddedRes/CodeSite/Nyx/Nyx/NyxNet/NyxNetNxStreamRW.hpp</v>
      </c>
      <c r="W10">
        <f>[7]Sheet2!F69</f>
        <v>1</v>
      </c>
      <c r="AB10" t="str">
        <f>[7]Sheet2!E230</f>
        <v>EmbeddedRes/CodeSite/Nyx/NyxTraceViewer/QtTraceClient/Sources/StatusUpdaters/StatusUpdater.hpp</v>
      </c>
      <c r="AC10">
        <f>[7]Sheet2!F230</f>
        <v>1</v>
      </c>
    </row>
    <row r="11" spans="1:29" x14ac:dyDescent="0.2">
      <c r="A11" s="6"/>
      <c r="C11" s="10"/>
      <c r="D11" s="10"/>
      <c r="E11" s="10"/>
      <c r="F11" s="10"/>
      <c r="J11" t="str">
        <f>[7]Sheet2!B22</f>
        <v>NyxNet - Nx Communication Layer</v>
      </c>
      <c r="K11">
        <f>[7]Sheet2!C22</f>
        <v>1</v>
      </c>
      <c r="M11" t="str">
        <f>[7]Sheet2!B110</f>
        <v>Nyx</v>
      </c>
      <c r="N11">
        <f>[7]Sheet2!C110</f>
        <v>1</v>
      </c>
      <c r="P11" t="str">
        <f>[7]Sheet2!B199</f>
        <v>TraceClient - Dialogs</v>
      </c>
      <c r="Q11">
        <f>[7]Sheet2!C199</f>
        <v>1</v>
      </c>
      <c r="V11" t="str">
        <f>[7]Sheet2!E86</f>
        <v>EmbeddedRes/CodeSite/Nyx/Nyx/NyxUtf8String.hpp</v>
      </c>
      <c r="W11">
        <f>[7]Sheet2!F86</f>
        <v>1</v>
      </c>
    </row>
    <row r="12" spans="1:29" x14ac:dyDescent="0.2">
      <c r="A12" s="6">
        <v>3</v>
      </c>
      <c r="C12" s="12">
        <v>0.62362268518518515</v>
      </c>
      <c r="D12" s="12">
        <v>0.62406249999999996</v>
      </c>
      <c r="E12" s="12">
        <f>D12-C12</f>
        <v>4.3981481481480955E-4</v>
      </c>
      <c r="F12" s="10"/>
      <c r="J12" t="str">
        <f>[7]Sheet2!B30</f>
        <v>NyxNet - Base Communication Layer</v>
      </c>
      <c r="K12">
        <f>[7]Sheet2!C30</f>
        <v>1</v>
      </c>
      <c r="M12" t="str">
        <f>[7]Sheet2!B114</f>
        <v>NyxNet</v>
      </c>
      <c r="N12">
        <f>[7]Sheet2!C114</f>
        <v>1</v>
      </c>
    </row>
    <row r="13" spans="1:29" x14ac:dyDescent="0.2">
      <c r="J13" t="str">
        <f>[7]Sheet2!B36</f>
        <v>Nyx</v>
      </c>
      <c r="K13">
        <f>[7]Sheet2!C36</f>
        <v>1</v>
      </c>
      <c r="M13" t="str">
        <f>[7]Sheet2!B122</f>
        <v>TraceClient</v>
      </c>
      <c r="N13">
        <f>[7]Sheet2!C122</f>
        <v>1</v>
      </c>
    </row>
    <row r="14" spans="1:29" x14ac:dyDescent="0.2">
      <c r="J14" t="str">
        <f>[7]Sheet2!B39</f>
        <v>Nyx - Strings</v>
      </c>
      <c r="K14">
        <f>[7]Sheet2!C39</f>
        <v>1</v>
      </c>
      <c r="M14" t="str">
        <f>[7]Sheet2!B127</f>
        <v>TraceClient - App</v>
      </c>
      <c r="N14">
        <f>[7]Sheet2!C127</f>
        <v>1</v>
      </c>
    </row>
    <row r="16" spans="1:29" x14ac:dyDescent="0.2">
      <c r="I16" s="15" t="s">
        <v>33</v>
      </c>
      <c r="J16" s="15"/>
      <c r="K16" s="15">
        <f>SUM(K9:K14)</f>
        <v>6</v>
      </c>
      <c r="L16" s="15"/>
      <c r="M16" s="15"/>
      <c r="N16" s="15">
        <f>SUM(N9:N14)</f>
        <v>7</v>
      </c>
      <c r="O16" s="15"/>
      <c r="P16" s="15"/>
      <c r="Q16" s="15">
        <f>SUM(Q9:Q11)</f>
        <v>4</v>
      </c>
      <c r="U16" s="15" t="s">
        <v>33</v>
      </c>
      <c r="V16" s="15"/>
      <c r="W16" s="15">
        <f>SUM(W9:W14)</f>
        <v>3</v>
      </c>
      <c r="X16" s="15"/>
      <c r="Y16" s="15"/>
      <c r="Z16" s="15">
        <f>SUM(Z9:Z14)</f>
        <v>1</v>
      </c>
      <c r="AA16" s="15"/>
      <c r="AB16" s="15"/>
      <c r="AC16" s="15">
        <f>SUM(AC9:AC14)</f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AC12"/>
  <sheetViews>
    <sheetView showRuler="0" workbookViewId="0">
      <selection activeCell="Q12" sqref="Q12"/>
    </sheetView>
  </sheetViews>
  <sheetFormatPr baseColWidth="10" defaultRowHeight="16" x14ac:dyDescent="0.2"/>
  <cols>
    <col min="1" max="1" width="30" bestFit="1" customWidth="1"/>
    <col min="3" max="3" width="13.5" customWidth="1"/>
    <col min="4" max="4" width="14.83203125" customWidth="1"/>
    <col min="5" max="5" width="15.5" customWidth="1"/>
    <col min="10" max="10" width="13.83203125" bestFit="1" customWidth="1"/>
    <col min="13" max="13" width="15" bestFit="1" customWidth="1"/>
    <col min="16" max="16" width="17.6640625" bestFit="1" customWidth="1"/>
  </cols>
  <sheetData>
    <row r="1" spans="1:29" s="2" customFormat="1" ht="21" thickBot="1" x14ac:dyDescent="0.3">
      <c r="A1" s="2" t="s">
        <v>0</v>
      </c>
      <c r="B1" s="2" t="s">
        <v>18</v>
      </c>
      <c r="D1" s="2" t="s">
        <v>26</v>
      </c>
      <c r="I1" s="2" t="s">
        <v>23</v>
      </c>
    </row>
    <row r="2" spans="1:29" ht="17" thickTop="1" x14ac:dyDescent="0.2"/>
    <row r="4" spans="1:29" ht="23" x14ac:dyDescent="0.25">
      <c r="A4" s="18" t="s">
        <v>29</v>
      </c>
      <c r="I4" s="13" t="s">
        <v>30</v>
      </c>
      <c r="J4" s="13"/>
      <c r="K4" s="13"/>
      <c r="L4" s="13"/>
      <c r="M4" s="13"/>
      <c r="N4" s="13"/>
      <c r="O4" s="13"/>
      <c r="P4" s="13"/>
      <c r="Q4" s="13"/>
      <c r="U4" s="13" t="s">
        <v>35</v>
      </c>
    </row>
    <row r="6" spans="1:29" ht="18" thickBot="1" x14ac:dyDescent="0.25">
      <c r="A6" s="20" t="s">
        <v>3</v>
      </c>
      <c r="B6" s="20"/>
      <c r="C6" s="20" t="s">
        <v>4</v>
      </c>
      <c r="D6" s="20" t="s">
        <v>5</v>
      </c>
      <c r="E6" s="20" t="s">
        <v>8</v>
      </c>
      <c r="F6" s="20" t="s">
        <v>12</v>
      </c>
      <c r="I6" s="19"/>
      <c r="J6" s="19" t="s">
        <v>2</v>
      </c>
      <c r="K6" s="19"/>
      <c r="L6" s="19"/>
      <c r="M6" s="19" t="s">
        <v>27</v>
      </c>
      <c r="N6" s="19"/>
      <c r="O6" s="19"/>
      <c r="P6" s="19" t="s">
        <v>28</v>
      </c>
      <c r="Q6" s="19"/>
      <c r="U6" s="1"/>
      <c r="V6" s="1" t="s">
        <v>2</v>
      </c>
      <c r="W6" s="1"/>
      <c r="X6" s="1"/>
      <c r="Y6" s="1" t="s">
        <v>27</v>
      </c>
      <c r="Z6" s="1"/>
      <c r="AA6" s="1"/>
      <c r="AB6" s="1" t="s">
        <v>28</v>
      </c>
      <c r="AC6" s="7"/>
    </row>
    <row r="7" spans="1:29" ht="18" thickTop="1" thickBot="1" x14ac:dyDescent="0.25">
      <c r="I7" s="14"/>
      <c r="J7" s="14" t="s">
        <v>31</v>
      </c>
      <c r="K7" s="14" t="s">
        <v>32</v>
      </c>
      <c r="L7" s="14"/>
      <c r="M7" s="14" t="s">
        <v>31</v>
      </c>
      <c r="N7" s="14" t="s">
        <v>32</v>
      </c>
      <c r="O7" s="14"/>
      <c r="P7" s="14" t="s">
        <v>31</v>
      </c>
      <c r="Q7" s="14" t="s">
        <v>32</v>
      </c>
      <c r="U7" s="14"/>
      <c r="V7" s="14" t="s">
        <v>36</v>
      </c>
      <c r="W7" s="14" t="s">
        <v>32</v>
      </c>
      <c r="X7" s="14"/>
      <c r="Y7" s="14" t="s">
        <v>36</v>
      </c>
      <c r="Z7" s="14" t="s">
        <v>32</v>
      </c>
      <c r="AA7" s="14"/>
      <c r="AB7" s="14" t="s">
        <v>36</v>
      </c>
      <c r="AC7" s="14" t="s">
        <v>32</v>
      </c>
    </row>
    <row r="8" spans="1:29" x14ac:dyDescent="0.2">
      <c r="A8" s="6">
        <v>1</v>
      </c>
      <c r="C8" s="8">
        <v>0.64512731481481478</v>
      </c>
      <c r="D8" s="8">
        <v>0.64549768518518513</v>
      </c>
      <c r="E8" s="8">
        <f>D8-C8</f>
        <v>3.7037037037035425E-4</v>
      </c>
      <c r="F8" s="10"/>
    </row>
    <row r="9" spans="1:29" x14ac:dyDescent="0.2">
      <c r="A9" s="6"/>
      <c r="C9" s="10"/>
      <c r="D9" s="10"/>
      <c r="E9" s="10"/>
      <c r="F9" s="10"/>
      <c r="J9" t="str">
        <f>[8]Sheet2!B13</f>
        <v>Nyx</v>
      </c>
      <c r="K9">
        <f>[8]Sheet2!C13</f>
        <v>1</v>
      </c>
      <c r="M9" t="str">
        <f>[8]Sheet2!B56</f>
        <v>TraceClient</v>
      </c>
      <c r="N9">
        <f>[8]Sheet2!C56</f>
        <v>1</v>
      </c>
      <c r="P9" t="str">
        <f>[8]Sheet2!B98</f>
        <v>TraceClient</v>
      </c>
      <c r="Q9">
        <f>[8]Sheet2!C98</f>
        <v>1</v>
      </c>
      <c r="V9" t="str">
        <f>[8]Sheet2!E41</f>
        <v>EmbeddedRes/CodeSite/Nyx/Nyx/NyxUtf8String.hpp</v>
      </c>
      <c r="W9">
        <f>[8]Sheet2!F41</f>
        <v>1</v>
      </c>
      <c r="Y9" t="str">
        <f>[8]Sheet2!E83</f>
        <v>EmbeddedRes/CodeSite/Nyx/NyxTraceViewer/QtTraceClient/Sources/Config/ConfigReader.hpp</v>
      </c>
      <c r="Z9">
        <f>[8]Sheet2!F83</f>
        <v>1</v>
      </c>
      <c r="AB9" t="str">
        <f>[8]Sheet2!E124</f>
        <v>EmbeddedRes/CodeSite/Nyx/NyxTraceViewer/QtTraceClient/Sources/Dialogs/NewViewDlg.hpp</v>
      </c>
      <c r="AC9">
        <f>[8]Sheet2!F124</f>
        <v>1</v>
      </c>
    </row>
    <row r="10" spans="1:29" x14ac:dyDescent="0.2">
      <c r="A10" s="6">
        <v>2</v>
      </c>
      <c r="C10" s="8">
        <v>0.64554398148148151</v>
      </c>
      <c r="D10" s="8">
        <v>0.64565972222222223</v>
      </c>
      <c r="E10" s="8">
        <f>D10-C10</f>
        <v>1.1574074074072183E-4</v>
      </c>
      <c r="F10" s="11"/>
      <c r="J10" t="str">
        <f>[8]Sheet2!B16</f>
        <v>Nyx - Strings</v>
      </c>
      <c r="K10">
        <f>[8]Sheet2!C16</f>
        <v>1</v>
      </c>
      <c r="M10" t="str">
        <f>[8]Sheet2!B61</f>
        <v>TraceClient - App</v>
      </c>
      <c r="N10">
        <f>[8]Sheet2!C61</f>
        <v>1</v>
      </c>
      <c r="P10" t="str">
        <f>[8]Sheet2!B101</f>
        <v>TraceClient - Dialogs</v>
      </c>
      <c r="Q10">
        <f>[8]Sheet2!C101</f>
        <v>1</v>
      </c>
      <c r="AB10" t="str">
        <f>[8]Sheet2!E128</f>
        <v>EmbeddedRes/CodeSite/Nyx/NyxTraceViewer/QtTraceClient/Sources/StatusUpdaters/StatusUpdater.hpp</v>
      </c>
      <c r="AC10">
        <f>[8]Sheet2!F128</f>
        <v>1</v>
      </c>
    </row>
    <row r="11" spans="1:29" x14ac:dyDescent="0.2">
      <c r="A11" s="6"/>
      <c r="C11" s="10"/>
      <c r="D11" s="10"/>
      <c r="E11" s="10"/>
      <c r="F11" s="10"/>
    </row>
    <row r="12" spans="1:29" x14ac:dyDescent="0.2">
      <c r="A12" s="6">
        <v>3</v>
      </c>
      <c r="C12" s="12">
        <v>0.64577546296296295</v>
      </c>
      <c r="D12" s="12">
        <v>0.64587962962962964</v>
      </c>
      <c r="E12" s="12">
        <f>D12-C12</f>
        <v>1.0416666666668295E-4</v>
      </c>
      <c r="F12" s="10"/>
      <c r="I12" s="15" t="s">
        <v>33</v>
      </c>
      <c r="J12" s="15"/>
      <c r="K12" s="15">
        <f>SUM(K9:K10)</f>
        <v>2</v>
      </c>
      <c r="L12" s="15"/>
      <c r="M12" s="15"/>
      <c r="N12" s="15">
        <f>SUM(N9:N10)</f>
        <v>2</v>
      </c>
      <c r="O12" s="15"/>
      <c r="P12" s="15"/>
      <c r="Q12" s="15">
        <f>SUM(Q9:Q10)</f>
        <v>2</v>
      </c>
      <c r="U12" s="15" t="s">
        <v>33</v>
      </c>
      <c r="V12" s="15"/>
      <c r="W12" s="15">
        <f>SUM(W9:W10)</f>
        <v>1</v>
      </c>
      <c r="X12" s="15"/>
      <c r="Y12" s="15"/>
      <c r="Z12" s="15">
        <f>SUM(Z9:Z10)</f>
        <v>1</v>
      </c>
      <c r="AA12" s="15"/>
      <c r="AB12" s="15"/>
      <c r="AC12" s="15">
        <f>SUM(AC9:AC10)</f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showRuler="0" topLeftCell="A3" workbookViewId="0">
      <selection activeCell="G7" sqref="G7"/>
    </sheetView>
  </sheetViews>
  <sheetFormatPr baseColWidth="10" defaultRowHeight="16" x14ac:dyDescent="0.2"/>
  <cols>
    <col min="1" max="1" width="57.33203125" bestFit="1" customWidth="1"/>
    <col min="2" max="3" width="18.83203125" customWidth="1"/>
    <col min="5" max="5" width="57.33203125" bestFit="1" customWidth="1"/>
    <col min="6" max="6" width="16.6640625" bestFit="1" customWidth="1"/>
    <col min="7" max="7" width="12.6640625" bestFit="1" customWidth="1"/>
    <col min="8" max="12" width="16.6640625" bestFit="1" customWidth="1"/>
    <col min="13" max="13" width="15" bestFit="1" customWidth="1"/>
  </cols>
  <sheetData>
    <row r="3" spans="1:13" ht="18" thickBot="1" x14ac:dyDescent="0.25">
      <c r="F3" s="1" t="s">
        <v>7</v>
      </c>
      <c r="G3" s="1" t="s">
        <v>20</v>
      </c>
      <c r="H3" s="1" t="s">
        <v>10</v>
      </c>
      <c r="I3" s="1" t="s">
        <v>22</v>
      </c>
      <c r="J3" s="1" t="s">
        <v>14</v>
      </c>
      <c r="K3" s="1" t="s">
        <v>21</v>
      </c>
      <c r="L3" s="1" t="s">
        <v>15</v>
      </c>
      <c r="M3" s="1" t="s">
        <v>23</v>
      </c>
    </row>
    <row r="4" spans="1:13" ht="17" thickTop="1" x14ac:dyDescent="0.2"/>
    <row r="5" spans="1:13" ht="18" thickBot="1" x14ac:dyDescent="0.25">
      <c r="A5" s="1" t="s">
        <v>56</v>
      </c>
      <c r="B5" s="23" t="s">
        <v>57</v>
      </c>
      <c r="C5" s="23">
        <v>3</v>
      </c>
      <c r="E5" s="1" t="s">
        <v>56</v>
      </c>
      <c r="F5" t="s">
        <v>57</v>
      </c>
      <c r="G5" t="s">
        <v>58</v>
      </c>
      <c r="H5" t="s">
        <v>59</v>
      </c>
      <c r="I5" t="s">
        <v>59</v>
      </c>
      <c r="J5" t="s">
        <v>57</v>
      </c>
      <c r="K5" t="s">
        <v>58</v>
      </c>
      <c r="L5" t="s">
        <v>58</v>
      </c>
      <c r="M5" t="s">
        <v>57</v>
      </c>
    </row>
    <row r="6" spans="1:13" ht="19" thickTop="1" thickBot="1" x14ac:dyDescent="0.25">
      <c r="B6" s="23" t="s">
        <v>58</v>
      </c>
      <c r="C6" s="23">
        <v>3</v>
      </c>
      <c r="E6" s="1" t="s">
        <v>62</v>
      </c>
      <c r="F6" t="s">
        <v>65</v>
      </c>
      <c r="G6" t="s">
        <v>65</v>
      </c>
      <c r="H6" t="s">
        <v>65</v>
      </c>
      <c r="I6" t="s">
        <v>65</v>
      </c>
      <c r="J6" t="s">
        <v>64</v>
      </c>
      <c r="K6" t="s">
        <v>65</v>
      </c>
      <c r="L6" t="s">
        <v>63</v>
      </c>
      <c r="M6" t="s">
        <v>65</v>
      </c>
    </row>
    <row r="7" spans="1:13" ht="19" thickTop="1" thickBot="1" x14ac:dyDescent="0.25">
      <c r="B7" s="23" t="s">
        <v>59</v>
      </c>
      <c r="C7" s="23">
        <v>2</v>
      </c>
      <c r="E7" s="1" t="s">
        <v>67</v>
      </c>
      <c r="F7" t="s">
        <v>69</v>
      </c>
      <c r="G7" t="s">
        <v>70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68</v>
      </c>
    </row>
    <row r="8" spans="1:13" ht="19" thickTop="1" thickBot="1" x14ac:dyDescent="0.25">
      <c r="B8" s="23" t="s">
        <v>60</v>
      </c>
      <c r="C8" s="23">
        <v>0</v>
      </c>
      <c r="E8" s="1" t="s">
        <v>71</v>
      </c>
      <c r="F8" t="s">
        <v>74</v>
      </c>
      <c r="G8" t="s">
        <v>73</v>
      </c>
      <c r="H8" t="s">
        <v>73</v>
      </c>
      <c r="I8" t="s">
        <v>78</v>
      </c>
      <c r="J8" t="s">
        <v>74</v>
      </c>
      <c r="K8" t="s">
        <v>74</v>
      </c>
      <c r="L8" t="s">
        <v>73</v>
      </c>
      <c r="M8" t="s">
        <v>78</v>
      </c>
    </row>
    <row r="9" spans="1:13" ht="19" thickTop="1" thickBot="1" x14ac:dyDescent="0.25">
      <c r="B9" s="23" t="s">
        <v>61</v>
      </c>
      <c r="C9" s="23">
        <v>0</v>
      </c>
      <c r="E9" s="1" t="s">
        <v>75</v>
      </c>
      <c r="F9" t="s">
        <v>76</v>
      </c>
      <c r="G9" t="s">
        <v>76</v>
      </c>
      <c r="H9" t="s">
        <v>76</v>
      </c>
      <c r="I9" t="s">
        <v>78</v>
      </c>
      <c r="J9" t="s">
        <v>76</v>
      </c>
      <c r="K9" t="s">
        <v>76</v>
      </c>
      <c r="L9" t="s">
        <v>76</v>
      </c>
      <c r="M9" t="s">
        <v>78</v>
      </c>
    </row>
    <row r="10" spans="1:13" ht="17" thickTop="1" x14ac:dyDescent="0.2"/>
    <row r="13" spans="1:13" ht="18" thickBot="1" x14ac:dyDescent="0.25">
      <c r="A13" s="1" t="s">
        <v>62</v>
      </c>
      <c r="B13" s="23" t="s">
        <v>63</v>
      </c>
      <c r="C13" s="23">
        <v>1</v>
      </c>
    </row>
    <row r="14" spans="1:13" ht="17" thickTop="1" x14ac:dyDescent="0.2">
      <c r="B14" s="23" t="s">
        <v>64</v>
      </c>
      <c r="C14" s="23">
        <v>1</v>
      </c>
    </row>
    <row r="15" spans="1:13" x14ac:dyDescent="0.2">
      <c r="B15" s="23" t="s">
        <v>65</v>
      </c>
      <c r="C15" s="23">
        <v>6</v>
      </c>
    </row>
    <row r="16" spans="1:13" x14ac:dyDescent="0.2">
      <c r="B16" s="23" t="s">
        <v>66</v>
      </c>
      <c r="C16" s="23">
        <v>0</v>
      </c>
    </row>
    <row r="20" spans="1:3" ht="18" thickBot="1" x14ac:dyDescent="0.25">
      <c r="A20" s="1" t="s">
        <v>67</v>
      </c>
      <c r="B20" s="23" t="s">
        <v>68</v>
      </c>
      <c r="C20" s="23">
        <v>1</v>
      </c>
    </row>
    <row r="21" spans="1:3" ht="17" thickTop="1" x14ac:dyDescent="0.2">
      <c r="B21" s="23" t="s">
        <v>69</v>
      </c>
      <c r="C21" s="23">
        <v>6</v>
      </c>
    </row>
    <row r="22" spans="1:3" x14ac:dyDescent="0.2">
      <c r="B22" s="23" t="s">
        <v>70</v>
      </c>
      <c r="C22" s="23">
        <v>1</v>
      </c>
    </row>
    <row r="26" spans="1:3" ht="18" thickBot="1" x14ac:dyDescent="0.25">
      <c r="A26" s="1" t="s">
        <v>71</v>
      </c>
      <c r="B26" s="23" t="s">
        <v>72</v>
      </c>
      <c r="C26" s="23">
        <v>0</v>
      </c>
    </row>
    <row r="27" spans="1:3" ht="17" thickTop="1" x14ac:dyDescent="0.2">
      <c r="B27" s="23" t="s">
        <v>73</v>
      </c>
      <c r="C27" s="23">
        <v>3</v>
      </c>
    </row>
    <row r="28" spans="1:3" x14ac:dyDescent="0.2">
      <c r="B28" s="23" t="s">
        <v>74</v>
      </c>
      <c r="C28" s="23">
        <v>3</v>
      </c>
    </row>
    <row r="29" spans="1:3" x14ac:dyDescent="0.2">
      <c r="B29" s="23" t="s">
        <v>78</v>
      </c>
      <c r="C29" s="23">
        <v>2</v>
      </c>
    </row>
    <row r="31" spans="1:3" ht="18" thickBot="1" x14ac:dyDescent="0.25">
      <c r="A31" s="1" t="s">
        <v>75</v>
      </c>
      <c r="B31" s="23" t="s">
        <v>76</v>
      </c>
      <c r="C31" s="23">
        <v>6</v>
      </c>
    </row>
    <row r="32" spans="1:3" ht="17" thickTop="1" x14ac:dyDescent="0.2">
      <c r="B32" s="23" t="s">
        <v>77</v>
      </c>
      <c r="C32" s="23">
        <v>0</v>
      </c>
    </row>
    <row r="33" spans="2:3" x14ac:dyDescent="0.2">
      <c r="B33" s="23" t="s">
        <v>78</v>
      </c>
      <c r="C33" s="23">
        <v>2</v>
      </c>
    </row>
  </sheetData>
  <dataValidations count="5">
    <dataValidation type="list" allowBlank="1" showInputMessage="1" showErrorMessage="1" sqref="F5:M5">
      <formula1>Éducation</formula1>
    </dataValidation>
    <dataValidation type="list" allowBlank="1" showInputMessage="1" showErrorMessage="1" sqref="F6:M6">
      <formula1>UMLKnowledge</formula1>
    </dataValidation>
    <dataValidation type="list" allowBlank="1" showInputMessage="1" showErrorMessage="1" sqref="F7:M7">
      <formula1>UMLUse</formula1>
    </dataValidation>
    <dataValidation type="list" allowBlank="1" showInputMessage="1" showErrorMessage="1" sqref="F8:M8">
      <formula1>Experience</formula1>
    </dataValidation>
    <dataValidation type="list" allowBlank="1" showInputMessage="1" showErrorMessage="1" sqref="F9:M9">
      <formula1>use_tactile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Personne 1</vt:lpstr>
      <vt:lpstr>Personne 3</vt:lpstr>
      <vt:lpstr>Personne 5</vt:lpstr>
      <vt:lpstr>Personne 7</vt:lpstr>
      <vt:lpstr>Personne 2</vt:lpstr>
      <vt:lpstr>Personne 4</vt:lpstr>
      <vt:lpstr>Personne 6</vt:lpstr>
      <vt:lpstr>Personne 8</vt:lpstr>
      <vt:lpstr>Questionnaire</vt:lpstr>
      <vt:lpstr>Sommaire - temps de recherche</vt:lpstr>
      <vt:lpstr>Sommaire - éléments visités</vt:lpstr>
      <vt:lpstr>Abandons</vt:lpstr>
      <vt:lpstr>Graphs - temps de recherche</vt:lpstr>
      <vt:lpstr>Graphs - éléments visités</vt:lpstr>
      <vt:lpstr>Graphs - Visites par elements</vt:lpstr>
      <vt:lpstr>Graphs - fichiers ouverts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Microsoft Office User</cp:lastModifiedBy>
  <dcterms:created xsi:type="dcterms:W3CDTF">2016-05-15T22:30:26Z</dcterms:created>
  <dcterms:modified xsi:type="dcterms:W3CDTF">2016-09-05T17:22:31Z</dcterms:modified>
</cp:coreProperties>
</file>