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Schematique/"/>
    </mc:Choice>
  </mc:AlternateContent>
  <bookViews>
    <workbookView xWindow="0" yWindow="0" windowWidth="51200" windowHeight="28800" tabRatio="500" activeTab="1"/>
  </bookViews>
  <sheets>
    <sheet name="Sheet1" sheetId="1" r:id="rId1"/>
    <sheet name="Sheet2" sheetId="2" r:id="rId2"/>
  </sheets>
  <definedNames>
    <definedName name="_xlnm._FilterDatabase" localSheetId="1" hidden="1">Sheet2!$E$209:$F$233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0" i="2" l="1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09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181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37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96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49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J209" i="1"/>
  <c r="B209" i="1"/>
  <c r="J182" i="1"/>
  <c r="B182" i="1"/>
  <c r="J142" i="1"/>
  <c r="B142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205" i="1"/>
  <c r="I206" i="1"/>
  <c r="I207" i="1"/>
  <c r="I208" i="1"/>
  <c r="I209" i="1"/>
  <c r="I210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92" i="1"/>
  <c r="I93" i="1"/>
  <c r="I94" i="1"/>
  <c r="I95" i="1"/>
  <c r="I96" i="1"/>
  <c r="I97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36" i="1"/>
  <c r="H137" i="1"/>
  <c r="H138" i="1"/>
  <c r="H139" i="1"/>
  <c r="H140" i="1"/>
  <c r="H141" i="1"/>
  <c r="H142" i="1"/>
  <c r="H143" i="1"/>
  <c r="H144" i="1"/>
  <c r="H145" i="1"/>
  <c r="H146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G201" i="1"/>
  <c r="G202" i="1"/>
  <c r="G203" i="1"/>
  <c r="G204" i="1"/>
  <c r="G205" i="1"/>
  <c r="G206" i="1"/>
  <c r="G207" i="1"/>
  <c r="G208" i="1"/>
  <c r="G209" i="1"/>
  <c r="G210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F206" i="1"/>
  <c r="F207" i="1"/>
  <c r="F208" i="1"/>
  <c r="F209" i="1"/>
  <c r="F210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207" i="1"/>
  <c r="C208" i="1"/>
  <c r="C209" i="1"/>
  <c r="C21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<sst xmlns="http://schemas.openxmlformats.org/spreadsheetml/2006/main" count="221" uniqueCount="215">
  <si>
    <t>Notes</t>
  </si>
  <si>
    <t>temps de recherche</t>
  </si>
  <si>
    <t>Zoom</t>
  </si>
  <si>
    <t>Tap</t>
  </si>
  <si>
    <t>Long Press</t>
  </si>
  <si>
    <t>Enter Diagram</t>
  </si>
  <si>
    <t>Exit Diagram</t>
  </si>
  <si>
    <t>Elements Visited</t>
  </si>
  <si>
    <t>File Opened</t>
  </si>
  <si>
    <t>Revisit de la question</t>
  </si>
  <si>
    <t>[Saturday, March 19, 2016 at 14:48:36 GMT-04:00, Open Story] opening story PresentationPageStory</t>
  </si>
  <si>
    <t>[Saturday, March 19, 2016 at 14:49:23 GMT-04:00, Open Story] opening story QuestionnaireStory</t>
  </si>
  <si>
    <t>[Saturday, March 19, 2016 at 14:50:08 GMT-04:00, Write Question &amp; Answer]  {Éducation} -- Baccalauréat</t>
  </si>
  <si>
    <t>[Saturday, March 19, 2016 at 14:50:08 GMT-04:00, Write Question &amp; Answer]  {Connaissance de UML} -- Intermédiaire</t>
  </si>
  <si>
    <t>[Saturday, March 19, 2016 at 14:50:08 GMT-04:00, Write Question &amp; Answer]  {Utilisation de UML} -- Occasionnellement</t>
  </si>
  <si>
    <t>[Saturday, March 19, 2016 at 14:50:08 GMT-04:00, Write Question &amp; Answer]  {Expérience en développement logiciel} -- Avancé (plus de 15 ans)</t>
  </si>
  <si>
    <t>[Saturday, March 19, 2016 at 14:50:08 GMT-04:00, Write Question &amp; Answer]  {Possédez ou utilisez vous régulièrement un appareil à écran tactile} -- oui</t>
  </si>
  <si>
    <t>[Saturday, March 19, 2016 at 14:50:08 GMT-04:00, Open Story] opening story MethodSelectionStory</t>
  </si>
  <si>
    <t>[Saturday, March 19, 2016 at 14:50:10 GMT-04:00, Method Selection] method selected : Schematique</t>
  </si>
  <si>
    <t>[Saturday, March 19, 2016 at 14:50:19 GMT-04:00, Open Story] opening story DisplayTextContentStory</t>
  </si>
  <si>
    <t>[Saturday, March 19, 2016 at 14:50:19 GMT-04:00] question : 'Trouver l'élément de base responsable du parsing XML.'</t>
  </si>
  <si>
    <t>[Saturday, March 19, 2016 at 14:52:41 GMT-04:00] Starting warmup question</t>
  </si>
  <si>
    <t>[Saturday, March 19, 2016 at 14:52:41 GMT-04:00, Open Story] opening story SchematicViewStory</t>
  </si>
  <si>
    <t xml:space="preserve">[Saturday, March 19, 2016 at 14:52:54 GMT-04:00, Show Question Recherche] </t>
  </si>
  <si>
    <t>[Saturday, March 19, 2016 at 14:52:58 GMT-04:00, Close Story] closing story QuestionRecherchePopupStory</t>
  </si>
  <si>
    <t xml:space="preserve">[Saturday, March 19, 2016 at 14:53:03 GMT-04:00, Recenter Diagram] </t>
  </si>
  <si>
    <t>[Saturday, March 19, 2016 at 14:53:03 GMT-04:00, Zoom Diagram] diagram zoom --&gt; scale = 1.0, velocity = 0.607842371017256</t>
  </si>
  <si>
    <t>[Saturday, March 19, 2016 at 14:53:04 GMT-04:00, Zoom Diagram] diagram zoom --&gt; scale = 1.61424144315166, velocity = 1.68510114902752</t>
  </si>
  <si>
    <t xml:space="preserve">[Saturday, March 19, 2016 at 14:53:04 GMT-04:00, Recenter Diagram] </t>
  </si>
  <si>
    <t>[Saturday, March 19, 2016 at 14:53:05 GMT-04:00, Pan Diagram] Began --&gt; Translation = (27.5139092240117, 285.809663250366)</t>
  </si>
  <si>
    <t>[Saturday, March 19, 2016 at 14:53:05 GMT-04:00, Pan Diagram] Ended --&gt; Translation = (17.5139092240117, 447.309663250366)</t>
  </si>
  <si>
    <t>[Saturday, March 19, 2016 at 14:53:06 GMT-04:00, Pan Diagram] Began --&gt; Translation = (17.5139092240117, 447.309663250366)</t>
  </si>
  <si>
    <t>[Saturday, March 19, 2016 at 14:53:06 GMT-04:00, Pan Diagram] Ended --&gt; Translation = (79.5139092240117, 297.809663250366)</t>
  </si>
  <si>
    <t>[Saturday, March 19, 2016 at 14:53:08 GMT-04:00, Tap Diagram] tap diagram action at : (675.694312796209, 191.289099526066)</t>
  </si>
  <si>
    <t>[Saturday, March 19, 2016 at 14:53:08 GMT-04:00, Select Diagram Element] diagram element selected: loading</t>
  </si>
  <si>
    <t>[Saturday, March 19, 2016 at 14:53:08 GMT-04:00, Show Diagram] showing diagram loading</t>
  </si>
  <si>
    <t>[Saturday, March 19, 2016 at 14:53:14 GMT-04:00, Zoom Diagram] diagram zoom --&gt; scale = 1.0, velocity = -0.490669602957468</t>
  </si>
  <si>
    <t>[Saturday, March 19, 2016 at 14:53:14 GMT-04:00, Zoom Diagram] diagram zoom --&gt; scale = 0.497733235336272, velocity = -1.57673453728036</t>
  </si>
  <si>
    <t>[Saturday, March 19, 2016 at 14:53:15 GMT-04:00, Zoom Diagram] diagram zoom --&gt; scale = 0.497733235336272, velocity = 3.73818499566409</t>
  </si>
  <si>
    <t>[Saturday, March 19, 2016 at 14:53:16 GMT-04:00, Zoom Diagram] diagram zoom --&gt; scale = 0.954665577671244, velocity = 0.074388894311037</t>
  </si>
  <si>
    <t xml:space="preserve">[Saturday, March 19, 2016 at 14:53:17 GMT-04:00, Recenter Diagram] </t>
  </si>
  <si>
    <t>[Saturday, March 19, 2016 at 14:53:21 GMT-04:00, History Diagram Selected] diagram name : main</t>
  </si>
  <si>
    <t>[Saturday, March 19, 2016 at 14:53:26 GMT-04:00, Tap Diagram] tap diagram action at : (744.479857819905, 257.64691943128)</t>
  </si>
  <si>
    <t>[Saturday, March 19, 2016 at 14:53:27 GMT-04:00, Tap Diagram] tap diagram action at : (762.28317535545, 223.658767772512)</t>
  </si>
  <si>
    <t>[Saturday, March 19, 2016 at 14:53:28 GMT-04:00, Tap Diagram] tap diagram action at : (753.381516587678, 264.120853080569)</t>
  </si>
  <si>
    <t>[Saturday, March 19, 2016 at 14:53:28 GMT-04:00, Pan Diagram] Began --&gt; Translation = (27.5139092240117, 285.809663250366)</t>
  </si>
  <si>
    <t>[Saturday, March 19, 2016 at 14:53:28 GMT-04:00, Pan Diagram] Ended --&gt; Translation = (27.5139092240117, 285.809663250366)</t>
  </si>
  <si>
    <t>[Saturday, March 19, 2016 at 14:53:29 GMT-04:00, Tap Diagram] tap diagram action at : (670.838862559242, 184.005924170616)</t>
  </si>
  <si>
    <t>[Saturday, March 19, 2016 at 14:53:29 GMT-04:00, Select Diagram Element] diagram element selected: loading</t>
  </si>
  <si>
    <t>[Saturday, March 19, 2016 at 14:53:29 GMT-04:00, Show Diagram] showing diagram loading</t>
  </si>
  <si>
    <t>[Saturday, March 19, 2016 at 14:53:36 GMT-04:00, History Diagram Selected] diagram name : main</t>
  </si>
  <si>
    <t>[Saturday, March 19, 2016 at 14:53:38 GMT-04:00, Pan Diagram] Began --&gt; Translation = (27.5139092240117, 285.809663250366)</t>
  </si>
  <si>
    <t>[Saturday, March 19, 2016 at 14:53:38 GMT-04:00, Pan Diagram] Ended --&gt; Translation = (65.2639092240117, 298.559663250366)</t>
  </si>
  <si>
    <t>[Saturday, March 19, 2016 at 14:53:39 GMT-04:00, Tap Diagram] tap diagram action at : (676.90817535545, 211.115521327014)</t>
  </si>
  <si>
    <t>[Saturday, March 19, 2016 at 14:53:39 GMT-04:00, Select Diagram Element] diagram element selected: loading</t>
  </si>
  <si>
    <t>[Saturday, March 19, 2016 at 14:53:39 GMT-04:00, Show Diagram] showing diagram loading</t>
  </si>
  <si>
    <t>[Saturday, March 19, 2016 at 14:53:40 GMT-04:00, History Diagram Selected] diagram name : main</t>
  </si>
  <si>
    <t>[Saturday, March 19, 2016 at 14:53:41 GMT-04:00, Zoom Diagram] diagram zoom --&gt; scale = 1.0, velocity = 0.368994672659619</t>
  </si>
  <si>
    <t>[Saturday, March 19, 2016 at 14:53:42 GMT-04:00, Zoom Diagram] diagram zoom --&gt; scale = 4.77942044362631, velocity = 5.62982463882359</t>
  </si>
  <si>
    <t>[Saturday, March 19, 2016 at 14:53:43 GMT-04:00, Zoom Diagram] diagram zoom --&gt; scale = 4.77942044362631, velocity = 3.29371113829408</t>
  </si>
  <si>
    <t>[Saturday, March 19, 2016 at 14:53:43 GMT-04:00, Zoom Diagram] diagram zoom --&gt; scale = 19.9405817500557, velocity = 17.4555557758703</t>
  </si>
  <si>
    <t>[Saturday, March 19, 2016 at 14:53:43 GMT-04:00, Enter subdiagram] enter sub diagram : 'loading'</t>
  </si>
  <si>
    <t>[Saturday, March 19, 2016 at 14:53:45 GMT-04:00, Zoom Diagram] diagram zoom --&gt; scale = 1.0, velocity = -1.54244149411316</t>
  </si>
  <si>
    <t>[Saturday, March 19, 2016 at 14:53:45 GMT-04:00, Zoom Diagram] diagram zoom --&gt; scale = 0.248485769906386, velocity = -2.87326080711262</t>
  </si>
  <si>
    <t>[Saturday, March 19, 2016 at 14:53:45 GMT-04:00, Exit subdiagram] exit subdiagram loading</t>
  </si>
  <si>
    <t>[Saturday, March 19, 2016 at 14:53:47 GMT-04:00, Pan Diagram] Began --&gt; Translation = (27.5139092240117, 285.809663250366)</t>
  </si>
  <si>
    <t>[Saturday, March 19, 2016 at 14:53:48 GMT-04:00, Pan Diagram] Ended --&gt; Translation = (171.013909224012, 273.809663250366)</t>
  </si>
  <si>
    <t>[Saturday, March 19, 2016 at 14:53:49 GMT-04:00, Pan Diagram] Began --&gt; Translation = (171.013909224012, 273.809663250366)</t>
  </si>
  <si>
    <t>[Saturday, March 19, 2016 at 14:53:49 GMT-04:00, Pan Diagram] Ended --&gt; Translation = (92.0139092240117, 284.309663250366)</t>
  </si>
  <si>
    <t>[Saturday, March 19, 2016 at 14:53:50 GMT-04:00, Zoom Diagram] diagram zoom --&gt; scale = 1.0, velocity = -0.0996724719159666</t>
  </si>
  <si>
    <t>[Saturday, March 19, 2016 at 14:53:51 GMT-04:00, Zoom Diagram] diagram zoom --&gt; scale = 1.10011864504411, velocity = 1.33973572206194</t>
  </si>
  <si>
    <t>[Saturday, March 19, 2016 at 14:53:51 GMT-04:00, Pan Diagram] Began --&gt; Translation = (36.849928377367, 272.226310265075)</t>
  </si>
  <si>
    <t>[Saturday, March 19, 2016 at 14:53:53 GMT-04:00, Pan Diagram] Ended --&gt; Translation = (-30.400071622633, 235.976310265075)</t>
  </si>
  <si>
    <t>[Saturday, March 19, 2016 at 14:53:53 GMT-04:00, Zoom Diagram] diagram zoom --&gt; scale = 1.10011864504411, velocity = -0.243387808972476</t>
  </si>
  <si>
    <t>[Saturday, March 19, 2016 at 14:53:54 GMT-04:00, Zoom Diagram] diagram zoom --&gt; scale = 0.769814638894088, velocity = 0.0460692191475192</t>
  </si>
  <si>
    <t>[Saturday, March 19, 2016 at 14:53:57 GMT-04:00, Zoom Diagram] diagram zoom --&gt; scale = 0.769814638894088, velocity = 0.411728610937267</t>
  </si>
  <si>
    <t>[Saturday, March 19, 2016 at 14:53:58 GMT-04:00, Zoom Diagram] diagram zoom --&gt; scale = 1.64934374609131, velocity = -1.00051709515469</t>
  </si>
  <si>
    <t>[Saturday, March 19, 2016 at 14:53:58 GMT-04:00, Zoom Diagram] diagram zoom --&gt; scale = 1.64934374609131, velocity = -0.119716503210967</t>
  </si>
  <si>
    <t>[Saturday, March 19, 2016 at 14:53:59 GMT-04:00, Zoom Diagram] diagram zoom --&gt; scale = 1.21073164070923, velocity = 0.0</t>
  </si>
  <si>
    <t>[Saturday, March 19, 2016 at 14:54:03 GMT-04:00, Zoom Diagram] diagram zoom --&gt; scale = 1.21073164070923, velocity = 1.15939214548483</t>
  </si>
  <si>
    <t>[Saturday, March 19, 2016 at 14:54:03 GMT-04:00, Zoom Diagram] diagram zoom --&gt; scale = 4.89162784160563, velocity = 12.0497225284488</t>
  </si>
  <si>
    <t>[Saturday, March 19, 2016 at 14:54:04 GMT-04:00, Zoom Diagram] diagram zoom --&gt; scale = 4.89162784160563, velocity = 6.3402392853261</t>
  </si>
  <si>
    <t>[Saturday, March 19, 2016 at 14:54:04 GMT-04:00, Zoom Diagram] diagram zoom --&gt; scale = 9.60785643791941, velocity = 21.6853654136904</t>
  </si>
  <si>
    <t>[Saturday, March 19, 2016 at 14:54:04 GMT-04:00, Enter subdiagram] enter sub diagram : 'loading'</t>
  </si>
  <si>
    <t xml:space="preserve">[Saturday, March 19, 2016 at 14:54:08 GMT-04:00, Show Question Recherche] </t>
  </si>
  <si>
    <t>[Saturday, March 19, 2016 at 14:54:11 GMT-04:00, Close Story] closing story QuestionRecherchePopupStory</t>
  </si>
  <si>
    <t>[Saturday, March 19, 2016 at 14:54:14 GMT-04:00, Zoom Diagram] diagram zoom --&gt; scale = 1.0, velocity = 0.508366800619195</t>
  </si>
  <si>
    <t>[Saturday, March 19, 2016 at 14:54:14 GMT-04:00, Zoom Diagram] diagram zoom --&gt; scale = 3.9384063189349, velocity = 6.42040782091933</t>
  </si>
  <si>
    <t>[Saturday, March 19, 2016 at 14:54:15 GMT-04:00, Zoom Diagram] diagram zoom --&gt; scale = 3.9384063189349, velocity = 0.229250643645258</t>
  </si>
  <si>
    <t>[Saturday, March 19, 2016 at 14:54:16 GMT-04:00, Zoom Diagram] diagram zoom --&gt; scale = 9.53795111659739, velocity = 15.7038702092414</t>
  </si>
  <si>
    <t>[Saturday, March 19, 2016 at 14:54:16 GMT-04:00, Pan Diagram] Began --&gt; Translation = (-4546.33057497528, -2993.74844794393)</t>
  </si>
  <si>
    <t>[Saturday, March 19, 2016 at 14:54:17 GMT-04:00, Pan Diagram] Ended --&gt; Translation = (-4239.33057497528, -2914.74844794393)</t>
  </si>
  <si>
    <t>[Saturday, March 19, 2016 at 14:54:17 GMT-04:00, Pan Diagram] Began --&gt; Translation = (-4239.33057497528, -2914.74844794393)</t>
  </si>
  <si>
    <t>[Saturday, March 19, 2016 at 14:54:18 GMT-04:00, Pan Diagram] Ended --&gt; Translation = (-4383.08057497528, -3004.49844794393)</t>
  </si>
  <si>
    <t>[Saturday, March 19, 2016 at 14:54:18 GMT-04:00, Zoom Diagram] diagram zoom --&gt; scale = 9.53795111659739, velocity = -0.654528697707187</t>
  </si>
  <si>
    <t>[Saturday, March 19, 2016 at 14:54:19 GMT-04:00, Zoom Diagram] diagram zoom --&gt; scale = 2.56453783686294, velocity = 7.39906711764873</t>
  </si>
  <si>
    <t>[Saturday, March 19, 2016 at 14:54:19 GMT-04:00, Zoom Diagram] diagram zoom --&gt; scale = 2.56453783686294, velocity = -0.638949992996555</t>
  </si>
  <si>
    <t>[Saturday, March 19, 2016 at 14:54:20 GMT-04:00, Zoom Diagram] diagram zoom --&gt; scale = 1.47487317635985, velocity = 0.0</t>
  </si>
  <si>
    <t>[Saturday, March 19, 2016 at 14:54:20 GMT-04:00, Pan Diagram] Began --&gt; Translation = (-185.548276945249, -138.505527415042)</t>
  </si>
  <si>
    <t>[Saturday, March 19, 2016 at 14:54:21 GMT-04:00, Pan Diagram] Ended --&gt; Translation = (-107.048276945249, -346.505527415042)</t>
  </si>
  <si>
    <t>[Saturday, March 19, 2016 at 14:54:21 GMT-04:00, Tap Diagram] tap diagram action at : (582.963883844473, 394.915190300721)</t>
  </si>
  <si>
    <t>[Saturday, March 19, 2016 at 14:54:21 GMT-04:00, Select Diagram Element] diagram element selected: XMLElementParser</t>
  </si>
  <si>
    <t>[Saturday, March 19, 2016 at 14:54:21 GMT-04:00, File View] viewing file : EmbeddedRes/CodeSite/ProjectFV/VpProject/XmlElementParser.swift</t>
  </si>
  <si>
    <t>[Saturday, March 19, 2016 at 14:54:21 GMT-04:00] item found</t>
  </si>
  <si>
    <t>[Saturday, March 19, 2016 at 14:54:28 GMT-04:00, Open Story] opening story DisplayTextContentStory</t>
  </si>
  <si>
    <t>[Saturday, March 19, 2016 at 14:54:49 GMT-04:00, Open Story] opening story DisplayTextContentStory</t>
  </si>
  <si>
    <t>[Saturday, March 19, 2016 at 14:54:49 GMT-04:00] question : 'Problème avec les string UTF-8'</t>
  </si>
  <si>
    <t>[Saturday, March 19, 2016 at 14:54:54 GMT-04:00] starting question 1</t>
  </si>
  <si>
    <t>[Saturday, March 19, 2016 at 14:54:54 GMT-04:00, Open Story] opening story SchematicViewStory</t>
  </si>
  <si>
    <t xml:space="preserve">[Saturday, March 19, 2016 at 14:54:58 GMT-04:00, Show Question Recherche] </t>
  </si>
  <si>
    <t>[Saturday, March 19, 2016 at 14:55:00 GMT-04:00, Close Story] closing story QuestionRecherchePopupStory</t>
  </si>
  <si>
    <t>[Saturday, March 19, 2016 at 14:55:13 GMT-04:00, Tap Diagram] tap diagram action at : (542.44376899696, 417.553191489362)</t>
  </si>
  <si>
    <t>[Saturday, March 19, 2016 at 14:55:13 GMT-04:00, Select Diagram Element] diagram element selected: NyxWebSvr</t>
  </si>
  <si>
    <t>[Saturday, March 19, 2016 at 14:55:13 GMT-04:00, Show Diagram] showing diagram NyxWebSvr</t>
  </si>
  <si>
    <t>[Saturday, March 19, 2016 at 14:55:28 GMT-04:00, Tap Diagram] tap diagram action at : (767.588862559242, 293.742890995261)</t>
  </si>
  <si>
    <t>[Saturday, March 19, 2016 at 14:55:28 GMT-04:00, Select Diagram Element] diagram element selected: CHttpHandler</t>
  </si>
  <si>
    <t>[Saturday, March 19, 2016 at 14:55:28 GMT-04:00, File View] viewing file : EmbeddedRes/CodeSite/Nyx/Nyx/NyxWebSvr/HttpHandler.hpp</t>
  </si>
  <si>
    <t>[Saturday, March 19, 2016 at 14:55:31 GMT-04:00, Close Story] closing story FileViewStory</t>
  </si>
  <si>
    <t>[Saturday, March 19, 2016 at 14:55:32 GMT-04:00, History Diagram Selected] diagram name : main</t>
  </si>
  <si>
    <t>[Saturday, March 19, 2016 at 14:55:34 GMT-04:00, Tap Diagram] tap diagram action at : (414.559270516717, 458.635258358663)</t>
  </si>
  <si>
    <t>[Saturday, March 19, 2016 at 14:55:34 GMT-04:00, Select Diagram Element] diagram element selected: NyxNet</t>
  </si>
  <si>
    <t>[Saturday, March 19, 2016 at 14:55:34 GMT-04:00, Show Diagram] showing diagram NyxNet</t>
  </si>
  <si>
    <t>[Saturday, March 19, 2016 at 14:55:37 GMT-04:00, Tap Diagram] tap diagram action at : (307.072867298578, 299.723341232228)</t>
  </si>
  <si>
    <t>[Saturday, March 19, 2016 at 14:55:37 GMT-04:00, Select Diagram Element] diagram element selected: Nx Communication Layer</t>
  </si>
  <si>
    <t>[Saturday, March 19, 2016 at 14:55:37 GMT-04:00, Show Diagram] showing diagram NyxNet - Nx Communication Layer</t>
  </si>
  <si>
    <t>[Saturday, March 19, 2016 at 14:55:51 GMT-04:00, Tap Diagram] tap diagram action at : (559.01481042654, 165.877369668246)</t>
  </si>
  <si>
    <t>[Saturday, March 19, 2016 at 14:55:51 GMT-04:00, Select Diagram Element] diagram element selected: INxSectionStreamRW</t>
  </si>
  <si>
    <t>[Saturday, March 19, 2016 at 14:55:51 GMT-04:00, File View] viewing file : EmbeddedRes/CodeSite/Nyx/Nyx/NyxNet/NyxNetNxStreamRW.hpp</t>
  </si>
  <si>
    <t>[Saturday, March 19, 2016 at 14:55:55 GMT-04:00, Close Story] closing story FileViewStory</t>
  </si>
  <si>
    <t>[Saturday, March 19, 2016 at 14:56:00 GMT-04:00, History Diagram Selected] diagram name : NyxNet</t>
  </si>
  <si>
    <t>[Saturday, March 19, 2016 at 14:56:06 GMT-04:00, Tap Diagram] tap diagram action at : (330.793246445498, 100.609004739336)</t>
  </si>
  <si>
    <t>[Saturday, March 19, 2016 at 14:56:06 GMT-04:00, Select Diagram Element] diagram element selected: Base Communication Layer</t>
  </si>
  <si>
    <t>[Saturday, March 19, 2016 at 14:56:06 GMT-04:00, Show Diagram] showing diagram NyxNet - Base Communication Layer</t>
  </si>
  <si>
    <t>[Saturday, March 19, 2016 at 14:56:20 GMT-04:00, History Diagram Selected] diagram name : main</t>
  </si>
  <si>
    <t>[Saturday, March 19, 2016 at 14:56:26 GMT-04:00, Pan Diagram] Began --&gt; Translation = (-59.1422018348624, -36.6605504587156)</t>
  </si>
  <si>
    <t>[Saturday, March 19, 2016 at 14:56:26 GMT-04:00, Pan Diagram] Ended --&gt; Translation = (-59.1422018348624, -36.6605504587156)</t>
  </si>
  <si>
    <t>[Saturday, March 19, 2016 at 14:56:27 GMT-04:00, Tap Diagram] tap diagram action at : (167.73556231003, 448.364741641337)</t>
  </si>
  <si>
    <t>[Saturday, March 19, 2016 at 14:56:27 GMT-04:00, Select Diagram Element] diagram element selected: Nyx</t>
  </si>
  <si>
    <t>[Saturday, March 19, 2016 at 14:56:27 GMT-04:00, Show Diagram] showing diagram Nyx</t>
  </si>
  <si>
    <t>[Saturday, March 19, 2016 at 14:56:37 GMT-04:00, Tap Diagram] tap diagram action at : (345.992401215805, 110.889817629179)</t>
  </si>
  <si>
    <t>[Saturday, March 19, 2016 at 14:56:37 GMT-04:00, Select Diagram Element] diagram element selected: Strings</t>
  </si>
  <si>
    <t>[Saturday, March 19, 2016 at 14:56:37 GMT-04:00, Show Diagram] showing diagram Nyx - Strings</t>
  </si>
  <si>
    <t>[Saturday, March 19, 2016 at 14:56:40 GMT-04:00, Tap Diagram] tap diagram action at : (559.227488151659, 318.189573459716)</t>
  </si>
  <si>
    <t>[Saturday, March 19, 2016 at 14:56:40 GMT-04:00, Select Diagram Element] diagram element selected: CUtf8String</t>
  </si>
  <si>
    <t>[Saturday, March 19, 2016 at 14:56:40 GMT-04:00, File View] viewing file : EmbeddedRes/CodeSite/Nyx/Nyx/NyxUtf8String.hpp</t>
  </si>
  <si>
    <t>[Saturday, March 19, 2016 at 14:56:40 GMT-04:00] item found</t>
  </si>
  <si>
    <t>[Saturday, March 19, 2016 at 14:56:42 GMT-04:00, Open Story] opening story DisplayTextContentStory</t>
  </si>
  <si>
    <t>[Saturday, March 19, 2016 at 14:56:42 GMT-04:00] question : 'Problème de lecture de configuration lors du démarrage de l'application'</t>
  </si>
  <si>
    <t>[Saturday, March 19, 2016 at 14:56:44 GMT-04:00] starting question 2</t>
  </si>
  <si>
    <t>[Saturday, March 19, 2016 at 14:56:44 GMT-04:00, Open Story] opening story SchematicViewStory</t>
  </si>
  <si>
    <t xml:space="preserve">[Saturday, March 19, 2016 at 14:56:47 GMT-04:00, Show Question Recherche] </t>
  </si>
  <si>
    <t>[Saturday, March 19, 2016 at 14:56:51 GMT-04:00, Close Story] closing story QuestionRecherchePopupStory</t>
  </si>
  <si>
    <t>[Saturday, March 19, 2016 at 14:56:54 GMT-04:00, Tap Diagram] tap diagram action at : (615.993920972644, 455.322188449848)</t>
  </si>
  <si>
    <t>[Saturday, March 19, 2016 at 14:56:54 GMT-04:00, Select Diagram Element] diagram element selected: NyxWebSvr</t>
  </si>
  <si>
    <t>[Saturday, March 19, 2016 at 14:56:54 GMT-04:00, Show Diagram] showing diagram NyxWebSvr</t>
  </si>
  <si>
    <t>[Saturday, March 19, 2016 at 14:57:02 GMT-04:00, History Diagram Selected] diagram name : main</t>
  </si>
  <si>
    <t>[Saturday, March 19, 2016 at 14:57:04 GMT-04:00, Tap Diagram] tap diagram action at : (417.209726443769, 293.975683890577)</t>
  </si>
  <si>
    <t>[Saturday, March 19, 2016 at 14:57:04 GMT-04:00, Select Diagram Element] diagram element selected: TraceClientCore</t>
  </si>
  <si>
    <t>[Saturday, March 19, 2016 at 14:57:04 GMT-04:00, Show Diagram] showing diagram TraceClientCore</t>
  </si>
  <si>
    <t>[Saturday, March 19, 2016 at 14:57:14 GMT-04:00, History Diagram Selected] diagram name : main</t>
  </si>
  <si>
    <t>[Saturday, March 19, 2016 at 14:57:15 GMT-04:00, Tap Diagram] tap diagram action at : (178.668693009119, 444.38905775076)</t>
  </si>
  <si>
    <t>[Saturday, March 19, 2016 at 14:57:15 GMT-04:00, Select Diagram Element] diagram element selected: Nyx</t>
  </si>
  <si>
    <t>[Saturday, March 19, 2016 at 14:57:15 GMT-04:00, Show Diagram] showing diagram Nyx</t>
  </si>
  <si>
    <t>[Saturday, March 19, 2016 at 14:57:22 GMT-04:00, History Diagram Selected] diagram name : main</t>
  </si>
  <si>
    <t>[Saturday, March 19, 2016 at 14:57:22 GMT-04:00, Tap Diagram] tap diagram action at : (404.288753799392, 463.273556231003)</t>
  </si>
  <si>
    <t>[Saturday, March 19, 2016 at 14:57:22 GMT-04:00, Select Diagram Element] diagram element selected: NyxNet</t>
  </si>
  <si>
    <t>[Saturday, March 19, 2016 at 14:57:22 GMT-04:00, Show Diagram] showing diagram NyxNet</t>
  </si>
  <si>
    <t>[Saturday, March 19, 2016 at 14:57:27 GMT-04:00, History Diagram Selected] diagram name : main</t>
  </si>
  <si>
    <t>[Saturday, March 19, 2016 at 14:57:28 GMT-04:00, Tap Diagram] tap diagram action at : (408.26443768997, 279.398176291793)</t>
  </si>
  <si>
    <t>[Saturday, March 19, 2016 at 14:57:28 GMT-04:00, Select Diagram Element] diagram element selected: TraceClientCore</t>
  </si>
  <si>
    <t>[Saturday, March 19, 2016 at 14:57:28 GMT-04:00, Show Diagram] showing diagram TraceClientCore</t>
  </si>
  <si>
    <t>[Saturday, March 19, 2016 at 14:57:39 GMT-04:00, History Diagram Selected] diagram name : main</t>
  </si>
  <si>
    <t>[Saturday, March 19, 2016 at 14:57:40 GMT-04:00, Tap Diagram] tap diagram action at : (379.109422492401, 117.720364741641)</t>
  </si>
  <si>
    <t>[Saturday, March 19, 2016 at 14:57:40 GMT-04:00, Select Diagram Element] diagram element selected: TraceClient</t>
  </si>
  <si>
    <t>[Saturday, March 19, 2016 at 14:57:40 GMT-04:00, Show Diagram] showing diagram TraceClient</t>
  </si>
  <si>
    <t>[Saturday, March 19, 2016 at 14:57:42 GMT-04:00, Pan Diagram] Began --&gt; Translation = (-107.092896174863, 114.44262295082)</t>
  </si>
  <si>
    <t>[Saturday, March 19, 2016 at 14:57:42 GMT-04:00, Pan Diagram] Ended --&gt; Translation = (-107.092896174863, 114.44262295082)</t>
  </si>
  <si>
    <t>[Saturday, March 19, 2016 at 14:57:43 GMT-04:00, Tap Diagram] tap diagram action at : (145.529620853081, 119.278436018957)</t>
  </si>
  <si>
    <t>[Saturday, March 19, 2016 at 14:57:43 GMT-04:00, Select Diagram Element] diagram element selected: Application</t>
  </si>
  <si>
    <t>[Saturday, March 19, 2016 at 14:57:43 GMT-04:00, Show Diagram] showing diagram TraceClient - App</t>
  </si>
  <si>
    <t>[Saturday, March 19, 2016 at 14:57:50 GMT-04:00, Tap Diagram] tap diagram action at : (453.554502369668, 565.907582938389)</t>
  </si>
  <si>
    <t>[Saturday, March 19, 2016 at 14:57:50 GMT-04:00, Select Diagram Element] diagram element selected: CConfigReader</t>
  </si>
  <si>
    <t>[Saturday, March 19, 2016 at 14:57:50 GMT-04:00, File View] viewing file : EmbeddedRes/CodeSite/Nyx/NyxTraceViewer/QtTraceClient/Sources/Config/ConfigReader.hpp</t>
  </si>
  <si>
    <t>[Saturday, March 19, 2016 at 14:57:50 GMT-04:00] item found</t>
  </si>
  <si>
    <t>[Saturday, March 19, 2016 at 14:57:52 GMT-04:00, Open Story] opening story DisplayTextContentStory</t>
  </si>
  <si>
    <t>[Saturday, March 19, 2016 at 14:57:52 GMT-04:00] question : 'Problème de mise à jour du status lors de la création d'une nouvelle vue ou de l'affichage d'une boite de dialogue.'</t>
  </si>
  <si>
    <t>[Saturday, March 19, 2016 at 14:58:01 GMT-04:00] starting question 3</t>
  </si>
  <si>
    <t>[Saturday, March 19, 2016 at 14:58:01 GMT-04:00, Open Story] opening story SchematicViewStory</t>
  </si>
  <si>
    <t>[Saturday, March 19, 2016 at 14:58:05 GMT-04:00, Tap Diagram] tap diagram action at : (399.650455927052, 117.720364741641)</t>
  </si>
  <si>
    <t>[Saturday, March 19, 2016 at 14:58:05 GMT-04:00, Select Diagram Element] diagram element selected: TraceClient</t>
  </si>
  <si>
    <t>[Saturday, March 19, 2016 at 14:58:05 GMT-04:00, Show Diagram] showing diagram TraceClient</t>
  </si>
  <si>
    <t>[Saturday, March 19, 2016 at 14:58:06 GMT-04:00, Tap Diagram] tap diagram action at : (188.677725118483, 127.734597156398)</t>
  </si>
  <si>
    <t>[Saturday, March 19, 2016 at 14:58:06 GMT-04:00, Select Diagram Element] diagram element selected: Application</t>
  </si>
  <si>
    <t>[Saturday, March 19, 2016 at 14:58:06 GMT-04:00, Show Diagram] showing diagram TraceClient - App</t>
  </si>
  <si>
    <t>[Saturday, March 19, 2016 at 14:58:17 GMT-04:00, Tap Diagram] tap diagram action at : (706.175355450237, 168.011848341232)</t>
  </si>
  <si>
    <t>[Saturday, March 19, 2016 at 14:58:17 GMT-04:00, Select Diagram Element] diagram element selected: CWindowsMgr</t>
  </si>
  <si>
    <t>[Saturday, March 19, 2016 at 14:58:17 GMT-04:00, File View] viewing file : EmbeddedRes/CodeSite/Nyx/NyxTraceViewer/QtTraceClient/Sources/WindowsManager.hpp</t>
  </si>
  <si>
    <t>[Saturday, March 19, 2016 at 14:58:19 GMT-04:00, Close Story] closing story FileViewStory</t>
  </si>
  <si>
    <t>[Saturday, March 19, 2016 at 14:58:21 GMT-04:00, History Diagram Selected] diagram name : main</t>
  </si>
  <si>
    <t>[Saturday, March 19, 2016 at 14:58:24 GMT-04:00, Tap Diagram] tap diagram action at : (425.161094224924, 104.468085106383)</t>
  </si>
  <si>
    <t>[Saturday, March 19, 2016 at 14:58:24 GMT-04:00, Select Diagram Element] diagram element selected: TraceClient</t>
  </si>
  <si>
    <t>[Saturday, March 19, 2016 at 14:58:24 GMT-04:00, Show Diagram] showing diagram TraceClient</t>
  </si>
  <si>
    <t>[Saturday, March 19, 2016 at 14:58:25 GMT-04:00, Tap Diagram] tap diagram action at : (384.687203791469, 136.190758293839)</t>
  </si>
  <si>
    <t>[Saturday, March 19, 2016 at 14:58:25 GMT-04:00, Select Diagram Element] diagram element selected: Dialogs</t>
  </si>
  <si>
    <t>[Saturday, March 19, 2016 at 14:58:25 GMT-04:00, Show Diagram] showing diagram TraceClient - Dialogs</t>
  </si>
  <si>
    <t>[Saturday, March 19, 2016 at 14:58:38 GMT-04:00, Tap Diagram] tap diagram action at : (1122.40106635071, 449.106042654028)</t>
  </si>
  <si>
    <t>[Saturday, March 19, 2016 at 14:58:39 GMT-04:00, Select Diagram Element] diagram element selected: CStatusUpdater</t>
  </si>
  <si>
    <t>[Saturday, March 19, 2016 at 14:58:39 GMT-04:00, File View] viewing file : EmbeddedRes/CodeSite/Nyx/NyxTraceViewer/QtTraceClient/Sources/StatusUpdaters/StatusUpdater.hpp</t>
  </si>
  <si>
    <t>[Saturday, March 19, 2016 at 14:58:39 GMT-04:00] item found</t>
  </si>
  <si>
    <t>[Saturday, March 19, 2016 at 14:58:40 GMT-04:00, Open Story] opening story DisplayTextContentStory</t>
  </si>
  <si>
    <t>Question 1</t>
  </si>
  <si>
    <t>Warmup</t>
  </si>
  <si>
    <t>Question 2</t>
  </si>
  <si>
    <t>Question 3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</si>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</sst>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1" fillId="0" borderId="1" xfId="1" applyFont="1"/>
    <xf numFmtId="0" fontId="1" fillId="0" borderId="1" xfId="1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Fill="1"/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/>
    <xf numFmtId="0" fontId="0" fillId="4" borderId="0" xfId="0" applyFill="1"/>
    <xf numFmtId="21" fontId="0" fillId="2" borderId="0" xfId="0" applyNumberFormat="1" applyFill="1"/>
    <xf numFmtId="21" fontId="2" fillId="2" borderId="0" xfId="0" applyNumberFormat="1" applyFont="1" applyFill="1"/>
    <xf numFmtId="0" fontId="2" fillId="2" borderId="0" xfId="0" applyFont="1" applyFill="1"/>
    <xf numFmtId="21" fontId="0" fillId="3" borderId="0" xfId="0" applyNumberFormat="1" applyFill="1"/>
    <xf numFmtId="21" fontId="2" fillId="3" borderId="0" xfId="0" applyNumberFormat="1" applyFont="1" applyFill="1"/>
    <xf numFmtId="0" fontId="2" fillId="3" borderId="0" xfId="0" applyFont="1" applyFill="1"/>
    <xf numFmtId="21" fontId="0" fillId="4" borderId="0" xfId="0" applyNumberFormat="1" applyFill="1"/>
    <xf numFmtId="21" fontId="2" fillId="4" borderId="0" xfId="0" applyNumberFormat="1" applyFont="1" applyFill="1"/>
    <xf numFmtId="0" fontId="2" fillId="4" borderId="0" xfId="0" applyFont="1" applyFill="1"/>
    <xf numFmtId="0" fontId="1" fillId="0" borderId="1" xfId="1" applyAlignmen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showRuler="0" workbookViewId="0">
      <pane ySplit="1" topLeftCell="A143" activePane="bottomLeft" state="frozen"/>
      <selection pane="bottomLeft" activeCell="I186" sqref="I186:I210"/>
    </sheetView>
  </sheetViews>
  <sheetFormatPr baseColWidth="10" defaultRowHeight="16" x14ac:dyDescent="0.2"/>
  <cols>
    <col min="1" max="1" width="18.5" customWidth="1"/>
    <col min="2" max="2" width="21.6640625" bestFit="1" customWidth="1"/>
    <col min="3" max="3" width="7" bestFit="1" customWidth="1"/>
    <col min="4" max="4" width="4.83203125" bestFit="1" customWidth="1"/>
    <col min="5" max="5" width="12" bestFit="1" customWidth="1"/>
    <col min="6" max="6" width="16" bestFit="1" customWidth="1"/>
    <col min="7" max="7" width="14.33203125" bestFit="1" customWidth="1"/>
    <col min="8" max="8" width="30.6640625" bestFit="1" customWidth="1"/>
    <col min="9" max="9" width="87.1640625" bestFit="1" customWidth="1"/>
    <col min="10" max="10" width="23.33203125" bestFit="1" customWidth="1"/>
    <col min="12" max="12" width="147.83203125" bestFit="1" customWidth="1"/>
  </cols>
  <sheetData>
    <row r="1" spans="1:12" s="1" customFormat="1" ht="21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</row>
    <row r="2" spans="1:12" ht="17" thickTop="1" x14ac:dyDescent="0.2"/>
    <row r="4" spans="1:12" x14ac:dyDescent="0.2">
      <c r="A4" t="s">
        <v>211</v>
      </c>
      <c r="B4" s="5"/>
      <c r="C4" s="6" t="str">
        <f>IF( ISNUMBER(FIND("Zoom Diagram]", L4)), "X", "")</f>
        <v/>
      </c>
      <c r="D4" s="6" t="str">
        <f>IF( ISNUMBER(FIND("Tap Diagram]", L4)), "X", "")</f>
        <v/>
      </c>
      <c r="E4" s="6" t="str">
        <f>IF( ISNUMBER(FIND("Long Press]", L4)), "X", "")</f>
        <v/>
      </c>
      <c r="F4" s="5" t="str">
        <f t="shared" ref="F4:F67" si="0" xml:space="preserve"> IF(ISNUMBER(FIND("enter sub diagram : '", L4)), MID(L4, FIND("enter sub diagram : '", L4) + LEN("enter sub diagram : '"), LEN(L4) - FIND("enter sub diagram : '",L4) - LEN("enter sub diagram : '")  ), "")</f>
        <v/>
      </c>
      <c r="G4" s="5" t="str">
        <f xml:space="preserve"> IF(ISNUMBER(FIND("exit subdiagram ", L4)), MID(L4, FIND("exit subdiagram ", L4) + LEN("exit subdiagram "), LEN(L4) - FIND("exit subdiagram ", L4) - LEN("exit subdiagram ")  + 1 ), "")</f>
        <v/>
      </c>
      <c r="H4" s="5" t="str">
        <f t="shared" ref="H4:H67" si="1" xml:space="preserve"> IF(ISNUMBER(FIND("showing diagram ", L4)), MID( L4, FIND("showing diagram ", L4) + LEN("showing diagram "), LEN(L4) - FIND("showing diagram ", L4) - LEN("showing diagram ")  + 1 ), "")</f>
        <v/>
      </c>
      <c r="I4" s="7" t="str">
        <f t="shared" ref="I4:I67" si="2" xml:space="preserve"> IF(ISNUMBER(FIND("viewing file : ", L4)), MID( L4, FIND("viewing file : ", L4) + LEN("viewing file : "), LEN(L4) - FIND("viewing file : ", L4) - LEN("viewing file : ") + 1  ), "")</f>
        <v/>
      </c>
      <c r="J4" s="8" t="str">
        <f t="shared" ref="J4:J67" si="3" xml:space="preserve"> IF( ISNUMBER(FIND("Show Question Recherche", L4)), 1, "")</f>
        <v/>
      </c>
      <c r="L4" t="s">
        <v>10</v>
      </c>
    </row>
    <row r="5" spans="1:12" x14ac:dyDescent="0.2">
      <c r="B5" s="5"/>
      <c r="C5" s="6" t="str">
        <f t="shared" ref="C5:C68" si="4">IF( ISNUMBER(FIND("Zoom Diagram]", L5)), "X", "")</f>
        <v/>
      </c>
      <c r="D5" s="6" t="str">
        <f t="shared" ref="D5:D68" si="5">IF( ISNUMBER(FIND("Tap Diagram]", L5)), "X", "")</f>
        <v/>
      </c>
      <c r="E5" s="6" t="str">
        <f t="shared" ref="E5:E68" si="6">IF( ISNUMBER(FIND("Long Press]", L5)), "X", "")</f>
        <v/>
      </c>
      <c r="F5" s="5" t="str">
        <f t="shared" si="0"/>
        <v/>
      </c>
      <c r="G5" s="5" t="str">
        <f t="shared" ref="G5:G68" si="7" xml:space="preserve"> IF(ISNUMBER(FIND("exit subdiagram ", L5)), MID(L5, FIND("exit subdiagram ", L5) + LEN("exit subdiagram "), LEN(L5) - FIND("exit subdiagram ", L5) - LEN("exit subdiagram ")  + 1 ), "")</f>
        <v/>
      </c>
      <c r="H5" s="5" t="str">
        <f t="shared" si="1"/>
        <v/>
      </c>
      <c r="I5" s="7" t="str">
        <f t="shared" si="2"/>
        <v/>
      </c>
      <c r="J5" s="8" t="str">
        <f t="shared" si="3"/>
        <v/>
      </c>
      <c r="L5" t="s">
        <v>11</v>
      </c>
    </row>
    <row r="6" spans="1:12" x14ac:dyDescent="0.2">
      <c r="B6" s="5"/>
      <c r="C6" s="6" t="str">
        <f t="shared" si="4"/>
        <v/>
      </c>
      <c r="D6" s="6" t="str">
        <f t="shared" si="5"/>
        <v/>
      </c>
      <c r="E6" s="6" t="str">
        <f t="shared" si="6"/>
        <v/>
      </c>
      <c r="F6" s="5" t="str">
        <f t="shared" si="0"/>
        <v/>
      </c>
      <c r="G6" s="5" t="str">
        <f t="shared" si="7"/>
        <v/>
      </c>
      <c r="H6" s="5" t="str">
        <f t="shared" si="1"/>
        <v/>
      </c>
      <c r="I6" s="7" t="str">
        <f t="shared" si="2"/>
        <v/>
      </c>
      <c r="J6" s="8" t="str">
        <f t="shared" si="3"/>
        <v/>
      </c>
      <c r="L6" t="s">
        <v>12</v>
      </c>
    </row>
    <row r="7" spans="1:12" x14ac:dyDescent="0.2">
      <c r="B7" s="5"/>
      <c r="C7" s="6" t="str">
        <f t="shared" si="4"/>
        <v/>
      </c>
      <c r="D7" s="6" t="str">
        <f t="shared" si="5"/>
        <v/>
      </c>
      <c r="E7" s="6" t="str">
        <f t="shared" si="6"/>
        <v/>
      </c>
      <c r="F7" s="5" t="str">
        <f t="shared" si="0"/>
        <v/>
      </c>
      <c r="G7" s="5" t="str">
        <f t="shared" si="7"/>
        <v/>
      </c>
      <c r="H7" s="5" t="str">
        <f t="shared" si="1"/>
        <v/>
      </c>
      <c r="I7" s="7" t="str">
        <f t="shared" si="2"/>
        <v/>
      </c>
      <c r="J7" s="8" t="str">
        <f t="shared" si="3"/>
        <v/>
      </c>
      <c r="L7" t="s">
        <v>13</v>
      </c>
    </row>
    <row r="8" spans="1:12" x14ac:dyDescent="0.2">
      <c r="B8" s="5"/>
      <c r="C8" s="6" t="str">
        <f t="shared" si="4"/>
        <v/>
      </c>
      <c r="D8" s="6" t="str">
        <f t="shared" si="5"/>
        <v/>
      </c>
      <c r="E8" s="6" t="str">
        <f t="shared" si="6"/>
        <v/>
      </c>
      <c r="F8" s="5" t="str">
        <f t="shared" si="0"/>
        <v/>
      </c>
      <c r="G8" s="5" t="str">
        <f t="shared" si="7"/>
        <v/>
      </c>
      <c r="H8" s="5" t="str">
        <f t="shared" si="1"/>
        <v/>
      </c>
      <c r="I8" s="7" t="str">
        <f t="shared" si="2"/>
        <v/>
      </c>
      <c r="J8" s="8" t="str">
        <f t="shared" si="3"/>
        <v/>
      </c>
      <c r="L8" t="s">
        <v>14</v>
      </c>
    </row>
    <row r="9" spans="1:12" x14ac:dyDescent="0.2">
      <c r="B9" s="5"/>
      <c r="C9" s="6" t="str">
        <f t="shared" si="4"/>
        <v/>
      </c>
      <c r="D9" s="6" t="str">
        <f t="shared" si="5"/>
        <v/>
      </c>
      <c r="E9" s="6" t="str">
        <f t="shared" si="6"/>
        <v/>
      </c>
      <c r="F9" s="5" t="str">
        <f t="shared" si="0"/>
        <v/>
      </c>
      <c r="G9" s="5" t="str">
        <f t="shared" si="7"/>
        <v/>
      </c>
      <c r="H9" s="5" t="str">
        <f t="shared" si="1"/>
        <v/>
      </c>
      <c r="I9" s="7" t="str">
        <f t="shared" si="2"/>
        <v/>
      </c>
      <c r="J9" s="8" t="str">
        <f t="shared" si="3"/>
        <v/>
      </c>
      <c r="L9" t="s">
        <v>15</v>
      </c>
    </row>
    <row r="10" spans="1:12" x14ac:dyDescent="0.2">
      <c r="B10" s="5"/>
      <c r="C10" s="6" t="str">
        <f t="shared" si="4"/>
        <v/>
      </c>
      <c r="D10" s="6" t="str">
        <f t="shared" si="5"/>
        <v/>
      </c>
      <c r="E10" s="6" t="str">
        <f t="shared" si="6"/>
        <v/>
      </c>
      <c r="F10" s="5" t="str">
        <f t="shared" si="0"/>
        <v/>
      </c>
      <c r="G10" s="5" t="str">
        <f t="shared" si="7"/>
        <v/>
      </c>
      <c r="H10" s="5" t="str">
        <f t="shared" si="1"/>
        <v/>
      </c>
      <c r="I10" s="7" t="str">
        <f t="shared" si="2"/>
        <v/>
      </c>
      <c r="J10" s="8" t="str">
        <f t="shared" si="3"/>
        <v/>
      </c>
      <c r="L10" t="s">
        <v>16</v>
      </c>
    </row>
    <row r="11" spans="1:12" x14ac:dyDescent="0.2">
      <c r="B11" s="5"/>
      <c r="C11" s="6" t="str">
        <f t="shared" si="4"/>
        <v/>
      </c>
      <c r="D11" s="6" t="str">
        <f t="shared" si="5"/>
        <v/>
      </c>
      <c r="E11" s="6" t="str">
        <f t="shared" si="6"/>
        <v/>
      </c>
      <c r="F11" s="5" t="str">
        <f t="shared" si="0"/>
        <v/>
      </c>
      <c r="G11" s="5" t="str">
        <f t="shared" si="7"/>
        <v/>
      </c>
      <c r="H11" s="5" t="str">
        <f t="shared" si="1"/>
        <v/>
      </c>
      <c r="I11" s="7" t="str">
        <f t="shared" si="2"/>
        <v/>
      </c>
      <c r="J11" s="8" t="str">
        <f t="shared" si="3"/>
        <v/>
      </c>
      <c r="L11" t="s">
        <v>17</v>
      </c>
    </row>
    <row r="12" spans="1:12" x14ac:dyDescent="0.2">
      <c r="B12" s="5"/>
      <c r="C12" s="6" t="str">
        <f t="shared" si="4"/>
        <v/>
      </c>
      <c r="D12" s="6" t="str">
        <f t="shared" si="5"/>
        <v/>
      </c>
      <c r="E12" s="6" t="str">
        <f t="shared" si="6"/>
        <v/>
      </c>
      <c r="F12" s="5" t="str">
        <f t="shared" si="0"/>
        <v/>
      </c>
      <c r="G12" s="5" t="str">
        <f t="shared" si="7"/>
        <v/>
      </c>
      <c r="H12" s="5" t="str">
        <f t="shared" si="1"/>
        <v/>
      </c>
      <c r="I12" s="7" t="str">
        <f t="shared" si="2"/>
        <v/>
      </c>
      <c r="J12" s="8" t="str">
        <f t="shared" si="3"/>
        <v/>
      </c>
      <c r="L12" t="s">
        <v>18</v>
      </c>
    </row>
    <row r="13" spans="1:12" x14ac:dyDescent="0.2">
      <c r="B13" s="5"/>
      <c r="C13" s="6" t="str">
        <f t="shared" si="4"/>
        <v/>
      </c>
      <c r="D13" s="6" t="str">
        <f t="shared" si="5"/>
        <v/>
      </c>
      <c r="E13" s="6" t="str">
        <f t="shared" si="6"/>
        <v/>
      </c>
      <c r="F13" s="5" t="str">
        <f t="shared" si="0"/>
        <v/>
      </c>
      <c r="G13" s="5" t="str">
        <f t="shared" si="7"/>
        <v/>
      </c>
      <c r="H13" s="5" t="str">
        <f t="shared" si="1"/>
        <v/>
      </c>
      <c r="I13" s="7" t="str">
        <f t="shared" si="2"/>
        <v/>
      </c>
      <c r="J13" s="8" t="str">
        <f t="shared" si="3"/>
        <v/>
      </c>
      <c r="L13" t="s">
        <v>19</v>
      </c>
    </row>
    <row r="14" spans="1:12" x14ac:dyDescent="0.2">
      <c r="B14" s="5"/>
      <c r="C14" s="6" t="str">
        <f t="shared" si="4"/>
        <v/>
      </c>
      <c r="D14" s="6" t="str">
        <f t="shared" si="5"/>
        <v/>
      </c>
      <c r="E14" s="6" t="str">
        <f t="shared" si="6"/>
        <v/>
      </c>
      <c r="F14" s="5" t="str">
        <f t="shared" si="0"/>
        <v/>
      </c>
      <c r="G14" s="5" t="str">
        <f t="shared" si="7"/>
        <v/>
      </c>
      <c r="H14" s="5" t="str">
        <f t="shared" si="1"/>
        <v/>
      </c>
      <c r="I14" s="7" t="str">
        <f t="shared" si="2"/>
        <v/>
      </c>
      <c r="J14" s="8" t="str">
        <f t="shared" si="3"/>
        <v/>
      </c>
      <c r="L14" t="s">
        <v>20</v>
      </c>
    </row>
    <row r="15" spans="1:12" x14ac:dyDescent="0.2">
      <c r="B15" s="5"/>
      <c r="C15" s="6" t="str">
        <f t="shared" si="4"/>
        <v/>
      </c>
      <c r="D15" s="6" t="str">
        <f t="shared" si="5"/>
        <v/>
      </c>
      <c r="E15" s="6" t="str">
        <f t="shared" si="6"/>
        <v/>
      </c>
      <c r="F15" s="5" t="str">
        <f t="shared" si="0"/>
        <v/>
      </c>
      <c r="G15" s="5" t="str">
        <f t="shared" si="7"/>
        <v/>
      </c>
      <c r="H15" s="5" t="str">
        <f t="shared" si="1"/>
        <v/>
      </c>
      <c r="I15" s="7" t="str">
        <f t="shared" si="2"/>
        <v/>
      </c>
      <c r="J15" s="8" t="str">
        <f t="shared" si="3"/>
        <v/>
      </c>
      <c r="L15" t="s">
        <v>21</v>
      </c>
    </row>
    <row r="16" spans="1:12" x14ac:dyDescent="0.2">
      <c r="B16" s="5"/>
      <c r="C16" s="6" t="str">
        <f t="shared" si="4"/>
        <v/>
      </c>
      <c r="D16" s="6" t="str">
        <f t="shared" si="5"/>
        <v/>
      </c>
      <c r="E16" s="6" t="str">
        <f t="shared" si="6"/>
        <v/>
      </c>
      <c r="F16" s="5" t="str">
        <f t="shared" si="0"/>
        <v/>
      </c>
      <c r="G16" s="5" t="str">
        <f t="shared" si="7"/>
        <v/>
      </c>
      <c r="H16" s="5" t="str">
        <f t="shared" si="1"/>
        <v/>
      </c>
      <c r="I16" s="7" t="str">
        <f t="shared" si="2"/>
        <v/>
      </c>
      <c r="J16" s="8" t="str">
        <f t="shared" si="3"/>
        <v/>
      </c>
      <c r="L16" t="s">
        <v>22</v>
      </c>
    </row>
    <row r="17" spans="2:12" x14ac:dyDescent="0.2">
      <c r="B17" s="5"/>
      <c r="C17" s="6" t="str">
        <f t="shared" si="4"/>
        <v/>
      </c>
      <c r="D17" s="6" t="str">
        <f t="shared" si="5"/>
        <v/>
      </c>
      <c r="E17" s="6" t="str">
        <f t="shared" si="6"/>
        <v/>
      </c>
      <c r="F17" s="5" t="str">
        <f t="shared" si="0"/>
        <v/>
      </c>
      <c r="G17" s="5" t="str">
        <f t="shared" si="7"/>
        <v/>
      </c>
      <c r="H17" s="5" t="str">
        <f t="shared" si="1"/>
        <v/>
      </c>
      <c r="I17" s="7" t="str">
        <f t="shared" si="2"/>
        <v/>
      </c>
      <c r="J17" s="8">
        <f t="shared" si="3"/>
        <v>1</v>
      </c>
      <c r="L17" t="s">
        <v>23</v>
      </c>
    </row>
    <row r="18" spans="2:12" x14ac:dyDescent="0.2">
      <c r="B18" s="5"/>
      <c r="C18" s="6" t="str">
        <f t="shared" si="4"/>
        <v/>
      </c>
      <c r="D18" s="6" t="str">
        <f t="shared" si="5"/>
        <v/>
      </c>
      <c r="E18" s="6" t="str">
        <f t="shared" si="6"/>
        <v/>
      </c>
      <c r="F18" s="5" t="str">
        <f t="shared" si="0"/>
        <v/>
      </c>
      <c r="G18" s="5" t="str">
        <f t="shared" si="7"/>
        <v/>
      </c>
      <c r="H18" s="5" t="str">
        <f t="shared" si="1"/>
        <v/>
      </c>
      <c r="I18" s="7" t="str">
        <f t="shared" si="2"/>
        <v/>
      </c>
      <c r="J18" s="8" t="str">
        <f t="shared" si="3"/>
        <v/>
      </c>
      <c r="L18" t="s">
        <v>24</v>
      </c>
    </row>
    <row r="19" spans="2:12" x14ac:dyDescent="0.2">
      <c r="B19" s="5"/>
      <c r="C19" s="6" t="str">
        <f t="shared" si="4"/>
        <v/>
      </c>
      <c r="D19" s="6" t="str">
        <f t="shared" si="5"/>
        <v/>
      </c>
      <c r="E19" s="6" t="str">
        <f t="shared" si="6"/>
        <v/>
      </c>
      <c r="F19" s="5" t="str">
        <f t="shared" si="0"/>
        <v/>
      </c>
      <c r="G19" s="5" t="str">
        <f t="shared" si="7"/>
        <v/>
      </c>
      <c r="H19" s="5" t="str">
        <f t="shared" si="1"/>
        <v/>
      </c>
      <c r="I19" s="7" t="str">
        <f t="shared" si="2"/>
        <v/>
      </c>
      <c r="J19" s="8" t="str">
        <f t="shared" si="3"/>
        <v/>
      </c>
      <c r="L19" t="s">
        <v>25</v>
      </c>
    </row>
    <row r="20" spans="2:12" x14ac:dyDescent="0.2">
      <c r="C20" s="6" t="str">
        <f t="shared" si="4"/>
        <v>X</v>
      </c>
      <c r="D20" s="6" t="str">
        <f t="shared" si="5"/>
        <v/>
      </c>
      <c r="E20" s="6" t="str">
        <f t="shared" si="6"/>
        <v/>
      </c>
      <c r="F20" s="5" t="str">
        <f t="shared" si="0"/>
        <v/>
      </c>
      <c r="G20" s="5" t="str">
        <f t="shared" si="7"/>
        <v/>
      </c>
      <c r="H20" s="5" t="str">
        <f t="shared" si="1"/>
        <v/>
      </c>
      <c r="I20" s="7" t="str">
        <f t="shared" si="2"/>
        <v/>
      </c>
      <c r="J20" s="8" t="str">
        <f t="shared" si="3"/>
        <v/>
      </c>
      <c r="L20" t="s">
        <v>26</v>
      </c>
    </row>
    <row r="21" spans="2:12" x14ac:dyDescent="0.2">
      <c r="C21" s="6" t="str">
        <f t="shared" si="4"/>
        <v>X</v>
      </c>
      <c r="D21" s="6" t="str">
        <f t="shared" si="5"/>
        <v/>
      </c>
      <c r="E21" s="6" t="str">
        <f t="shared" si="6"/>
        <v/>
      </c>
      <c r="F21" s="5" t="str">
        <f t="shared" si="0"/>
        <v/>
      </c>
      <c r="G21" s="5" t="str">
        <f t="shared" si="7"/>
        <v/>
      </c>
      <c r="H21" s="5" t="str">
        <f t="shared" si="1"/>
        <v/>
      </c>
      <c r="I21" s="7" t="str">
        <f t="shared" si="2"/>
        <v/>
      </c>
      <c r="J21" s="8" t="str">
        <f t="shared" si="3"/>
        <v/>
      </c>
      <c r="L21" t="s">
        <v>27</v>
      </c>
    </row>
    <row r="22" spans="2:12" x14ac:dyDescent="0.2">
      <c r="C22" s="6" t="str">
        <f t="shared" si="4"/>
        <v/>
      </c>
      <c r="D22" s="6" t="str">
        <f t="shared" si="5"/>
        <v/>
      </c>
      <c r="E22" s="6" t="str">
        <f t="shared" si="6"/>
        <v/>
      </c>
      <c r="F22" s="5" t="str">
        <f t="shared" si="0"/>
        <v/>
      </c>
      <c r="G22" s="5" t="str">
        <f t="shared" si="7"/>
        <v/>
      </c>
      <c r="H22" s="5" t="str">
        <f t="shared" si="1"/>
        <v/>
      </c>
      <c r="I22" s="7" t="str">
        <f t="shared" si="2"/>
        <v/>
      </c>
      <c r="J22" s="8" t="str">
        <f t="shared" si="3"/>
        <v/>
      </c>
      <c r="L22" t="s">
        <v>28</v>
      </c>
    </row>
    <row r="23" spans="2:12" x14ac:dyDescent="0.2">
      <c r="C23" s="6" t="str">
        <f t="shared" si="4"/>
        <v/>
      </c>
      <c r="D23" s="6" t="str">
        <f t="shared" si="5"/>
        <v/>
      </c>
      <c r="E23" s="6" t="str">
        <f t="shared" si="6"/>
        <v/>
      </c>
      <c r="F23" s="5" t="str">
        <f t="shared" si="0"/>
        <v/>
      </c>
      <c r="G23" s="5" t="str">
        <f t="shared" si="7"/>
        <v/>
      </c>
      <c r="H23" s="5" t="str">
        <f t="shared" si="1"/>
        <v/>
      </c>
      <c r="I23" s="7" t="str">
        <f t="shared" si="2"/>
        <v/>
      </c>
      <c r="J23" s="8" t="str">
        <f t="shared" si="3"/>
        <v/>
      </c>
      <c r="L23" t="s">
        <v>29</v>
      </c>
    </row>
    <row r="24" spans="2:12" x14ac:dyDescent="0.2">
      <c r="C24" s="6" t="str">
        <f t="shared" si="4"/>
        <v/>
      </c>
      <c r="D24" s="6" t="str">
        <f t="shared" si="5"/>
        <v/>
      </c>
      <c r="E24" s="6" t="str">
        <f t="shared" si="6"/>
        <v/>
      </c>
      <c r="F24" s="5" t="str">
        <f t="shared" si="0"/>
        <v/>
      </c>
      <c r="G24" s="5" t="str">
        <f t="shared" si="7"/>
        <v/>
      </c>
      <c r="H24" s="5" t="str">
        <f t="shared" si="1"/>
        <v/>
      </c>
      <c r="I24" s="7" t="str">
        <f t="shared" si="2"/>
        <v/>
      </c>
      <c r="J24" s="8" t="str">
        <f t="shared" si="3"/>
        <v/>
      </c>
      <c r="L24" t="s">
        <v>30</v>
      </c>
    </row>
    <row r="25" spans="2:12" x14ac:dyDescent="0.2">
      <c r="C25" s="6" t="str">
        <f t="shared" si="4"/>
        <v/>
      </c>
      <c r="D25" s="6" t="str">
        <f t="shared" si="5"/>
        <v/>
      </c>
      <c r="E25" s="6" t="str">
        <f t="shared" si="6"/>
        <v/>
      </c>
      <c r="F25" s="5" t="str">
        <f t="shared" si="0"/>
        <v/>
      </c>
      <c r="G25" s="5" t="str">
        <f t="shared" si="7"/>
        <v/>
      </c>
      <c r="H25" s="5" t="str">
        <f t="shared" si="1"/>
        <v/>
      </c>
      <c r="I25" s="7" t="str">
        <f t="shared" si="2"/>
        <v/>
      </c>
      <c r="J25" s="8" t="str">
        <f t="shared" si="3"/>
        <v/>
      </c>
      <c r="L25" t="s">
        <v>31</v>
      </c>
    </row>
    <row r="26" spans="2:12" x14ac:dyDescent="0.2">
      <c r="C26" s="6" t="str">
        <f t="shared" si="4"/>
        <v/>
      </c>
      <c r="D26" s="6" t="str">
        <f t="shared" si="5"/>
        <v/>
      </c>
      <c r="E26" s="6" t="str">
        <f t="shared" si="6"/>
        <v/>
      </c>
      <c r="F26" s="5" t="str">
        <f t="shared" si="0"/>
        <v/>
      </c>
      <c r="G26" s="5" t="str">
        <f t="shared" si="7"/>
        <v/>
      </c>
      <c r="H26" s="5" t="str">
        <f t="shared" si="1"/>
        <v/>
      </c>
      <c r="I26" s="7" t="str">
        <f t="shared" si="2"/>
        <v/>
      </c>
      <c r="J26" s="8" t="str">
        <f t="shared" si="3"/>
        <v/>
      </c>
      <c r="L26" t="s">
        <v>32</v>
      </c>
    </row>
    <row r="27" spans="2:12" x14ac:dyDescent="0.2">
      <c r="C27" s="6" t="str">
        <f t="shared" si="4"/>
        <v/>
      </c>
      <c r="D27" s="6" t="str">
        <f t="shared" si="5"/>
        <v>X</v>
      </c>
      <c r="E27" s="6" t="str">
        <f t="shared" si="6"/>
        <v/>
      </c>
      <c r="F27" s="5" t="str">
        <f t="shared" si="0"/>
        <v/>
      </c>
      <c r="G27" s="5" t="str">
        <f t="shared" si="7"/>
        <v/>
      </c>
      <c r="H27" s="5" t="str">
        <f t="shared" si="1"/>
        <v/>
      </c>
      <c r="I27" s="7" t="str">
        <f t="shared" si="2"/>
        <v/>
      </c>
      <c r="J27" s="8" t="str">
        <f t="shared" si="3"/>
        <v/>
      </c>
      <c r="L27" t="s">
        <v>33</v>
      </c>
    </row>
    <row r="28" spans="2:12" x14ac:dyDescent="0.2">
      <c r="C28" s="6" t="str">
        <f t="shared" si="4"/>
        <v/>
      </c>
      <c r="D28" s="6" t="str">
        <f t="shared" si="5"/>
        <v/>
      </c>
      <c r="E28" s="6" t="str">
        <f t="shared" si="6"/>
        <v/>
      </c>
      <c r="F28" s="5" t="str">
        <f t="shared" si="0"/>
        <v/>
      </c>
      <c r="G28" s="5" t="str">
        <f t="shared" si="7"/>
        <v/>
      </c>
      <c r="H28" s="5" t="str">
        <f t="shared" si="1"/>
        <v/>
      </c>
      <c r="I28" s="7" t="str">
        <f t="shared" si="2"/>
        <v/>
      </c>
      <c r="J28" s="8" t="str">
        <f t="shared" si="3"/>
        <v/>
      </c>
      <c r="L28" t="s">
        <v>34</v>
      </c>
    </row>
    <row r="29" spans="2:12" x14ac:dyDescent="0.2">
      <c r="C29" s="6" t="str">
        <f t="shared" si="4"/>
        <v/>
      </c>
      <c r="D29" s="6" t="str">
        <f t="shared" si="5"/>
        <v/>
      </c>
      <c r="E29" s="6" t="str">
        <f t="shared" si="6"/>
        <v/>
      </c>
      <c r="F29" s="5" t="str">
        <f t="shared" si="0"/>
        <v/>
      </c>
      <c r="G29" s="5" t="str">
        <f t="shared" si="7"/>
        <v/>
      </c>
      <c r="H29" s="5" t="str">
        <f t="shared" si="1"/>
        <v>loading</v>
      </c>
      <c r="I29" s="7" t="str">
        <f t="shared" si="2"/>
        <v/>
      </c>
      <c r="J29" s="8" t="str">
        <f t="shared" si="3"/>
        <v/>
      </c>
      <c r="L29" t="s">
        <v>35</v>
      </c>
    </row>
    <row r="30" spans="2:12" x14ac:dyDescent="0.2">
      <c r="C30" s="6" t="str">
        <f t="shared" si="4"/>
        <v>X</v>
      </c>
      <c r="D30" s="6" t="str">
        <f t="shared" si="5"/>
        <v/>
      </c>
      <c r="E30" s="6" t="str">
        <f t="shared" si="6"/>
        <v/>
      </c>
      <c r="F30" s="5" t="str">
        <f t="shared" si="0"/>
        <v/>
      </c>
      <c r="G30" s="5" t="str">
        <f t="shared" si="7"/>
        <v/>
      </c>
      <c r="H30" s="5" t="str">
        <f t="shared" si="1"/>
        <v/>
      </c>
      <c r="I30" s="7" t="str">
        <f t="shared" si="2"/>
        <v/>
      </c>
      <c r="J30" s="8" t="str">
        <f t="shared" si="3"/>
        <v/>
      </c>
      <c r="L30" t="s">
        <v>36</v>
      </c>
    </row>
    <row r="31" spans="2:12" x14ac:dyDescent="0.2">
      <c r="C31" s="6" t="str">
        <f t="shared" si="4"/>
        <v>X</v>
      </c>
      <c r="D31" s="6" t="str">
        <f t="shared" si="5"/>
        <v/>
      </c>
      <c r="E31" s="6" t="str">
        <f t="shared" si="6"/>
        <v/>
      </c>
      <c r="F31" s="5" t="str">
        <f t="shared" si="0"/>
        <v/>
      </c>
      <c r="G31" s="5" t="str">
        <f t="shared" si="7"/>
        <v/>
      </c>
      <c r="H31" s="5" t="str">
        <f t="shared" si="1"/>
        <v/>
      </c>
      <c r="I31" s="7" t="str">
        <f t="shared" si="2"/>
        <v/>
      </c>
      <c r="J31" s="8" t="str">
        <f t="shared" si="3"/>
        <v/>
      </c>
      <c r="L31" t="s">
        <v>37</v>
      </c>
    </row>
    <row r="32" spans="2:12" x14ac:dyDescent="0.2">
      <c r="C32" s="6" t="str">
        <f t="shared" si="4"/>
        <v>X</v>
      </c>
      <c r="D32" s="6" t="str">
        <f t="shared" si="5"/>
        <v/>
      </c>
      <c r="E32" s="6" t="str">
        <f t="shared" si="6"/>
        <v/>
      </c>
      <c r="F32" s="5" t="str">
        <f t="shared" si="0"/>
        <v/>
      </c>
      <c r="G32" s="5" t="str">
        <f t="shared" si="7"/>
        <v/>
      </c>
      <c r="H32" s="5" t="str">
        <f t="shared" si="1"/>
        <v/>
      </c>
      <c r="I32" s="7" t="str">
        <f t="shared" si="2"/>
        <v/>
      </c>
      <c r="J32" s="8" t="str">
        <f t="shared" si="3"/>
        <v/>
      </c>
      <c r="L32" t="s">
        <v>38</v>
      </c>
    </row>
    <row r="33" spans="3:12" x14ac:dyDescent="0.2">
      <c r="C33" s="6" t="str">
        <f t="shared" si="4"/>
        <v>X</v>
      </c>
      <c r="D33" s="6" t="str">
        <f t="shared" si="5"/>
        <v/>
      </c>
      <c r="E33" s="6" t="str">
        <f t="shared" si="6"/>
        <v/>
      </c>
      <c r="F33" s="5" t="str">
        <f t="shared" si="0"/>
        <v/>
      </c>
      <c r="G33" s="5" t="str">
        <f t="shared" si="7"/>
        <v/>
      </c>
      <c r="H33" s="5" t="str">
        <f t="shared" si="1"/>
        <v/>
      </c>
      <c r="I33" s="7" t="str">
        <f t="shared" si="2"/>
        <v/>
      </c>
      <c r="J33" s="8" t="str">
        <f t="shared" si="3"/>
        <v/>
      </c>
      <c r="L33" t="s">
        <v>39</v>
      </c>
    </row>
    <row r="34" spans="3:12" x14ac:dyDescent="0.2">
      <c r="C34" s="6" t="str">
        <f t="shared" si="4"/>
        <v/>
      </c>
      <c r="D34" s="6" t="str">
        <f t="shared" si="5"/>
        <v/>
      </c>
      <c r="E34" s="6" t="str">
        <f t="shared" si="6"/>
        <v/>
      </c>
      <c r="F34" s="5" t="str">
        <f t="shared" si="0"/>
        <v/>
      </c>
      <c r="G34" s="5" t="str">
        <f t="shared" si="7"/>
        <v/>
      </c>
      <c r="H34" s="5" t="str">
        <f t="shared" si="1"/>
        <v/>
      </c>
      <c r="I34" s="7" t="str">
        <f t="shared" si="2"/>
        <v/>
      </c>
      <c r="J34" s="8" t="str">
        <f t="shared" si="3"/>
        <v/>
      </c>
      <c r="L34" t="s">
        <v>40</v>
      </c>
    </row>
    <row r="35" spans="3:12" x14ac:dyDescent="0.2">
      <c r="C35" s="6" t="str">
        <f t="shared" si="4"/>
        <v/>
      </c>
      <c r="D35" s="6" t="str">
        <f t="shared" si="5"/>
        <v/>
      </c>
      <c r="E35" s="6" t="str">
        <f t="shared" si="6"/>
        <v/>
      </c>
      <c r="F35" s="5" t="str">
        <f t="shared" si="0"/>
        <v/>
      </c>
      <c r="G35" s="5" t="str">
        <f t="shared" si="7"/>
        <v/>
      </c>
      <c r="H35" s="5" t="str">
        <f t="shared" si="1"/>
        <v/>
      </c>
      <c r="I35" s="7" t="str">
        <f t="shared" si="2"/>
        <v/>
      </c>
      <c r="J35" s="8" t="str">
        <f t="shared" si="3"/>
        <v/>
      </c>
      <c r="L35" t="s">
        <v>41</v>
      </c>
    </row>
    <row r="36" spans="3:12" x14ac:dyDescent="0.2">
      <c r="C36" s="6" t="str">
        <f t="shared" si="4"/>
        <v/>
      </c>
      <c r="D36" s="6" t="str">
        <f t="shared" si="5"/>
        <v>X</v>
      </c>
      <c r="E36" s="6" t="str">
        <f t="shared" si="6"/>
        <v/>
      </c>
      <c r="F36" s="5" t="str">
        <f t="shared" si="0"/>
        <v/>
      </c>
      <c r="G36" s="5" t="str">
        <f t="shared" si="7"/>
        <v/>
      </c>
      <c r="H36" s="5" t="str">
        <f t="shared" si="1"/>
        <v/>
      </c>
      <c r="I36" s="7" t="str">
        <f t="shared" si="2"/>
        <v/>
      </c>
      <c r="J36" s="8" t="str">
        <f t="shared" si="3"/>
        <v/>
      </c>
      <c r="L36" t="s">
        <v>42</v>
      </c>
    </row>
    <row r="37" spans="3:12" x14ac:dyDescent="0.2">
      <c r="C37" s="6" t="str">
        <f t="shared" si="4"/>
        <v/>
      </c>
      <c r="D37" s="6" t="str">
        <f t="shared" si="5"/>
        <v>X</v>
      </c>
      <c r="E37" s="6" t="str">
        <f t="shared" si="6"/>
        <v/>
      </c>
      <c r="F37" s="5" t="str">
        <f t="shared" si="0"/>
        <v/>
      </c>
      <c r="G37" s="5" t="str">
        <f t="shared" si="7"/>
        <v/>
      </c>
      <c r="H37" s="5" t="str">
        <f t="shared" si="1"/>
        <v/>
      </c>
      <c r="I37" s="7" t="str">
        <f t="shared" si="2"/>
        <v/>
      </c>
      <c r="J37" s="8" t="str">
        <f t="shared" si="3"/>
        <v/>
      </c>
      <c r="L37" t="s">
        <v>43</v>
      </c>
    </row>
    <row r="38" spans="3:12" x14ac:dyDescent="0.2">
      <c r="C38" s="6" t="str">
        <f t="shared" si="4"/>
        <v/>
      </c>
      <c r="D38" s="6" t="str">
        <f t="shared" si="5"/>
        <v>X</v>
      </c>
      <c r="E38" s="6" t="str">
        <f t="shared" si="6"/>
        <v/>
      </c>
      <c r="F38" s="5" t="str">
        <f t="shared" si="0"/>
        <v/>
      </c>
      <c r="G38" s="5" t="str">
        <f t="shared" si="7"/>
        <v/>
      </c>
      <c r="H38" s="5" t="str">
        <f t="shared" si="1"/>
        <v/>
      </c>
      <c r="I38" s="7" t="str">
        <f t="shared" si="2"/>
        <v/>
      </c>
      <c r="J38" s="8" t="str">
        <f t="shared" si="3"/>
        <v/>
      </c>
      <c r="L38" t="s">
        <v>44</v>
      </c>
    </row>
    <row r="39" spans="3:12" x14ac:dyDescent="0.2">
      <c r="C39" s="6" t="str">
        <f t="shared" si="4"/>
        <v/>
      </c>
      <c r="D39" s="6" t="str">
        <f t="shared" si="5"/>
        <v/>
      </c>
      <c r="E39" s="6" t="str">
        <f t="shared" si="6"/>
        <v/>
      </c>
      <c r="F39" s="5" t="str">
        <f t="shared" si="0"/>
        <v/>
      </c>
      <c r="G39" s="5" t="str">
        <f t="shared" si="7"/>
        <v/>
      </c>
      <c r="H39" s="5" t="str">
        <f t="shared" si="1"/>
        <v/>
      </c>
      <c r="I39" s="7" t="str">
        <f t="shared" si="2"/>
        <v/>
      </c>
      <c r="J39" s="8" t="str">
        <f t="shared" si="3"/>
        <v/>
      </c>
      <c r="L39" t="s">
        <v>45</v>
      </c>
    </row>
    <row r="40" spans="3:12" x14ac:dyDescent="0.2">
      <c r="C40" s="6" t="str">
        <f t="shared" si="4"/>
        <v/>
      </c>
      <c r="D40" s="6" t="str">
        <f t="shared" si="5"/>
        <v/>
      </c>
      <c r="E40" s="6" t="str">
        <f t="shared" si="6"/>
        <v/>
      </c>
      <c r="F40" s="5" t="str">
        <f t="shared" si="0"/>
        <v/>
      </c>
      <c r="G40" s="5" t="str">
        <f t="shared" si="7"/>
        <v/>
      </c>
      <c r="H40" s="5" t="str">
        <f t="shared" si="1"/>
        <v/>
      </c>
      <c r="I40" s="7" t="str">
        <f t="shared" si="2"/>
        <v/>
      </c>
      <c r="J40" s="8" t="str">
        <f t="shared" si="3"/>
        <v/>
      </c>
      <c r="L40" t="s">
        <v>46</v>
      </c>
    </row>
    <row r="41" spans="3:12" x14ac:dyDescent="0.2">
      <c r="C41" s="6" t="str">
        <f t="shared" si="4"/>
        <v/>
      </c>
      <c r="D41" s="6" t="str">
        <f t="shared" si="5"/>
        <v>X</v>
      </c>
      <c r="E41" s="6" t="str">
        <f t="shared" si="6"/>
        <v/>
      </c>
      <c r="F41" s="5" t="str">
        <f t="shared" si="0"/>
        <v/>
      </c>
      <c r="G41" s="5" t="str">
        <f t="shared" si="7"/>
        <v/>
      </c>
      <c r="H41" s="5" t="str">
        <f t="shared" si="1"/>
        <v/>
      </c>
      <c r="I41" s="7" t="str">
        <f t="shared" si="2"/>
        <v/>
      </c>
      <c r="J41" s="8" t="str">
        <f t="shared" si="3"/>
        <v/>
      </c>
      <c r="L41" t="s">
        <v>47</v>
      </c>
    </row>
    <row r="42" spans="3:12" x14ac:dyDescent="0.2">
      <c r="C42" s="6" t="str">
        <f t="shared" si="4"/>
        <v/>
      </c>
      <c r="D42" s="6" t="str">
        <f t="shared" si="5"/>
        <v/>
      </c>
      <c r="E42" s="6" t="str">
        <f t="shared" si="6"/>
        <v/>
      </c>
      <c r="F42" s="5" t="str">
        <f t="shared" si="0"/>
        <v/>
      </c>
      <c r="G42" s="5" t="str">
        <f t="shared" si="7"/>
        <v/>
      </c>
      <c r="H42" s="5" t="str">
        <f t="shared" si="1"/>
        <v/>
      </c>
      <c r="I42" s="7" t="str">
        <f t="shared" si="2"/>
        <v/>
      </c>
      <c r="J42" s="8" t="str">
        <f t="shared" si="3"/>
        <v/>
      </c>
      <c r="L42" t="s">
        <v>48</v>
      </c>
    </row>
    <row r="43" spans="3:12" x14ac:dyDescent="0.2">
      <c r="C43" s="6" t="str">
        <f t="shared" si="4"/>
        <v/>
      </c>
      <c r="D43" s="6" t="str">
        <f t="shared" si="5"/>
        <v/>
      </c>
      <c r="E43" s="6" t="str">
        <f t="shared" si="6"/>
        <v/>
      </c>
      <c r="F43" s="5" t="str">
        <f t="shared" si="0"/>
        <v/>
      </c>
      <c r="G43" s="5" t="str">
        <f t="shared" si="7"/>
        <v/>
      </c>
      <c r="H43" s="5" t="str">
        <f t="shared" si="1"/>
        <v>loading</v>
      </c>
      <c r="I43" s="7" t="str">
        <f t="shared" si="2"/>
        <v/>
      </c>
      <c r="J43" s="8" t="str">
        <f t="shared" si="3"/>
        <v/>
      </c>
      <c r="L43" t="s">
        <v>49</v>
      </c>
    </row>
    <row r="44" spans="3:12" x14ac:dyDescent="0.2">
      <c r="C44" s="6" t="str">
        <f t="shared" si="4"/>
        <v/>
      </c>
      <c r="D44" s="6" t="str">
        <f t="shared" si="5"/>
        <v/>
      </c>
      <c r="E44" s="6" t="str">
        <f t="shared" si="6"/>
        <v/>
      </c>
      <c r="F44" s="5" t="str">
        <f t="shared" si="0"/>
        <v/>
      </c>
      <c r="G44" s="5" t="str">
        <f t="shared" si="7"/>
        <v/>
      </c>
      <c r="H44" s="5" t="str">
        <f t="shared" si="1"/>
        <v/>
      </c>
      <c r="I44" s="7" t="str">
        <f t="shared" si="2"/>
        <v/>
      </c>
      <c r="J44" s="8" t="str">
        <f t="shared" si="3"/>
        <v/>
      </c>
      <c r="L44" t="s">
        <v>50</v>
      </c>
    </row>
    <row r="45" spans="3:12" x14ac:dyDescent="0.2">
      <c r="C45" s="6" t="str">
        <f t="shared" si="4"/>
        <v/>
      </c>
      <c r="D45" s="6" t="str">
        <f t="shared" si="5"/>
        <v/>
      </c>
      <c r="E45" s="6" t="str">
        <f t="shared" si="6"/>
        <v/>
      </c>
      <c r="F45" s="5" t="str">
        <f t="shared" si="0"/>
        <v/>
      </c>
      <c r="G45" s="5" t="str">
        <f t="shared" si="7"/>
        <v/>
      </c>
      <c r="H45" s="5" t="str">
        <f t="shared" si="1"/>
        <v/>
      </c>
      <c r="I45" s="7" t="str">
        <f t="shared" si="2"/>
        <v/>
      </c>
      <c r="J45" s="8" t="str">
        <f t="shared" si="3"/>
        <v/>
      </c>
      <c r="L45" t="s">
        <v>51</v>
      </c>
    </row>
    <row r="46" spans="3:12" x14ac:dyDescent="0.2">
      <c r="C46" s="6" t="str">
        <f t="shared" si="4"/>
        <v/>
      </c>
      <c r="D46" s="6" t="str">
        <f t="shared" si="5"/>
        <v/>
      </c>
      <c r="E46" s="6" t="str">
        <f t="shared" si="6"/>
        <v/>
      </c>
      <c r="F46" s="5" t="str">
        <f t="shared" si="0"/>
        <v/>
      </c>
      <c r="G46" s="5" t="str">
        <f t="shared" si="7"/>
        <v/>
      </c>
      <c r="H46" s="5" t="str">
        <f t="shared" si="1"/>
        <v/>
      </c>
      <c r="I46" s="7" t="str">
        <f t="shared" si="2"/>
        <v/>
      </c>
      <c r="J46" s="8" t="str">
        <f t="shared" si="3"/>
        <v/>
      </c>
      <c r="L46" t="s">
        <v>52</v>
      </c>
    </row>
    <row r="47" spans="3:12" x14ac:dyDescent="0.2">
      <c r="C47" s="6" t="str">
        <f t="shared" si="4"/>
        <v/>
      </c>
      <c r="D47" s="6" t="str">
        <f t="shared" si="5"/>
        <v>X</v>
      </c>
      <c r="E47" s="6" t="str">
        <f t="shared" si="6"/>
        <v/>
      </c>
      <c r="F47" s="5" t="str">
        <f t="shared" si="0"/>
        <v/>
      </c>
      <c r="G47" s="5" t="str">
        <f t="shared" si="7"/>
        <v/>
      </c>
      <c r="H47" s="5" t="str">
        <f t="shared" si="1"/>
        <v/>
      </c>
      <c r="I47" s="7" t="str">
        <f t="shared" si="2"/>
        <v/>
      </c>
      <c r="J47" s="8" t="str">
        <f t="shared" si="3"/>
        <v/>
      </c>
      <c r="L47" t="s">
        <v>53</v>
      </c>
    </row>
    <row r="48" spans="3:12" x14ac:dyDescent="0.2">
      <c r="C48" s="6" t="str">
        <f t="shared" si="4"/>
        <v/>
      </c>
      <c r="D48" s="6" t="str">
        <f t="shared" si="5"/>
        <v/>
      </c>
      <c r="E48" s="6" t="str">
        <f t="shared" si="6"/>
        <v/>
      </c>
      <c r="F48" s="5" t="str">
        <f t="shared" si="0"/>
        <v/>
      </c>
      <c r="G48" s="5" t="str">
        <f t="shared" si="7"/>
        <v/>
      </c>
      <c r="H48" s="5" t="str">
        <f t="shared" si="1"/>
        <v/>
      </c>
      <c r="I48" s="7" t="str">
        <f t="shared" si="2"/>
        <v/>
      </c>
      <c r="J48" s="8" t="str">
        <f t="shared" si="3"/>
        <v/>
      </c>
      <c r="L48" t="s">
        <v>54</v>
      </c>
    </row>
    <row r="49" spans="3:12" x14ac:dyDescent="0.2">
      <c r="C49" s="6" t="str">
        <f t="shared" si="4"/>
        <v/>
      </c>
      <c r="D49" s="6" t="str">
        <f t="shared" si="5"/>
        <v/>
      </c>
      <c r="E49" s="6" t="str">
        <f t="shared" si="6"/>
        <v/>
      </c>
      <c r="F49" s="5" t="str">
        <f t="shared" si="0"/>
        <v/>
      </c>
      <c r="G49" s="5" t="str">
        <f t="shared" si="7"/>
        <v/>
      </c>
      <c r="H49" s="5" t="str">
        <f t="shared" si="1"/>
        <v>loading</v>
      </c>
      <c r="I49" s="7" t="str">
        <f t="shared" si="2"/>
        <v/>
      </c>
      <c r="J49" s="8" t="str">
        <f t="shared" si="3"/>
        <v/>
      </c>
      <c r="L49" t="s">
        <v>55</v>
      </c>
    </row>
    <row r="50" spans="3:12" x14ac:dyDescent="0.2">
      <c r="C50" s="6" t="str">
        <f>IF( ISNUMBER(FIND("Zoom Diagram]", L50)), "X", "")</f>
        <v/>
      </c>
      <c r="D50" s="6" t="str">
        <f t="shared" si="5"/>
        <v/>
      </c>
      <c r="E50" s="6" t="str">
        <f t="shared" si="6"/>
        <v/>
      </c>
      <c r="F50" s="5" t="str">
        <f t="shared" si="0"/>
        <v/>
      </c>
      <c r="G50" s="5" t="str">
        <f t="shared" si="7"/>
        <v/>
      </c>
      <c r="H50" s="5" t="str">
        <f t="shared" si="1"/>
        <v/>
      </c>
      <c r="I50" s="7" t="str">
        <f t="shared" si="2"/>
        <v/>
      </c>
      <c r="J50" s="8" t="str">
        <f t="shared" si="3"/>
        <v/>
      </c>
      <c r="L50" t="s">
        <v>56</v>
      </c>
    </row>
    <row r="51" spans="3:12" x14ac:dyDescent="0.2">
      <c r="C51" s="6" t="str">
        <f t="shared" si="4"/>
        <v>X</v>
      </c>
      <c r="D51" s="6" t="str">
        <f t="shared" si="5"/>
        <v/>
      </c>
      <c r="E51" s="6" t="str">
        <f t="shared" si="6"/>
        <v/>
      </c>
      <c r="F51" s="5" t="str">
        <f t="shared" si="0"/>
        <v/>
      </c>
      <c r="G51" s="5" t="str">
        <f t="shared" si="7"/>
        <v/>
      </c>
      <c r="H51" s="5" t="str">
        <f t="shared" si="1"/>
        <v/>
      </c>
      <c r="I51" s="7" t="str">
        <f t="shared" si="2"/>
        <v/>
      </c>
      <c r="J51" s="8" t="str">
        <f t="shared" si="3"/>
        <v/>
      </c>
      <c r="L51" t="s">
        <v>57</v>
      </c>
    </row>
    <row r="52" spans="3:12" x14ac:dyDescent="0.2">
      <c r="C52" s="6" t="str">
        <f t="shared" si="4"/>
        <v>X</v>
      </c>
      <c r="D52" s="6" t="str">
        <f t="shared" si="5"/>
        <v/>
      </c>
      <c r="E52" s="6" t="str">
        <f t="shared" si="6"/>
        <v/>
      </c>
      <c r="F52" s="5" t="str">
        <f t="shared" si="0"/>
        <v/>
      </c>
      <c r="G52" s="5" t="str">
        <f t="shared" si="7"/>
        <v/>
      </c>
      <c r="H52" s="5" t="str">
        <f t="shared" si="1"/>
        <v/>
      </c>
      <c r="I52" s="7" t="str">
        <f t="shared" si="2"/>
        <v/>
      </c>
      <c r="J52" s="8" t="str">
        <f t="shared" si="3"/>
        <v/>
      </c>
      <c r="L52" t="s">
        <v>58</v>
      </c>
    </row>
    <row r="53" spans="3:12" x14ac:dyDescent="0.2">
      <c r="C53" s="6" t="str">
        <f t="shared" si="4"/>
        <v>X</v>
      </c>
      <c r="D53" s="6" t="str">
        <f t="shared" si="5"/>
        <v/>
      </c>
      <c r="E53" s="6" t="str">
        <f>IF( ISNUMBER(FIND("Long Press]", L53)), "X", "")</f>
        <v/>
      </c>
      <c r="F53" s="5" t="str">
        <f t="shared" si="0"/>
        <v/>
      </c>
      <c r="G53" s="5" t="str">
        <f t="shared" si="7"/>
        <v/>
      </c>
      <c r="H53" s="5" t="str">
        <f t="shared" si="1"/>
        <v/>
      </c>
      <c r="I53" s="7" t="str">
        <f t="shared" si="2"/>
        <v/>
      </c>
      <c r="J53" s="8" t="str">
        <f t="shared" si="3"/>
        <v/>
      </c>
      <c r="L53" t="s">
        <v>59</v>
      </c>
    </row>
    <row r="54" spans="3:12" x14ac:dyDescent="0.2">
      <c r="C54" s="6" t="str">
        <f t="shared" si="4"/>
        <v>X</v>
      </c>
      <c r="D54" s="6" t="str">
        <f t="shared" si="5"/>
        <v/>
      </c>
      <c r="E54" s="6" t="str">
        <f t="shared" si="6"/>
        <v/>
      </c>
      <c r="F54" s="5" t="str">
        <f t="shared" si="0"/>
        <v/>
      </c>
      <c r="G54" s="5" t="str">
        <f t="shared" si="7"/>
        <v/>
      </c>
      <c r="H54" s="5" t="str">
        <f t="shared" si="1"/>
        <v/>
      </c>
      <c r="I54" s="7" t="str">
        <f t="shared" si="2"/>
        <v/>
      </c>
      <c r="J54" s="8" t="str">
        <f t="shared" si="3"/>
        <v/>
      </c>
      <c r="L54" t="s">
        <v>60</v>
      </c>
    </row>
    <row r="55" spans="3:12" x14ac:dyDescent="0.2">
      <c r="C55" s="6" t="str">
        <f t="shared" si="4"/>
        <v/>
      </c>
      <c r="D55" s="6" t="str">
        <f t="shared" si="5"/>
        <v/>
      </c>
      <c r="E55" s="6" t="str">
        <f t="shared" si="6"/>
        <v/>
      </c>
      <c r="F55" s="5" t="str">
        <f t="shared" si="0"/>
        <v>loading</v>
      </c>
      <c r="G55" s="5" t="str">
        <f t="shared" si="7"/>
        <v/>
      </c>
      <c r="H55" s="5" t="str">
        <f t="shared" si="1"/>
        <v/>
      </c>
      <c r="I55" s="7" t="str">
        <f t="shared" si="2"/>
        <v/>
      </c>
      <c r="J55" s="8" t="str">
        <f t="shared" si="3"/>
        <v/>
      </c>
      <c r="L55" t="s">
        <v>61</v>
      </c>
    </row>
    <row r="56" spans="3:12" x14ac:dyDescent="0.2">
      <c r="C56" s="6" t="str">
        <f t="shared" si="4"/>
        <v>X</v>
      </c>
      <c r="D56" s="6" t="str">
        <f t="shared" si="5"/>
        <v/>
      </c>
      <c r="E56" s="6" t="str">
        <f t="shared" si="6"/>
        <v/>
      </c>
      <c r="F56" s="5" t="str">
        <f t="shared" si="0"/>
        <v/>
      </c>
      <c r="G56" s="5" t="str">
        <f xml:space="preserve"> IF(ISNUMBER(FIND("exit subdiagram ", L56)), MID(L56, FIND("exit subdiagram ", L56) + LEN("exit subdiagram "), LEN(L56) - FIND("exit subdiagram ", L56) - LEN("exit subdiagram ")  + 1 ), "")</f>
        <v/>
      </c>
      <c r="H56" s="5" t="str">
        <f t="shared" si="1"/>
        <v/>
      </c>
      <c r="I56" s="7" t="str">
        <f t="shared" si="2"/>
        <v/>
      </c>
      <c r="J56" s="8" t="str">
        <f t="shared" si="3"/>
        <v/>
      </c>
      <c r="L56" t="s">
        <v>62</v>
      </c>
    </row>
    <row r="57" spans="3:12" x14ac:dyDescent="0.2">
      <c r="C57" s="6" t="str">
        <f t="shared" si="4"/>
        <v>X</v>
      </c>
      <c r="D57" s="6" t="str">
        <f t="shared" si="5"/>
        <v/>
      </c>
      <c r="E57" s="6" t="str">
        <f t="shared" si="6"/>
        <v/>
      </c>
      <c r="F57" s="5" t="str">
        <f t="shared" si="0"/>
        <v/>
      </c>
      <c r="G57" s="5" t="str">
        <f t="shared" si="7"/>
        <v/>
      </c>
      <c r="H57" s="5" t="str">
        <f t="shared" si="1"/>
        <v/>
      </c>
      <c r="I57" s="7" t="str">
        <f t="shared" si="2"/>
        <v/>
      </c>
      <c r="J57" s="8" t="str">
        <f t="shared" si="3"/>
        <v/>
      </c>
      <c r="L57" t="s">
        <v>63</v>
      </c>
    </row>
    <row r="58" spans="3:12" x14ac:dyDescent="0.2">
      <c r="C58" s="6" t="str">
        <f t="shared" si="4"/>
        <v/>
      </c>
      <c r="D58" s="6" t="str">
        <f t="shared" si="5"/>
        <v/>
      </c>
      <c r="E58" s="6" t="str">
        <f t="shared" si="6"/>
        <v/>
      </c>
      <c r="F58" s="5" t="str">
        <f t="shared" si="0"/>
        <v/>
      </c>
      <c r="G58" s="5" t="str">
        <f t="shared" si="7"/>
        <v>loading</v>
      </c>
      <c r="H58" s="5" t="str">
        <f t="shared" si="1"/>
        <v/>
      </c>
      <c r="I58" s="7" t="str">
        <f t="shared" si="2"/>
        <v/>
      </c>
      <c r="J58" s="8" t="str">
        <f t="shared" si="3"/>
        <v/>
      </c>
      <c r="L58" t="s">
        <v>64</v>
      </c>
    </row>
    <row r="59" spans="3:12" x14ac:dyDescent="0.2">
      <c r="C59" s="6" t="str">
        <f t="shared" si="4"/>
        <v/>
      </c>
      <c r="D59" s="6" t="str">
        <f t="shared" si="5"/>
        <v/>
      </c>
      <c r="E59" s="6" t="str">
        <f t="shared" si="6"/>
        <v/>
      </c>
      <c r="F59" s="5" t="str">
        <f t="shared" si="0"/>
        <v/>
      </c>
      <c r="G59" s="5" t="str">
        <f t="shared" si="7"/>
        <v/>
      </c>
      <c r="H59" s="5" t="str">
        <f t="shared" si="1"/>
        <v/>
      </c>
      <c r="I59" s="7" t="str">
        <f t="shared" si="2"/>
        <v/>
      </c>
      <c r="J59" s="8" t="str">
        <f t="shared" si="3"/>
        <v/>
      </c>
      <c r="L59" t="s">
        <v>65</v>
      </c>
    </row>
    <row r="60" spans="3:12" x14ac:dyDescent="0.2">
      <c r="C60" s="6" t="str">
        <f t="shared" si="4"/>
        <v/>
      </c>
      <c r="D60" s="6" t="str">
        <f t="shared" si="5"/>
        <v/>
      </c>
      <c r="E60" s="6" t="str">
        <f t="shared" si="6"/>
        <v/>
      </c>
      <c r="F60" s="5" t="str">
        <f t="shared" si="0"/>
        <v/>
      </c>
      <c r="G60" s="5" t="str">
        <f t="shared" si="7"/>
        <v/>
      </c>
      <c r="H60" s="5" t="str">
        <f t="shared" si="1"/>
        <v/>
      </c>
      <c r="I60" s="7" t="str">
        <f t="shared" si="2"/>
        <v/>
      </c>
      <c r="J60" s="8" t="str">
        <f t="shared" si="3"/>
        <v/>
      </c>
      <c r="L60" t="s">
        <v>66</v>
      </c>
    </row>
    <row r="61" spans="3:12" x14ac:dyDescent="0.2">
      <c r="C61" s="6" t="str">
        <f t="shared" si="4"/>
        <v/>
      </c>
      <c r="D61" s="6" t="str">
        <f t="shared" si="5"/>
        <v/>
      </c>
      <c r="E61" s="6" t="str">
        <f t="shared" si="6"/>
        <v/>
      </c>
      <c r="F61" s="5" t="str">
        <f t="shared" si="0"/>
        <v/>
      </c>
      <c r="G61" s="5" t="str">
        <f t="shared" si="7"/>
        <v/>
      </c>
      <c r="H61" s="5" t="str">
        <f t="shared" si="1"/>
        <v/>
      </c>
      <c r="I61" s="7" t="str">
        <f t="shared" si="2"/>
        <v/>
      </c>
      <c r="J61" s="8" t="str">
        <f t="shared" si="3"/>
        <v/>
      </c>
      <c r="L61" t="s">
        <v>67</v>
      </c>
    </row>
    <row r="62" spans="3:12" x14ac:dyDescent="0.2">
      <c r="C62" s="6" t="str">
        <f t="shared" si="4"/>
        <v/>
      </c>
      <c r="D62" s="6" t="str">
        <f t="shared" si="5"/>
        <v/>
      </c>
      <c r="E62" s="6" t="str">
        <f t="shared" si="6"/>
        <v/>
      </c>
      <c r="F62" s="5" t="str">
        <f t="shared" si="0"/>
        <v/>
      </c>
      <c r="G62" s="5" t="str">
        <f t="shared" si="7"/>
        <v/>
      </c>
      <c r="H62" s="5" t="str">
        <f t="shared" si="1"/>
        <v/>
      </c>
      <c r="I62" s="7" t="str">
        <f t="shared" si="2"/>
        <v/>
      </c>
      <c r="J62" s="8" t="str">
        <f t="shared" si="3"/>
        <v/>
      </c>
      <c r="L62" t="s">
        <v>68</v>
      </c>
    </row>
    <row r="63" spans="3:12" x14ac:dyDescent="0.2">
      <c r="C63" s="6" t="str">
        <f t="shared" si="4"/>
        <v>X</v>
      </c>
      <c r="D63" s="6" t="str">
        <f t="shared" si="5"/>
        <v/>
      </c>
      <c r="E63" s="6" t="str">
        <f t="shared" si="6"/>
        <v/>
      </c>
      <c r="F63" s="5" t="str">
        <f t="shared" si="0"/>
        <v/>
      </c>
      <c r="G63" s="5" t="str">
        <f t="shared" si="7"/>
        <v/>
      </c>
      <c r="H63" s="5" t="str">
        <f t="shared" si="1"/>
        <v/>
      </c>
      <c r="I63" s="7" t="str">
        <f t="shared" si="2"/>
        <v/>
      </c>
      <c r="J63" s="8" t="str">
        <f t="shared" si="3"/>
        <v/>
      </c>
      <c r="L63" t="s">
        <v>69</v>
      </c>
    </row>
    <row r="64" spans="3:12" x14ac:dyDescent="0.2">
      <c r="C64" s="6" t="str">
        <f t="shared" si="4"/>
        <v>X</v>
      </c>
      <c r="D64" s="6" t="str">
        <f t="shared" si="5"/>
        <v/>
      </c>
      <c r="E64" s="6" t="str">
        <f t="shared" si="6"/>
        <v/>
      </c>
      <c r="F64" s="5" t="str">
        <f t="shared" si="0"/>
        <v/>
      </c>
      <c r="G64" s="5" t="str">
        <f t="shared" si="7"/>
        <v/>
      </c>
      <c r="H64" s="5" t="str">
        <f t="shared" si="1"/>
        <v/>
      </c>
      <c r="I64" s="7" t="str">
        <f t="shared" si="2"/>
        <v/>
      </c>
      <c r="J64" s="8" t="str">
        <f t="shared" si="3"/>
        <v/>
      </c>
      <c r="L64" t="s">
        <v>70</v>
      </c>
    </row>
    <row r="65" spans="3:12" x14ac:dyDescent="0.2">
      <c r="C65" s="6" t="str">
        <f t="shared" si="4"/>
        <v/>
      </c>
      <c r="D65" s="6" t="str">
        <f t="shared" si="5"/>
        <v/>
      </c>
      <c r="E65" s="6" t="str">
        <f t="shared" si="6"/>
        <v/>
      </c>
      <c r="F65" s="5" t="str">
        <f t="shared" si="0"/>
        <v/>
      </c>
      <c r="G65" s="5" t="str">
        <f t="shared" si="7"/>
        <v/>
      </c>
      <c r="H65" s="5" t="str">
        <f t="shared" si="1"/>
        <v/>
      </c>
      <c r="I65" s="7" t="str">
        <f t="shared" si="2"/>
        <v/>
      </c>
      <c r="J65" s="8" t="str">
        <f t="shared" si="3"/>
        <v/>
      </c>
      <c r="L65" t="s">
        <v>71</v>
      </c>
    </row>
    <row r="66" spans="3:12" x14ac:dyDescent="0.2">
      <c r="C66" s="6" t="str">
        <f t="shared" si="4"/>
        <v/>
      </c>
      <c r="D66" s="6" t="str">
        <f t="shared" si="5"/>
        <v/>
      </c>
      <c r="E66" s="6" t="str">
        <f t="shared" si="6"/>
        <v/>
      </c>
      <c r="F66" s="5" t="str">
        <f t="shared" si="0"/>
        <v/>
      </c>
      <c r="G66" s="5" t="str">
        <f t="shared" si="7"/>
        <v/>
      </c>
      <c r="H66" s="5" t="str">
        <f t="shared" si="1"/>
        <v/>
      </c>
      <c r="I66" s="7" t="str">
        <f t="shared" si="2"/>
        <v/>
      </c>
      <c r="J66" s="8" t="str">
        <f t="shared" si="3"/>
        <v/>
      </c>
      <c r="L66" t="s">
        <v>72</v>
      </c>
    </row>
    <row r="67" spans="3:12" x14ac:dyDescent="0.2">
      <c r="C67" s="6" t="str">
        <f t="shared" si="4"/>
        <v>X</v>
      </c>
      <c r="D67" s="6" t="str">
        <f t="shared" si="5"/>
        <v/>
      </c>
      <c r="E67" s="6" t="str">
        <f t="shared" si="6"/>
        <v/>
      </c>
      <c r="F67" s="5" t="str">
        <f t="shared" si="0"/>
        <v/>
      </c>
      <c r="G67" s="5" t="str">
        <f t="shared" si="7"/>
        <v/>
      </c>
      <c r="H67" s="5" t="str">
        <f t="shared" si="1"/>
        <v/>
      </c>
      <c r="I67" s="7" t="str">
        <f t="shared" si="2"/>
        <v/>
      </c>
      <c r="J67" s="8" t="str">
        <f t="shared" si="3"/>
        <v/>
      </c>
      <c r="L67" t="s">
        <v>73</v>
      </c>
    </row>
    <row r="68" spans="3:12" x14ac:dyDescent="0.2">
      <c r="C68" s="6" t="str">
        <f t="shared" si="4"/>
        <v>X</v>
      </c>
      <c r="D68" s="6" t="str">
        <f t="shared" si="5"/>
        <v/>
      </c>
      <c r="E68" s="6" t="str">
        <f t="shared" si="6"/>
        <v/>
      </c>
      <c r="F68" s="5" t="str">
        <f t="shared" ref="F68:F131" si="8" xml:space="preserve"> IF(ISNUMBER(FIND("enter sub diagram : '", L68)), MID(L68, FIND("enter sub diagram : '", L68) + LEN("enter sub diagram : '"), LEN(L68) - FIND("enter sub diagram : '",L68) - LEN("enter sub diagram : '")  ), "")</f>
        <v/>
      </c>
      <c r="G68" s="5" t="str">
        <f t="shared" si="7"/>
        <v/>
      </c>
      <c r="H68" s="5" t="str">
        <f t="shared" ref="H68:H131" si="9" xml:space="preserve"> IF(ISNUMBER(FIND("showing diagram ", L68)), MID( L68, FIND("showing diagram ", L68) + LEN("showing diagram "), LEN(L68) - FIND("showing diagram ", L68) - LEN("showing diagram ")  + 1 ), "")</f>
        <v/>
      </c>
      <c r="I68" s="7" t="str">
        <f t="shared" ref="I68:I131" si="10" xml:space="preserve"> IF(ISNUMBER(FIND("viewing file : ", L68)), MID( L68, FIND("viewing file : ", L68) + LEN("viewing file : "), LEN(L68) - FIND("viewing file : ", L68) - LEN("viewing file : ") + 1  ), "")</f>
        <v/>
      </c>
      <c r="J68" s="8" t="str">
        <f t="shared" ref="J68:J131" si="11" xml:space="preserve"> IF( ISNUMBER(FIND("Show Question Recherche", L68)), 1, "")</f>
        <v/>
      </c>
      <c r="L68" t="s">
        <v>74</v>
      </c>
    </row>
    <row r="69" spans="3:12" x14ac:dyDescent="0.2">
      <c r="C69" s="6" t="str">
        <f t="shared" ref="C69:C75" si="12">IF( ISNUMBER(FIND("Zoom Diagram]", L69)), "X", "")</f>
        <v>X</v>
      </c>
      <c r="D69" s="6" t="str">
        <f t="shared" ref="D69:D132" si="13">IF( ISNUMBER(FIND("Tap Diagram]", L69)), "X", "")</f>
        <v/>
      </c>
      <c r="E69" s="6" t="str">
        <f t="shared" ref="E69:E99" si="14">IF( ISNUMBER(FIND("Long Press]", L69)), "X", "")</f>
        <v/>
      </c>
      <c r="F69" s="5" t="str">
        <f t="shared" si="8"/>
        <v/>
      </c>
      <c r="G69" s="5" t="str">
        <f t="shared" ref="G69:G98" si="15" xml:space="preserve"> IF(ISNUMBER(FIND("exit subdiagram ", L69)), MID(L69, FIND("exit subdiagram ", L69) + LEN("exit subdiagram "), LEN(L69) - FIND("exit subdiagram ", L69) - LEN("exit subdiagram ")  + 1 ), "")</f>
        <v/>
      </c>
      <c r="H69" s="5" t="str">
        <f t="shared" si="9"/>
        <v/>
      </c>
      <c r="I69" s="7" t="str">
        <f t="shared" si="10"/>
        <v/>
      </c>
      <c r="J69" s="8" t="str">
        <f t="shared" si="11"/>
        <v/>
      </c>
      <c r="L69" t="s">
        <v>75</v>
      </c>
    </row>
    <row r="70" spans="3:12" x14ac:dyDescent="0.2">
      <c r="C70" s="6" t="str">
        <f t="shared" si="12"/>
        <v>X</v>
      </c>
      <c r="D70" s="6" t="str">
        <f t="shared" si="13"/>
        <v/>
      </c>
      <c r="E70" s="6" t="str">
        <f t="shared" si="14"/>
        <v/>
      </c>
      <c r="F70" s="5" t="str">
        <f t="shared" si="8"/>
        <v/>
      </c>
      <c r="G70" s="5" t="str">
        <f t="shared" si="15"/>
        <v/>
      </c>
      <c r="H70" s="5" t="str">
        <f t="shared" si="9"/>
        <v/>
      </c>
      <c r="I70" s="7" t="str">
        <f t="shared" si="10"/>
        <v/>
      </c>
      <c r="J70" s="8" t="str">
        <f t="shared" si="11"/>
        <v/>
      </c>
      <c r="L70" t="s">
        <v>76</v>
      </c>
    </row>
    <row r="71" spans="3:12" x14ac:dyDescent="0.2">
      <c r="C71" s="6" t="str">
        <f t="shared" si="12"/>
        <v>X</v>
      </c>
      <c r="D71" s="6" t="str">
        <f t="shared" si="13"/>
        <v/>
      </c>
      <c r="E71" s="6" t="str">
        <f t="shared" si="14"/>
        <v/>
      </c>
      <c r="F71" s="5" t="str">
        <f t="shared" si="8"/>
        <v/>
      </c>
      <c r="G71" s="5" t="str">
        <f t="shared" si="15"/>
        <v/>
      </c>
      <c r="H71" s="5" t="str">
        <f t="shared" si="9"/>
        <v/>
      </c>
      <c r="I71" s="7" t="str">
        <f t="shared" si="10"/>
        <v/>
      </c>
      <c r="J71" s="8" t="str">
        <f t="shared" si="11"/>
        <v/>
      </c>
      <c r="L71" t="s">
        <v>77</v>
      </c>
    </row>
    <row r="72" spans="3:12" x14ac:dyDescent="0.2">
      <c r="C72" s="6" t="str">
        <f t="shared" si="12"/>
        <v>X</v>
      </c>
      <c r="D72" s="6" t="str">
        <f t="shared" si="13"/>
        <v/>
      </c>
      <c r="E72" s="6" t="str">
        <f t="shared" si="14"/>
        <v/>
      </c>
      <c r="F72" s="5" t="str">
        <f t="shared" si="8"/>
        <v/>
      </c>
      <c r="G72" s="5" t="str">
        <f t="shared" si="15"/>
        <v/>
      </c>
      <c r="H72" s="5" t="str">
        <f t="shared" si="9"/>
        <v/>
      </c>
      <c r="I72" s="7" t="str">
        <f t="shared" si="10"/>
        <v/>
      </c>
      <c r="J72" s="8" t="str">
        <f t="shared" si="11"/>
        <v/>
      </c>
      <c r="L72" t="s">
        <v>78</v>
      </c>
    </row>
    <row r="73" spans="3:12" x14ac:dyDescent="0.2">
      <c r="C73" s="6" t="str">
        <f t="shared" si="12"/>
        <v>X</v>
      </c>
      <c r="D73" s="6" t="str">
        <f t="shared" si="13"/>
        <v/>
      </c>
      <c r="E73" s="6" t="str">
        <f t="shared" si="14"/>
        <v/>
      </c>
      <c r="F73" s="5" t="str">
        <f t="shared" si="8"/>
        <v/>
      </c>
      <c r="G73" s="5" t="str">
        <f t="shared" si="15"/>
        <v/>
      </c>
      <c r="H73" s="5" t="str">
        <f t="shared" si="9"/>
        <v/>
      </c>
      <c r="I73" s="7" t="str">
        <f t="shared" si="10"/>
        <v/>
      </c>
      <c r="J73" s="8" t="str">
        <f t="shared" si="11"/>
        <v/>
      </c>
      <c r="L73" t="s">
        <v>79</v>
      </c>
    </row>
    <row r="74" spans="3:12" x14ac:dyDescent="0.2">
      <c r="C74" s="6" t="str">
        <f t="shared" si="12"/>
        <v>X</v>
      </c>
      <c r="D74" s="6" t="str">
        <f t="shared" si="13"/>
        <v/>
      </c>
      <c r="E74" s="6" t="str">
        <f t="shared" si="14"/>
        <v/>
      </c>
      <c r="F74" s="5" t="str">
        <f t="shared" si="8"/>
        <v/>
      </c>
      <c r="G74" s="5" t="str">
        <f t="shared" si="15"/>
        <v/>
      </c>
      <c r="H74" s="5" t="str">
        <f t="shared" si="9"/>
        <v/>
      </c>
      <c r="I74" s="7" t="str">
        <f t="shared" si="10"/>
        <v/>
      </c>
      <c r="J74" s="8" t="str">
        <f t="shared" si="11"/>
        <v/>
      </c>
      <c r="L74" t="s">
        <v>80</v>
      </c>
    </row>
    <row r="75" spans="3:12" x14ac:dyDescent="0.2">
      <c r="C75" s="6" t="str">
        <f t="shared" si="12"/>
        <v>X</v>
      </c>
      <c r="D75" s="6" t="str">
        <f t="shared" si="13"/>
        <v/>
      </c>
      <c r="E75" s="6" t="str">
        <f t="shared" si="14"/>
        <v/>
      </c>
      <c r="F75" s="5" t="str">
        <f t="shared" si="8"/>
        <v/>
      </c>
      <c r="G75" s="5" t="str">
        <f t="shared" si="15"/>
        <v/>
      </c>
      <c r="H75" s="5" t="str">
        <f t="shared" si="9"/>
        <v/>
      </c>
      <c r="I75" s="7" t="str">
        <f t="shared" si="10"/>
        <v/>
      </c>
      <c r="J75" s="8" t="str">
        <f t="shared" si="11"/>
        <v/>
      </c>
      <c r="L75" t="s">
        <v>81</v>
      </c>
    </row>
    <row r="76" spans="3:12" x14ac:dyDescent="0.2">
      <c r="C76" s="6" t="str">
        <f>IF( ISNUMBER(FIND("Zoom Diagram]", L76)), "X", "")</f>
        <v>X</v>
      </c>
      <c r="D76" s="6" t="str">
        <f t="shared" si="13"/>
        <v/>
      </c>
      <c r="E76" s="6" t="str">
        <f t="shared" si="14"/>
        <v/>
      </c>
      <c r="F76" s="5" t="str">
        <f t="shared" si="8"/>
        <v/>
      </c>
      <c r="G76" s="5" t="str">
        <f t="shared" si="15"/>
        <v/>
      </c>
      <c r="H76" s="5" t="str">
        <f t="shared" si="9"/>
        <v/>
      </c>
      <c r="I76" s="7" t="str">
        <f t="shared" si="10"/>
        <v/>
      </c>
      <c r="J76" s="8" t="str">
        <f t="shared" si="11"/>
        <v/>
      </c>
      <c r="L76" t="s">
        <v>82</v>
      </c>
    </row>
    <row r="77" spans="3:12" x14ac:dyDescent="0.2">
      <c r="C77" s="6" t="str">
        <f t="shared" ref="C77:C106" si="16">IF( ISNUMBER(FIND("Zoom Diagram]", L77)), "X", "")</f>
        <v/>
      </c>
      <c r="D77" s="6" t="str">
        <f t="shared" si="13"/>
        <v/>
      </c>
      <c r="E77" s="6" t="str">
        <f t="shared" si="14"/>
        <v/>
      </c>
      <c r="F77" s="5" t="str">
        <f t="shared" si="8"/>
        <v>loading</v>
      </c>
      <c r="G77" s="5" t="str">
        <f t="shared" si="15"/>
        <v/>
      </c>
      <c r="H77" s="5" t="str">
        <f t="shared" si="9"/>
        <v/>
      </c>
      <c r="I77" s="7" t="str">
        <f t="shared" si="10"/>
        <v/>
      </c>
      <c r="J77" s="8" t="str">
        <f t="shared" si="11"/>
        <v/>
      </c>
      <c r="L77" t="s">
        <v>83</v>
      </c>
    </row>
    <row r="78" spans="3:12" x14ac:dyDescent="0.2">
      <c r="C78" s="6" t="str">
        <f t="shared" si="16"/>
        <v/>
      </c>
      <c r="D78" s="6" t="str">
        <f t="shared" si="13"/>
        <v/>
      </c>
      <c r="E78" s="6" t="str">
        <f t="shared" si="14"/>
        <v/>
      </c>
      <c r="F78" s="5" t="str">
        <f t="shared" si="8"/>
        <v/>
      </c>
      <c r="G78" s="5" t="str">
        <f t="shared" si="15"/>
        <v/>
      </c>
      <c r="H78" s="5" t="str">
        <f t="shared" si="9"/>
        <v/>
      </c>
      <c r="I78" s="7" t="str">
        <f t="shared" si="10"/>
        <v/>
      </c>
      <c r="J78" s="8">
        <f t="shared" si="11"/>
        <v>1</v>
      </c>
      <c r="L78" t="s">
        <v>84</v>
      </c>
    </row>
    <row r="79" spans="3:12" x14ac:dyDescent="0.2">
      <c r="C79" s="6" t="str">
        <f t="shared" si="16"/>
        <v/>
      </c>
      <c r="D79" s="6" t="str">
        <f t="shared" si="13"/>
        <v/>
      </c>
      <c r="E79" s="6" t="str">
        <f t="shared" si="14"/>
        <v/>
      </c>
      <c r="F79" s="5" t="str">
        <f t="shared" si="8"/>
        <v/>
      </c>
      <c r="G79" s="5" t="str">
        <f t="shared" si="15"/>
        <v/>
      </c>
      <c r="H79" s="5" t="str">
        <f t="shared" si="9"/>
        <v/>
      </c>
      <c r="I79" s="7" t="str">
        <f t="shared" si="10"/>
        <v/>
      </c>
      <c r="J79" s="8" t="str">
        <f t="shared" si="11"/>
        <v/>
      </c>
      <c r="L79" t="s">
        <v>85</v>
      </c>
    </row>
    <row r="80" spans="3:12" x14ac:dyDescent="0.2">
      <c r="C80" s="6" t="str">
        <f t="shared" si="16"/>
        <v>X</v>
      </c>
      <c r="D80" s="6" t="str">
        <f t="shared" si="13"/>
        <v/>
      </c>
      <c r="E80" s="6" t="str">
        <f t="shared" si="14"/>
        <v/>
      </c>
      <c r="F80" s="5" t="str">
        <f t="shared" si="8"/>
        <v/>
      </c>
      <c r="G80" s="5" t="str">
        <f t="shared" si="15"/>
        <v/>
      </c>
      <c r="H80" s="5" t="str">
        <f t="shared" si="9"/>
        <v/>
      </c>
      <c r="I80" s="7" t="str">
        <f t="shared" si="10"/>
        <v/>
      </c>
      <c r="J80" s="8" t="str">
        <f t="shared" si="11"/>
        <v/>
      </c>
      <c r="L80" t="s">
        <v>86</v>
      </c>
    </row>
    <row r="81" spans="3:12" x14ac:dyDescent="0.2">
      <c r="C81" s="6" t="str">
        <f t="shared" si="16"/>
        <v>X</v>
      </c>
      <c r="D81" s="6" t="str">
        <f t="shared" si="13"/>
        <v/>
      </c>
      <c r="E81" s="6" t="str">
        <f t="shared" si="14"/>
        <v/>
      </c>
      <c r="F81" s="5" t="str">
        <f t="shared" si="8"/>
        <v/>
      </c>
      <c r="G81" s="5" t="str">
        <f t="shared" si="15"/>
        <v/>
      </c>
      <c r="H81" s="5" t="str">
        <f t="shared" si="9"/>
        <v/>
      </c>
      <c r="I81" s="7" t="str">
        <f t="shared" si="10"/>
        <v/>
      </c>
      <c r="J81" s="8" t="str">
        <f t="shared" si="11"/>
        <v/>
      </c>
      <c r="L81" t="s">
        <v>87</v>
      </c>
    </row>
    <row r="82" spans="3:12" x14ac:dyDescent="0.2">
      <c r="C82" s="6" t="str">
        <f t="shared" si="16"/>
        <v>X</v>
      </c>
      <c r="D82" s="6" t="str">
        <f t="shared" si="13"/>
        <v/>
      </c>
      <c r="E82" s="6" t="str">
        <f t="shared" si="14"/>
        <v/>
      </c>
      <c r="F82" s="5" t="str">
        <f t="shared" si="8"/>
        <v/>
      </c>
      <c r="G82" s="5" t="str">
        <f t="shared" si="15"/>
        <v/>
      </c>
      <c r="H82" s="5" t="str">
        <f t="shared" si="9"/>
        <v/>
      </c>
      <c r="I82" s="7" t="str">
        <f t="shared" si="10"/>
        <v/>
      </c>
      <c r="J82" s="8" t="str">
        <f t="shared" si="11"/>
        <v/>
      </c>
      <c r="L82" t="s">
        <v>88</v>
      </c>
    </row>
    <row r="83" spans="3:12" x14ac:dyDescent="0.2">
      <c r="C83" s="6" t="str">
        <f t="shared" si="16"/>
        <v>X</v>
      </c>
      <c r="D83" s="6" t="str">
        <f t="shared" si="13"/>
        <v/>
      </c>
      <c r="E83" s="6" t="str">
        <f t="shared" si="14"/>
        <v/>
      </c>
      <c r="F83" s="5" t="str">
        <f t="shared" si="8"/>
        <v/>
      </c>
      <c r="G83" s="5" t="str">
        <f t="shared" si="15"/>
        <v/>
      </c>
      <c r="H83" s="5" t="str">
        <f t="shared" si="9"/>
        <v/>
      </c>
      <c r="I83" s="7" t="str">
        <f t="shared" si="10"/>
        <v/>
      </c>
      <c r="J83" s="8" t="str">
        <f t="shared" si="11"/>
        <v/>
      </c>
      <c r="L83" t="s">
        <v>89</v>
      </c>
    </row>
    <row r="84" spans="3:12" x14ac:dyDescent="0.2">
      <c r="C84" s="6" t="str">
        <f t="shared" si="16"/>
        <v/>
      </c>
      <c r="D84" s="6" t="str">
        <f t="shared" si="13"/>
        <v/>
      </c>
      <c r="E84" s="6" t="str">
        <f t="shared" si="14"/>
        <v/>
      </c>
      <c r="F84" s="5" t="str">
        <f t="shared" si="8"/>
        <v/>
      </c>
      <c r="G84" s="5" t="str">
        <f t="shared" si="15"/>
        <v/>
      </c>
      <c r="H84" s="5" t="str">
        <f t="shared" si="9"/>
        <v/>
      </c>
      <c r="I84" s="7" t="str">
        <f t="shared" si="10"/>
        <v/>
      </c>
      <c r="J84" s="8" t="str">
        <f t="shared" si="11"/>
        <v/>
      </c>
      <c r="L84" t="s">
        <v>90</v>
      </c>
    </row>
    <row r="85" spans="3:12" x14ac:dyDescent="0.2">
      <c r="C85" s="6" t="str">
        <f t="shared" si="16"/>
        <v/>
      </c>
      <c r="D85" s="6" t="str">
        <f t="shared" si="13"/>
        <v/>
      </c>
      <c r="E85" s="6" t="str">
        <f t="shared" si="14"/>
        <v/>
      </c>
      <c r="F85" s="5" t="str">
        <f t="shared" si="8"/>
        <v/>
      </c>
      <c r="G85" s="5" t="str">
        <f t="shared" si="15"/>
        <v/>
      </c>
      <c r="H85" s="5" t="str">
        <f t="shared" si="9"/>
        <v/>
      </c>
      <c r="I85" s="7" t="str">
        <f t="shared" si="10"/>
        <v/>
      </c>
      <c r="J85" s="8" t="str">
        <f t="shared" si="11"/>
        <v/>
      </c>
      <c r="L85" t="s">
        <v>91</v>
      </c>
    </row>
    <row r="86" spans="3:12" x14ac:dyDescent="0.2">
      <c r="C86" s="6" t="str">
        <f t="shared" si="16"/>
        <v/>
      </c>
      <c r="D86" s="6" t="str">
        <f t="shared" si="13"/>
        <v/>
      </c>
      <c r="E86" s="6" t="str">
        <f t="shared" si="14"/>
        <v/>
      </c>
      <c r="F86" s="5" t="str">
        <f t="shared" si="8"/>
        <v/>
      </c>
      <c r="G86" s="5" t="str">
        <f t="shared" si="15"/>
        <v/>
      </c>
      <c r="H86" s="5" t="str">
        <f t="shared" si="9"/>
        <v/>
      </c>
      <c r="I86" s="7" t="str">
        <f t="shared" si="10"/>
        <v/>
      </c>
      <c r="J86" s="8" t="str">
        <f t="shared" si="11"/>
        <v/>
      </c>
      <c r="L86" t="s">
        <v>92</v>
      </c>
    </row>
    <row r="87" spans="3:12" x14ac:dyDescent="0.2">
      <c r="C87" s="6" t="str">
        <f t="shared" si="16"/>
        <v/>
      </c>
      <c r="D87" s="6" t="str">
        <f t="shared" si="13"/>
        <v/>
      </c>
      <c r="E87" s="6" t="str">
        <f t="shared" si="14"/>
        <v/>
      </c>
      <c r="F87" s="5" t="str">
        <f t="shared" si="8"/>
        <v/>
      </c>
      <c r="G87" s="5" t="str">
        <f t="shared" si="15"/>
        <v/>
      </c>
      <c r="H87" s="5" t="str">
        <f t="shared" si="9"/>
        <v/>
      </c>
      <c r="I87" s="7" t="str">
        <f t="shared" si="10"/>
        <v/>
      </c>
      <c r="J87" s="8" t="str">
        <f t="shared" si="11"/>
        <v/>
      </c>
      <c r="L87" t="s">
        <v>93</v>
      </c>
    </row>
    <row r="88" spans="3:12" x14ac:dyDescent="0.2">
      <c r="C88" s="6" t="str">
        <f t="shared" si="16"/>
        <v>X</v>
      </c>
      <c r="D88" s="6" t="str">
        <f t="shared" si="13"/>
        <v/>
      </c>
      <c r="E88" s="6" t="str">
        <f t="shared" si="14"/>
        <v/>
      </c>
      <c r="F88" s="5" t="str">
        <f t="shared" si="8"/>
        <v/>
      </c>
      <c r="G88" s="5" t="str">
        <f t="shared" si="15"/>
        <v/>
      </c>
      <c r="H88" s="5" t="str">
        <f t="shared" si="9"/>
        <v/>
      </c>
      <c r="I88" s="7" t="str">
        <f t="shared" si="10"/>
        <v/>
      </c>
      <c r="J88" s="8" t="str">
        <f t="shared" si="11"/>
        <v/>
      </c>
      <c r="L88" t="s">
        <v>94</v>
      </c>
    </row>
    <row r="89" spans="3:12" x14ac:dyDescent="0.2">
      <c r="C89" s="6" t="str">
        <f t="shared" si="16"/>
        <v>X</v>
      </c>
      <c r="D89" s="6" t="str">
        <f t="shared" si="13"/>
        <v/>
      </c>
      <c r="E89" s="6" t="str">
        <f t="shared" si="14"/>
        <v/>
      </c>
      <c r="F89" s="5" t="str">
        <f t="shared" si="8"/>
        <v/>
      </c>
      <c r="G89" s="5" t="str">
        <f t="shared" si="15"/>
        <v/>
      </c>
      <c r="H89" s="5" t="str">
        <f t="shared" si="9"/>
        <v/>
      </c>
      <c r="I89" s="7" t="str">
        <f t="shared" si="10"/>
        <v/>
      </c>
      <c r="J89" s="8" t="str">
        <f t="shared" si="11"/>
        <v/>
      </c>
      <c r="L89" t="s">
        <v>95</v>
      </c>
    </row>
    <row r="90" spans="3:12" x14ac:dyDescent="0.2">
      <c r="C90" s="6" t="str">
        <f t="shared" si="16"/>
        <v>X</v>
      </c>
      <c r="D90" s="6" t="str">
        <f t="shared" si="13"/>
        <v/>
      </c>
      <c r="E90" s="6" t="str">
        <f t="shared" si="14"/>
        <v/>
      </c>
      <c r="F90" s="5" t="str">
        <f t="shared" si="8"/>
        <v/>
      </c>
      <c r="G90" s="5" t="str">
        <f t="shared" si="15"/>
        <v/>
      </c>
      <c r="H90" s="5" t="str">
        <f t="shared" si="9"/>
        <v/>
      </c>
      <c r="I90" s="7" t="str">
        <f t="shared" si="10"/>
        <v/>
      </c>
      <c r="J90" s="8" t="str">
        <f t="shared" si="11"/>
        <v/>
      </c>
      <c r="L90" t="s">
        <v>96</v>
      </c>
    </row>
    <row r="91" spans="3:12" x14ac:dyDescent="0.2">
      <c r="C91" s="6" t="str">
        <f t="shared" si="16"/>
        <v>X</v>
      </c>
      <c r="D91" s="6" t="str">
        <f t="shared" si="13"/>
        <v/>
      </c>
      <c r="E91" s="6" t="str">
        <f t="shared" si="14"/>
        <v/>
      </c>
      <c r="F91" s="5" t="str">
        <f t="shared" si="8"/>
        <v/>
      </c>
      <c r="G91" s="5" t="str">
        <f t="shared" si="15"/>
        <v/>
      </c>
      <c r="H91" s="5" t="str">
        <f t="shared" si="9"/>
        <v/>
      </c>
      <c r="I91" s="7" t="str">
        <f t="shared" si="10"/>
        <v/>
      </c>
      <c r="J91" s="8" t="str">
        <f t="shared" si="11"/>
        <v/>
      </c>
      <c r="L91" t="s">
        <v>97</v>
      </c>
    </row>
    <row r="92" spans="3:12" x14ac:dyDescent="0.2">
      <c r="C92" s="6" t="str">
        <f t="shared" si="16"/>
        <v/>
      </c>
      <c r="D92" s="6" t="str">
        <f t="shared" si="13"/>
        <v/>
      </c>
      <c r="E92" s="6" t="str">
        <f t="shared" si="14"/>
        <v/>
      </c>
      <c r="F92" s="5" t="str">
        <f t="shared" si="8"/>
        <v/>
      </c>
      <c r="G92" s="5" t="str">
        <f t="shared" si="15"/>
        <v/>
      </c>
      <c r="H92" s="5" t="str">
        <f t="shared" si="9"/>
        <v/>
      </c>
      <c r="I92" s="7" t="str">
        <f t="shared" si="10"/>
        <v/>
      </c>
      <c r="J92" s="8" t="str">
        <f t="shared" si="11"/>
        <v/>
      </c>
      <c r="L92" t="s">
        <v>98</v>
      </c>
    </row>
    <row r="93" spans="3:12" x14ac:dyDescent="0.2">
      <c r="C93" s="6" t="str">
        <f t="shared" si="16"/>
        <v/>
      </c>
      <c r="D93" s="6" t="str">
        <f t="shared" si="13"/>
        <v/>
      </c>
      <c r="E93" s="6" t="str">
        <f t="shared" si="14"/>
        <v/>
      </c>
      <c r="F93" s="5" t="str">
        <f t="shared" si="8"/>
        <v/>
      </c>
      <c r="G93" s="5" t="str">
        <f t="shared" si="15"/>
        <v/>
      </c>
      <c r="H93" s="5" t="str">
        <f t="shared" si="9"/>
        <v/>
      </c>
      <c r="I93" s="7" t="str">
        <f t="shared" si="10"/>
        <v/>
      </c>
      <c r="J93" s="8" t="str">
        <f t="shared" si="11"/>
        <v/>
      </c>
      <c r="L93" t="s">
        <v>99</v>
      </c>
    </row>
    <row r="94" spans="3:12" x14ac:dyDescent="0.2">
      <c r="C94" s="6" t="str">
        <f t="shared" si="16"/>
        <v/>
      </c>
      <c r="D94" s="6" t="str">
        <f t="shared" si="13"/>
        <v>X</v>
      </c>
      <c r="E94" s="6" t="str">
        <f t="shared" si="14"/>
        <v/>
      </c>
      <c r="F94" s="5" t="str">
        <f t="shared" si="8"/>
        <v/>
      </c>
      <c r="G94" s="5" t="str">
        <f t="shared" si="15"/>
        <v/>
      </c>
      <c r="H94" s="5" t="str">
        <f t="shared" si="9"/>
        <v/>
      </c>
      <c r="I94" s="7" t="str">
        <f t="shared" si="10"/>
        <v/>
      </c>
      <c r="J94" s="8" t="str">
        <f t="shared" si="11"/>
        <v/>
      </c>
      <c r="L94" t="s">
        <v>100</v>
      </c>
    </row>
    <row r="95" spans="3:12" x14ac:dyDescent="0.2">
      <c r="C95" s="6" t="str">
        <f t="shared" si="16"/>
        <v/>
      </c>
      <c r="D95" s="6" t="str">
        <f t="shared" si="13"/>
        <v/>
      </c>
      <c r="E95" s="6" t="str">
        <f t="shared" si="14"/>
        <v/>
      </c>
      <c r="F95" s="5" t="str">
        <f t="shared" si="8"/>
        <v/>
      </c>
      <c r="G95" s="5" t="str">
        <f t="shared" si="15"/>
        <v/>
      </c>
      <c r="H95" s="5" t="str">
        <f t="shared" si="9"/>
        <v/>
      </c>
      <c r="I95" s="7" t="str">
        <f t="shared" si="10"/>
        <v/>
      </c>
      <c r="J95" s="8" t="str">
        <f t="shared" si="11"/>
        <v/>
      </c>
      <c r="L95" t="s">
        <v>101</v>
      </c>
    </row>
    <row r="96" spans="3:12" x14ac:dyDescent="0.2">
      <c r="C96" s="6" t="str">
        <f t="shared" si="16"/>
        <v/>
      </c>
      <c r="D96" s="6" t="str">
        <f t="shared" si="13"/>
        <v/>
      </c>
      <c r="E96" s="6" t="str">
        <f t="shared" si="14"/>
        <v/>
      </c>
      <c r="F96" s="5" t="str">
        <f t="shared" si="8"/>
        <v/>
      </c>
      <c r="G96" s="5" t="str">
        <f t="shared" si="15"/>
        <v/>
      </c>
      <c r="H96" s="5" t="str">
        <f t="shared" si="9"/>
        <v/>
      </c>
      <c r="I96" s="7" t="str">
        <f t="shared" si="10"/>
        <v>EmbeddedRes/CodeSite/ProjectFV/VpProject/XmlElementParser.swift</v>
      </c>
      <c r="J96" s="8" t="str">
        <f t="shared" si="11"/>
        <v/>
      </c>
      <c r="L96" t="s">
        <v>102</v>
      </c>
    </row>
    <row r="97" spans="1:12" x14ac:dyDescent="0.2">
      <c r="C97" s="6" t="str">
        <f t="shared" si="16"/>
        <v/>
      </c>
      <c r="D97" s="6" t="str">
        <f t="shared" si="13"/>
        <v/>
      </c>
      <c r="E97" s="6" t="str">
        <f t="shared" si="14"/>
        <v/>
      </c>
      <c r="F97" s="5" t="str">
        <f t="shared" si="8"/>
        <v/>
      </c>
      <c r="G97" s="5" t="str">
        <f t="shared" si="15"/>
        <v/>
      </c>
      <c r="H97" s="5" t="str">
        <f t="shared" si="9"/>
        <v/>
      </c>
      <c r="I97" s="7" t="str">
        <f t="shared" si="10"/>
        <v/>
      </c>
      <c r="J97" s="8" t="str">
        <f t="shared" si="11"/>
        <v/>
      </c>
      <c r="L97" t="s">
        <v>103</v>
      </c>
    </row>
    <row r="98" spans="1:12" x14ac:dyDescent="0.2">
      <c r="C98" s="6" t="str">
        <f t="shared" si="16"/>
        <v/>
      </c>
      <c r="D98" s="6" t="str">
        <f t="shared" si="13"/>
        <v/>
      </c>
      <c r="E98" s="6" t="str">
        <f t="shared" si="14"/>
        <v/>
      </c>
      <c r="F98" s="5" t="str">
        <f t="shared" si="8"/>
        <v/>
      </c>
      <c r="G98" s="5" t="str">
        <f t="shared" si="15"/>
        <v/>
      </c>
      <c r="H98" s="5" t="str">
        <f t="shared" si="9"/>
        <v/>
      </c>
      <c r="I98" s="7" t="str">
        <f t="shared" si="10"/>
        <v/>
      </c>
      <c r="J98" s="8" t="str">
        <f t="shared" si="11"/>
        <v/>
      </c>
    </row>
    <row r="99" spans="1:12" x14ac:dyDescent="0.2">
      <c r="C99" s="6" t="str">
        <f t="shared" si="16"/>
        <v/>
      </c>
      <c r="D99" s="6" t="str">
        <f t="shared" si="13"/>
        <v/>
      </c>
      <c r="E99" s="6" t="str">
        <f t="shared" si="14"/>
        <v/>
      </c>
      <c r="F99" s="5" t="str">
        <f t="shared" si="8"/>
        <v/>
      </c>
      <c r="G99" s="5" t="str">
        <f xml:space="preserve"> IF(ISNUMBER(FIND("exit subdiagram ", L99)), MID(L99, FIND("exit subdiagram ", L99) + LEN("exit subdiagram "), LEN(L99) - FIND("exit subdiagram ", L99) - LEN("exit subdiagram ")  + 1 ), "")</f>
        <v/>
      </c>
      <c r="H99" s="5" t="str">
        <f t="shared" si="9"/>
        <v/>
      </c>
      <c r="I99" s="7" t="str">
        <f t="shared" si="10"/>
        <v/>
      </c>
      <c r="J99" s="8" t="str">
        <f t="shared" si="11"/>
        <v/>
      </c>
      <c r="L99" t="s">
        <v>104</v>
      </c>
    </row>
    <row r="100" spans="1:12" x14ac:dyDescent="0.2">
      <c r="C100" s="6" t="str">
        <f t="shared" si="16"/>
        <v/>
      </c>
      <c r="D100" s="6" t="str">
        <f t="shared" si="13"/>
        <v/>
      </c>
      <c r="E100" s="6" t="str">
        <f>IF( ISNUMBER(FIND("Long Press]", L100)), "X", "")</f>
        <v/>
      </c>
      <c r="F100" s="5" t="str">
        <f t="shared" si="8"/>
        <v/>
      </c>
      <c r="G100" s="5" t="str">
        <f t="shared" ref="G100:G131" si="17" xml:space="preserve"> IF(ISNUMBER(FIND("exit subdiagram ", L100)), MID(L100, FIND("exit subdiagram ", L100) + LEN("exit subdiagram "), LEN(L100) - FIND("exit subdiagram ", L100) - LEN("exit subdiagram ")  + 1 ), "")</f>
        <v/>
      </c>
      <c r="H100" s="5" t="str">
        <f t="shared" si="9"/>
        <v/>
      </c>
      <c r="I100" s="7" t="str">
        <f t="shared" si="10"/>
        <v/>
      </c>
      <c r="J100" s="8" t="str">
        <f t="shared" si="11"/>
        <v/>
      </c>
      <c r="L100" t="s">
        <v>105</v>
      </c>
    </row>
    <row r="101" spans="1:12" x14ac:dyDescent="0.2">
      <c r="C101" s="6" t="str">
        <f t="shared" si="16"/>
        <v/>
      </c>
      <c r="D101" s="6" t="str">
        <f t="shared" si="13"/>
        <v/>
      </c>
      <c r="E101" s="6" t="str">
        <f t="shared" ref="E101:E141" si="18">IF( ISNUMBER(FIND("Long Press]", L101)), "X", "")</f>
        <v/>
      </c>
      <c r="F101" s="5" t="str">
        <f t="shared" si="8"/>
        <v/>
      </c>
      <c r="G101" s="5" t="str">
        <f t="shared" si="17"/>
        <v/>
      </c>
      <c r="H101" s="5" t="str">
        <f t="shared" si="9"/>
        <v/>
      </c>
      <c r="I101" s="7" t="str">
        <f t="shared" si="10"/>
        <v/>
      </c>
      <c r="J101" s="8" t="str">
        <f t="shared" si="11"/>
        <v/>
      </c>
      <c r="L101" t="s">
        <v>106</v>
      </c>
    </row>
    <row r="102" spans="1:12" x14ac:dyDescent="0.2">
      <c r="C102" s="6" t="str">
        <f t="shared" si="16"/>
        <v/>
      </c>
      <c r="D102" s="6" t="str">
        <f t="shared" si="13"/>
        <v/>
      </c>
      <c r="E102" s="6" t="str">
        <f t="shared" si="18"/>
        <v/>
      </c>
      <c r="F102" s="5" t="str">
        <f t="shared" si="8"/>
        <v/>
      </c>
      <c r="G102" s="5" t="str">
        <f t="shared" si="17"/>
        <v/>
      </c>
      <c r="H102" s="5" t="str">
        <f t="shared" si="9"/>
        <v/>
      </c>
      <c r="I102" s="7" t="str">
        <f t="shared" si="10"/>
        <v/>
      </c>
      <c r="J102" s="8" t="str">
        <f t="shared" si="11"/>
        <v/>
      </c>
    </row>
    <row r="103" spans="1:12" s="9" customFormat="1" x14ac:dyDescent="0.2">
      <c r="A103" s="9" t="s">
        <v>210</v>
      </c>
      <c r="B103" s="21">
        <v>0.62145833333333333</v>
      </c>
      <c r="C103" s="10" t="str">
        <f t="shared" si="16"/>
        <v/>
      </c>
      <c r="D103" s="10" t="str">
        <f t="shared" si="13"/>
        <v/>
      </c>
      <c r="E103" s="10" t="str">
        <f t="shared" si="18"/>
        <v/>
      </c>
      <c r="F103" s="11" t="str">
        <f t="shared" si="8"/>
        <v/>
      </c>
      <c r="G103" s="11" t="str">
        <f t="shared" si="17"/>
        <v/>
      </c>
      <c r="H103" s="11" t="str">
        <f t="shared" si="9"/>
        <v/>
      </c>
      <c r="I103" s="12" t="str">
        <f t="shared" si="10"/>
        <v/>
      </c>
      <c r="J103" s="11" t="str">
        <f t="shared" si="11"/>
        <v/>
      </c>
      <c r="L103" s="9" t="s">
        <v>107</v>
      </c>
    </row>
    <row r="104" spans="1:12" s="9" customFormat="1" x14ac:dyDescent="0.2">
      <c r="C104" s="10" t="str">
        <f t="shared" si="16"/>
        <v/>
      </c>
      <c r="D104" s="10" t="str">
        <f t="shared" si="13"/>
        <v/>
      </c>
      <c r="E104" s="10" t="str">
        <f t="shared" si="18"/>
        <v/>
      </c>
      <c r="F104" s="11" t="str">
        <f t="shared" si="8"/>
        <v/>
      </c>
      <c r="G104" s="11" t="str">
        <f t="shared" si="17"/>
        <v/>
      </c>
      <c r="H104" s="11" t="str">
        <f t="shared" si="9"/>
        <v/>
      </c>
      <c r="I104" s="12" t="str">
        <f t="shared" si="10"/>
        <v/>
      </c>
      <c r="J104" s="11" t="str">
        <f t="shared" si="11"/>
        <v/>
      </c>
      <c r="L104" s="9" t="s">
        <v>108</v>
      </c>
    </row>
    <row r="105" spans="1:12" s="9" customFormat="1" x14ac:dyDescent="0.2">
      <c r="C105" s="10" t="str">
        <f t="shared" si="16"/>
        <v/>
      </c>
      <c r="D105" s="10" t="str">
        <f t="shared" si="13"/>
        <v/>
      </c>
      <c r="E105" s="10" t="str">
        <f t="shared" si="18"/>
        <v/>
      </c>
      <c r="F105" s="11" t="str">
        <f t="shared" si="8"/>
        <v/>
      </c>
      <c r="G105" s="11" t="str">
        <f t="shared" si="17"/>
        <v/>
      </c>
      <c r="H105" s="11" t="str">
        <f t="shared" si="9"/>
        <v/>
      </c>
      <c r="I105" s="12" t="str">
        <f t="shared" si="10"/>
        <v/>
      </c>
      <c r="J105" s="11">
        <f t="shared" si="11"/>
        <v>1</v>
      </c>
      <c r="L105" s="9" t="s">
        <v>109</v>
      </c>
    </row>
    <row r="106" spans="1:12" s="9" customFormat="1" x14ac:dyDescent="0.2">
      <c r="C106" s="10" t="str">
        <f t="shared" si="16"/>
        <v/>
      </c>
      <c r="D106" s="10" t="str">
        <f t="shared" si="13"/>
        <v/>
      </c>
      <c r="E106" s="10" t="str">
        <f t="shared" si="18"/>
        <v/>
      </c>
      <c r="F106" s="11" t="str">
        <f t="shared" si="8"/>
        <v/>
      </c>
      <c r="G106" s="11" t="str">
        <f t="shared" si="17"/>
        <v/>
      </c>
      <c r="H106" s="11" t="str">
        <f t="shared" si="9"/>
        <v/>
      </c>
      <c r="I106" s="12" t="str">
        <f t="shared" si="10"/>
        <v/>
      </c>
      <c r="J106" s="11" t="str">
        <f t="shared" si="11"/>
        <v/>
      </c>
      <c r="L106" s="9" t="s">
        <v>110</v>
      </c>
    </row>
    <row r="107" spans="1:12" s="9" customFormat="1" x14ac:dyDescent="0.2">
      <c r="C107" s="10" t="str">
        <f>IF( ISNUMBER(FIND("Zoom Diagram]", L107)), "X", "")</f>
        <v/>
      </c>
      <c r="D107" s="10" t="str">
        <f t="shared" si="13"/>
        <v>X</v>
      </c>
      <c r="E107" s="10" t="str">
        <f t="shared" si="18"/>
        <v/>
      </c>
      <c r="F107" s="11" t="str">
        <f t="shared" si="8"/>
        <v/>
      </c>
      <c r="G107" s="11" t="str">
        <f t="shared" si="17"/>
        <v/>
      </c>
      <c r="H107" s="11" t="str">
        <f t="shared" si="9"/>
        <v/>
      </c>
      <c r="I107" s="12" t="str">
        <f t="shared" si="10"/>
        <v/>
      </c>
      <c r="J107" s="11" t="str">
        <f t="shared" si="11"/>
        <v/>
      </c>
      <c r="L107" s="9" t="s">
        <v>111</v>
      </c>
    </row>
    <row r="108" spans="1:12" s="9" customFormat="1" x14ac:dyDescent="0.2">
      <c r="C108" s="10" t="str">
        <f t="shared" ref="C108:C124" si="19">IF( ISNUMBER(FIND("Zoom Diagram]", L108)), "X", "")</f>
        <v/>
      </c>
      <c r="D108" s="10" t="str">
        <f t="shared" si="13"/>
        <v/>
      </c>
      <c r="E108" s="10" t="str">
        <f t="shared" si="18"/>
        <v/>
      </c>
      <c r="F108" s="11" t="str">
        <f t="shared" si="8"/>
        <v/>
      </c>
      <c r="G108" s="11" t="str">
        <f t="shared" si="17"/>
        <v/>
      </c>
      <c r="H108" s="11" t="str">
        <f t="shared" si="9"/>
        <v/>
      </c>
      <c r="I108" s="12" t="str">
        <f t="shared" si="10"/>
        <v/>
      </c>
      <c r="J108" s="11" t="str">
        <f t="shared" si="11"/>
        <v/>
      </c>
      <c r="L108" s="9" t="s">
        <v>112</v>
      </c>
    </row>
    <row r="109" spans="1:12" s="9" customFormat="1" x14ac:dyDescent="0.2">
      <c r="C109" s="10" t="str">
        <f t="shared" si="19"/>
        <v/>
      </c>
      <c r="D109" s="10" t="str">
        <f t="shared" si="13"/>
        <v/>
      </c>
      <c r="E109" s="10" t="str">
        <f t="shared" si="18"/>
        <v/>
      </c>
      <c r="F109" s="11" t="str">
        <f t="shared" si="8"/>
        <v/>
      </c>
      <c r="G109" s="11" t="str">
        <f t="shared" si="17"/>
        <v/>
      </c>
      <c r="H109" s="11" t="str">
        <f t="shared" si="9"/>
        <v>NyxWebSvr</v>
      </c>
      <c r="I109" s="12" t="str">
        <f t="shared" si="10"/>
        <v/>
      </c>
      <c r="J109" s="11" t="str">
        <f t="shared" si="11"/>
        <v/>
      </c>
      <c r="L109" s="9" t="s">
        <v>113</v>
      </c>
    </row>
    <row r="110" spans="1:12" s="9" customFormat="1" x14ac:dyDescent="0.2">
      <c r="C110" s="10" t="str">
        <f t="shared" si="19"/>
        <v/>
      </c>
      <c r="D110" s="10" t="str">
        <f t="shared" si="13"/>
        <v>X</v>
      </c>
      <c r="E110" s="10" t="str">
        <f t="shared" si="18"/>
        <v/>
      </c>
      <c r="F110" s="11" t="str">
        <f t="shared" si="8"/>
        <v/>
      </c>
      <c r="G110" s="11" t="str">
        <f t="shared" si="17"/>
        <v/>
      </c>
      <c r="H110" s="11" t="str">
        <f t="shared" si="9"/>
        <v/>
      </c>
      <c r="I110" s="12" t="str">
        <f t="shared" si="10"/>
        <v/>
      </c>
      <c r="J110" s="11" t="str">
        <f t="shared" si="11"/>
        <v/>
      </c>
      <c r="L110" s="9" t="s">
        <v>114</v>
      </c>
    </row>
    <row r="111" spans="1:12" s="9" customFormat="1" x14ac:dyDescent="0.2">
      <c r="C111" s="10" t="str">
        <f t="shared" si="19"/>
        <v/>
      </c>
      <c r="D111" s="10" t="str">
        <f t="shared" si="13"/>
        <v/>
      </c>
      <c r="E111" s="10" t="str">
        <f t="shared" si="18"/>
        <v/>
      </c>
      <c r="F111" s="11" t="str">
        <f t="shared" si="8"/>
        <v/>
      </c>
      <c r="G111" s="11" t="str">
        <f t="shared" si="17"/>
        <v/>
      </c>
      <c r="H111" s="11" t="str">
        <f t="shared" si="9"/>
        <v/>
      </c>
      <c r="I111" s="12" t="str">
        <f t="shared" si="10"/>
        <v/>
      </c>
      <c r="J111" s="11" t="str">
        <f t="shared" si="11"/>
        <v/>
      </c>
      <c r="L111" s="9" t="s">
        <v>115</v>
      </c>
    </row>
    <row r="112" spans="1:12" s="9" customFormat="1" x14ac:dyDescent="0.2">
      <c r="C112" s="10" t="str">
        <f t="shared" si="19"/>
        <v/>
      </c>
      <c r="D112" s="10" t="str">
        <f t="shared" si="13"/>
        <v/>
      </c>
      <c r="E112" s="10" t="str">
        <f t="shared" si="18"/>
        <v/>
      </c>
      <c r="F112" s="11" t="str">
        <f t="shared" si="8"/>
        <v/>
      </c>
      <c r="G112" s="11" t="str">
        <f t="shared" si="17"/>
        <v/>
      </c>
      <c r="H112" s="11" t="str">
        <f t="shared" si="9"/>
        <v/>
      </c>
      <c r="I112" s="12" t="str">
        <f t="shared" si="10"/>
        <v>EmbeddedRes/CodeSite/Nyx/Nyx/NyxWebSvr/HttpHandler.hpp</v>
      </c>
      <c r="J112" s="11" t="str">
        <f t="shared" si="11"/>
        <v/>
      </c>
      <c r="L112" s="9" t="s">
        <v>116</v>
      </c>
    </row>
    <row r="113" spans="3:12" s="9" customFormat="1" x14ac:dyDescent="0.2">
      <c r="C113" s="10" t="str">
        <f t="shared" si="19"/>
        <v/>
      </c>
      <c r="D113" s="10" t="str">
        <f t="shared" si="13"/>
        <v/>
      </c>
      <c r="E113" s="10" t="str">
        <f t="shared" si="18"/>
        <v/>
      </c>
      <c r="F113" s="11" t="str">
        <f t="shared" si="8"/>
        <v/>
      </c>
      <c r="G113" s="11" t="str">
        <f t="shared" si="17"/>
        <v/>
      </c>
      <c r="H113" s="11" t="str">
        <f t="shared" si="9"/>
        <v/>
      </c>
      <c r="I113" s="12" t="str">
        <f t="shared" si="10"/>
        <v/>
      </c>
      <c r="J113" s="11" t="str">
        <f t="shared" si="11"/>
        <v/>
      </c>
      <c r="L113" s="9" t="s">
        <v>117</v>
      </c>
    </row>
    <row r="114" spans="3:12" s="9" customFormat="1" x14ac:dyDescent="0.2">
      <c r="C114" s="10" t="str">
        <f t="shared" si="19"/>
        <v/>
      </c>
      <c r="D114" s="10" t="str">
        <f t="shared" si="13"/>
        <v/>
      </c>
      <c r="E114" s="10" t="str">
        <f t="shared" si="18"/>
        <v/>
      </c>
      <c r="F114" s="11" t="str">
        <f t="shared" si="8"/>
        <v/>
      </c>
      <c r="G114" s="11" t="str">
        <f t="shared" si="17"/>
        <v/>
      </c>
      <c r="H114" s="11" t="str">
        <f t="shared" si="9"/>
        <v/>
      </c>
      <c r="I114" s="12" t="str">
        <f t="shared" si="10"/>
        <v/>
      </c>
      <c r="J114" s="11" t="str">
        <f t="shared" si="11"/>
        <v/>
      </c>
      <c r="L114" s="9" t="s">
        <v>118</v>
      </c>
    </row>
    <row r="115" spans="3:12" s="9" customFormat="1" x14ac:dyDescent="0.2">
      <c r="C115" s="10" t="str">
        <f t="shared" si="19"/>
        <v/>
      </c>
      <c r="D115" s="10" t="str">
        <f t="shared" si="13"/>
        <v>X</v>
      </c>
      <c r="E115" s="10" t="str">
        <f t="shared" si="18"/>
        <v/>
      </c>
      <c r="F115" s="11" t="str">
        <f t="shared" si="8"/>
        <v/>
      </c>
      <c r="G115" s="11" t="str">
        <f t="shared" si="17"/>
        <v/>
      </c>
      <c r="H115" s="11" t="str">
        <f t="shared" si="9"/>
        <v/>
      </c>
      <c r="I115" s="12" t="str">
        <f t="shared" si="10"/>
        <v/>
      </c>
      <c r="J115" s="11" t="str">
        <f t="shared" si="11"/>
        <v/>
      </c>
      <c r="L115" s="9" t="s">
        <v>119</v>
      </c>
    </row>
    <row r="116" spans="3:12" s="9" customFormat="1" x14ac:dyDescent="0.2">
      <c r="C116" s="10" t="str">
        <f t="shared" si="19"/>
        <v/>
      </c>
      <c r="D116" s="10" t="str">
        <f t="shared" si="13"/>
        <v/>
      </c>
      <c r="E116" s="10" t="str">
        <f t="shared" si="18"/>
        <v/>
      </c>
      <c r="F116" s="11" t="str">
        <f t="shared" si="8"/>
        <v/>
      </c>
      <c r="G116" s="11" t="str">
        <f t="shared" si="17"/>
        <v/>
      </c>
      <c r="H116" s="11" t="str">
        <f t="shared" si="9"/>
        <v/>
      </c>
      <c r="I116" s="12" t="str">
        <f t="shared" si="10"/>
        <v/>
      </c>
      <c r="J116" s="11" t="str">
        <f t="shared" si="11"/>
        <v/>
      </c>
      <c r="L116" s="9" t="s">
        <v>120</v>
      </c>
    </row>
    <row r="117" spans="3:12" s="9" customFormat="1" x14ac:dyDescent="0.2">
      <c r="C117" s="10" t="str">
        <f t="shared" si="19"/>
        <v/>
      </c>
      <c r="D117" s="10" t="str">
        <f t="shared" si="13"/>
        <v/>
      </c>
      <c r="E117" s="10" t="str">
        <f t="shared" si="18"/>
        <v/>
      </c>
      <c r="F117" s="11" t="str">
        <f t="shared" si="8"/>
        <v/>
      </c>
      <c r="G117" s="11" t="str">
        <f t="shared" si="17"/>
        <v/>
      </c>
      <c r="H117" s="11" t="str">
        <f t="shared" si="9"/>
        <v>NyxNet</v>
      </c>
      <c r="I117" s="12" t="str">
        <f t="shared" si="10"/>
        <v/>
      </c>
      <c r="J117" s="11" t="str">
        <f t="shared" si="11"/>
        <v/>
      </c>
      <c r="L117" s="9" t="s">
        <v>121</v>
      </c>
    </row>
    <row r="118" spans="3:12" s="9" customFormat="1" x14ac:dyDescent="0.2">
      <c r="C118" s="10" t="str">
        <f t="shared" si="19"/>
        <v/>
      </c>
      <c r="D118" s="10" t="str">
        <f t="shared" si="13"/>
        <v>X</v>
      </c>
      <c r="E118" s="10" t="str">
        <f t="shared" si="18"/>
        <v/>
      </c>
      <c r="F118" s="11" t="str">
        <f t="shared" si="8"/>
        <v/>
      </c>
      <c r="G118" s="11" t="str">
        <f t="shared" si="17"/>
        <v/>
      </c>
      <c r="H118" s="11" t="str">
        <f t="shared" si="9"/>
        <v/>
      </c>
      <c r="I118" s="12" t="str">
        <f t="shared" si="10"/>
        <v/>
      </c>
      <c r="J118" s="11" t="str">
        <f t="shared" si="11"/>
        <v/>
      </c>
      <c r="L118" s="9" t="s">
        <v>122</v>
      </c>
    </row>
    <row r="119" spans="3:12" s="9" customFormat="1" x14ac:dyDescent="0.2">
      <c r="C119" s="10" t="str">
        <f t="shared" si="19"/>
        <v/>
      </c>
      <c r="D119" s="10" t="str">
        <f t="shared" si="13"/>
        <v/>
      </c>
      <c r="E119" s="10" t="str">
        <f t="shared" si="18"/>
        <v/>
      </c>
      <c r="F119" s="11" t="str">
        <f t="shared" si="8"/>
        <v/>
      </c>
      <c r="G119" s="11" t="str">
        <f t="shared" si="17"/>
        <v/>
      </c>
      <c r="H119" s="11" t="str">
        <f t="shared" si="9"/>
        <v/>
      </c>
      <c r="I119" s="12" t="str">
        <f t="shared" si="10"/>
        <v/>
      </c>
      <c r="J119" s="11" t="str">
        <f t="shared" si="11"/>
        <v/>
      </c>
      <c r="L119" s="9" t="s">
        <v>123</v>
      </c>
    </row>
    <row r="120" spans="3:12" s="9" customFormat="1" x14ac:dyDescent="0.2">
      <c r="C120" s="10" t="str">
        <f t="shared" si="19"/>
        <v/>
      </c>
      <c r="D120" s="10" t="str">
        <f t="shared" si="13"/>
        <v/>
      </c>
      <c r="E120" s="10" t="str">
        <f t="shared" si="18"/>
        <v/>
      </c>
      <c r="F120" s="11" t="str">
        <f t="shared" si="8"/>
        <v/>
      </c>
      <c r="G120" s="11" t="str">
        <f t="shared" si="17"/>
        <v/>
      </c>
      <c r="H120" s="11" t="str">
        <f t="shared" si="9"/>
        <v>NyxNet - Nx Communication Layer</v>
      </c>
      <c r="I120" s="12" t="str">
        <f t="shared" si="10"/>
        <v/>
      </c>
      <c r="J120" s="11" t="str">
        <f t="shared" si="11"/>
        <v/>
      </c>
      <c r="L120" s="9" t="s">
        <v>124</v>
      </c>
    </row>
    <row r="121" spans="3:12" s="9" customFormat="1" x14ac:dyDescent="0.2">
      <c r="C121" s="10" t="str">
        <f t="shared" si="19"/>
        <v/>
      </c>
      <c r="D121" s="10" t="str">
        <f t="shared" si="13"/>
        <v>X</v>
      </c>
      <c r="E121" s="10" t="str">
        <f t="shared" si="18"/>
        <v/>
      </c>
      <c r="F121" s="11" t="str">
        <f t="shared" si="8"/>
        <v/>
      </c>
      <c r="G121" s="11" t="str">
        <f t="shared" si="17"/>
        <v/>
      </c>
      <c r="H121" s="11" t="str">
        <f t="shared" si="9"/>
        <v/>
      </c>
      <c r="I121" s="12" t="str">
        <f t="shared" si="10"/>
        <v/>
      </c>
      <c r="J121" s="11" t="str">
        <f t="shared" si="11"/>
        <v/>
      </c>
      <c r="L121" s="9" t="s">
        <v>125</v>
      </c>
    </row>
    <row r="122" spans="3:12" s="9" customFormat="1" x14ac:dyDescent="0.2">
      <c r="C122" s="10" t="str">
        <f t="shared" si="19"/>
        <v/>
      </c>
      <c r="D122" s="10" t="str">
        <f t="shared" si="13"/>
        <v/>
      </c>
      <c r="E122" s="10" t="str">
        <f t="shared" si="18"/>
        <v/>
      </c>
      <c r="F122" s="11" t="str">
        <f t="shared" si="8"/>
        <v/>
      </c>
      <c r="G122" s="11" t="str">
        <f t="shared" si="17"/>
        <v/>
      </c>
      <c r="H122" s="11" t="str">
        <f t="shared" si="9"/>
        <v/>
      </c>
      <c r="I122" s="12" t="str">
        <f t="shared" si="10"/>
        <v/>
      </c>
      <c r="J122" s="11" t="str">
        <f t="shared" si="11"/>
        <v/>
      </c>
      <c r="L122" s="9" t="s">
        <v>126</v>
      </c>
    </row>
    <row r="123" spans="3:12" s="9" customFormat="1" x14ac:dyDescent="0.2">
      <c r="C123" s="10" t="str">
        <f t="shared" si="19"/>
        <v/>
      </c>
      <c r="D123" s="10" t="str">
        <f t="shared" si="13"/>
        <v/>
      </c>
      <c r="E123" s="10" t="str">
        <f t="shared" si="18"/>
        <v/>
      </c>
      <c r="F123" s="11" t="str">
        <f t="shared" si="8"/>
        <v/>
      </c>
      <c r="G123" s="11" t="str">
        <f t="shared" si="17"/>
        <v/>
      </c>
      <c r="H123" s="11" t="str">
        <f t="shared" si="9"/>
        <v/>
      </c>
      <c r="I123" s="12" t="str">
        <f t="shared" si="10"/>
        <v>EmbeddedRes/CodeSite/Nyx/Nyx/NyxNet/NyxNetNxStreamRW.hpp</v>
      </c>
      <c r="J123" s="11" t="str">
        <f t="shared" si="11"/>
        <v/>
      </c>
      <c r="L123" s="9" t="s">
        <v>127</v>
      </c>
    </row>
    <row r="124" spans="3:12" s="9" customFormat="1" x14ac:dyDescent="0.2">
      <c r="C124" s="10" t="str">
        <f t="shared" si="19"/>
        <v/>
      </c>
      <c r="D124" s="10" t="str">
        <f t="shared" si="13"/>
        <v/>
      </c>
      <c r="E124" s="10" t="str">
        <f t="shared" si="18"/>
        <v/>
      </c>
      <c r="F124" s="11" t="str">
        <f t="shared" si="8"/>
        <v/>
      </c>
      <c r="G124" s="11" t="str">
        <f t="shared" si="17"/>
        <v/>
      </c>
      <c r="H124" s="11" t="str">
        <f t="shared" si="9"/>
        <v/>
      </c>
      <c r="I124" s="12" t="str">
        <f t="shared" si="10"/>
        <v/>
      </c>
      <c r="J124" s="11" t="str">
        <f t="shared" si="11"/>
        <v/>
      </c>
      <c r="L124" s="9" t="s">
        <v>128</v>
      </c>
    </row>
    <row r="125" spans="3:12" s="9" customFormat="1" x14ac:dyDescent="0.2">
      <c r="C125" s="10" t="str">
        <f>IF( ISNUMBER(FIND("Zoom Diagram]", L125)), "X", "")</f>
        <v/>
      </c>
      <c r="D125" s="10" t="str">
        <f t="shared" si="13"/>
        <v/>
      </c>
      <c r="E125" s="10" t="str">
        <f t="shared" si="18"/>
        <v/>
      </c>
      <c r="F125" s="11" t="str">
        <f t="shared" si="8"/>
        <v/>
      </c>
      <c r="G125" s="11" t="str">
        <f t="shared" si="17"/>
        <v/>
      </c>
      <c r="H125" s="11" t="str">
        <f t="shared" si="9"/>
        <v/>
      </c>
      <c r="I125" s="12" t="str">
        <f t="shared" si="10"/>
        <v/>
      </c>
      <c r="J125" s="11" t="str">
        <f t="shared" si="11"/>
        <v/>
      </c>
      <c r="L125" s="9" t="s">
        <v>129</v>
      </c>
    </row>
    <row r="126" spans="3:12" s="9" customFormat="1" x14ac:dyDescent="0.2">
      <c r="C126" s="10" t="str">
        <f t="shared" ref="C126:C152" si="20">IF( ISNUMBER(FIND("Zoom Diagram]", L126)), "X", "")</f>
        <v/>
      </c>
      <c r="D126" s="10" t="str">
        <f t="shared" si="13"/>
        <v>X</v>
      </c>
      <c r="E126" s="10" t="str">
        <f t="shared" si="18"/>
        <v/>
      </c>
      <c r="F126" s="11" t="str">
        <f t="shared" si="8"/>
        <v/>
      </c>
      <c r="G126" s="11" t="str">
        <f t="shared" si="17"/>
        <v/>
      </c>
      <c r="H126" s="11" t="str">
        <f t="shared" si="9"/>
        <v/>
      </c>
      <c r="I126" s="12" t="str">
        <f t="shared" si="10"/>
        <v/>
      </c>
      <c r="J126" s="11" t="str">
        <f t="shared" si="11"/>
        <v/>
      </c>
      <c r="L126" s="9" t="s">
        <v>130</v>
      </c>
    </row>
    <row r="127" spans="3:12" s="9" customFormat="1" x14ac:dyDescent="0.2">
      <c r="C127" s="10" t="str">
        <f t="shared" si="20"/>
        <v/>
      </c>
      <c r="D127" s="10" t="str">
        <f t="shared" si="13"/>
        <v/>
      </c>
      <c r="E127" s="10" t="str">
        <f t="shared" si="18"/>
        <v/>
      </c>
      <c r="F127" s="11" t="str">
        <f t="shared" si="8"/>
        <v/>
      </c>
      <c r="G127" s="11" t="str">
        <f t="shared" si="17"/>
        <v/>
      </c>
      <c r="H127" s="11" t="str">
        <f t="shared" si="9"/>
        <v/>
      </c>
      <c r="I127" s="12" t="str">
        <f t="shared" si="10"/>
        <v/>
      </c>
      <c r="J127" s="11" t="str">
        <f t="shared" si="11"/>
        <v/>
      </c>
      <c r="L127" s="9" t="s">
        <v>131</v>
      </c>
    </row>
    <row r="128" spans="3:12" s="9" customFormat="1" x14ac:dyDescent="0.2">
      <c r="C128" s="10" t="str">
        <f t="shared" si="20"/>
        <v/>
      </c>
      <c r="D128" s="10" t="str">
        <f t="shared" si="13"/>
        <v/>
      </c>
      <c r="E128" s="10" t="str">
        <f t="shared" si="18"/>
        <v/>
      </c>
      <c r="F128" s="11" t="str">
        <f t="shared" si="8"/>
        <v/>
      </c>
      <c r="G128" s="11" t="str">
        <f t="shared" si="17"/>
        <v/>
      </c>
      <c r="H128" s="11" t="str">
        <f t="shared" si="9"/>
        <v>NyxNet - Base Communication Layer</v>
      </c>
      <c r="I128" s="12" t="str">
        <f t="shared" si="10"/>
        <v/>
      </c>
      <c r="J128" s="11" t="str">
        <f t="shared" si="11"/>
        <v/>
      </c>
      <c r="L128" s="9" t="s">
        <v>132</v>
      </c>
    </row>
    <row r="129" spans="2:12" s="9" customFormat="1" x14ac:dyDescent="0.2">
      <c r="C129" s="10" t="str">
        <f t="shared" si="20"/>
        <v/>
      </c>
      <c r="D129" s="10" t="str">
        <f t="shared" si="13"/>
        <v/>
      </c>
      <c r="E129" s="10" t="str">
        <f t="shared" si="18"/>
        <v/>
      </c>
      <c r="F129" s="11" t="str">
        <f t="shared" si="8"/>
        <v/>
      </c>
      <c r="G129" s="11" t="str">
        <f t="shared" si="17"/>
        <v/>
      </c>
      <c r="H129" s="11" t="str">
        <f t="shared" si="9"/>
        <v/>
      </c>
      <c r="I129" s="12" t="str">
        <f t="shared" si="10"/>
        <v/>
      </c>
      <c r="J129" s="11" t="str">
        <f t="shared" si="11"/>
        <v/>
      </c>
      <c r="L129" s="9" t="s">
        <v>133</v>
      </c>
    </row>
    <row r="130" spans="2:12" s="9" customFormat="1" x14ac:dyDescent="0.2">
      <c r="C130" s="10" t="str">
        <f t="shared" si="20"/>
        <v/>
      </c>
      <c r="D130" s="10" t="str">
        <f t="shared" si="13"/>
        <v/>
      </c>
      <c r="E130" s="10" t="str">
        <f t="shared" si="18"/>
        <v/>
      </c>
      <c r="F130" s="11" t="str">
        <f t="shared" si="8"/>
        <v/>
      </c>
      <c r="G130" s="11" t="str">
        <f t="shared" si="17"/>
        <v/>
      </c>
      <c r="H130" s="11" t="str">
        <f t="shared" si="9"/>
        <v/>
      </c>
      <c r="I130" s="12" t="str">
        <f t="shared" si="10"/>
        <v/>
      </c>
      <c r="J130" s="11" t="str">
        <f t="shared" si="11"/>
        <v/>
      </c>
      <c r="L130" s="9" t="s">
        <v>134</v>
      </c>
    </row>
    <row r="131" spans="2:12" s="9" customFormat="1" x14ac:dyDescent="0.2">
      <c r="C131" s="10" t="str">
        <f t="shared" si="20"/>
        <v/>
      </c>
      <c r="D131" s="10" t="str">
        <f t="shared" si="13"/>
        <v/>
      </c>
      <c r="E131" s="10" t="str">
        <f t="shared" si="18"/>
        <v/>
      </c>
      <c r="F131" s="11" t="str">
        <f t="shared" si="8"/>
        <v/>
      </c>
      <c r="G131" s="11" t="str">
        <f t="shared" si="17"/>
        <v/>
      </c>
      <c r="H131" s="11" t="str">
        <f t="shared" si="9"/>
        <v/>
      </c>
      <c r="I131" s="12" t="str">
        <f t="shared" si="10"/>
        <v/>
      </c>
      <c r="J131" s="11" t="str">
        <f t="shared" si="11"/>
        <v/>
      </c>
      <c r="L131" s="9" t="s">
        <v>135</v>
      </c>
    </row>
    <row r="132" spans="2:12" s="9" customFormat="1" x14ac:dyDescent="0.2">
      <c r="C132" s="10" t="str">
        <f t="shared" si="20"/>
        <v/>
      </c>
      <c r="D132" s="10" t="str">
        <f t="shared" si="13"/>
        <v>X</v>
      </c>
      <c r="E132" s="10" t="str">
        <f t="shared" si="18"/>
        <v/>
      </c>
      <c r="F132" s="11" t="str">
        <f t="shared" ref="F132:F195" si="21" xml:space="preserve"> IF(ISNUMBER(FIND("enter sub diagram : '", L132)), MID(L132, FIND("enter sub diagram : '", L132) + LEN("enter sub diagram : '"), LEN(L132) - FIND("enter sub diagram : '",L132) - LEN("enter sub diagram : '")  ), "")</f>
        <v/>
      </c>
      <c r="G132" s="11" t="str">
        <f xml:space="preserve"> IF(ISNUMBER(FIND("exit subdiagram ", L132)), MID(L132, FIND("exit subdiagram ", L132) + LEN("exit subdiagram "), LEN(L132) - FIND("exit subdiagram ", L132) - LEN("exit subdiagram ")  + 1 ), "")</f>
        <v/>
      </c>
      <c r="H132" s="11" t="str">
        <f t="shared" ref="H132:H195" si="22" xml:space="preserve"> IF(ISNUMBER(FIND("showing diagram ", L132)), MID( L132, FIND("showing diagram ", L132) + LEN("showing diagram "), LEN(L132) - FIND("showing diagram ", L132) - LEN("showing diagram ")  + 1 ), "")</f>
        <v/>
      </c>
      <c r="I132" s="12" t="str">
        <f t="shared" ref="I132:I195" si="23" xml:space="preserve"> IF(ISNUMBER(FIND("viewing file : ", L132)), MID( L132, FIND("viewing file : ", L132) + LEN("viewing file : "), LEN(L132) - FIND("viewing file : ", L132) - LEN("viewing file : ") + 1  ), "")</f>
        <v/>
      </c>
      <c r="J132" s="11" t="str">
        <f t="shared" ref="J132:J195" si="24" xml:space="preserve"> IF( ISNUMBER(FIND("Show Question Recherche", L132)), 1, "")</f>
        <v/>
      </c>
      <c r="L132" s="9" t="s">
        <v>136</v>
      </c>
    </row>
    <row r="133" spans="2:12" s="9" customFormat="1" x14ac:dyDescent="0.2">
      <c r="C133" s="10" t="str">
        <f t="shared" si="20"/>
        <v/>
      </c>
      <c r="D133" s="10" t="str">
        <f t="shared" ref="D133" si="25">IF( ISNUMBER(FIND("Tap Diagram]", L133)), "X", "")</f>
        <v/>
      </c>
      <c r="E133" s="10" t="str">
        <f t="shared" si="18"/>
        <v/>
      </c>
      <c r="F133" s="11" t="str">
        <f t="shared" si="21"/>
        <v/>
      </c>
      <c r="G133" s="11" t="str">
        <f t="shared" ref="G133:G165" si="26" xml:space="preserve"> IF(ISNUMBER(FIND("exit subdiagram ", L133)), MID(L133, FIND("exit subdiagram ", L133) + LEN("exit subdiagram "), LEN(L133) - FIND("exit subdiagram ", L133) - LEN("exit subdiagram ")  + 1 ), "")</f>
        <v/>
      </c>
      <c r="H133" s="11" t="str">
        <f t="shared" si="22"/>
        <v/>
      </c>
      <c r="I133" s="12" t="str">
        <f t="shared" si="23"/>
        <v/>
      </c>
      <c r="J133" s="11" t="str">
        <f t="shared" si="24"/>
        <v/>
      </c>
      <c r="L133" s="9" t="s">
        <v>137</v>
      </c>
    </row>
    <row r="134" spans="2:12" s="9" customFormat="1" x14ac:dyDescent="0.2">
      <c r="C134" s="10" t="str">
        <f t="shared" si="20"/>
        <v/>
      </c>
      <c r="D134" s="10" t="str">
        <f>IF( ISNUMBER(FIND("Tap Diagram]", L134)), "X", "")</f>
        <v/>
      </c>
      <c r="E134" s="10" t="str">
        <f t="shared" si="18"/>
        <v/>
      </c>
      <c r="F134" s="11" t="str">
        <f t="shared" si="21"/>
        <v/>
      </c>
      <c r="G134" s="11" t="str">
        <f t="shared" si="26"/>
        <v/>
      </c>
      <c r="H134" s="11" t="str">
        <f t="shared" si="22"/>
        <v>Nyx</v>
      </c>
      <c r="I134" s="12" t="str">
        <f t="shared" si="23"/>
        <v/>
      </c>
      <c r="J134" s="11" t="str">
        <f t="shared" si="24"/>
        <v/>
      </c>
      <c r="L134" s="9" t="s">
        <v>138</v>
      </c>
    </row>
    <row r="135" spans="2:12" s="9" customFormat="1" x14ac:dyDescent="0.2">
      <c r="C135" s="10" t="str">
        <f t="shared" si="20"/>
        <v/>
      </c>
      <c r="D135" s="10" t="str">
        <f t="shared" ref="D135:D183" si="27">IF( ISNUMBER(FIND("Tap Diagram]", L135)), "X", "")</f>
        <v>X</v>
      </c>
      <c r="E135" s="10" t="str">
        <f t="shared" si="18"/>
        <v/>
      </c>
      <c r="F135" s="11" t="str">
        <f t="shared" si="21"/>
        <v/>
      </c>
      <c r="G135" s="11" t="str">
        <f t="shared" si="26"/>
        <v/>
      </c>
      <c r="H135" s="11" t="str">
        <f t="shared" si="22"/>
        <v/>
      </c>
      <c r="I135" s="12" t="str">
        <f t="shared" si="23"/>
        <v/>
      </c>
      <c r="J135" s="11" t="str">
        <f t="shared" si="24"/>
        <v/>
      </c>
      <c r="L135" s="9" t="s">
        <v>139</v>
      </c>
    </row>
    <row r="136" spans="2:12" s="9" customFormat="1" x14ac:dyDescent="0.2">
      <c r="C136" s="10" t="str">
        <f t="shared" si="20"/>
        <v/>
      </c>
      <c r="D136" s="10" t="str">
        <f t="shared" si="27"/>
        <v/>
      </c>
      <c r="E136" s="10" t="str">
        <f t="shared" si="18"/>
        <v/>
      </c>
      <c r="F136" s="11" t="str">
        <f t="shared" si="21"/>
        <v/>
      </c>
      <c r="G136" s="11" t="str">
        <f t="shared" si="26"/>
        <v/>
      </c>
      <c r="H136" s="11" t="str">
        <f t="shared" si="22"/>
        <v/>
      </c>
      <c r="I136" s="12" t="str">
        <f t="shared" si="23"/>
        <v/>
      </c>
      <c r="J136" s="11" t="str">
        <f t="shared" si="24"/>
        <v/>
      </c>
      <c r="L136" s="9" t="s">
        <v>140</v>
      </c>
    </row>
    <row r="137" spans="2:12" s="9" customFormat="1" x14ac:dyDescent="0.2">
      <c r="C137" s="10" t="str">
        <f t="shared" si="20"/>
        <v/>
      </c>
      <c r="D137" s="10" t="str">
        <f t="shared" si="27"/>
        <v/>
      </c>
      <c r="E137" s="10" t="str">
        <f t="shared" si="18"/>
        <v/>
      </c>
      <c r="F137" s="11" t="str">
        <f t="shared" si="21"/>
        <v/>
      </c>
      <c r="G137" s="11" t="str">
        <f t="shared" si="26"/>
        <v/>
      </c>
      <c r="H137" s="11" t="str">
        <f t="shared" si="22"/>
        <v>Nyx - Strings</v>
      </c>
      <c r="I137" s="12" t="str">
        <f t="shared" si="23"/>
        <v/>
      </c>
      <c r="J137" s="11" t="str">
        <f t="shared" si="24"/>
        <v/>
      </c>
      <c r="L137" s="9" t="s">
        <v>141</v>
      </c>
    </row>
    <row r="138" spans="2:12" s="9" customFormat="1" x14ac:dyDescent="0.2">
      <c r="C138" s="10" t="str">
        <f t="shared" si="20"/>
        <v/>
      </c>
      <c r="D138" s="10" t="str">
        <f t="shared" si="27"/>
        <v>X</v>
      </c>
      <c r="E138" s="10" t="str">
        <f t="shared" si="18"/>
        <v/>
      </c>
      <c r="F138" s="11" t="str">
        <f t="shared" si="21"/>
        <v/>
      </c>
      <c r="G138" s="11" t="str">
        <f t="shared" si="26"/>
        <v/>
      </c>
      <c r="H138" s="11" t="str">
        <f t="shared" si="22"/>
        <v/>
      </c>
      <c r="I138" s="12" t="str">
        <f t="shared" si="23"/>
        <v/>
      </c>
      <c r="J138" s="11" t="str">
        <f t="shared" si="24"/>
        <v/>
      </c>
      <c r="L138" s="9" t="s">
        <v>142</v>
      </c>
    </row>
    <row r="139" spans="2:12" s="9" customFormat="1" x14ac:dyDescent="0.2">
      <c r="C139" s="10" t="str">
        <f t="shared" si="20"/>
        <v/>
      </c>
      <c r="D139" s="10" t="str">
        <f t="shared" si="27"/>
        <v/>
      </c>
      <c r="E139" s="10" t="str">
        <f t="shared" si="18"/>
        <v/>
      </c>
      <c r="F139" s="11" t="str">
        <f t="shared" si="21"/>
        <v/>
      </c>
      <c r="G139" s="11" t="str">
        <f t="shared" si="26"/>
        <v/>
      </c>
      <c r="H139" s="11" t="str">
        <f t="shared" si="22"/>
        <v/>
      </c>
      <c r="I139" s="12" t="str">
        <f t="shared" si="23"/>
        <v/>
      </c>
      <c r="J139" s="11" t="str">
        <f t="shared" si="24"/>
        <v/>
      </c>
      <c r="L139" s="9" t="s">
        <v>143</v>
      </c>
    </row>
    <row r="140" spans="2:12" s="9" customFormat="1" x14ac:dyDescent="0.2">
      <c r="C140" s="10" t="str">
        <f t="shared" si="20"/>
        <v/>
      </c>
      <c r="D140" s="10" t="str">
        <f t="shared" si="27"/>
        <v/>
      </c>
      <c r="E140" s="10" t="str">
        <f t="shared" si="18"/>
        <v/>
      </c>
      <c r="F140" s="11" t="str">
        <f t="shared" si="21"/>
        <v/>
      </c>
      <c r="G140" s="11" t="str">
        <f t="shared" si="26"/>
        <v/>
      </c>
      <c r="H140" s="11" t="str">
        <f t="shared" si="22"/>
        <v/>
      </c>
      <c r="I140" s="12" t="str">
        <f t="shared" si="23"/>
        <v>EmbeddedRes/CodeSite/Nyx/Nyx/NyxUtf8String.hpp</v>
      </c>
      <c r="J140" s="11" t="str">
        <f t="shared" si="24"/>
        <v/>
      </c>
      <c r="L140" s="9" t="s">
        <v>144</v>
      </c>
    </row>
    <row r="141" spans="2:12" s="9" customFormat="1" x14ac:dyDescent="0.2">
      <c r="B141" s="21">
        <v>0.62268518518518523</v>
      </c>
      <c r="C141" s="10" t="str">
        <f t="shared" si="20"/>
        <v/>
      </c>
      <c r="D141" s="10" t="str">
        <f t="shared" si="27"/>
        <v/>
      </c>
      <c r="E141" s="10" t="str">
        <f t="shared" si="18"/>
        <v/>
      </c>
      <c r="F141" s="11" t="str">
        <f t="shared" si="21"/>
        <v/>
      </c>
      <c r="G141" s="11" t="str">
        <f t="shared" si="26"/>
        <v/>
      </c>
      <c r="H141" s="11" t="str">
        <f t="shared" si="22"/>
        <v/>
      </c>
      <c r="I141" s="12" t="str">
        <f t="shared" si="23"/>
        <v/>
      </c>
      <c r="J141" s="11" t="str">
        <f t="shared" si="24"/>
        <v/>
      </c>
      <c r="L141" s="9" t="s">
        <v>145</v>
      </c>
    </row>
    <row r="142" spans="2:12" s="9" customFormat="1" x14ac:dyDescent="0.2">
      <c r="B142" s="22">
        <f>B141-B103</f>
        <v>1.2268518518518956E-3</v>
      </c>
      <c r="C142" s="10" t="str">
        <f t="shared" si="20"/>
        <v/>
      </c>
      <c r="D142" s="10" t="str">
        <f t="shared" si="27"/>
        <v/>
      </c>
      <c r="E142" s="10" t="str">
        <f>IF( ISNUMBER(FIND("Long Press]", L142)), "X", "")</f>
        <v/>
      </c>
      <c r="F142" s="11" t="str">
        <f t="shared" si="21"/>
        <v/>
      </c>
      <c r="G142" s="11" t="str">
        <f t="shared" si="26"/>
        <v/>
      </c>
      <c r="H142" s="11" t="str">
        <f t="shared" si="22"/>
        <v/>
      </c>
      <c r="I142" s="12" t="str">
        <f t="shared" si="23"/>
        <v/>
      </c>
      <c r="J142" s="23">
        <f>SUM(J103:J141)</f>
        <v>1</v>
      </c>
    </row>
    <row r="143" spans="2:12" s="9" customFormat="1" x14ac:dyDescent="0.2">
      <c r="C143" s="10" t="str">
        <f t="shared" si="20"/>
        <v/>
      </c>
      <c r="D143" s="10" t="str">
        <f t="shared" si="27"/>
        <v/>
      </c>
      <c r="E143" s="10" t="str">
        <f t="shared" ref="E143:E183" si="28">IF( ISNUMBER(FIND("Long Press]", L143)), "X", "")</f>
        <v/>
      </c>
      <c r="F143" s="11" t="str">
        <f t="shared" si="21"/>
        <v/>
      </c>
      <c r="G143" s="11" t="str">
        <f t="shared" si="26"/>
        <v/>
      </c>
      <c r="H143" s="11" t="str">
        <f t="shared" si="22"/>
        <v/>
      </c>
      <c r="I143" s="12" t="str">
        <f t="shared" si="23"/>
        <v/>
      </c>
      <c r="J143" s="11" t="str">
        <f t="shared" si="24"/>
        <v/>
      </c>
      <c r="L143" s="9" t="s">
        <v>146</v>
      </c>
    </row>
    <row r="144" spans="2:12" s="9" customFormat="1" x14ac:dyDescent="0.2">
      <c r="C144" s="10" t="str">
        <f t="shared" si="20"/>
        <v/>
      </c>
      <c r="D144" s="10" t="str">
        <f t="shared" si="27"/>
        <v/>
      </c>
      <c r="E144" s="10" t="str">
        <f t="shared" si="28"/>
        <v/>
      </c>
      <c r="F144" s="11" t="str">
        <f t="shared" si="21"/>
        <v/>
      </c>
      <c r="G144" s="11" t="str">
        <f t="shared" si="26"/>
        <v/>
      </c>
      <c r="H144" s="11" t="str">
        <f t="shared" si="22"/>
        <v/>
      </c>
      <c r="I144" s="12" t="str">
        <f t="shared" si="23"/>
        <v/>
      </c>
      <c r="J144" s="11" t="str">
        <f t="shared" si="24"/>
        <v/>
      </c>
      <c r="L144" s="9" t="s">
        <v>147</v>
      </c>
    </row>
    <row r="145" spans="1:12" x14ac:dyDescent="0.2">
      <c r="C145" s="6" t="str">
        <f t="shared" si="20"/>
        <v/>
      </c>
      <c r="D145" s="6" t="str">
        <f t="shared" si="27"/>
        <v/>
      </c>
      <c r="E145" s="6" t="str">
        <f t="shared" si="28"/>
        <v/>
      </c>
      <c r="F145" s="5" t="str">
        <f t="shared" si="21"/>
        <v/>
      </c>
      <c r="G145" s="5" t="str">
        <f t="shared" si="26"/>
        <v/>
      </c>
      <c r="H145" s="5" t="str">
        <f t="shared" si="22"/>
        <v/>
      </c>
      <c r="I145" s="7" t="str">
        <f t="shared" si="23"/>
        <v/>
      </c>
      <c r="J145" s="8" t="str">
        <f t="shared" si="24"/>
        <v/>
      </c>
    </row>
    <row r="146" spans="1:12" s="13" customFormat="1" x14ac:dyDescent="0.2">
      <c r="A146" s="13" t="s">
        <v>212</v>
      </c>
      <c r="B146" s="24">
        <v>0.6227314814814815</v>
      </c>
      <c r="C146" s="14" t="str">
        <f t="shared" si="20"/>
        <v/>
      </c>
      <c r="D146" s="14" t="str">
        <f t="shared" si="27"/>
        <v/>
      </c>
      <c r="E146" s="14" t="str">
        <f t="shared" si="28"/>
        <v/>
      </c>
      <c r="F146" s="15" t="str">
        <f t="shared" si="21"/>
        <v/>
      </c>
      <c r="G146" s="15" t="str">
        <f t="shared" si="26"/>
        <v/>
      </c>
      <c r="H146" s="15" t="str">
        <f t="shared" si="22"/>
        <v/>
      </c>
      <c r="I146" s="16" t="str">
        <f t="shared" si="23"/>
        <v/>
      </c>
      <c r="J146" s="15" t="str">
        <f t="shared" si="24"/>
        <v/>
      </c>
      <c r="L146" s="13" t="s">
        <v>148</v>
      </c>
    </row>
    <row r="147" spans="1:12" s="13" customFormat="1" x14ac:dyDescent="0.2">
      <c r="C147" s="14" t="str">
        <f t="shared" si="20"/>
        <v/>
      </c>
      <c r="D147" s="14" t="str">
        <f t="shared" si="27"/>
        <v/>
      </c>
      <c r="E147" s="14" t="str">
        <f t="shared" si="28"/>
        <v/>
      </c>
      <c r="F147" s="15" t="str">
        <f t="shared" si="21"/>
        <v/>
      </c>
      <c r="G147" s="15" t="str">
        <f t="shared" si="26"/>
        <v/>
      </c>
      <c r="H147" s="15" t="str">
        <f t="shared" si="22"/>
        <v/>
      </c>
      <c r="I147" s="16" t="str">
        <f t="shared" si="23"/>
        <v/>
      </c>
      <c r="J147" s="15" t="str">
        <f t="shared" si="24"/>
        <v/>
      </c>
      <c r="L147" s="13" t="s">
        <v>149</v>
      </c>
    </row>
    <row r="148" spans="1:12" s="13" customFormat="1" x14ac:dyDescent="0.2">
      <c r="C148" s="14" t="str">
        <f t="shared" si="20"/>
        <v/>
      </c>
      <c r="D148" s="14" t="str">
        <f t="shared" si="27"/>
        <v/>
      </c>
      <c r="E148" s="14" t="str">
        <f t="shared" si="28"/>
        <v/>
      </c>
      <c r="F148" s="15" t="str">
        <f t="shared" si="21"/>
        <v/>
      </c>
      <c r="G148" s="15" t="str">
        <f t="shared" si="26"/>
        <v/>
      </c>
      <c r="H148" s="15" t="str">
        <f t="shared" si="22"/>
        <v/>
      </c>
      <c r="I148" s="16" t="str">
        <f t="shared" si="23"/>
        <v/>
      </c>
      <c r="J148" s="15">
        <f t="shared" si="24"/>
        <v>1</v>
      </c>
      <c r="L148" s="13" t="s">
        <v>150</v>
      </c>
    </row>
    <row r="149" spans="1:12" s="13" customFormat="1" x14ac:dyDescent="0.2">
      <c r="C149" s="14" t="str">
        <f t="shared" si="20"/>
        <v/>
      </c>
      <c r="D149" s="14" t="str">
        <f t="shared" si="27"/>
        <v/>
      </c>
      <c r="E149" s="14" t="str">
        <f t="shared" si="28"/>
        <v/>
      </c>
      <c r="F149" s="15" t="str">
        <f t="shared" si="21"/>
        <v/>
      </c>
      <c r="G149" s="15" t="str">
        <f t="shared" si="26"/>
        <v/>
      </c>
      <c r="H149" s="15" t="str">
        <f t="shared" si="22"/>
        <v/>
      </c>
      <c r="I149" s="16" t="str">
        <f t="shared" si="23"/>
        <v/>
      </c>
      <c r="J149" s="15" t="str">
        <f t="shared" si="24"/>
        <v/>
      </c>
      <c r="L149" s="13" t="s">
        <v>151</v>
      </c>
    </row>
    <row r="150" spans="1:12" s="13" customFormat="1" x14ac:dyDescent="0.2">
      <c r="C150" s="14" t="str">
        <f t="shared" si="20"/>
        <v/>
      </c>
      <c r="D150" s="14" t="str">
        <f t="shared" si="27"/>
        <v>X</v>
      </c>
      <c r="E150" s="14" t="str">
        <f t="shared" si="28"/>
        <v/>
      </c>
      <c r="F150" s="15" t="str">
        <f t="shared" si="21"/>
        <v/>
      </c>
      <c r="G150" s="15" t="str">
        <f t="shared" si="26"/>
        <v/>
      </c>
      <c r="H150" s="15" t="str">
        <f t="shared" si="22"/>
        <v/>
      </c>
      <c r="I150" s="16" t="str">
        <f t="shared" si="23"/>
        <v/>
      </c>
      <c r="J150" s="15" t="str">
        <f t="shared" si="24"/>
        <v/>
      </c>
      <c r="L150" s="13" t="s">
        <v>152</v>
      </c>
    </row>
    <row r="151" spans="1:12" s="13" customFormat="1" x14ac:dyDescent="0.2">
      <c r="C151" s="14" t="str">
        <f t="shared" si="20"/>
        <v/>
      </c>
      <c r="D151" s="14" t="str">
        <f t="shared" si="27"/>
        <v/>
      </c>
      <c r="E151" s="14" t="str">
        <f t="shared" si="28"/>
        <v/>
      </c>
      <c r="F151" s="15" t="str">
        <f t="shared" si="21"/>
        <v/>
      </c>
      <c r="G151" s="15" t="str">
        <f t="shared" si="26"/>
        <v/>
      </c>
      <c r="H151" s="15" t="str">
        <f t="shared" si="22"/>
        <v/>
      </c>
      <c r="I151" s="16" t="str">
        <f t="shared" si="23"/>
        <v/>
      </c>
      <c r="J151" s="15" t="str">
        <f t="shared" si="24"/>
        <v/>
      </c>
      <c r="L151" s="13" t="s">
        <v>153</v>
      </c>
    </row>
    <row r="152" spans="1:12" s="13" customFormat="1" x14ac:dyDescent="0.2">
      <c r="C152" s="14" t="str">
        <f t="shared" si="20"/>
        <v/>
      </c>
      <c r="D152" s="14" t="str">
        <f t="shared" si="27"/>
        <v/>
      </c>
      <c r="E152" s="14" t="str">
        <f t="shared" si="28"/>
        <v/>
      </c>
      <c r="F152" s="15" t="str">
        <f t="shared" si="21"/>
        <v/>
      </c>
      <c r="G152" s="15" t="str">
        <f t="shared" si="26"/>
        <v/>
      </c>
      <c r="H152" s="15" t="str">
        <f t="shared" si="22"/>
        <v>NyxWebSvr</v>
      </c>
      <c r="I152" s="16" t="str">
        <f t="shared" si="23"/>
        <v/>
      </c>
      <c r="J152" s="15" t="str">
        <f t="shared" si="24"/>
        <v/>
      </c>
      <c r="L152" s="13" t="s">
        <v>154</v>
      </c>
    </row>
    <row r="153" spans="1:12" s="13" customFormat="1" x14ac:dyDescent="0.2">
      <c r="C153" s="14" t="str">
        <f>IF( ISNUMBER(FIND("Zoom Diagram]", L153)), "X", "")</f>
        <v/>
      </c>
      <c r="D153" s="14" t="str">
        <f t="shared" si="27"/>
        <v/>
      </c>
      <c r="E153" s="14" t="str">
        <f t="shared" si="28"/>
        <v/>
      </c>
      <c r="F153" s="15" t="str">
        <f t="shared" si="21"/>
        <v/>
      </c>
      <c r="G153" s="15" t="str">
        <f t="shared" si="26"/>
        <v/>
      </c>
      <c r="H153" s="15" t="str">
        <f t="shared" si="22"/>
        <v/>
      </c>
      <c r="I153" s="16" t="str">
        <f t="shared" si="23"/>
        <v/>
      </c>
      <c r="J153" s="15" t="str">
        <f t="shared" si="24"/>
        <v/>
      </c>
      <c r="L153" s="13" t="s">
        <v>155</v>
      </c>
    </row>
    <row r="154" spans="1:12" s="13" customFormat="1" x14ac:dyDescent="0.2">
      <c r="C154" s="14" t="str">
        <f t="shared" ref="C154:C182" si="29">IF( ISNUMBER(FIND("Zoom Diagram]", L154)), "X", "")</f>
        <v/>
      </c>
      <c r="D154" s="14" t="str">
        <f t="shared" si="27"/>
        <v>X</v>
      </c>
      <c r="E154" s="14" t="str">
        <f t="shared" si="28"/>
        <v/>
      </c>
      <c r="F154" s="15" t="str">
        <f t="shared" si="21"/>
        <v/>
      </c>
      <c r="G154" s="15" t="str">
        <f t="shared" si="26"/>
        <v/>
      </c>
      <c r="H154" s="15" t="str">
        <f t="shared" si="22"/>
        <v/>
      </c>
      <c r="I154" s="16" t="str">
        <f t="shared" si="23"/>
        <v/>
      </c>
      <c r="J154" s="15" t="str">
        <f t="shared" si="24"/>
        <v/>
      </c>
      <c r="L154" s="13" t="s">
        <v>156</v>
      </c>
    </row>
    <row r="155" spans="1:12" s="13" customFormat="1" x14ac:dyDescent="0.2">
      <c r="C155" s="14" t="str">
        <f t="shared" si="29"/>
        <v/>
      </c>
      <c r="D155" s="14" t="str">
        <f t="shared" si="27"/>
        <v/>
      </c>
      <c r="E155" s="14" t="str">
        <f t="shared" si="28"/>
        <v/>
      </c>
      <c r="F155" s="15" t="str">
        <f t="shared" si="21"/>
        <v/>
      </c>
      <c r="G155" s="15" t="str">
        <f t="shared" si="26"/>
        <v/>
      </c>
      <c r="H155" s="15" t="str">
        <f t="shared" si="22"/>
        <v/>
      </c>
      <c r="I155" s="16" t="str">
        <f t="shared" si="23"/>
        <v/>
      </c>
      <c r="J155" s="15" t="str">
        <f t="shared" si="24"/>
        <v/>
      </c>
      <c r="L155" s="13" t="s">
        <v>157</v>
      </c>
    </row>
    <row r="156" spans="1:12" s="13" customFormat="1" x14ac:dyDescent="0.2">
      <c r="C156" s="14" t="str">
        <f t="shared" si="29"/>
        <v/>
      </c>
      <c r="D156" s="14" t="str">
        <f t="shared" si="27"/>
        <v/>
      </c>
      <c r="E156" s="14" t="str">
        <f t="shared" si="28"/>
        <v/>
      </c>
      <c r="F156" s="15" t="str">
        <f t="shared" si="21"/>
        <v/>
      </c>
      <c r="G156" s="15" t="str">
        <f t="shared" si="26"/>
        <v/>
      </c>
      <c r="H156" s="15" t="str">
        <f t="shared" si="22"/>
        <v>TraceClientCore</v>
      </c>
      <c r="I156" s="16" t="str">
        <f t="shared" si="23"/>
        <v/>
      </c>
      <c r="J156" s="15" t="str">
        <f t="shared" si="24"/>
        <v/>
      </c>
      <c r="L156" s="13" t="s">
        <v>158</v>
      </c>
    </row>
    <row r="157" spans="1:12" s="13" customFormat="1" x14ac:dyDescent="0.2">
      <c r="C157" s="14" t="str">
        <f t="shared" si="29"/>
        <v/>
      </c>
      <c r="D157" s="14" t="str">
        <f t="shared" si="27"/>
        <v/>
      </c>
      <c r="E157" s="14" t="str">
        <f t="shared" si="28"/>
        <v/>
      </c>
      <c r="F157" s="15" t="str">
        <f t="shared" si="21"/>
        <v/>
      </c>
      <c r="G157" s="15" t="str">
        <f t="shared" si="26"/>
        <v/>
      </c>
      <c r="H157" s="15" t="str">
        <f t="shared" si="22"/>
        <v/>
      </c>
      <c r="I157" s="16" t="str">
        <f t="shared" si="23"/>
        <v/>
      </c>
      <c r="J157" s="15" t="str">
        <f t="shared" si="24"/>
        <v/>
      </c>
      <c r="L157" s="13" t="s">
        <v>159</v>
      </c>
    </row>
    <row r="158" spans="1:12" s="13" customFormat="1" x14ac:dyDescent="0.2">
      <c r="C158" s="14" t="str">
        <f t="shared" si="29"/>
        <v/>
      </c>
      <c r="D158" s="14" t="str">
        <f t="shared" si="27"/>
        <v>X</v>
      </c>
      <c r="E158" s="14" t="str">
        <f t="shared" si="28"/>
        <v/>
      </c>
      <c r="F158" s="15" t="str">
        <f t="shared" si="21"/>
        <v/>
      </c>
      <c r="G158" s="15" t="str">
        <f t="shared" si="26"/>
        <v/>
      </c>
      <c r="H158" s="15" t="str">
        <f t="shared" si="22"/>
        <v/>
      </c>
      <c r="I158" s="16" t="str">
        <f t="shared" si="23"/>
        <v/>
      </c>
      <c r="J158" s="15" t="str">
        <f t="shared" si="24"/>
        <v/>
      </c>
      <c r="L158" s="13" t="s">
        <v>160</v>
      </c>
    </row>
    <row r="159" spans="1:12" s="13" customFormat="1" x14ac:dyDescent="0.2">
      <c r="C159" s="14" t="str">
        <f t="shared" si="29"/>
        <v/>
      </c>
      <c r="D159" s="14" t="str">
        <f t="shared" si="27"/>
        <v/>
      </c>
      <c r="E159" s="14" t="str">
        <f t="shared" si="28"/>
        <v/>
      </c>
      <c r="F159" s="15" t="str">
        <f t="shared" si="21"/>
        <v/>
      </c>
      <c r="G159" s="15" t="str">
        <f t="shared" si="26"/>
        <v/>
      </c>
      <c r="H159" s="15" t="str">
        <f t="shared" si="22"/>
        <v/>
      </c>
      <c r="I159" s="16" t="str">
        <f t="shared" si="23"/>
        <v/>
      </c>
      <c r="J159" s="15" t="str">
        <f t="shared" si="24"/>
        <v/>
      </c>
      <c r="L159" s="13" t="s">
        <v>161</v>
      </c>
    </row>
    <row r="160" spans="1:12" s="13" customFormat="1" x14ac:dyDescent="0.2">
      <c r="C160" s="14" t="str">
        <f t="shared" si="29"/>
        <v/>
      </c>
      <c r="D160" s="14" t="str">
        <f t="shared" si="27"/>
        <v/>
      </c>
      <c r="E160" s="14" t="str">
        <f t="shared" si="28"/>
        <v/>
      </c>
      <c r="F160" s="15" t="str">
        <f t="shared" si="21"/>
        <v/>
      </c>
      <c r="G160" s="15" t="str">
        <f t="shared" si="26"/>
        <v/>
      </c>
      <c r="H160" s="15" t="str">
        <f t="shared" si="22"/>
        <v>Nyx</v>
      </c>
      <c r="I160" s="16" t="str">
        <f t="shared" si="23"/>
        <v/>
      </c>
      <c r="J160" s="15" t="str">
        <f t="shared" si="24"/>
        <v/>
      </c>
      <c r="L160" s="13" t="s">
        <v>162</v>
      </c>
    </row>
    <row r="161" spans="3:12" s="13" customFormat="1" x14ac:dyDescent="0.2">
      <c r="C161" s="14" t="str">
        <f t="shared" si="29"/>
        <v/>
      </c>
      <c r="D161" s="14" t="str">
        <f t="shared" si="27"/>
        <v/>
      </c>
      <c r="E161" s="14" t="str">
        <f t="shared" si="28"/>
        <v/>
      </c>
      <c r="F161" s="15" t="str">
        <f t="shared" si="21"/>
        <v/>
      </c>
      <c r="G161" s="15" t="str">
        <f t="shared" si="26"/>
        <v/>
      </c>
      <c r="H161" s="15" t="str">
        <f t="shared" si="22"/>
        <v/>
      </c>
      <c r="I161" s="16" t="str">
        <f t="shared" si="23"/>
        <v/>
      </c>
      <c r="J161" s="15" t="str">
        <f t="shared" si="24"/>
        <v/>
      </c>
      <c r="L161" s="13" t="s">
        <v>163</v>
      </c>
    </row>
    <row r="162" spans="3:12" s="13" customFormat="1" x14ac:dyDescent="0.2">
      <c r="C162" s="14" t="str">
        <f t="shared" si="29"/>
        <v/>
      </c>
      <c r="D162" s="14" t="str">
        <f t="shared" si="27"/>
        <v>X</v>
      </c>
      <c r="E162" s="14" t="str">
        <f t="shared" si="28"/>
        <v/>
      </c>
      <c r="F162" s="15" t="str">
        <f t="shared" si="21"/>
        <v/>
      </c>
      <c r="G162" s="15" t="str">
        <f t="shared" si="26"/>
        <v/>
      </c>
      <c r="H162" s="15" t="str">
        <f t="shared" si="22"/>
        <v/>
      </c>
      <c r="I162" s="16" t="str">
        <f t="shared" si="23"/>
        <v/>
      </c>
      <c r="J162" s="15" t="str">
        <f t="shared" si="24"/>
        <v/>
      </c>
      <c r="L162" s="13" t="s">
        <v>164</v>
      </c>
    </row>
    <row r="163" spans="3:12" s="13" customFormat="1" x14ac:dyDescent="0.2">
      <c r="C163" s="14" t="str">
        <f t="shared" si="29"/>
        <v/>
      </c>
      <c r="D163" s="14" t="str">
        <f t="shared" si="27"/>
        <v/>
      </c>
      <c r="E163" s="14" t="str">
        <f t="shared" si="28"/>
        <v/>
      </c>
      <c r="F163" s="15" t="str">
        <f t="shared" si="21"/>
        <v/>
      </c>
      <c r="G163" s="15" t="str">
        <f t="shared" si="26"/>
        <v/>
      </c>
      <c r="H163" s="15" t="str">
        <f t="shared" si="22"/>
        <v/>
      </c>
      <c r="I163" s="16" t="str">
        <f t="shared" si="23"/>
        <v/>
      </c>
      <c r="J163" s="15" t="str">
        <f t="shared" si="24"/>
        <v/>
      </c>
      <c r="L163" s="13" t="s">
        <v>165</v>
      </c>
    </row>
    <row r="164" spans="3:12" s="13" customFormat="1" x14ac:dyDescent="0.2">
      <c r="C164" s="14" t="str">
        <f t="shared" si="29"/>
        <v/>
      </c>
      <c r="D164" s="14" t="str">
        <f t="shared" si="27"/>
        <v/>
      </c>
      <c r="E164" s="14" t="str">
        <f t="shared" si="28"/>
        <v/>
      </c>
      <c r="F164" s="15" t="str">
        <f t="shared" si="21"/>
        <v/>
      </c>
      <c r="G164" s="15" t="str">
        <f t="shared" si="26"/>
        <v/>
      </c>
      <c r="H164" s="15" t="str">
        <f t="shared" si="22"/>
        <v>NyxNet</v>
      </c>
      <c r="I164" s="16" t="str">
        <f t="shared" si="23"/>
        <v/>
      </c>
      <c r="J164" s="15" t="str">
        <f t="shared" si="24"/>
        <v/>
      </c>
      <c r="L164" s="13" t="s">
        <v>166</v>
      </c>
    </row>
    <row r="165" spans="3:12" s="13" customFormat="1" x14ac:dyDescent="0.2">
      <c r="C165" s="14" t="str">
        <f t="shared" si="29"/>
        <v/>
      </c>
      <c r="D165" s="14" t="str">
        <f t="shared" si="27"/>
        <v/>
      </c>
      <c r="E165" s="14" t="str">
        <f t="shared" si="28"/>
        <v/>
      </c>
      <c r="F165" s="15" t="str">
        <f t="shared" si="21"/>
        <v/>
      </c>
      <c r="G165" s="15" t="str">
        <f t="shared" si="26"/>
        <v/>
      </c>
      <c r="H165" s="15" t="str">
        <f t="shared" si="22"/>
        <v/>
      </c>
      <c r="I165" s="16" t="str">
        <f t="shared" si="23"/>
        <v/>
      </c>
      <c r="J165" s="15" t="str">
        <f t="shared" si="24"/>
        <v/>
      </c>
      <c r="L165" s="13" t="s">
        <v>167</v>
      </c>
    </row>
    <row r="166" spans="3:12" s="13" customFormat="1" x14ac:dyDescent="0.2">
      <c r="C166" s="14" t="str">
        <f t="shared" si="29"/>
        <v/>
      </c>
      <c r="D166" s="14" t="str">
        <f t="shared" si="27"/>
        <v>X</v>
      </c>
      <c r="E166" s="14" t="str">
        <f t="shared" si="28"/>
        <v/>
      </c>
      <c r="F166" s="15" t="str">
        <f t="shared" si="21"/>
        <v/>
      </c>
      <c r="G166" s="15" t="str">
        <f xml:space="preserve"> IF(ISNUMBER(FIND("exit subdiagram ", L166)), MID(L166, FIND("exit subdiagram ", L166) + LEN("exit subdiagram "), LEN(L166) - FIND("exit subdiagram ", L166) - LEN("exit subdiagram ")  + 1 ), "")</f>
        <v/>
      </c>
      <c r="H166" s="15" t="str">
        <f t="shared" si="22"/>
        <v/>
      </c>
      <c r="I166" s="16" t="str">
        <f t="shared" si="23"/>
        <v/>
      </c>
      <c r="J166" s="15" t="str">
        <f t="shared" si="24"/>
        <v/>
      </c>
      <c r="L166" s="13" t="s">
        <v>168</v>
      </c>
    </row>
    <row r="167" spans="3:12" s="13" customFormat="1" x14ac:dyDescent="0.2">
      <c r="C167" s="14" t="str">
        <f t="shared" si="29"/>
        <v/>
      </c>
      <c r="D167" s="14" t="str">
        <f t="shared" si="27"/>
        <v/>
      </c>
      <c r="E167" s="14" t="str">
        <f t="shared" si="28"/>
        <v/>
      </c>
      <c r="F167" s="15" t="str">
        <f t="shared" si="21"/>
        <v/>
      </c>
      <c r="G167" s="15" t="str">
        <f t="shared" ref="G167:G200" si="30" xml:space="preserve"> IF(ISNUMBER(FIND("exit subdiagram ", L167)), MID(L167, FIND("exit subdiagram ", L167) + LEN("exit subdiagram "), LEN(L167) - FIND("exit subdiagram ", L167) - LEN("exit subdiagram ")  + 1 ), "")</f>
        <v/>
      </c>
      <c r="H167" s="15" t="str">
        <f t="shared" si="22"/>
        <v/>
      </c>
      <c r="I167" s="16" t="str">
        <f t="shared" si="23"/>
        <v/>
      </c>
      <c r="J167" s="15" t="str">
        <f t="shared" si="24"/>
        <v/>
      </c>
      <c r="L167" s="13" t="s">
        <v>169</v>
      </c>
    </row>
    <row r="168" spans="3:12" s="13" customFormat="1" x14ac:dyDescent="0.2">
      <c r="C168" s="14" t="str">
        <f t="shared" si="29"/>
        <v/>
      </c>
      <c r="D168" s="14" t="str">
        <f t="shared" si="27"/>
        <v/>
      </c>
      <c r="E168" s="14" t="str">
        <f t="shared" si="28"/>
        <v/>
      </c>
      <c r="F168" s="15" t="str">
        <f t="shared" si="21"/>
        <v/>
      </c>
      <c r="G168" s="15" t="str">
        <f t="shared" si="30"/>
        <v/>
      </c>
      <c r="H168" s="15" t="str">
        <f t="shared" si="22"/>
        <v>TraceClientCore</v>
      </c>
      <c r="I168" s="16" t="str">
        <f t="shared" si="23"/>
        <v/>
      </c>
      <c r="J168" s="15" t="str">
        <f t="shared" si="24"/>
        <v/>
      </c>
      <c r="L168" s="13" t="s">
        <v>170</v>
      </c>
    </row>
    <row r="169" spans="3:12" s="13" customFormat="1" x14ac:dyDescent="0.2">
      <c r="C169" s="14" t="str">
        <f t="shared" si="29"/>
        <v/>
      </c>
      <c r="D169" s="14" t="str">
        <f t="shared" si="27"/>
        <v/>
      </c>
      <c r="E169" s="14" t="str">
        <f t="shared" si="28"/>
        <v/>
      </c>
      <c r="F169" s="15" t="str">
        <f t="shared" si="21"/>
        <v/>
      </c>
      <c r="G169" s="15" t="str">
        <f t="shared" si="30"/>
        <v/>
      </c>
      <c r="H169" s="15" t="str">
        <f t="shared" si="22"/>
        <v/>
      </c>
      <c r="I169" s="16" t="str">
        <f t="shared" si="23"/>
        <v/>
      </c>
      <c r="J169" s="15" t="str">
        <f t="shared" si="24"/>
        <v/>
      </c>
      <c r="L169" s="13" t="s">
        <v>171</v>
      </c>
    </row>
    <row r="170" spans="3:12" s="13" customFormat="1" x14ac:dyDescent="0.2">
      <c r="C170" s="14" t="str">
        <f t="shared" si="29"/>
        <v/>
      </c>
      <c r="D170" s="14" t="str">
        <f t="shared" si="27"/>
        <v>X</v>
      </c>
      <c r="E170" s="14" t="str">
        <f t="shared" si="28"/>
        <v/>
      </c>
      <c r="F170" s="15" t="str">
        <f t="shared" si="21"/>
        <v/>
      </c>
      <c r="G170" s="15" t="str">
        <f t="shared" si="30"/>
        <v/>
      </c>
      <c r="H170" s="15" t="str">
        <f t="shared" si="22"/>
        <v/>
      </c>
      <c r="I170" s="16" t="str">
        <f t="shared" si="23"/>
        <v/>
      </c>
      <c r="J170" s="15" t="str">
        <f t="shared" si="24"/>
        <v/>
      </c>
      <c r="L170" s="13" t="s">
        <v>172</v>
      </c>
    </row>
    <row r="171" spans="3:12" s="13" customFormat="1" x14ac:dyDescent="0.2">
      <c r="C171" s="14" t="str">
        <f t="shared" si="29"/>
        <v/>
      </c>
      <c r="D171" s="14" t="str">
        <f t="shared" si="27"/>
        <v/>
      </c>
      <c r="E171" s="14" t="str">
        <f t="shared" si="28"/>
        <v/>
      </c>
      <c r="F171" s="15" t="str">
        <f t="shared" si="21"/>
        <v/>
      </c>
      <c r="G171" s="15" t="str">
        <f t="shared" si="30"/>
        <v/>
      </c>
      <c r="H171" s="15" t="str">
        <f t="shared" si="22"/>
        <v/>
      </c>
      <c r="I171" s="16" t="str">
        <f t="shared" si="23"/>
        <v/>
      </c>
      <c r="J171" s="15" t="str">
        <f t="shared" si="24"/>
        <v/>
      </c>
      <c r="L171" s="13" t="s">
        <v>173</v>
      </c>
    </row>
    <row r="172" spans="3:12" s="13" customFormat="1" x14ac:dyDescent="0.2">
      <c r="C172" s="14" t="str">
        <f t="shared" si="29"/>
        <v/>
      </c>
      <c r="D172" s="14" t="str">
        <f t="shared" si="27"/>
        <v/>
      </c>
      <c r="E172" s="14" t="str">
        <f t="shared" si="28"/>
        <v/>
      </c>
      <c r="F172" s="15" t="str">
        <f t="shared" si="21"/>
        <v/>
      </c>
      <c r="G172" s="15" t="str">
        <f t="shared" si="30"/>
        <v/>
      </c>
      <c r="H172" s="15" t="str">
        <f t="shared" si="22"/>
        <v>TraceClient</v>
      </c>
      <c r="I172" s="16" t="str">
        <f t="shared" si="23"/>
        <v/>
      </c>
      <c r="J172" s="15" t="str">
        <f t="shared" si="24"/>
        <v/>
      </c>
      <c r="L172" s="13" t="s">
        <v>174</v>
      </c>
    </row>
    <row r="173" spans="3:12" s="13" customFormat="1" x14ac:dyDescent="0.2">
      <c r="C173" s="14" t="str">
        <f t="shared" si="29"/>
        <v/>
      </c>
      <c r="D173" s="14" t="str">
        <f t="shared" si="27"/>
        <v/>
      </c>
      <c r="E173" s="14" t="str">
        <f t="shared" si="28"/>
        <v/>
      </c>
      <c r="F173" s="15" t="str">
        <f t="shared" si="21"/>
        <v/>
      </c>
      <c r="G173" s="15" t="str">
        <f t="shared" si="30"/>
        <v/>
      </c>
      <c r="H173" s="15" t="str">
        <f t="shared" si="22"/>
        <v/>
      </c>
      <c r="I173" s="16" t="str">
        <f t="shared" si="23"/>
        <v/>
      </c>
      <c r="J173" s="15" t="str">
        <f t="shared" si="24"/>
        <v/>
      </c>
      <c r="L173" s="13" t="s">
        <v>175</v>
      </c>
    </row>
    <row r="174" spans="3:12" s="13" customFormat="1" x14ac:dyDescent="0.2">
      <c r="C174" s="14" t="str">
        <f t="shared" si="29"/>
        <v/>
      </c>
      <c r="D174" s="14" t="str">
        <f t="shared" si="27"/>
        <v/>
      </c>
      <c r="E174" s="14" t="str">
        <f t="shared" si="28"/>
        <v/>
      </c>
      <c r="F174" s="15" t="str">
        <f t="shared" si="21"/>
        <v/>
      </c>
      <c r="G174" s="15" t="str">
        <f t="shared" si="30"/>
        <v/>
      </c>
      <c r="H174" s="15" t="str">
        <f t="shared" si="22"/>
        <v/>
      </c>
      <c r="I174" s="16" t="str">
        <f t="shared" si="23"/>
        <v/>
      </c>
      <c r="J174" s="15" t="str">
        <f t="shared" si="24"/>
        <v/>
      </c>
      <c r="L174" s="13" t="s">
        <v>176</v>
      </c>
    </row>
    <row r="175" spans="3:12" s="13" customFormat="1" x14ac:dyDescent="0.2">
      <c r="C175" s="14" t="str">
        <f t="shared" si="29"/>
        <v/>
      </c>
      <c r="D175" s="14" t="str">
        <f t="shared" si="27"/>
        <v>X</v>
      </c>
      <c r="E175" s="14" t="str">
        <f t="shared" si="28"/>
        <v/>
      </c>
      <c r="F175" s="15" t="str">
        <f t="shared" si="21"/>
        <v/>
      </c>
      <c r="G175" s="15" t="str">
        <f t="shared" si="30"/>
        <v/>
      </c>
      <c r="H175" s="15" t="str">
        <f t="shared" si="22"/>
        <v/>
      </c>
      <c r="I175" s="16" t="str">
        <f t="shared" si="23"/>
        <v/>
      </c>
      <c r="J175" s="15" t="str">
        <f t="shared" si="24"/>
        <v/>
      </c>
      <c r="L175" s="13" t="s">
        <v>177</v>
      </c>
    </row>
    <row r="176" spans="3:12" s="13" customFormat="1" x14ac:dyDescent="0.2">
      <c r="C176" s="14" t="str">
        <f t="shared" si="29"/>
        <v/>
      </c>
      <c r="D176" s="14" t="str">
        <f t="shared" si="27"/>
        <v/>
      </c>
      <c r="E176" s="14" t="str">
        <f t="shared" si="28"/>
        <v/>
      </c>
      <c r="F176" s="15" t="str">
        <f t="shared" si="21"/>
        <v/>
      </c>
      <c r="G176" s="15" t="str">
        <f t="shared" si="30"/>
        <v/>
      </c>
      <c r="H176" s="15" t="str">
        <f t="shared" si="22"/>
        <v/>
      </c>
      <c r="I176" s="16" t="str">
        <f t="shared" si="23"/>
        <v/>
      </c>
      <c r="J176" s="15" t="str">
        <f t="shared" si="24"/>
        <v/>
      </c>
      <c r="L176" s="13" t="s">
        <v>178</v>
      </c>
    </row>
    <row r="177" spans="1:12" s="13" customFormat="1" x14ac:dyDescent="0.2">
      <c r="C177" s="14" t="str">
        <f t="shared" si="29"/>
        <v/>
      </c>
      <c r="D177" s="14" t="str">
        <f t="shared" si="27"/>
        <v/>
      </c>
      <c r="E177" s="14" t="str">
        <f t="shared" si="28"/>
        <v/>
      </c>
      <c r="F177" s="15" t="str">
        <f t="shared" si="21"/>
        <v/>
      </c>
      <c r="G177" s="15" t="str">
        <f t="shared" si="30"/>
        <v/>
      </c>
      <c r="H177" s="15" t="str">
        <f t="shared" si="22"/>
        <v>TraceClient - App</v>
      </c>
      <c r="I177" s="16" t="str">
        <f t="shared" si="23"/>
        <v/>
      </c>
      <c r="J177" s="15" t="str">
        <f t="shared" si="24"/>
        <v/>
      </c>
      <c r="L177" s="13" t="s">
        <v>179</v>
      </c>
    </row>
    <row r="178" spans="1:12" s="13" customFormat="1" x14ac:dyDescent="0.2">
      <c r="C178" s="14" t="str">
        <f t="shared" si="29"/>
        <v/>
      </c>
      <c r="D178" s="14" t="str">
        <f t="shared" si="27"/>
        <v>X</v>
      </c>
      <c r="E178" s="14" t="str">
        <f t="shared" si="28"/>
        <v/>
      </c>
      <c r="F178" s="15" t="str">
        <f t="shared" si="21"/>
        <v/>
      </c>
      <c r="G178" s="15" t="str">
        <f t="shared" si="30"/>
        <v/>
      </c>
      <c r="H178" s="15" t="str">
        <f t="shared" si="22"/>
        <v/>
      </c>
      <c r="I178" s="16" t="str">
        <f t="shared" si="23"/>
        <v/>
      </c>
      <c r="J178" s="15" t="str">
        <f t="shared" si="24"/>
        <v/>
      </c>
      <c r="L178" s="13" t="s">
        <v>180</v>
      </c>
    </row>
    <row r="179" spans="1:12" s="13" customFormat="1" x14ac:dyDescent="0.2">
      <c r="C179" s="14" t="str">
        <f t="shared" si="29"/>
        <v/>
      </c>
      <c r="D179" s="14" t="str">
        <f t="shared" si="27"/>
        <v/>
      </c>
      <c r="E179" s="14" t="str">
        <f t="shared" si="28"/>
        <v/>
      </c>
      <c r="F179" s="15" t="str">
        <f t="shared" si="21"/>
        <v/>
      </c>
      <c r="G179" s="15" t="str">
        <f t="shared" si="30"/>
        <v/>
      </c>
      <c r="H179" s="15" t="str">
        <f t="shared" si="22"/>
        <v/>
      </c>
      <c r="I179" s="16" t="str">
        <f t="shared" si="23"/>
        <v/>
      </c>
      <c r="J179" s="15" t="str">
        <f t="shared" si="24"/>
        <v/>
      </c>
      <c r="L179" s="13" t="s">
        <v>181</v>
      </c>
    </row>
    <row r="180" spans="1:12" s="13" customFormat="1" x14ac:dyDescent="0.2">
      <c r="C180" s="14" t="str">
        <f t="shared" si="29"/>
        <v/>
      </c>
      <c r="D180" s="14" t="str">
        <f t="shared" si="27"/>
        <v/>
      </c>
      <c r="E180" s="14" t="str">
        <f t="shared" si="28"/>
        <v/>
      </c>
      <c r="F180" s="15" t="str">
        <f t="shared" si="21"/>
        <v/>
      </c>
      <c r="G180" s="15" t="str">
        <f t="shared" si="30"/>
        <v/>
      </c>
      <c r="H180" s="15" t="str">
        <f t="shared" si="22"/>
        <v/>
      </c>
      <c r="I180" s="16" t="str">
        <f t="shared" si="23"/>
        <v>EmbeddedRes/CodeSite/Nyx/NyxTraceViewer/QtTraceClient/Sources/Config/ConfigReader.hpp</v>
      </c>
      <c r="J180" s="15" t="str">
        <f t="shared" si="24"/>
        <v/>
      </c>
      <c r="L180" s="13" t="s">
        <v>182</v>
      </c>
    </row>
    <row r="181" spans="1:12" s="13" customFormat="1" x14ac:dyDescent="0.2">
      <c r="B181" s="24">
        <v>0.62349537037037039</v>
      </c>
      <c r="C181" s="14" t="str">
        <f t="shared" si="29"/>
        <v/>
      </c>
      <c r="D181" s="14" t="str">
        <f t="shared" si="27"/>
        <v/>
      </c>
      <c r="E181" s="14" t="str">
        <f t="shared" si="28"/>
        <v/>
      </c>
      <c r="F181" s="15" t="str">
        <f t="shared" si="21"/>
        <v/>
      </c>
      <c r="G181" s="15" t="str">
        <f t="shared" si="30"/>
        <v/>
      </c>
      <c r="H181" s="15" t="str">
        <f t="shared" si="22"/>
        <v/>
      </c>
      <c r="I181" s="16" t="str">
        <f t="shared" si="23"/>
        <v/>
      </c>
      <c r="J181" s="15" t="str">
        <f t="shared" si="24"/>
        <v/>
      </c>
      <c r="L181" s="13" t="s">
        <v>183</v>
      </c>
    </row>
    <row r="182" spans="1:12" s="13" customFormat="1" x14ac:dyDescent="0.2">
      <c r="B182" s="25">
        <f>B181-B146</f>
        <v>7.6388888888889728E-4</v>
      </c>
      <c r="C182" s="14" t="str">
        <f t="shared" si="29"/>
        <v/>
      </c>
      <c r="D182" s="14" t="str">
        <f t="shared" si="27"/>
        <v/>
      </c>
      <c r="E182" s="14" t="str">
        <f t="shared" si="28"/>
        <v/>
      </c>
      <c r="F182" s="15" t="str">
        <f t="shared" si="21"/>
        <v/>
      </c>
      <c r="G182" s="15" t="str">
        <f t="shared" si="30"/>
        <v/>
      </c>
      <c r="H182" s="15" t="str">
        <f t="shared" si="22"/>
        <v/>
      </c>
      <c r="I182" s="16" t="str">
        <f t="shared" si="23"/>
        <v/>
      </c>
      <c r="J182" s="26">
        <f>SUM(J146:J181)</f>
        <v>1</v>
      </c>
    </row>
    <row r="183" spans="1:12" s="13" customFormat="1" x14ac:dyDescent="0.2">
      <c r="C183" s="14" t="str">
        <f>IF( ISNUMBER(FIND("Zoom Diagram]", L183)), "X", "")</f>
        <v/>
      </c>
      <c r="D183" s="14" t="str">
        <f t="shared" si="27"/>
        <v/>
      </c>
      <c r="E183" s="14" t="str">
        <f t="shared" si="28"/>
        <v/>
      </c>
      <c r="F183" s="15" t="str">
        <f t="shared" si="21"/>
        <v/>
      </c>
      <c r="G183" s="15" t="str">
        <f t="shared" si="30"/>
        <v/>
      </c>
      <c r="H183" s="15" t="str">
        <f t="shared" si="22"/>
        <v/>
      </c>
      <c r="I183" s="16" t="str">
        <f t="shared" si="23"/>
        <v/>
      </c>
      <c r="J183" s="15" t="str">
        <f t="shared" si="24"/>
        <v/>
      </c>
      <c r="L183" s="13" t="s">
        <v>184</v>
      </c>
    </row>
    <row r="184" spans="1:12" s="13" customFormat="1" x14ac:dyDescent="0.2">
      <c r="C184" s="14" t="str">
        <f t="shared" ref="C184:C206" si="31">IF( ISNUMBER(FIND("Zoom Diagram]", L184)), "X", "")</f>
        <v/>
      </c>
      <c r="D184" s="14" t="str">
        <f>IF( ISNUMBER(FIND("Tap Diagram]", L184)), "X", "")</f>
        <v/>
      </c>
      <c r="E184" s="14" t="str">
        <f>IF( ISNUMBER(FIND("Long Press]", L184)), "X", "")</f>
        <v/>
      </c>
      <c r="F184" s="15" t="str">
        <f t="shared" si="21"/>
        <v/>
      </c>
      <c r="G184" s="15" t="str">
        <f t="shared" si="30"/>
        <v/>
      </c>
      <c r="H184" s="15" t="str">
        <f t="shared" si="22"/>
        <v/>
      </c>
      <c r="I184" s="16" t="str">
        <f t="shared" si="23"/>
        <v/>
      </c>
      <c r="J184" s="15" t="str">
        <f t="shared" si="24"/>
        <v/>
      </c>
      <c r="L184" s="13" t="s">
        <v>185</v>
      </c>
    </row>
    <row r="185" spans="1:12" x14ac:dyDescent="0.2">
      <c r="C185" s="6" t="str">
        <f t="shared" si="31"/>
        <v/>
      </c>
      <c r="D185" s="6" t="str">
        <f t="shared" ref="D185:D211" si="32">IF( ISNUMBER(FIND("Tap Diagram]", L185)), "X", "")</f>
        <v/>
      </c>
      <c r="E185" s="6" t="str">
        <f t="shared" ref="E185:E210" si="33">IF( ISNUMBER(FIND("Long Press]", L185)), "X", "")</f>
        <v/>
      </c>
      <c r="F185" s="5" t="str">
        <f t="shared" si="21"/>
        <v/>
      </c>
      <c r="G185" s="5" t="str">
        <f t="shared" si="30"/>
        <v/>
      </c>
      <c r="H185" s="5" t="str">
        <f t="shared" si="22"/>
        <v/>
      </c>
      <c r="I185" s="7" t="str">
        <f t="shared" si="23"/>
        <v/>
      </c>
      <c r="J185" s="8" t="str">
        <f t="shared" si="24"/>
        <v/>
      </c>
    </row>
    <row r="186" spans="1:12" s="20" customFormat="1" x14ac:dyDescent="0.2">
      <c r="A186" s="20" t="s">
        <v>213</v>
      </c>
      <c r="B186" s="27">
        <v>0.62362268518518515</v>
      </c>
      <c r="C186" s="17" t="str">
        <f t="shared" si="31"/>
        <v/>
      </c>
      <c r="D186" s="17" t="str">
        <f t="shared" si="32"/>
        <v/>
      </c>
      <c r="E186" s="17" t="str">
        <f t="shared" si="33"/>
        <v/>
      </c>
      <c r="F186" s="18" t="str">
        <f t="shared" si="21"/>
        <v/>
      </c>
      <c r="G186" s="18" t="str">
        <f t="shared" si="30"/>
        <v/>
      </c>
      <c r="H186" s="18" t="str">
        <f t="shared" si="22"/>
        <v/>
      </c>
      <c r="I186" s="19" t="str">
        <f t="shared" si="23"/>
        <v/>
      </c>
      <c r="J186" s="18" t="str">
        <f t="shared" si="24"/>
        <v/>
      </c>
      <c r="L186" s="20" t="s">
        <v>186</v>
      </c>
    </row>
    <row r="187" spans="1:12" s="20" customFormat="1" x14ac:dyDescent="0.2">
      <c r="C187" s="17" t="str">
        <f t="shared" si="31"/>
        <v/>
      </c>
      <c r="D187" s="17" t="str">
        <f t="shared" si="32"/>
        <v/>
      </c>
      <c r="E187" s="17" t="str">
        <f t="shared" si="33"/>
        <v/>
      </c>
      <c r="F187" s="18" t="str">
        <f t="shared" si="21"/>
        <v/>
      </c>
      <c r="G187" s="18" t="str">
        <f t="shared" si="30"/>
        <v/>
      </c>
      <c r="H187" s="18" t="str">
        <f t="shared" si="22"/>
        <v/>
      </c>
      <c r="I187" s="19" t="str">
        <f t="shared" si="23"/>
        <v/>
      </c>
      <c r="J187" s="18" t="str">
        <f t="shared" si="24"/>
        <v/>
      </c>
      <c r="L187" s="20" t="s">
        <v>187</v>
      </c>
    </row>
    <row r="188" spans="1:12" s="20" customFormat="1" x14ac:dyDescent="0.2">
      <c r="C188" s="17" t="str">
        <f t="shared" si="31"/>
        <v/>
      </c>
      <c r="D188" s="17" t="str">
        <f t="shared" si="32"/>
        <v>X</v>
      </c>
      <c r="E188" s="17" t="str">
        <f t="shared" si="33"/>
        <v/>
      </c>
      <c r="F188" s="18" t="str">
        <f t="shared" si="21"/>
        <v/>
      </c>
      <c r="G188" s="18" t="str">
        <f t="shared" si="30"/>
        <v/>
      </c>
      <c r="H188" s="18" t="str">
        <f t="shared" si="22"/>
        <v/>
      </c>
      <c r="I188" s="19" t="str">
        <f t="shared" si="23"/>
        <v/>
      </c>
      <c r="J188" s="18" t="str">
        <f t="shared" si="24"/>
        <v/>
      </c>
      <c r="L188" s="20" t="s">
        <v>188</v>
      </c>
    </row>
    <row r="189" spans="1:12" s="20" customFormat="1" x14ac:dyDescent="0.2">
      <c r="C189" s="17" t="str">
        <f t="shared" si="31"/>
        <v/>
      </c>
      <c r="D189" s="17" t="str">
        <f t="shared" si="32"/>
        <v/>
      </c>
      <c r="E189" s="17" t="str">
        <f t="shared" si="33"/>
        <v/>
      </c>
      <c r="F189" s="18" t="str">
        <f t="shared" si="21"/>
        <v/>
      </c>
      <c r="G189" s="18" t="str">
        <f t="shared" si="30"/>
        <v/>
      </c>
      <c r="H189" s="18" t="str">
        <f t="shared" si="22"/>
        <v/>
      </c>
      <c r="I189" s="19" t="str">
        <f t="shared" si="23"/>
        <v/>
      </c>
      <c r="J189" s="18" t="str">
        <f t="shared" si="24"/>
        <v/>
      </c>
      <c r="L189" s="20" t="s">
        <v>189</v>
      </c>
    </row>
    <row r="190" spans="1:12" s="20" customFormat="1" x14ac:dyDescent="0.2">
      <c r="C190" s="17" t="str">
        <f t="shared" si="31"/>
        <v/>
      </c>
      <c r="D190" s="17" t="str">
        <f t="shared" si="32"/>
        <v/>
      </c>
      <c r="E190" s="17" t="str">
        <f t="shared" si="33"/>
        <v/>
      </c>
      <c r="F190" s="18" t="str">
        <f t="shared" si="21"/>
        <v/>
      </c>
      <c r="G190" s="18" t="str">
        <f t="shared" si="30"/>
        <v/>
      </c>
      <c r="H190" s="18" t="str">
        <f t="shared" si="22"/>
        <v>TraceClient</v>
      </c>
      <c r="I190" s="19" t="str">
        <f t="shared" si="23"/>
        <v/>
      </c>
      <c r="J190" s="18" t="str">
        <f t="shared" si="24"/>
        <v/>
      </c>
      <c r="L190" s="20" t="s">
        <v>190</v>
      </c>
    </row>
    <row r="191" spans="1:12" s="20" customFormat="1" x14ac:dyDescent="0.2">
      <c r="C191" s="17" t="str">
        <f t="shared" si="31"/>
        <v/>
      </c>
      <c r="D191" s="17" t="str">
        <f t="shared" si="32"/>
        <v>X</v>
      </c>
      <c r="E191" s="17" t="str">
        <f t="shared" si="33"/>
        <v/>
      </c>
      <c r="F191" s="18" t="str">
        <f t="shared" si="21"/>
        <v/>
      </c>
      <c r="G191" s="18" t="str">
        <f t="shared" si="30"/>
        <v/>
      </c>
      <c r="H191" s="18" t="str">
        <f t="shared" si="22"/>
        <v/>
      </c>
      <c r="I191" s="19" t="str">
        <f t="shared" si="23"/>
        <v/>
      </c>
      <c r="J191" s="18" t="str">
        <f t="shared" si="24"/>
        <v/>
      </c>
      <c r="L191" s="20" t="s">
        <v>191</v>
      </c>
    </row>
    <row r="192" spans="1:12" s="20" customFormat="1" x14ac:dyDescent="0.2">
      <c r="C192" s="17" t="str">
        <f t="shared" si="31"/>
        <v/>
      </c>
      <c r="D192" s="17" t="str">
        <f t="shared" si="32"/>
        <v/>
      </c>
      <c r="E192" s="17" t="str">
        <f t="shared" si="33"/>
        <v/>
      </c>
      <c r="F192" s="18" t="str">
        <f t="shared" si="21"/>
        <v/>
      </c>
      <c r="G192" s="18" t="str">
        <f t="shared" si="30"/>
        <v/>
      </c>
      <c r="H192" s="18" t="str">
        <f t="shared" si="22"/>
        <v/>
      </c>
      <c r="I192" s="19" t="str">
        <f t="shared" si="23"/>
        <v/>
      </c>
      <c r="J192" s="18" t="str">
        <f t="shared" si="24"/>
        <v/>
      </c>
      <c r="L192" s="20" t="s">
        <v>192</v>
      </c>
    </row>
    <row r="193" spans="2:12" s="20" customFormat="1" x14ac:dyDescent="0.2">
      <c r="C193" s="17" t="str">
        <f t="shared" si="31"/>
        <v/>
      </c>
      <c r="D193" s="17" t="str">
        <f t="shared" si="32"/>
        <v/>
      </c>
      <c r="E193" s="17" t="str">
        <f t="shared" si="33"/>
        <v/>
      </c>
      <c r="F193" s="18" t="str">
        <f t="shared" si="21"/>
        <v/>
      </c>
      <c r="G193" s="18" t="str">
        <f t="shared" si="30"/>
        <v/>
      </c>
      <c r="H193" s="18" t="str">
        <f t="shared" si="22"/>
        <v>TraceClient - App</v>
      </c>
      <c r="I193" s="19" t="str">
        <f t="shared" si="23"/>
        <v/>
      </c>
      <c r="J193" s="18" t="str">
        <f t="shared" si="24"/>
        <v/>
      </c>
      <c r="L193" s="20" t="s">
        <v>193</v>
      </c>
    </row>
    <row r="194" spans="2:12" s="20" customFormat="1" x14ac:dyDescent="0.2">
      <c r="C194" s="17" t="str">
        <f t="shared" si="31"/>
        <v/>
      </c>
      <c r="D194" s="17" t="str">
        <f t="shared" si="32"/>
        <v>X</v>
      </c>
      <c r="E194" s="17" t="str">
        <f t="shared" si="33"/>
        <v/>
      </c>
      <c r="F194" s="18" t="str">
        <f t="shared" si="21"/>
        <v/>
      </c>
      <c r="G194" s="18" t="str">
        <f t="shared" si="30"/>
        <v/>
      </c>
      <c r="H194" s="18" t="str">
        <f t="shared" si="22"/>
        <v/>
      </c>
      <c r="I194" s="19" t="str">
        <f t="shared" si="23"/>
        <v/>
      </c>
      <c r="J194" s="18" t="str">
        <f t="shared" si="24"/>
        <v/>
      </c>
      <c r="L194" s="20" t="s">
        <v>194</v>
      </c>
    </row>
    <row r="195" spans="2:12" s="20" customFormat="1" x14ac:dyDescent="0.2">
      <c r="C195" s="17" t="str">
        <f t="shared" si="31"/>
        <v/>
      </c>
      <c r="D195" s="17" t="str">
        <f t="shared" si="32"/>
        <v/>
      </c>
      <c r="E195" s="17" t="str">
        <f t="shared" si="33"/>
        <v/>
      </c>
      <c r="F195" s="18" t="str">
        <f t="shared" si="21"/>
        <v/>
      </c>
      <c r="G195" s="18" t="str">
        <f t="shared" si="30"/>
        <v/>
      </c>
      <c r="H195" s="18" t="str">
        <f t="shared" si="22"/>
        <v/>
      </c>
      <c r="I195" s="19" t="str">
        <f t="shared" si="23"/>
        <v/>
      </c>
      <c r="J195" s="18" t="str">
        <f t="shared" si="24"/>
        <v/>
      </c>
      <c r="L195" s="20" t="s">
        <v>195</v>
      </c>
    </row>
    <row r="196" spans="2:12" s="20" customFormat="1" x14ac:dyDescent="0.2">
      <c r="C196" s="17" t="str">
        <f t="shared" si="31"/>
        <v/>
      </c>
      <c r="D196" s="17" t="str">
        <f t="shared" si="32"/>
        <v/>
      </c>
      <c r="E196" s="17" t="str">
        <f t="shared" si="33"/>
        <v/>
      </c>
      <c r="F196" s="18" t="str">
        <f t="shared" ref="F196:F210" si="34" xml:space="preserve"> IF(ISNUMBER(FIND("enter sub diagram : '", L196)), MID(L196, FIND("enter sub diagram : '", L196) + LEN("enter sub diagram : '"), LEN(L196) - FIND("enter sub diagram : '",L196) - LEN("enter sub diagram : '")  ), "")</f>
        <v/>
      </c>
      <c r="G196" s="18" t="str">
        <f t="shared" si="30"/>
        <v/>
      </c>
      <c r="H196" s="18" t="str">
        <f t="shared" ref="H196:H210" si="35" xml:space="preserve"> IF(ISNUMBER(FIND("showing diagram ", L196)), MID( L196, FIND("showing diagram ", L196) + LEN("showing diagram "), LEN(L196) - FIND("showing diagram ", L196) - LEN("showing diagram ")  + 1 ), "")</f>
        <v/>
      </c>
      <c r="I196" s="19" t="str">
        <f t="shared" ref="I196:I210" si="36" xml:space="preserve"> IF(ISNUMBER(FIND("viewing file : ", L196)), MID( L196, FIND("viewing file : ", L196) + LEN("viewing file : "), LEN(L196) - FIND("viewing file : ", L196) - LEN("viewing file : ") + 1  ), "")</f>
        <v>EmbeddedRes/CodeSite/Nyx/NyxTraceViewer/QtTraceClient/Sources/WindowsManager.hpp</v>
      </c>
      <c r="J196" s="18" t="str">
        <f t="shared" ref="J196:J210" si="37" xml:space="preserve"> IF( ISNUMBER(FIND("Show Question Recherche", L196)), 1, "")</f>
        <v/>
      </c>
      <c r="L196" s="20" t="s">
        <v>196</v>
      </c>
    </row>
    <row r="197" spans="2:12" s="20" customFormat="1" x14ac:dyDescent="0.2">
      <c r="C197" s="17" t="str">
        <f t="shared" si="31"/>
        <v/>
      </c>
      <c r="D197" s="17" t="str">
        <f t="shared" si="32"/>
        <v/>
      </c>
      <c r="E197" s="17" t="str">
        <f t="shared" si="33"/>
        <v/>
      </c>
      <c r="F197" s="18" t="str">
        <f t="shared" si="34"/>
        <v/>
      </c>
      <c r="G197" s="18" t="str">
        <f t="shared" si="30"/>
        <v/>
      </c>
      <c r="H197" s="18" t="str">
        <f t="shared" si="35"/>
        <v/>
      </c>
      <c r="I197" s="19" t="str">
        <f t="shared" si="36"/>
        <v/>
      </c>
      <c r="J197" s="18" t="str">
        <f t="shared" si="37"/>
        <v/>
      </c>
      <c r="L197" s="20" t="s">
        <v>197</v>
      </c>
    </row>
    <row r="198" spans="2:12" s="20" customFormat="1" x14ac:dyDescent="0.2">
      <c r="C198" s="17" t="str">
        <f t="shared" si="31"/>
        <v/>
      </c>
      <c r="D198" s="17" t="str">
        <f t="shared" si="32"/>
        <v/>
      </c>
      <c r="E198" s="17" t="str">
        <f t="shared" si="33"/>
        <v/>
      </c>
      <c r="F198" s="18" t="str">
        <f t="shared" si="34"/>
        <v/>
      </c>
      <c r="G198" s="18" t="str">
        <f t="shared" si="30"/>
        <v/>
      </c>
      <c r="H198" s="18" t="str">
        <f t="shared" si="35"/>
        <v/>
      </c>
      <c r="I198" s="19" t="str">
        <f t="shared" si="36"/>
        <v/>
      </c>
      <c r="J198" s="18" t="str">
        <f t="shared" si="37"/>
        <v/>
      </c>
      <c r="L198" s="20" t="s">
        <v>198</v>
      </c>
    </row>
    <row r="199" spans="2:12" s="20" customFormat="1" x14ac:dyDescent="0.2">
      <c r="C199" s="17" t="str">
        <f t="shared" si="31"/>
        <v/>
      </c>
      <c r="D199" s="17" t="str">
        <f t="shared" si="32"/>
        <v>X</v>
      </c>
      <c r="E199" s="17" t="str">
        <f t="shared" si="33"/>
        <v/>
      </c>
      <c r="F199" s="18" t="str">
        <f t="shared" si="34"/>
        <v/>
      </c>
      <c r="G199" s="18" t="str">
        <f t="shared" si="30"/>
        <v/>
      </c>
      <c r="H199" s="18" t="str">
        <f t="shared" si="35"/>
        <v/>
      </c>
      <c r="I199" s="19" t="str">
        <f t="shared" si="36"/>
        <v/>
      </c>
      <c r="J199" s="18" t="str">
        <f t="shared" si="37"/>
        <v/>
      </c>
      <c r="L199" s="20" t="s">
        <v>199</v>
      </c>
    </row>
    <row r="200" spans="2:12" s="20" customFormat="1" x14ac:dyDescent="0.2">
      <c r="C200" s="17" t="str">
        <f t="shared" si="31"/>
        <v/>
      </c>
      <c r="D200" s="17" t="str">
        <f t="shared" si="32"/>
        <v/>
      </c>
      <c r="E200" s="17" t="str">
        <f t="shared" si="33"/>
        <v/>
      </c>
      <c r="F200" s="18" t="str">
        <f t="shared" si="34"/>
        <v/>
      </c>
      <c r="G200" s="18" t="str">
        <f t="shared" si="30"/>
        <v/>
      </c>
      <c r="H200" s="18" t="str">
        <f t="shared" si="35"/>
        <v/>
      </c>
      <c r="I200" s="19" t="str">
        <f t="shared" si="36"/>
        <v/>
      </c>
      <c r="J200" s="18" t="str">
        <f t="shared" si="37"/>
        <v/>
      </c>
      <c r="L200" s="20" t="s">
        <v>200</v>
      </c>
    </row>
    <row r="201" spans="2:12" s="20" customFormat="1" x14ac:dyDescent="0.2">
      <c r="C201" s="17" t="str">
        <f t="shared" si="31"/>
        <v/>
      </c>
      <c r="D201" s="17" t="str">
        <f t="shared" si="32"/>
        <v/>
      </c>
      <c r="E201" s="17" t="str">
        <f t="shared" si="33"/>
        <v/>
      </c>
      <c r="F201" s="18" t="str">
        <f t="shared" si="34"/>
        <v/>
      </c>
      <c r="G201" s="18" t="str">
        <f xml:space="preserve"> IF(ISNUMBER(FIND("exit subdiagram ", L201)), MID(L201, FIND("exit subdiagram ", L201) + LEN("exit subdiagram "), LEN(L201) - FIND("exit subdiagram ", L201) - LEN("exit subdiagram ")  + 1 ), "")</f>
        <v/>
      </c>
      <c r="H201" s="18" t="str">
        <f t="shared" si="35"/>
        <v>TraceClient</v>
      </c>
      <c r="I201" s="19" t="str">
        <f t="shared" si="36"/>
        <v/>
      </c>
      <c r="J201" s="18" t="str">
        <f t="shared" si="37"/>
        <v/>
      </c>
      <c r="L201" s="20" t="s">
        <v>201</v>
      </c>
    </row>
    <row r="202" spans="2:12" s="20" customFormat="1" x14ac:dyDescent="0.2">
      <c r="C202" s="17" t="str">
        <f t="shared" si="31"/>
        <v/>
      </c>
      <c r="D202" s="17" t="str">
        <f t="shared" si="32"/>
        <v>X</v>
      </c>
      <c r="E202" s="17" t="str">
        <f t="shared" si="33"/>
        <v/>
      </c>
      <c r="F202" s="18" t="str">
        <f t="shared" si="34"/>
        <v/>
      </c>
      <c r="G202" s="18" t="str">
        <f t="shared" ref="G202:G210" si="38" xml:space="preserve"> IF(ISNUMBER(FIND("exit subdiagram ", L202)), MID(L202, FIND("exit subdiagram ", L202) + LEN("exit subdiagram "), LEN(L202) - FIND("exit subdiagram ", L202) - LEN("exit subdiagram ")  + 1 ), "")</f>
        <v/>
      </c>
      <c r="H202" s="18" t="str">
        <f t="shared" si="35"/>
        <v/>
      </c>
      <c r="I202" s="19" t="str">
        <f t="shared" si="36"/>
        <v/>
      </c>
      <c r="J202" s="18" t="str">
        <f t="shared" si="37"/>
        <v/>
      </c>
      <c r="L202" s="20" t="s">
        <v>202</v>
      </c>
    </row>
    <row r="203" spans="2:12" s="20" customFormat="1" x14ac:dyDescent="0.2">
      <c r="C203" s="17" t="str">
        <f t="shared" si="31"/>
        <v/>
      </c>
      <c r="D203" s="17" t="str">
        <f t="shared" si="32"/>
        <v/>
      </c>
      <c r="E203" s="17" t="str">
        <f t="shared" si="33"/>
        <v/>
      </c>
      <c r="F203" s="18" t="str">
        <f t="shared" si="34"/>
        <v/>
      </c>
      <c r="G203" s="18" t="str">
        <f t="shared" si="38"/>
        <v/>
      </c>
      <c r="H203" s="18" t="str">
        <f t="shared" si="35"/>
        <v/>
      </c>
      <c r="I203" s="19" t="str">
        <f t="shared" si="36"/>
        <v/>
      </c>
      <c r="J203" s="18" t="str">
        <f t="shared" si="37"/>
        <v/>
      </c>
      <c r="L203" s="20" t="s">
        <v>203</v>
      </c>
    </row>
    <row r="204" spans="2:12" s="20" customFormat="1" x14ac:dyDescent="0.2">
      <c r="C204" s="17" t="str">
        <f t="shared" si="31"/>
        <v/>
      </c>
      <c r="D204" s="17" t="str">
        <f t="shared" si="32"/>
        <v/>
      </c>
      <c r="E204" s="17" t="str">
        <f t="shared" si="33"/>
        <v/>
      </c>
      <c r="F204" s="18" t="str">
        <f t="shared" si="34"/>
        <v/>
      </c>
      <c r="G204" s="18" t="str">
        <f t="shared" si="38"/>
        <v/>
      </c>
      <c r="H204" s="18" t="str">
        <f t="shared" si="35"/>
        <v>TraceClient - Dialogs</v>
      </c>
      <c r="I204" s="19" t="str">
        <f t="shared" si="36"/>
        <v/>
      </c>
      <c r="J204" s="18" t="str">
        <f t="shared" si="37"/>
        <v/>
      </c>
      <c r="L204" s="20" t="s">
        <v>204</v>
      </c>
    </row>
    <row r="205" spans="2:12" s="20" customFormat="1" x14ac:dyDescent="0.2">
      <c r="C205" s="17" t="str">
        <f t="shared" si="31"/>
        <v/>
      </c>
      <c r="D205" s="17" t="str">
        <f t="shared" si="32"/>
        <v>X</v>
      </c>
      <c r="E205" s="17" t="str">
        <f t="shared" si="33"/>
        <v/>
      </c>
      <c r="F205" s="18" t="str">
        <f t="shared" si="34"/>
        <v/>
      </c>
      <c r="G205" s="18" t="str">
        <f t="shared" si="38"/>
        <v/>
      </c>
      <c r="H205" s="18" t="str">
        <f t="shared" si="35"/>
        <v/>
      </c>
      <c r="I205" s="19" t="str">
        <f t="shared" si="36"/>
        <v/>
      </c>
      <c r="J205" s="18" t="str">
        <f t="shared" si="37"/>
        <v/>
      </c>
      <c r="L205" s="20" t="s">
        <v>205</v>
      </c>
    </row>
    <row r="206" spans="2:12" s="20" customFormat="1" x14ac:dyDescent="0.2">
      <c r="C206" s="17" t="str">
        <f t="shared" si="31"/>
        <v/>
      </c>
      <c r="D206" s="17" t="str">
        <f t="shared" si="32"/>
        <v/>
      </c>
      <c r="E206" s="17" t="str">
        <f t="shared" si="33"/>
        <v/>
      </c>
      <c r="F206" s="18" t="str">
        <f t="shared" si="34"/>
        <v/>
      </c>
      <c r="G206" s="18" t="str">
        <f t="shared" si="38"/>
        <v/>
      </c>
      <c r="H206" s="18" t="str">
        <f t="shared" si="35"/>
        <v/>
      </c>
      <c r="I206" s="19" t="str">
        <f t="shared" si="36"/>
        <v/>
      </c>
      <c r="J206" s="18" t="str">
        <f t="shared" si="37"/>
        <v/>
      </c>
      <c r="L206" s="20" t="s">
        <v>206</v>
      </c>
    </row>
    <row r="207" spans="2:12" s="20" customFormat="1" x14ac:dyDescent="0.2">
      <c r="C207" s="17" t="str">
        <f>IF( ISNUMBER(FIND("Zoom Diagram]", L207)), "X", "")</f>
        <v/>
      </c>
      <c r="D207" s="17" t="str">
        <f t="shared" si="32"/>
        <v/>
      </c>
      <c r="E207" s="17" t="str">
        <f t="shared" si="33"/>
        <v/>
      </c>
      <c r="F207" s="18" t="str">
        <f t="shared" si="34"/>
        <v/>
      </c>
      <c r="G207" s="18" t="str">
        <f t="shared" si="38"/>
        <v/>
      </c>
      <c r="H207" s="18" t="str">
        <f t="shared" si="35"/>
        <v/>
      </c>
      <c r="I207" s="19" t="str">
        <f t="shared" si="36"/>
        <v>EmbeddedRes/CodeSite/Nyx/NyxTraceViewer/QtTraceClient/Sources/StatusUpdaters/StatusUpdater.hpp</v>
      </c>
      <c r="J207" s="18" t="str">
        <f t="shared" si="37"/>
        <v/>
      </c>
      <c r="L207" s="20" t="s">
        <v>207</v>
      </c>
    </row>
    <row r="208" spans="2:12" s="20" customFormat="1" x14ac:dyDescent="0.2">
      <c r="B208" s="27">
        <v>0.62406249999999996</v>
      </c>
      <c r="C208" s="17" t="str">
        <f t="shared" ref="C208:C210" si="39">IF( ISNUMBER(FIND("Zoom Diagram]", L208)), "X", "")</f>
        <v/>
      </c>
      <c r="D208" s="17" t="str">
        <f t="shared" si="32"/>
        <v/>
      </c>
      <c r="E208" s="17" t="str">
        <f t="shared" si="33"/>
        <v/>
      </c>
      <c r="F208" s="18" t="str">
        <f t="shared" si="34"/>
        <v/>
      </c>
      <c r="G208" s="18" t="str">
        <f t="shared" si="38"/>
        <v/>
      </c>
      <c r="H208" s="18" t="str">
        <f t="shared" si="35"/>
        <v/>
      </c>
      <c r="I208" s="19" t="str">
        <f t="shared" si="36"/>
        <v/>
      </c>
      <c r="J208" s="18" t="str">
        <f t="shared" si="37"/>
        <v/>
      </c>
      <c r="L208" s="20" t="s">
        <v>208</v>
      </c>
    </row>
    <row r="209" spans="2:12" s="20" customFormat="1" x14ac:dyDescent="0.2">
      <c r="B209" s="28">
        <f>B208-B186</f>
        <v>4.3981481481480955E-4</v>
      </c>
      <c r="C209" s="17" t="str">
        <f t="shared" si="39"/>
        <v/>
      </c>
      <c r="D209" s="17" t="str">
        <f t="shared" si="32"/>
        <v/>
      </c>
      <c r="E209" s="17" t="str">
        <f t="shared" si="33"/>
        <v/>
      </c>
      <c r="F209" s="18" t="str">
        <f t="shared" si="34"/>
        <v/>
      </c>
      <c r="G209" s="18" t="str">
        <f t="shared" si="38"/>
        <v/>
      </c>
      <c r="H209" s="18" t="str">
        <f t="shared" si="35"/>
        <v/>
      </c>
      <c r="I209" s="19" t="str">
        <f t="shared" si="36"/>
        <v/>
      </c>
      <c r="J209" s="29">
        <f>SUM(J186:J208)</f>
        <v>0</v>
      </c>
    </row>
    <row r="210" spans="2:12" s="20" customFormat="1" x14ac:dyDescent="0.2">
      <c r="C210" s="17" t="str">
        <f t="shared" si="39"/>
        <v/>
      </c>
      <c r="D210" s="17" t="str">
        <f t="shared" si="32"/>
        <v/>
      </c>
      <c r="E210" s="17" t="str">
        <f t="shared" si="33"/>
        <v/>
      </c>
      <c r="F210" s="18" t="str">
        <f t="shared" si="34"/>
        <v/>
      </c>
      <c r="G210" s="18" t="str">
        <f t="shared" si="38"/>
        <v/>
      </c>
      <c r="H210" s="18" t="str">
        <f t="shared" si="35"/>
        <v/>
      </c>
      <c r="I210" s="19" t="str">
        <f t="shared" si="36"/>
        <v/>
      </c>
      <c r="J210" s="18" t="str">
        <f t="shared" si="37"/>
        <v/>
      </c>
      <c r="L210" s="20" t="s">
        <v>209</v>
      </c>
    </row>
    <row r="211" spans="2:12" x14ac:dyDescent="0.2">
      <c r="D211" s="6" t="str">
        <f t="shared" si="3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35"/>
  <sheetViews>
    <sheetView tabSelected="1" showRuler="0" workbookViewId="0">
      <pane ySplit="1" topLeftCell="A36" activePane="bottomLeft" state="frozen"/>
      <selection pane="bottomLeft" activeCell="C244" sqref="C244"/>
    </sheetView>
  </sheetViews>
  <sheetFormatPr baseColWidth="10" defaultRowHeight="16" x14ac:dyDescent="0.2"/>
  <cols>
    <col min="2" max="2" width="30.6640625" bestFit="1" customWidth="1"/>
    <col min="5" max="5" width="87.1640625" bestFit="1" customWidth="1"/>
  </cols>
  <sheetData>
    <row r="1" spans="1:6" s="1" customFormat="1" ht="21" thickBot="1" x14ac:dyDescent="0.3">
      <c r="B1" s="1" t="s">
        <v>7</v>
      </c>
      <c r="C1" s="1" t="s">
        <v>214</v>
      </c>
      <c r="E1" s="30" t="s">
        <v>8</v>
      </c>
      <c r="F1" s="30" t="s">
        <v>214</v>
      </c>
    </row>
    <row r="2" spans="1:6" ht="17" thickTop="1" x14ac:dyDescent="0.2"/>
    <row r="3" spans="1:6" s="31" customFormat="1" ht="17" thickBot="1" x14ac:dyDescent="0.25">
      <c r="A3" s="31" t="s">
        <v>210</v>
      </c>
    </row>
    <row r="4" spans="1:6" s="9" customFormat="1" ht="17" thickTop="1" x14ac:dyDescent="0.2"/>
    <row r="5" spans="1:6" s="9" customFormat="1" x14ac:dyDescent="0.2">
      <c r="B5" s="9" t="str">
        <f>Sheet1!H103</f>
        <v/>
      </c>
      <c r="C5" s="9" t="str">
        <f>IF(B5 &lt;&gt;"", SUM(COUNTIF($B$5:$B$46, B5)), "")</f>
        <v/>
      </c>
    </row>
    <row r="6" spans="1:6" s="9" customFormat="1" x14ac:dyDescent="0.2">
      <c r="B6" s="9" t="str">
        <f>Sheet1!H104</f>
        <v/>
      </c>
      <c r="C6" s="9" t="str">
        <f t="shared" ref="C6:C46" si="0">IF(B6 &lt;&gt;"", SUM(COUNTIF($B$5:$B$46, B6)), "")</f>
        <v/>
      </c>
    </row>
    <row r="7" spans="1:6" hidden="1" x14ac:dyDescent="0.2">
      <c r="B7" s="9" t="str">
        <f>Sheet1!H105</f>
        <v/>
      </c>
      <c r="C7" s="9" t="str">
        <f t="shared" si="0"/>
        <v/>
      </c>
    </row>
    <row r="8" spans="1:6" hidden="1" x14ac:dyDescent="0.2">
      <c r="B8" s="9" t="str">
        <f>Sheet1!H106</f>
        <v/>
      </c>
      <c r="C8" s="9" t="str">
        <f t="shared" si="0"/>
        <v/>
      </c>
    </row>
    <row r="9" spans="1:6" hidden="1" x14ac:dyDescent="0.2">
      <c r="B9" s="9" t="str">
        <f>Sheet1!H107</f>
        <v/>
      </c>
      <c r="C9" s="9" t="str">
        <f t="shared" si="0"/>
        <v/>
      </c>
    </row>
    <row r="10" spans="1:6" hidden="1" x14ac:dyDescent="0.2">
      <c r="B10" s="9" t="str">
        <f>Sheet1!H108</f>
        <v/>
      </c>
      <c r="C10" s="9" t="str">
        <f t="shared" si="0"/>
        <v/>
      </c>
    </row>
    <row r="11" spans="1:6" s="9" customFormat="1" x14ac:dyDescent="0.2">
      <c r="B11" s="9" t="str">
        <f>Sheet1!H109</f>
        <v>NyxWebSvr</v>
      </c>
      <c r="C11" s="9">
        <f t="shared" si="0"/>
        <v>1</v>
      </c>
    </row>
    <row r="12" spans="1:6" hidden="1" x14ac:dyDescent="0.2">
      <c r="B12" s="9" t="str">
        <f>Sheet1!H110</f>
        <v/>
      </c>
      <c r="C12" s="9" t="str">
        <f t="shared" si="0"/>
        <v/>
      </c>
    </row>
    <row r="13" spans="1:6" hidden="1" x14ac:dyDescent="0.2">
      <c r="B13" s="9" t="str">
        <f>Sheet1!H111</f>
        <v/>
      </c>
      <c r="C13" s="9" t="str">
        <f t="shared" si="0"/>
        <v/>
      </c>
    </row>
    <row r="14" spans="1:6" hidden="1" x14ac:dyDescent="0.2">
      <c r="B14" s="9" t="str">
        <f>Sheet1!H112</f>
        <v/>
      </c>
      <c r="C14" s="9" t="str">
        <f t="shared" si="0"/>
        <v/>
      </c>
    </row>
    <row r="15" spans="1:6" hidden="1" x14ac:dyDescent="0.2">
      <c r="B15" s="9" t="str">
        <f>Sheet1!H113</f>
        <v/>
      </c>
      <c r="C15" s="9" t="str">
        <f t="shared" si="0"/>
        <v/>
      </c>
    </row>
    <row r="16" spans="1:6" hidden="1" x14ac:dyDescent="0.2">
      <c r="B16" s="9" t="str">
        <f>Sheet1!H114</f>
        <v/>
      </c>
      <c r="C16" s="9" t="str">
        <f t="shared" si="0"/>
        <v/>
      </c>
    </row>
    <row r="17" spans="2:3" hidden="1" x14ac:dyDescent="0.2">
      <c r="B17" s="9" t="str">
        <f>Sheet1!H115</f>
        <v/>
      </c>
      <c r="C17" s="9" t="str">
        <f t="shared" si="0"/>
        <v/>
      </c>
    </row>
    <row r="18" spans="2:3" hidden="1" x14ac:dyDescent="0.2">
      <c r="B18" s="9" t="str">
        <f>Sheet1!H116</f>
        <v/>
      </c>
      <c r="C18" s="9" t="str">
        <f t="shared" si="0"/>
        <v/>
      </c>
    </row>
    <row r="19" spans="2:3" s="9" customFormat="1" x14ac:dyDescent="0.2">
      <c r="B19" s="9" t="str">
        <f>Sheet1!H117</f>
        <v>NyxNet</v>
      </c>
      <c r="C19" s="9">
        <f t="shared" si="0"/>
        <v>1</v>
      </c>
    </row>
    <row r="20" spans="2:3" hidden="1" x14ac:dyDescent="0.2">
      <c r="B20" s="9" t="str">
        <f>Sheet1!H118</f>
        <v/>
      </c>
      <c r="C20" s="9" t="str">
        <f t="shared" si="0"/>
        <v/>
      </c>
    </row>
    <row r="21" spans="2:3" hidden="1" x14ac:dyDescent="0.2">
      <c r="B21" s="9" t="str">
        <f>Sheet1!H119</f>
        <v/>
      </c>
      <c r="C21" s="9" t="str">
        <f t="shared" si="0"/>
        <v/>
      </c>
    </row>
    <row r="22" spans="2:3" s="9" customFormat="1" x14ac:dyDescent="0.2">
      <c r="B22" s="9" t="str">
        <f>Sheet1!H120</f>
        <v>NyxNet - Nx Communication Layer</v>
      </c>
      <c r="C22" s="9">
        <f t="shared" si="0"/>
        <v>1</v>
      </c>
    </row>
    <row r="23" spans="2:3" hidden="1" x14ac:dyDescent="0.2">
      <c r="B23" s="9" t="str">
        <f>Sheet1!H121</f>
        <v/>
      </c>
      <c r="C23" s="9" t="str">
        <f t="shared" si="0"/>
        <v/>
      </c>
    </row>
    <row r="24" spans="2:3" hidden="1" x14ac:dyDescent="0.2">
      <c r="B24" s="9" t="str">
        <f>Sheet1!H122</f>
        <v/>
      </c>
      <c r="C24" s="9" t="str">
        <f t="shared" si="0"/>
        <v/>
      </c>
    </row>
    <row r="25" spans="2:3" hidden="1" x14ac:dyDescent="0.2">
      <c r="B25" s="9" t="str">
        <f>Sheet1!H123</f>
        <v/>
      </c>
      <c r="C25" s="9" t="str">
        <f t="shared" si="0"/>
        <v/>
      </c>
    </row>
    <row r="26" spans="2:3" hidden="1" x14ac:dyDescent="0.2">
      <c r="B26" s="9" t="str">
        <f>Sheet1!H124</f>
        <v/>
      </c>
      <c r="C26" s="9" t="str">
        <f t="shared" si="0"/>
        <v/>
      </c>
    </row>
    <row r="27" spans="2:3" hidden="1" x14ac:dyDescent="0.2">
      <c r="B27" s="9" t="str">
        <f>Sheet1!H125</f>
        <v/>
      </c>
      <c r="C27" s="9" t="str">
        <f t="shared" si="0"/>
        <v/>
      </c>
    </row>
    <row r="28" spans="2:3" hidden="1" x14ac:dyDescent="0.2">
      <c r="B28" s="9" t="str">
        <f>Sheet1!H126</f>
        <v/>
      </c>
      <c r="C28" s="9" t="str">
        <f t="shared" si="0"/>
        <v/>
      </c>
    </row>
    <row r="29" spans="2:3" hidden="1" x14ac:dyDescent="0.2">
      <c r="B29" s="9" t="str">
        <f>Sheet1!H127</f>
        <v/>
      </c>
      <c r="C29" s="9" t="str">
        <f t="shared" si="0"/>
        <v/>
      </c>
    </row>
    <row r="30" spans="2:3" s="9" customFormat="1" x14ac:dyDescent="0.2">
      <c r="B30" s="9" t="str">
        <f>Sheet1!H128</f>
        <v>NyxNet - Base Communication Layer</v>
      </c>
      <c r="C30" s="9">
        <f t="shared" si="0"/>
        <v>1</v>
      </c>
    </row>
    <row r="31" spans="2:3" hidden="1" x14ac:dyDescent="0.2">
      <c r="B31" s="9" t="str">
        <f>Sheet1!H129</f>
        <v/>
      </c>
      <c r="C31" s="9" t="str">
        <f t="shared" si="0"/>
        <v/>
      </c>
    </row>
    <row r="32" spans="2:3" hidden="1" x14ac:dyDescent="0.2">
      <c r="B32" s="9" t="str">
        <f>Sheet1!H130</f>
        <v/>
      </c>
      <c r="C32" s="9" t="str">
        <f t="shared" si="0"/>
        <v/>
      </c>
    </row>
    <row r="33" spans="2:3" hidden="1" x14ac:dyDescent="0.2">
      <c r="B33" s="9" t="str">
        <f>Sheet1!H131</f>
        <v/>
      </c>
      <c r="C33" s="9" t="str">
        <f t="shared" si="0"/>
        <v/>
      </c>
    </row>
    <row r="34" spans="2:3" hidden="1" x14ac:dyDescent="0.2">
      <c r="B34" s="9" t="str">
        <f>Sheet1!H132</f>
        <v/>
      </c>
      <c r="C34" s="9" t="str">
        <f t="shared" si="0"/>
        <v/>
      </c>
    </row>
    <row r="35" spans="2:3" hidden="1" x14ac:dyDescent="0.2">
      <c r="B35" s="9" t="str">
        <f>Sheet1!H133</f>
        <v/>
      </c>
      <c r="C35" s="9" t="str">
        <f t="shared" si="0"/>
        <v/>
      </c>
    </row>
    <row r="36" spans="2:3" s="9" customFormat="1" x14ac:dyDescent="0.2">
      <c r="B36" s="9" t="str">
        <f>Sheet1!H134</f>
        <v>Nyx</v>
      </c>
      <c r="C36" s="9">
        <f t="shared" si="0"/>
        <v>1</v>
      </c>
    </row>
    <row r="37" spans="2:3" hidden="1" x14ac:dyDescent="0.2">
      <c r="B37" s="9" t="str">
        <f>Sheet1!H135</f>
        <v/>
      </c>
      <c r="C37" s="9" t="str">
        <f t="shared" si="0"/>
        <v/>
      </c>
    </row>
    <row r="38" spans="2:3" hidden="1" x14ac:dyDescent="0.2">
      <c r="B38" s="9" t="str">
        <f>Sheet1!H136</f>
        <v/>
      </c>
      <c r="C38" s="9" t="str">
        <f t="shared" si="0"/>
        <v/>
      </c>
    </row>
    <row r="39" spans="2:3" s="9" customFormat="1" x14ac:dyDescent="0.2">
      <c r="B39" s="9" t="str">
        <f>Sheet1!H137</f>
        <v>Nyx - Strings</v>
      </c>
      <c r="C39" s="9">
        <f t="shared" si="0"/>
        <v>1</v>
      </c>
    </row>
    <row r="40" spans="2:3" hidden="1" x14ac:dyDescent="0.2">
      <c r="B40" s="9" t="str">
        <f>Sheet1!H138</f>
        <v/>
      </c>
      <c r="C40" s="9" t="str">
        <f t="shared" si="0"/>
        <v/>
      </c>
    </row>
    <row r="41" spans="2:3" hidden="1" x14ac:dyDescent="0.2">
      <c r="B41" s="9" t="str">
        <f>Sheet1!H139</f>
        <v/>
      </c>
      <c r="C41" s="9" t="str">
        <f t="shared" si="0"/>
        <v/>
      </c>
    </row>
    <row r="42" spans="2:3" hidden="1" x14ac:dyDescent="0.2">
      <c r="B42" s="9" t="str">
        <f>Sheet1!H140</f>
        <v/>
      </c>
      <c r="C42" s="9" t="str">
        <f t="shared" si="0"/>
        <v/>
      </c>
    </row>
    <row r="43" spans="2:3" hidden="1" x14ac:dyDescent="0.2">
      <c r="B43" s="9" t="str">
        <f>Sheet1!H141</f>
        <v/>
      </c>
      <c r="C43" s="9" t="str">
        <f t="shared" si="0"/>
        <v/>
      </c>
    </row>
    <row r="44" spans="2:3" hidden="1" x14ac:dyDescent="0.2">
      <c r="B44" s="9" t="str">
        <f>Sheet1!H142</f>
        <v/>
      </c>
      <c r="C44" s="9" t="str">
        <f t="shared" si="0"/>
        <v/>
      </c>
    </row>
    <row r="45" spans="2:3" hidden="1" x14ac:dyDescent="0.2">
      <c r="B45" s="9" t="str">
        <f>Sheet1!H143</f>
        <v/>
      </c>
      <c r="C45" s="9" t="str">
        <f t="shared" si="0"/>
        <v/>
      </c>
    </row>
    <row r="46" spans="2:3" hidden="1" x14ac:dyDescent="0.2">
      <c r="B46" s="9" t="str">
        <f>Sheet1!H144</f>
        <v/>
      </c>
      <c r="C46" s="9" t="str">
        <f t="shared" si="0"/>
        <v/>
      </c>
    </row>
    <row r="47" spans="2:3" s="9" customFormat="1" x14ac:dyDescent="0.2"/>
    <row r="48" spans="2:3" s="32" customFormat="1" x14ac:dyDescent="0.2"/>
    <row r="49" spans="5:6" s="9" customFormat="1" x14ac:dyDescent="0.2">
      <c r="E49" s="9" t="str">
        <f>Sheet1!I103</f>
        <v/>
      </c>
      <c r="F49" s="9" t="str">
        <f xml:space="preserve"> IF(E49 &lt;&gt;"", SUM(COUNTIF($E$49:$E$90, E49)), "")</f>
        <v/>
      </c>
    </row>
    <row r="50" spans="5:6" s="9" customFormat="1" x14ac:dyDescent="0.2">
      <c r="E50" s="9" t="str">
        <f>Sheet1!I104</f>
        <v/>
      </c>
      <c r="F50" s="9" t="str">
        <f t="shared" ref="F50:F90" si="1" xml:space="preserve"> IF(E50 &lt;&gt;"", SUM(COUNTIF($E$49:$E$90, E50)), "")</f>
        <v/>
      </c>
    </row>
    <row r="51" spans="5:6" hidden="1" x14ac:dyDescent="0.2">
      <c r="E51" s="9" t="str">
        <f>Sheet1!I105</f>
        <v/>
      </c>
      <c r="F51" s="9" t="str">
        <f t="shared" si="1"/>
        <v/>
      </c>
    </row>
    <row r="52" spans="5:6" hidden="1" x14ac:dyDescent="0.2">
      <c r="E52" s="9" t="str">
        <f>Sheet1!I106</f>
        <v/>
      </c>
      <c r="F52" s="9" t="str">
        <f t="shared" si="1"/>
        <v/>
      </c>
    </row>
    <row r="53" spans="5:6" hidden="1" x14ac:dyDescent="0.2">
      <c r="E53" s="9" t="str">
        <f>Sheet1!I107</f>
        <v/>
      </c>
      <c r="F53" s="9" t="str">
        <f t="shared" si="1"/>
        <v/>
      </c>
    </row>
    <row r="54" spans="5:6" hidden="1" x14ac:dyDescent="0.2">
      <c r="E54" s="9" t="str">
        <f>Sheet1!I108</f>
        <v/>
      </c>
      <c r="F54" s="9" t="str">
        <f t="shared" si="1"/>
        <v/>
      </c>
    </row>
    <row r="55" spans="5:6" hidden="1" x14ac:dyDescent="0.2">
      <c r="E55" s="9" t="str">
        <f>Sheet1!I109</f>
        <v/>
      </c>
      <c r="F55" s="9" t="str">
        <f t="shared" si="1"/>
        <v/>
      </c>
    </row>
    <row r="56" spans="5:6" hidden="1" x14ac:dyDescent="0.2">
      <c r="E56" s="9" t="str">
        <f>Sheet1!I110</f>
        <v/>
      </c>
      <c r="F56" s="9" t="str">
        <f t="shared" si="1"/>
        <v/>
      </c>
    </row>
    <row r="57" spans="5:6" hidden="1" x14ac:dyDescent="0.2">
      <c r="E57" s="9" t="str">
        <f>Sheet1!I111</f>
        <v/>
      </c>
      <c r="F57" s="9" t="str">
        <f t="shared" si="1"/>
        <v/>
      </c>
    </row>
    <row r="58" spans="5:6" s="9" customFormat="1" x14ac:dyDescent="0.2">
      <c r="E58" s="9" t="str">
        <f>Sheet1!I112</f>
        <v>EmbeddedRes/CodeSite/Nyx/Nyx/NyxWebSvr/HttpHandler.hpp</v>
      </c>
      <c r="F58" s="9">
        <f t="shared" si="1"/>
        <v>1</v>
      </c>
    </row>
    <row r="59" spans="5:6" hidden="1" x14ac:dyDescent="0.2">
      <c r="E59" s="9" t="str">
        <f>Sheet1!I113</f>
        <v/>
      </c>
      <c r="F59" s="9" t="str">
        <f t="shared" si="1"/>
        <v/>
      </c>
    </row>
    <row r="60" spans="5:6" hidden="1" x14ac:dyDescent="0.2">
      <c r="E60" s="9" t="str">
        <f>Sheet1!I114</f>
        <v/>
      </c>
      <c r="F60" s="9" t="str">
        <f t="shared" si="1"/>
        <v/>
      </c>
    </row>
    <row r="61" spans="5:6" hidden="1" x14ac:dyDescent="0.2">
      <c r="E61" s="9" t="str">
        <f>Sheet1!I115</f>
        <v/>
      </c>
      <c r="F61" s="9" t="str">
        <f t="shared" si="1"/>
        <v/>
      </c>
    </row>
    <row r="62" spans="5:6" hidden="1" x14ac:dyDescent="0.2">
      <c r="E62" s="9" t="str">
        <f>Sheet1!I116</f>
        <v/>
      </c>
      <c r="F62" s="9" t="str">
        <f t="shared" si="1"/>
        <v/>
      </c>
    </row>
    <row r="63" spans="5:6" hidden="1" x14ac:dyDescent="0.2">
      <c r="E63" s="9" t="str">
        <f>Sheet1!I117</f>
        <v/>
      </c>
      <c r="F63" s="9" t="str">
        <f t="shared" si="1"/>
        <v/>
      </c>
    </row>
    <row r="64" spans="5:6" hidden="1" x14ac:dyDescent="0.2">
      <c r="E64" s="9" t="str">
        <f>Sheet1!I118</f>
        <v/>
      </c>
      <c r="F64" s="9" t="str">
        <f t="shared" si="1"/>
        <v/>
      </c>
    </row>
    <row r="65" spans="5:6" hidden="1" x14ac:dyDescent="0.2">
      <c r="E65" s="9" t="str">
        <f>Sheet1!I119</f>
        <v/>
      </c>
      <c r="F65" s="9" t="str">
        <f t="shared" si="1"/>
        <v/>
      </c>
    </row>
    <row r="66" spans="5:6" hidden="1" x14ac:dyDescent="0.2">
      <c r="E66" s="9" t="str">
        <f>Sheet1!I120</f>
        <v/>
      </c>
      <c r="F66" s="9" t="str">
        <f t="shared" si="1"/>
        <v/>
      </c>
    </row>
    <row r="67" spans="5:6" hidden="1" x14ac:dyDescent="0.2">
      <c r="E67" s="9" t="str">
        <f>Sheet1!I121</f>
        <v/>
      </c>
      <c r="F67" s="9" t="str">
        <f t="shared" si="1"/>
        <v/>
      </c>
    </row>
    <row r="68" spans="5:6" hidden="1" x14ac:dyDescent="0.2">
      <c r="E68" s="9" t="str">
        <f>Sheet1!I122</f>
        <v/>
      </c>
      <c r="F68" s="9" t="str">
        <f t="shared" si="1"/>
        <v/>
      </c>
    </row>
    <row r="69" spans="5:6" s="9" customFormat="1" x14ac:dyDescent="0.2">
      <c r="E69" s="9" t="str">
        <f>Sheet1!I123</f>
        <v>EmbeddedRes/CodeSite/Nyx/Nyx/NyxNet/NyxNetNxStreamRW.hpp</v>
      </c>
      <c r="F69" s="9">
        <f t="shared" si="1"/>
        <v>1</v>
      </c>
    </row>
    <row r="70" spans="5:6" hidden="1" x14ac:dyDescent="0.2">
      <c r="E70" s="9" t="str">
        <f>Sheet1!I124</f>
        <v/>
      </c>
      <c r="F70" s="9" t="str">
        <f t="shared" si="1"/>
        <v/>
      </c>
    </row>
    <row r="71" spans="5:6" hidden="1" x14ac:dyDescent="0.2">
      <c r="E71" s="9" t="str">
        <f>Sheet1!I125</f>
        <v/>
      </c>
      <c r="F71" s="9" t="str">
        <f t="shared" si="1"/>
        <v/>
      </c>
    </row>
    <row r="72" spans="5:6" hidden="1" x14ac:dyDescent="0.2">
      <c r="E72" s="9" t="str">
        <f>Sheet1!I126</f>
        <v/>
      </c>
      <c r="F72" s="9" t="str">
        <f t="shared" si="1"/>
        <v/>
      </c>
    </row>
    <row r="73" spans="5:6" hidden="1" x14ac:dyDescent="0.2">
      <c r="E73" s="9" t="str">
        <f>Sheet1!I127</f>
        <v/>
      </c>
      <c r="F73" s="9" t="str">
        <f t="shared" si="1"/>
        <v/>
      </c>
    </row>
    <row r="74" spans="5:6" hidden="1" x14ac:dyDescent="0.2">
      <c r="E74" s="9" t="str">
        <f>Sheet1!I128</f>
        <v/>
      </c>
      <c r="F74" s="9" t="str">
        <f t="shared" si="1"/>
        <v/>
      </c>
    </row>
    <row r="75" spans="5:6" hidden="1" x14ac:dyDescent="0.2">
      <c r="E75" s="9" t="str">
        <f>Sheet1!I129</f>
        <v/>
      </c>
      <c r="F75" s="9" t="str">
        <f t="shared" si="1"/>
        <v/>
      </c>
    </row>
    <row r="76" spans="5:6" hidden="1" x14ac:dyDescent="0.2">
      <c r="E76" s="9" t="str">
        <f>Sheet1!I130</f>
        <v/>
      </c>
      <c r="F76" s="9" t="str">
        <f t="shared" si="1"/>
        <v/>
      </c>
    </row>
    <row r="77" spans="5:6" hidden="1" x14ac:dyDescent="0.2">
      <c r="E77" s="9" t="str">
        <f>Sheet1!I131</f>
        <v/>
      </c>
      <c r="F77" s="9" t="str">
        <f t="shared" si="1"/>
        <v/>
      </c>
    </row>
    <row r="78" spans="5:6" hidden="1" x14ac:dyDescent="0.2">
      <c r="E78" s="9" t="str">
        <f>Sheet1!I132</f>
        <v/>
      </c>
      <c r="F78" s="9" t="str">
        <f t="shared" si="1"/>
        <v/>
      </c>
    </row>
    <row r="79" spans="5:6" hidden="1" x14ac:dyDescent="0.2">
      <c r="E79" s="9" t="str">
        <f>Sheet1!I133</f>
        <v/>
      </c>
      <c r="F79" s="9" t="str">
        <f t="shared" si="1"/>
        <v/>
      </c>
    </row>
    <row r="80" spans="5:6" hidden="1" x14ac:dyDescent="0.2">
      <c r="E80" s="9" t="str">
        <f>Sheet1!I134</f>
        <v/>
      </c>
      <c r="F80" s="9" t="str">
        <f t="shared" si="1"/>
        <v/>
      </c>
    </row>
    <row r="81" spans="1:6" hidden="1" x14ac:dyDescent="0.2">
      <c r="E81" s="9" t="str">
        <f>Sheet1!I135</f>
        <v/>
      </c>
      <c r="F81" s="9" t="str">
        <f t="shared" si="1"/>
        <v/>
      </c>
    </row>
    <row r="82" spans="1:6" hidden="1" x14ac:dyDescent="0.2">
      <c r="E82" s="9" t="str">
        <f>Sheet1!I136</f>
        <v/>
      </c>
      <c r="F82" s="9" t="str">
        <f t="shared" si="1"/>
        <v/>
      </c>
    </row>
    <row r="83" spans="1:6" hidden="1" x14ac:dyDescent="0.2">
      <c r="E83" s="9" t="str">
        <f>Sheet1!I137</f>
        <v/>
      </c>
      <c r="F83" s="9" t="str">
        <f t="shared" si="1"/>
        <v/>
      </c>
    </row>
    <row r="84" spans="1:6" hidden="1" x14ac:dyDescent="0.2">
      <c r="E84" s="9" t="str">
        <f>Sheet1!I138</f>
        <v/>
      </c>
      <c r="F84" s="9" t="str">
        <f t="shared" si="1"/>
        <v/>
      </c>
    </row>
    <row r="85" spans="1:6" hidden="1" x14ac:dyDescent="0.2">
      <c r="E85" s="9" t="str">
        <f>Sheet1!I139</f>
        <v/>
      </c>
      <c r="F85" s="9" t="str">
        <f t="shared" si="1"/>
        <v/>
      </c>
    </row>
    <row r="86" spans="1:6" s="9" customFormat="1" x14ac:dyDescent="0.2">
      <c r="E86" s="9" t="str">
        <f>Sheet1!I140</f>
        <v>EmbeddedRes/CodeSite/Nyx/Nyx/NyxUtf8String.hpp</v>
      </c>
      <c r="F86" s="9">
        <f t="shared" si="1"/>
        <v>1</v>
      </c>
    </row>
    <row r="87" spans="1:6" hidden="1" x14ac:dyDescent="0.2">
      <c r="E87" s="9" t="str">
        <f>Sheet1!I141</f>
        <v/>
      </c>
      <c r="F87" s="9" t="str">
        <f t="shared" si="1"/>
        <v/>
      </c>
    </row>
    <row r="88" spans="1:6" hidden="1" x14ac:dyDescent="0.2">
      <c r="E88" s="9" t="str">
        <f>Sheet1!I142</f>
        <v/>
      </c>
      <c r="F88" s="9" t="str">
        <f t="shared" si="1"/>
        <v/>
      </c>
    </row>
    <row r="89" spans="1:6" hidden="1" x14ac:dyDescent="0.2">
      <c r="E89" s="9" t="str">
        <f>Sheet1!I143</f>
        <v/>
      </c>
      <c r="F89" s="9" t="str">
        <f t="shared" si="1"/>
        <v/>
      </c>
    </row>
    <row r="90" spans="1:6" hidden="1" x14ac:dyDescent="0.2">
      <c r="E90" s="9" t="str">
        <f>Sheet1!I144</f>
        <v/>
      </c>
      <c r="F90" s="9" t="str">
        <f t="shared" si="1"/>
        <v/>
      </c>
    </row>
    <row r="91" spans="1:6" s="9" customFormat="1" x14ac:dyDescent="0.2"/>
    <row r="92" spans="1:6" s="32" customFormat="1" x14ac:dyDescent="0.2"/>
    <row r="94" spans="1:6" s="33" customFormat="1" ht="17" thickBot="1" x14ac:dyDescent="0.25">
      <c r="A94" s="33" t="s">
        <v>212</v>
      </c>
    </row>
    <row r="95" spans="1:6" s="13" customFormat="1" ht="17" thickTop="1" x14ac:dyDescent="0.2"/>
    <row r="96" spans="1:6" s="13" customFormat="1" x14ac:dyDescent="0.2">
      <c r="B96" s="13" t="str">
        <f>Sheet1!H146</f>
        <v/>
      </c>
      <c r="C96" s="13" t="str">
        <f>IF(B96 &lt;&gt;"", SUM(COUNTIF($B$96:$B$134, B96)), "")</f>
        <v/>
      </c>
    </row>
    <row r="97" spans="2:3" s="13" customFormat="1" x14ac:dyDescent="0.2">
      <c r="B97" s="13" t="str">
        <f>Sheet1!H147</f>
        <v/>
      </c>
      <c r="C97" s="13" t="str">
        <f t="shared" ref="C97:C134" si="2">IF(B97 &lt;&gt;"", SUM(COUNTIF($B$96:$B$134, B97)), "")</f>
        <v/>
      </c>
    </row>
    <row r="98" spans="2:3" hidden="1" x14ac:dyDescent="0.2">
      <c r="B98" s="13" t="str">
        <f>Sheet1!H148</f>
        <v/>
      </c>
      <c r="C98" s="13" t="str">
        <f t="shared" si="2"/>
        <v/>
      </c>
    </row>
    <row r="99" spans="2:3" hidden="1" x14ac:dyDescent="0.2">
      <c r="B99" s="13" t="str">
        <f>Sheet1!H149</f>
        <v/>
      </c>
      <c r="C99" s="13" t="str">
        <f t="shared" si="2"/>
        <v/>
      </c>
    </row>
    <row r="100" spans="2:3" hidden="1" x14ac:dyDescent="0.2">
      <c r="B100" s="13" t="str">
        <f>Sheet1!H150</f>
        <v/>
      </c>
      <c r="C100" s="13" t="str">
        <f t="shared" si="2"/>
        <v/>
      </c>
    </row>
    <row r="101" spans="2:3" hidden="1" x14ac:dyDescent="0.2">
      <c r="B101" s="13" t="str">
        <f>Sheet1!H151</f>
        <v/>
      </c>
      <c r="C101" s="13" t="str">
        <f t="shared" si="2"/>
        <v/>
      </c>
    </row>
    <row r="102" spans="2:3" s="13" customFormat="1" x14ac:dyDescent="0.2">
      <c r="B102" s="13" t="str">
        <f>Sheet1!H152</f>
        <v>NyxWebSvr</v>
      </c>
      <c r="C102" s="13">
        <f t="shared" si="2"/>
        <v>1</v>
      </c>
    </row>
    <row r="103" spans="2:3" hidden="1" x14ac:dyDescent="0.2">
      <c r="B103" s="13" t="str">
        <f>Sheet1!H153</f>
        <v/>
      </c>
      <c r="C103" s="13" t="str">
        <f t="shared" si="2"/>
        <v/>
      </c>
    </row>
    <row r="104" spans="2:3" hidden="1" x14ac:dyDescent="0.2">
      <c r="B104" s="13" t="str">
        <f>Sheet1!H154</f>
        <v/>
      </c>
      <c r="C104" s="13" t="str">
        <f t="shared" si="2"/>
        <v/>
      </c>
    </row>
    <row r="105" spans="2:3" hidden="1" x14ac:dyDescent="0.2">
      <c r="B105" s="13" t="str">
        <f>Sheet1!H155</f>
        <v/>
      </c>
      <c r="C105" s="13" t="str">
        <f t="shared" si="2"/>
        <v/>
      </c>
    </row>
    <row r="106" spans="2:3" s="13" customFormat="1" x14ac:dyDescent="0.2">
      <c r="B106" s="13" t="str">
        <f>Sheet1!H156</f>
        <v>TraceClientCore</v>
      </c>
      <c r="C106" s="13">
        <f t="shared" si="2"/>
        <v>2</v>
      </c>
    </row>
    <row r="107" spans="2:3" hidden="1" x14ac:dyDescent="0.2">
      <c r="B107" s="13" t="str">
        <f>Sheet1!H157</f>
        <v/>
      </c>
      <c r="C107" s="13" t="str">
        <f t="shared" si="2"/>
        <v/>
      </c>
    </row>
    <row r="108" spans="2:3" hidden="1" x14ac:dyDescent="0.2">
      <c r="B108" s="13" t="str">
        <f>Sheet1!H158</f>
        <v/>
      </c>
      <c r="C108" s="13" t="str">
        <f t="shared" si="2"/>
        <v/>
      </c>
    </row>
    <row r="109" spans="2:3" hidden="1" x14ac:dyDescent="0.2">
      <c r="B109" s="13" t="str">
        <f>Sheet1!H159</f>
        <v/>
      </c>
      <c r="C109" s="13" t="str">
        <f t="shared" si="2"/>
        <v/>
      </c>
    </row>
    <row r="110" spans="2:3" s="13" customFormat="1" x14ac:dyDescent="0.2">
      <c r="B110" s="13" t="str">
        <f>Sheet1!H160</f>
        <v>Nyx</v>
      </c>
      <c r="C110" s="13">
        <f t="shared" si="2"/>
        <v>1</v>
      </c>
    </row>
    <row r="111" spans="2:3" hidden="1" x14ac:dyDescent="0.2">
      <c r="B111" s="13" t="str">
        <f>Sheet1!H161</f>
        <v/>
      </c>
      <c r="C111" s="13" t="str">
        <f t="shared" si="2"/>
        <v/>
      </c>
    </row>
    <row r="112" spans="2:3" hidden="1" x14ac:dyDescent="0.2">
      <c r="B112" s="13" t="str">
        <f>Sheet1!H162</f>
        <v/>
      </c>
      <c r="C112" s="13" t="str">
        <f t="shared" si="2"/>
        <v/>
      </c>
    </row>
    <row r="113" spans="2:3" hidden="1" x14ac:dyDescent="0.2">
      <c r="B113" s="13" t="str">
        <f>Sheet1!H163</f>
        <v/>
      </c>
      <c r="C113" s="13" t="str">
        <f t="shared" si="2"/>
        <v/>
      </c>
    </row>
    <row r="114" spans="2:3" s="13" customFormat="1" x14ac:dyDescent="0.2">
      <c r="B114" s="13" t="str">
        <f>Sheet1!H164</f>
        <v>NyxNet</v>
      </c>
      <c r="C114" s="13">
        <f t="shared" si="2"/>
        <v>1</v>
      </c>
    </row>
    <row r="115" spans="2:3" hidden="1" x14ac:dyDescent="0.2">
      <c r="B115" s="13" t="str">
        <f>Sheet1!H165</f>
        <v/>
      </c>
      <c r="C115" s="13" t="str">
        <f t="shared" si="2"/>
        <v/>
      </c>
    </row>
    <row r="116" spans="2:3" hidden="1" x14ac:dyDescent="0.2">
      <c r="B116" s="13" t="str">
        <f>Sheet1!H166</f>
        <v/>
      </c>
      <c r="C116" s="13" t="str">
        <f t="shared" si="2"/>
        <v/>
      </c>
    </row>
    <row r="117" spans="2:3" hidden="1" x14ac:dyDescent="0.2">
      <c r="B117" s="13" t="str">
        <f>Sheet1!H167</f>
        <v/>
      </c>
      <c r="C117" s="13" t="str">
        <f t="shared" si="2"/>
        <v/>
      </c>
    </row>
    <row r="118" spans="2:3" hidden="1" x14ac:dyDescent="0.2">
      <c r="B118" s="13" t="str">
        <f>Sheet1!H168</f>
        <v>TraceClientCore</v>
      </c>
      <c r="C118" s="13">
        <f t="shared" si="2"/>
        <v>2</v>
      </c>
    </row>
    <row r="119" spans="2:3" hidden="1" x14ac:dyDescent="0.2">
      <c r="B119" s="13" t="str">
        <f>Sheet1!H169</f>
        <v/>
      </c>
      <c r="C119" s="13" t="str">
        <f t="shared" si="2"/>
        <v/>
      </c>
    </row>
    <row r="120" spans="2:3" hidden="1" x14ac:dyDescent="0.2">
      <c r="B120" s="13" t="str">
        <f>Sheet1!H170</f>
        <v/>
      </c>
      <c r="C120" s="13" t="str">
        <f t="shared" si="2"/>
        <v/>
      </c>
    </row>
    <row r="121" spans="2:3" hidden="1" x14ac:dyDescent="0.2">
      <c r="B121" s="13" t="str">
        <f>Sheet1!H171</f>
        <v/>
      </c>
      <c r="C121" s="13" t="str">
        <f t="shared" si="2"/>
        <v/>
      </c>
    </row>
    <row r="122" spans="2:3" s="13" customFormat="1" x14ac:dyDescent="0.2">
      <c r="B122" s="13" t="str">
        <f>Sheet1!H172</f>
        <v>TraceClient</v>
      </c>
      <c r="C122" s="13">
        <f t="shared" si="2"/>
        <v>1</v>
      </c>
    </row>
    <row r="123" spans="2:3" hidden="1" x14ac:dyDescent="0.2">
      <c r="B123" s="13" t="str">
        <f>Sheet1!H173</f>
        <v/>
      </c>
      <c r="C123" s="13" t="str">
        <f t="shared" si="2"/>
        <v/>
      </c>
    </row>
    <row r="124" spans="2:3" hidden="1" x14ac:dyDescent="0.2">
      <c r="B124" s="13" t="str">
        <f>Sheet1!H174</f>
        <v/>
      </c>
      <c r="C124" s="13" t="str">
        <f t="shared" si="2"/>
        <v/>
      </c>
    </row>
    <row r="125" spans="2:3" hidden="1" x14ac:dyDescent="0.2">
      <c r="B125" s="13" t="str">
        <f>Sheet1!H175</f>
        <v/>
      </c>
      <c r="C125" s="13" t="str">
        <f t="shared" si="2"/>
        <v/>
      </c>
    </row>
    <row r="126" spans="2:3" hidden="1" x14ac:dyDescent="0.2">
      <c r="B126" s="13" t="str">
        <f>Sheet1!H176</f>
        <v/>
      </c>
      <c r="C126" s="13" t="str">
        <f t="shared" si="2"/>
        <v/>
      </c>
    </row>
    <row r="127" spans="2:3" s="13" customFormat="1" x14ac:dyDescent="0.2">
      <c r="B127" s="13" t="str">
        <f>Sheet1!H177</f>
        <v>TraceClient - App</v>
      </c>
      <c r="C127" s="13">
        <f t="shared" si="2"/>
        <v>1</v>
      </c>
    </row>
    <row r="128" spans="2:3" hidden="1" x14ac:dyDescent="0.2">
      <c r="B128" s="13" t="str">
        <f>Sheet1!H178</f>
        <v/>
      </c>
      <c r="C128" s="13" t="str">
        <f t="shared" si="2"/>
        <v/>
      </c>
    </row>
    <row r="129" spans="2:6" hidden="1" x14ac:dyDescent="0.2">
      <c r="B129" s="13" t="str">
        <f>Sheet1!H179</f>
        <v/>
      </c>
      <c r="C129" s="13" t="str">
        <f t="shared" si="2"/>
        <v/>
      </c>
    </row>
    <row r="130" spans="2:6" hidden="1" x14ac:dyDescent="0.2">
      <c r="B130" s="13" t="str">
        <f>Sheet1!H180</f>
        <v/>
      </c>
      <c r="C130" s="13" t="str">
        <f t="shared" si="2"/>
        <v/>
      </c>
    </row>
    <row r="131" spans="2:6" hidden="1" x14ac:dyDescent="0.2">
      <c r="B131" s="13" t="str">
        <f>Sheet1!H181</f>
        <v/>
      </c>
      <c r="C131" s="13" t="str">
        <f t="shared" si="2"/>
        <v/>
      </c>
    </row>
    <row r="132" spans="2:6" hidden="1" x14ac:dyDescent="0.2">
      <c r="B132" s="13" t="str">
        <f>Sheet1!H182</f>
        <v/>
      </c>
      <c r="C132" s="13" t="str">
        <f t="shared" si="2"/>
        <v/>
      </c>
    </row>
    <row r="133" spans="2:6" hidden="1" x14ac:dyDescent="0.2">
      <c r="B133" s="13" t="str">
        <f>Sheet1!H183</f>
        <v/>
      </c>
      <c r="C133" s="13" t="str">
        <f t="shared" si="2"/>
        <v/>
      </c>
    </row>
    <row r="134" spans="2:6" hidden="1" x14ac:dyDescent="0.2">
      <c r="B134" s="13" t="str">
        <f>Sheet1!H184</f>
        <v/>
      </c>
      <c r="C134" s="13" t="str">
        <f t="shared" si="2"/>
        <v/>
      </c>
    </row>
    <row r="135" spans="2:6" s="13" customFormat="1" x14ac:dyDescent="0.2"/>
    <row r="136" spans="2:6" s="34" customFormat="1" x14ac:dyDescent="0.2"/>
    <row r="137" spans="2:6" s="13" customFormat="1" x14ac:dyDescent="0.2">
      <c r="E137" s="13" t="str">
        <f>Sheet1!I146</f>
        <v/>
      </c>
      <c r="F137" s="13" t="str">
        <f xml:space="preserve"> IF(E137 &lt;&gt;"", SUM(COUNTIF($E$137:$E$175, E137)), "")</f>
        <v/>
      </c>
    </row>
    <row r="138" spans="2:6" s="13" customFormat="1" x14ac:dyDescent="0.2">
      <c r="E138" s="13" t="str">
        <f>Sheet1!I147</f>
        <v/>
      </c>
      <c r="F138" s="13" t="str">
        <f t="shared" ref="F138:F175" si="3" xml:space="preserve"> IF(E138 &lt;&gt;"", SUM(COUNTIF($E$137:$E$175, E138)), "")</f>
        <v/>
      </c>
    </row>
    <row r="139" spans="2:6" hidden="1" x14ac:dyDescent="0.2">
      <c r="E139" s="13" t="str">
        <f>Sheet1!I148</f>
        <v/>
      </c>
      <c r="F139" s="13" t="str">
        <f t="shared" si="3"/>
        <v/>
      </c>
    </row>
    <row r="140" spans="2:6" hidden="1" x14ac:dyDescent="0.2">
      <c r="E140" s="13" t="str">
        <f>Sheet1!I149</f>
        <v/>
      </c>
      <c r="F140" s="13" t="str">
        <f t="shared" si="3"/>
        <v/>
      </c>
    </row>
    <row r="141" spans="2:6" hidden="1" x14ac:dyDescent="0.2">
      <c r="E141" s="13" t="str">
        <f>Sheet1!I150</f>
        <v/>
      </c>
      <c r="F141" s="13" t="str">
        <f t="shared" si="3"/>
        <v/>
      </c>
    </row>
    <row r="142" spans="2:6" hidden="1" x14ac:dyDescent="0.2">
      <c r="E142" s="13" t="str">
        <f>Sheet1!I151</f>
        <v/>
      </c>
      <c r="F142" s="13" t="str">
        <f t="shared" si="3"/>
        <v/>
      </c>
    </row>
    <row r="143" spans="2:6" hidden="1" x14ac:dyDescent="0.2">
      <c r="E143" s="13" t="str">
        <f>Sheet1!I152</f>
        <v/>
      </c>
      <c r="F143" s="13" t="str">
        <f t="shared" si="3"/>
        <v/>
      </c>
    </row>
    <row r="144" spans="2:6" hidden="1" x14ac:dyDescent="0.2">
      <c r="E144" s="13" t="str">
        <f>Sheet1!I153</f>
        <v/>
      </c>
      <c r="F144" s="13" t="str">
        <f t="shared" si="3"/>
        <v/>
      </c>
    </row>
    <row r="145" spans="5:6" hidden="1" x14ac:dyDescent="0.2">
      <c r="E145" s="13" t="str">
        <f>Sheet1!I154</f>
        <v/>
      </c>
      <c r="F145" s="13" t="str">
        <f t="shared" si="3"/>
        <v/>
      </c>
    </row>
    <row r="146" spans="5:6" hidden="1" x14ac:dyDescent="0.2">
      <c r="E146" s="13" t="str">
        <f>Sheet1!I155</f>
        <v/>
      </c>
      <c r="F146" s="13" t="str">
        <f t="shared" si="3"/>
        <v/>
      </c>
    </row>
    <row r="147" spans="5:6" hidden="1" x14ac:dyDescent="0.2">
      <c r="E147" s="13" t="str">
        <f>Sheet1!I156</f>
        <v/>
      </c>
      <c r="F147" s="13" t="str">
        <f t="shared" si="3"/>
        <v/>
      </c>
    </row>
    <row r="148" spans="5:6" hidden="1" x14ac:dyDescent="0.2">
      <c r="E148" s="13" t="str">
        <f>Sheet1!I157</f>
        <v/>
      </c>
      <c r="F148" s="13" t="str">
        <f t="shared" si="3"/>
        <v/>
      </c>
    </row>
    <row r="149" spans="5:6" hidden="1" x14ac:dyDescent="0.2">
      <c r="E149" s="13" t="str">
        <f>Sheet1!I158</f>
        <v/>
      </c>
      <c r="F149" s="13" t="str">
        <f t="shared" si="3"/>
        <v/>
      </c>
    </row>
    <row r="150" spans="5:6" hidden="1" x14ac:dyDescent="0.2">
      <c r="E150" s="13" t="str">
        <f>Sheet1!I159</f>
        <v/>
      </c>
      <c r="F150" s="13" t="str">
        <f t="shared" si="3"/>
        <v/>
      </c>
    </row>
    <row r="151" spans="5:6" hidden="1" x14ac:dyDescent="0.2">
      <c r="E151" s="13" t="str">
        <f>Sheet1!I160</f>
        <v/>
      </c>
      <c r="F151" s="13" t="str">
        <f t="shared" si="3"/>
        <v/>
      </c>
    </row>
    <row r="152" spans="5:6" hidden="1" x14ac:dyDescent="0.2">
      <c r="E152" s="13" t="str">
        <f>Sheet1!I161</f>
        <v/>
      </c>
      <c r="F152" s="13" t="str">
        <f t="shared" si="3"/>
        <v/>
      </c>
    </row>
    <row r="153" spans="5:6" hidden="1" x14ac:dyDescent="0.2">
      <c r="E153" s="13" t="str">
        <f>Sheet1!I162</f>
        <v/>
      </c>
      <c r="F153" s="13" t="str">
        <f t="shared" si="3"/>
        <v/>
      </c>
    </row>
    <row r="154" spans="5:6" hidden="1" x14ac:dyDescent="0.2">
      <c r="E154" s="13" t="str">
        <f>Sheet1!I163</f>
        <v/>
      </c>
      <c r="F154" s="13" t="str">
        <f t="shared" si="3"/>
        <v/>
      </c>
    </row>
    <row r="155" spans="5:6" hidden="1" x14ac:dyDescent="0.2">
      <c r="E155" s="13" t="str">
        <f>Sheet1!I164</f>
        <v/>
      </c>
      <c r="F155" s="13" t="str">
        <f t="shared" si="3"/>
        <v/>
      </c>
    </row>
    <row r="156" spans="5:6" hidden="1" x14ac:dyDescent="0.2">
      <c r="E156" s="13" t="str">
        <f>Sheet1!I165</f>
        <v/>
      </c>
      <c r="F156" s="13" t="str">
        <f t="shared" si="3"/>
        <v/>
      </c>
    </row>
    <row r="157" spans="5:6" hidden="1" x14ac:dyDescent="0.2">
      <c r="E157" s="13" t="str">
        <f>Sheet1!I166</f>
        <v/>
      </c>
      <c r="F157" s="13" t="str">
        <f t="shared" si="3"/>
        <v/>
      </c>
    </row>
    <row r="158" spans="5:6" hidden="1" x14ac:dyDescent="0.2">
      <c r="E158" s="13" t="str">
        <f>Sheet1!I167</f>
        <v/>
      </c>
      <c r="F158" s="13" t="str">
        <f t="shared" si="3"/>
        <v/>
      </c>
    </row>
    <row r="159" spans="5:6" hidden="1" x14ac:dyDescent="0.2">
      <c r="E159" s="13" t="str">
        <f>Sheet1!I168</f>
        <v/>
      </c>
      <c r="F159" s="13" t="str">
        <f t="shared" si="3"/>
        <v/>
      </c>
    </row>
    <row r="160" spans="5:6" hidden="1" x14ac:dyDescent="0.2">
      <c r="E160" s="13" t="str">
        <f>Sheet1!I169</f>
        <v/>
      </c>
      <c r="F160" s="13" t="str">
        <f t="shared" si="3"/>
        <v/>
      </c>
    </row>
    <row r="161" spans="5:6" hidden="1" x14ac:dyDescent="0.2">
      <c r="E161" s="13" t="str">
        <f>Sheet1!I170</f>
        <v/>
      </c>
      <c r="F161" s="13" t="str">
        <f t="shared" si="3"/>
        <v/>
      </c>
    </row>
    <row r="162" spans="5:6" hidden="1" x14ac:dyDescent="0.2">
      <c r="E162" s="13" t="str">
        <f>Sheet1!I171</f>
        <v/>
      </c>
      <c r="F162" s="13" t="str">
        <f t="shared" si="3"/>
        <v/>
      </c>
    </row>
    <row r="163" spans="5:6" hidden="1" x14ac:dyDescent="0.2">
      <c r="E163" s="13" t="str">
        <f>Sheet1!I172</f>
        <v/>
      </c>
      <c r="F163" s="13" t="str">
        <f t="shared" si="3"/>
        <v/>
      </c>
    </row>
    <row r="164" spans="5:6" hidden="1" x14ac:dyDescent="0.2">
      <c r="E164" s="13" t="str">
        <f>Sheet1!I173</f>
        <v/>
      </c>
      <c r="F164" s="13" t="str">
        <f t="shared" si="3"/>
        <v/>
      </c>
    </row>
    <row r="165" spans="5:6" hidden="1" x14ac:dyDescent="0.2">
      <c r="E165" s="13" t="str">
        <f>Sheet1!I174</f>
        <v/>
      </c>
      <c r="F165" s="13" t="str">
        <f t="shared" si="3"/>
        <v/>
      </c>
    </row>
    <row r="166" spans="5:6" hidden="1" x14ac:dyDescent="0.2">
      <c r="E166" s="13" t="str">
        <f>Sheet1!I175</f>
        <v/>
      </c>
      <c r="F166" s="13" t="str">
        <f t="shared" si="3"/>
        <v/>
      </c>
    </row>
    <row r="167" spans="5:6" hidden="1" x14ac:dyDescent="0.2">
      <c r="E167" s="13" t="str">
        <f>Sheet1!I176</f>
        <v/>
      </c>
      <c r="F167" s="13" t="str">
        <f t="shared" si="3"/>
        <v/>
      </c>
    </row>
    <row r="168" spans="5:6" hidden="1" x14ac:dyDescent="0.2">
      <c r="E168" s="13" t="str">
        <f>Sheet1!I177</f>
        <v/>
      </c>
      <c r="F168" s="13" t="str">
        <f t="shared" si="3"/>
        <v/>
      </c>
    </row>
    <row r="169" spans="5:6" hidden="1" x14ac:dyDescent="0.2">
      <c r="E169" s="13" t="str">
        <f>Sheet1!I178</f>
        <v/>
      </c>
      <c r="F169" s="13" t="str">
        <f t="shared" si="3"/>
        <v/>
      </c>
    </row>
    <row r="170" spans="5:6" hidden="1" x14ac:dyDescent="0.2">
      <c r="E170" s="13" t="str">
        <f>Sheet1!I179</f>
        <v/>
      </c>
      <c r="F170" s="13" t="str">
        <f t="shared" si="3"/>
        <v/>
      </c>
    </row>
    <row r="171" spans="5:6" s="13" customFormat="1" x14ac:dyDescent="0.2">
      <c r="E171" s="13" t="str">
        <f>Sheet1!I180</f>
        <v>EmbeddedRes/CodeSite/Nyx/NyxTraceViewer/QtTraceClient/Sources/Config/ConfigReader.hpp</v>
      </c>
      <c r="F171" s="13">
        <f t="shared" si="3"/>
        <v>1</v>
      </c>
    </row>
    <row r="172" spans="5:6" hidden="1" x14ac:dyDescent="0.2">
      <c r="E172" s="13" t="str">
        <f>Sheet1!I181</f>
        <v/>
      </c>
      <c r="F172" s="13" t="str">
        <f t="shared" si="3"/>
        <v/>
      </c>
    </row>
    <row r="173" spans="5:6" hidden="1" x14ac:dyDescent="0.2">
      <c r="E173" s="13" t="str">
        <f>Sheet1!I182</f>
        <v/>
      </c>
      <c r="F173" s="13" t="str">
        <f t="shared" si="3"/>
        <v/>
      </c>
    </row>
    <row r="174" spans="5:6" hidden="1" x14ac:dyDescent="0.2">
      <c r="E174" s="13" t="str">
        <f>Sheet1!I183</f>
        <v/>
      </c>
      <c r="F174" s="13" t="str">
        <f t="shared" si="3"/>
        <v/>
      </c>
    </row>
    <row r="175" spans="5:6" hidden="1" x14ac:dyDescent="0.2">
      <c r="E175" s="13" t="str">
        <f>Sheet1!I184</f>
        <v/>
      </c>
      <c r="F175" s="13" t="str">
        <f t="shared" si="3"/>
        <v/>
      </c>
    </row>
    <row r="176" spans="5:6" s="13" customFormat="1" x14ac:dyDescent="0.2"/>
    <row r="177" spans="1:3" s="34" customFormat="1" x14ac:dyDescent="0.2"/>
    <row r="179" spans="1:3" s="35" customFormat="1" ht="17" thickBot="1" x14ac:dyDescent="0.25">
      <c r="A179" s="35" t="s">
        <v>213</v>
      </c>
    </row>
    <row r="180" spans="1:3" s="20" customFormat="1" ht="17" thickTop="1" x14ac:dyDescent="0.2"/>
    <row r="181" spans="1:3" s="20" customFormat="1" x14ac:dyDescent="0.2">
      <c r="B181" s="20" t="str">
        <f>Sheet1!H186</f>
        <v/>
      </c>
      <c r="C181" s="20" t="str">
        <f>IF(B181 &lt;&gt;"", SUM(COUNTIF($B$181:$B$205, B181)), "")</f>
        <v/>
      </c>
    </row>
    <row r="182" spans="1:3" s="20" customFormat="1" x14ac:dyDescent="0.2">
      <c r="B182" s="20" t="str">
        <f>Sheet1!H187</f>
        <v/>
      </c>
      <c r="C182" s="20" t="str">
        <f t="shared" ref="C182:C205" si="4">IF(B182 &lt;&gt;"", SUM(COUNTIF($B$181:$B$205, B182)), "")</f>
        <v/>
      </c>
    </row>
    <row r="183" spans="1:3" hidden="1" x14ac:dyDescent="0.2">
      <c r="B183" s="20" t="str">
        <f>Sheet1!H188</f>
        <v/>
      </c>
      <c r="C183" s="20" t="str">
        <f t="shared" si="4"/>
        <v/>
      </c>
    </row>
    <row r="184" spans="1:3" hidden="1" x14ac:dyDescent="0.2">
      <c r="B184" s="20" t="str">
        <f>Sheet1!H189</f>
        <v/>
      </c>
      <c r="C184" s="20" t="str">
        <f t="shared" si="4"/>
        <v/>
      </c>
    </row>
    <row r="185" spans="1:3" s="20" customFormat="1" x14ac:dyDescent="0.2">
      <c r="B185" s="20" t="str">
        <f>Sheet1!H190</f>
        <v>TraceClient</v>
      </c>
      <c r="C185" s="20">
        <f t="shared" si="4"/>
        <v>2</v>
      </c>
    </row>
    <row r="186" spans="1:3" hidden="1" x14ac:dyDescent="0.2">
      <c r="B186" s="20" t="str">
        <f>Sheet1!H191</f>
        <v/>
      </c>
      <c r="C186" s="20" t="str">
        <f t="shared" si="4"/>
        <v/>
      </c>
    </row>
    <row r="187" spans="1:3" hidden="1" x14ac:dyDescent="0.2">
      <c r="B187" s="20" t="str">
        <f>Sheet1!H192</f>
        <v/>
      </c>
      <c r="C187" s="20" t="str">
        <f t="shared" si="4"/>
        <v/>
      </c>
    </row>
    <row r="188" spans="1:3" s="20" customFormat="1" x14ac:dyDescent="0.2">
      <c r="B188" s="20" t="str">
        <f>Sheet1!H193</f>
        <v>TraceClient - App</v>
      </c>
      <c r="C188" s="20">
        <f t="shared" si="4"/>
        <v>1</v>
      </c>
    </row>
    <row r="189" spans="1:3" hidden="1" x14ac:dyDescent="0.2">
      <c r="B189" s="20" t="str">
        <f>Sheet1!H194</f>
        <v/>
      </c>
      <c r="C189" s="20" t="str">
        <f t="shared" si="4"/>
        <v/>
      </c>
    </row>
    <row r="190" spans="1:3" hidden="1" x14ac:dyDescent="0.2">
      <c r="B190" s="20" t="str">
        <f>Sheet1!H195</f>
        <v/>
      </c>
      <c r="C190" s="20" t="str">
        <f t="shared" si="4"/>
        <v/>
      </c>
    </row>
    <row r="191" spans="1:3" hidden="1" x14ac:dyDescent="0.2">
      <c r="B191" s="20" t="str">
        <f>Sheet1!H196</f>
        <v/>
      </c>
      <c r="C191" s="20" t="str">
        <f t="shared" si="4"/>
        <v/>
      </c>
    </row>
    <row r="192" spans="1:3" hidden="1" x14ac:dyDescent="0.2">
      <c r="B192" s="20" t="str">
        <f>Sheet1!H197</f>
        <v/>
      </c>
      <c r="C192" s="20" t="str">
        <f t="shared" si="4"/>
        <v/>
      </c>
    </row>
    <row r="193" spans="2:3" hidden="1" x14ac:dyDescent="0.2">
      <c r="B193" s="20" t="str">
        <f>Sheet1!H198</f>
        <v/>
      </c>
      <c r="C193" s="20" t="str">
        <f t="shared" si="4"/>
        <v/>
      </c>
    </row>
    <row r="194" spans="2:3" hidden="1" x14ac:dyDescent="0.2">
      <c r="B194" s="20" t="str">
        <f>Sheet1!H199</f>
        <v/>
      </c>
      <c r="C194" s="20" t="str">
        <f t="shared" si="4"/>
        <v/>
      </c>
    </row>
    <row r="195" spans="2:3" hidden="1" x14ac:dyDescent="0.2">
      <c r="B195" s="20" t="str">
        <f>Sheet1!H200</f>
        <v/>
      </c>
      <c r="C195" s="20" t="str">
        <f t="shared" si="4"/>
        <v/>
      </c>
    </row>
    <row r="196" spans="2:3" hidden="1" x14ac:dyDescent="0.2">
      <c r="B196" s="20" t="str">
        <f>Sheet1!H201</f>
        <v>TraceClient</v>
      </c>
      <c r="C196" s="20">
        <f t="shared" si="4"/>
        <v>2</v>
      </c>
    </row>
    <row r="197" spans="2:3" hidden="1" x14ac:dyDescent="0.2">
      <c r="B197" s="20" t="str">
        <f>Sheet1!H202</f>
        <v/>
      </c>
      <c r="C197" s="20" t="str">
        <f t="shared" si="4"/>
        <v/>
      </c>
    </row>
    <row r="198" spans="2:3" hidden="1" x14ac:dyDescent="0.2">
      <c r="B198" s="20" t="str">
        <f>Sheet1!H203</f>
        <v/>
      </c>
      <c r="C198" s="20" t="str">
        <f t="shared" si="4"/>
        <v/>
      </c>
    </row>
    <row r="199" spans="2:3" s="20" customFormat="1" x14ac:dyDescent="0.2">
      <c r="B199" s="20" t="str">
        <f>Sheet1!H204</f>
        <v>TraceClient - Dialogs</v>
      </c>
      <c r="C199" s="20">
        <f t="shared" si="4"/>
        <v>1</v>
      </c>
    </row>
    <row r="200" spans="2:3" hidden="1" x14ac:dyDescent="0.2">
      <c r="B200" s="20" t="str">
        <f>Sheet1!H205</f>
        <v/>
      </c>
      <c r="C200" s="20" t="str">
        <f t="shared" si="4"/>
        <v/>
      </c>
    </row>
    <row r="201" spans="2:3" hidden="1" x14ac:dyDescent="0.2">
      <c r="B201" s="20" t="str">
        <f>Sheet1!H206</f>
        <v/>
      </c>
      <c r="C201" s="20" t="str">
        <f t="shared" si="4"/>
        <v/>
      </c>
    </row>
    <row r="202" spans="2:3" hidden="1" x14ac:dyDescent="0.2">
      <c r="B202" s="20" t="str">
        <f>Sheet1!H207</f>
        <v/>
      </c>
      <c r="C202" s="20" t="str">
        <f t="shared" si="4"/>
        <v/>
      </c>
    </row>
    <row r="203" spans="2:3" hidden="1" x14ac:dyDescent="0.2">
      <c r="B203" s="20" t="str">
        <f>Sheet1!H208</f>
        <v/>
      </c>
      <c r="C203" s="20" t="str">
        <f t="shared" si="4"/>
        <v/>
      </c>
    </row>
    <row r="204" spans="2:3" hidden="1" x14ac:dyDescent="0.2">
      <c r="B204" s="20" t="str">
        <f>Sheet1!H209</f>
        <v/>
      </c>
      <c r="C204" s="20" t="str">
        <f t="shared" si="4"/>
        <v/>
      </c>
    </row>
    <row r="205" spans="2:3" hidden="1" x14ac:dyDescent="0.2">
      <c r="B205" s="20" t="str">
        <f>Sheet1!H210</f>
        <v/>
      </c>
      <c r="C205" s="20" t="str">
        <f t="shared" si="4"/>
        <v/>
      </c>
    </row>
    <row r="206" spans="2:3" s="20" customFormat="1" x14ac:dyDescent="0.2"/>
    <row r="207" spans="2:3" s="36" customFormat="1" x14ac:dyDescent="0.2"/>
    <row r="208" spans="2:3" s="20" customFormat="1" x14ac:dyDescent="0.2"/>
    <row r="209" spans="5:6" s="20" customFormat="1" x14ac:dyDescent="0.2">
      <c r="E209" s="20" t="str">
        <f>Sheet1!I186</f>
        <v/>
      </c>
      <c r="F209" s="20" t="str">
        <f xml:space="preserve"> IF(E209 &lt;&gt;"", SUM(COUNTIF($E$209:$E$233, E209)), "")</f>
        <v/>
      </c>
    </row>
    <row r="210" spans="5:6" s="20" customFormat="1" x14ac:dyDescent="0.2">
      <c r="E210" s="20" t="str">
        <f>Sheet1!I187</f>
        <v/>
      </c>
      <c r="F210" s="20" t="str">
        <f t="shared" ref="F210:F233" si="5" xml:space="preserve"> IF(E210 &lt;&gt;"", SUM(COUNTIF($E$209:$E$233, E210)), "")</f>
        <v/>
      </c>
    </row>
    <row r="211" spans="5:6" hidden="1" x14ac:dyDescent="0.2">
      <c r="E211" s="20" t="str">
        <f>Sheet1!I188</f>
        <v/>
      </c>
      <c r="F211" s="20" t="str">
        <f t="shared" si="5"/>
        <v/>
      </c>
    </row>
    <row r="212" spans="5:6" hidden="1" x14ac:dyDescent="0.2">
      <c r="E212" s="20" t="str">
        <f>Sheet1!I189</f>
        <v/>
      </c>
      <c r="F212" s="20" t="str">
        <f t="shared" si="5"/>
        <v/>
      </c>
    </row>
    <row r="213" spans="5:6" hidden="1" x14ac:dyDescent="0.2">
      <c r="E213" s="20" t="str">
        <f>Sheet1!I190</f>
        <v/>
      </c>
      <c r="F213" s="20" t="str">
        <f t="shared" si="5"/>
        <v/>
      </c>
    </row>
    <row r="214" spans="5:6" hidden="1" x14ac:dyDescent="0.2">
      <c r="E214" s="20" t="str">
        <f>Sheet1!I191</f>
        <v/>
      </c>
      <c r="F214" s="20" t="str">
        <f t="shared" si="5"/>
        <v/>
      </c>
    </row>
    <row r="215" spans="5:6" hidden="1" x14ac:dyDescent="0.2">
      <c r="E215" s="20" t="str">
        <f>Sheet1!I192</f>
        <v/>
      </c>
      <c r="F215" s="20" t="str">
        <f t="shared" si="5"/>
        <v/>
      </c>
    </row>
    <row r="216" spans="5:6" hidden="1" x14ac:dyDescent="0.2">
      <c r="E216" s="20" t="str">
        <f>Sheet1!I193</f>
        <v/>
      </c>
      <c r="F216" s="20" t="str">
        <f t="shared" si="5"/>
        <v/>
      </c>
    </row>
    <row r="217" spans="5:6" hidden="1" x14ac:dyDescent="0.2">
      <c r="E217" s="20" t="str">
        <f>Sheet1!I194</f>
        <v/>
      </c>
      <c r="F217" s="20" t="str">
        <f t="shared" si="5"/>
        <v/>
      </c>
    </row>
    <row r="218" spans="5:6" hidden="1" x14ac:dyDescent="0.2">
      <c r="E218" s="20" t="str">
        <f>Sheet1!I195</f>
        <v/>
      </c>
      <c r="F218" s="20" t="str">
        <f t="shared" si="5"/>
        <v/>
      </c>
    </row>
    <row r="219" spans="5:6" s="20" customFormat="1" x14ac:dyDescent="0.2">
      <c r="E219" s="20" t="str">
        <f>Sheet1!I196</f>
        <v>EmbeddedRes/CodeSite/Nyx/NyxTraceViewer/QtTraceClient/Sources/WindowsManager.hpp</v>
      </c>
      <c r="F219" s="20">
        <f t="shared" si="5"/>
        <v>1</v>
      </c>
    </row>
    <row r="220" spans="5:6" hidden="1" x14ac:dyDescent="0.2">
      <c r="E220" s="20" t="str">
        <f>Sheet1!I197</f>
        <v/>
      </c>
      <c r="F220" s="20" t="str">
        <f t="shared" si="5"/>
        <v/>
      </c>
    </row>
    <row r="221" spans="5:6" hidden="1" x14ac:dyDescent="0.2">
      <c r="E221" s="20" t="str">
        <f>Sheet1!I198</f>
        <v/>
      </c>
      <c r="F221" s="20" t="str">
        <f t="shared" si="5"/>
        <v/>
      </c>
    </row>
    <row r="222" spans="5:6" hidden="1" x14ac:dyDescent="0.2">
      <c r="E222" s="20" t="str">
        <f>Sheet1!I199</f>
        <v/>
      </c>
      <c r="F222" s="20" t="str">
        <f t="shared" si="5"/>
        <v/>
      </c>
    </row>
    <row r="223" spans="5:6" hidden="1" x14ac:dyDescent="0.2">
      <c r="E223" s="20" t="str">
        <f>Sheet1!I200</f>
        <v/>
      </c>
      <c r="F223" s="20" t="str">
        <f t="shared" si="5"/>
        <v/>
      </c>
    </row>
    <row r="224" spans="5:6" hidden="1" x14ac:dyDescent="0.2">
      <c r="E224" s="20" t="str">
        <f>Sheet1!I201</f>
        <v/>
      </c>
      <c r="F224" s="20" t="str">
        <f t="shared" si="5"/>
        <v/>
      </c>
    </row>
    <row r="225" spans="5:6" hidden="1" x14ac:dyDescent="0.2">
      <c r="E225" s="20" t="str">
        <f>Sheet1!I202</f>
        <v/>
      </c>
      <c r="F225" s="20" t="str">
        <f t="shared" si="5"/>
        <v/>
      </c>
    </row>
    <row r="226" spans="5:6" hidden="1" x14ac:dyDescent="0.2">
      <c r="E226" s="20" t="str">
        <f>Sheet1!I203</f>
        <v/>
      </c>
      <c r="F226" s="20" t="str">
        <f t="shared" si="5"/>
        <v/>
      </c>
    </row>
    <row r="227" spans="5:6" hidden="1" x14ac:dyDescent="0.2">
      <c r="E227" s="20" t="str">
        <f>Sheet1!I204</f>
        <v/>
      </c>
      <c r="F227" s="20" t="str">
        <f t="shared" si="5"/>
        <v/>
      </c>
    </row>
    <row r="228" spans="5:6" hidden="1" x14ac:dyDescent="0.2">
      <c r="E228" s="20" t="str">
        <f>Sheet1!I205</f>
        <v/>
      </c>
      <c r="F228" s="20" t="str">
        <f t="shared" si="5"/>
        <v/>
      </c>
    </row>
    <row r="229" spans="5:6" hidden="1" x14ac:dyDescent="0.2">
      <c r="E229" s="20" t="str">
        <f>Sheet1!I206</f>
        <v/>
      </c>
      <c r="F229" s="20" t="str">
        <f t="shared" si="5"/>
        <v/>
      </c>
    </row>
    <row r="230" spans="5:6" s="20" customFormat="1" x14ac:dyDescent="0.2">
      <c r="E230" s="20" t="str">
        <f>Sheet1!I207</f>
        <v>EmbeddedRes/CodeSite/Nyx/NyxTraceViewer/QtTraceClient/Sources/StatusUpdaters/StatusUpdater.hpp</v>
      </c>
      <c r="F230" s="20">
        <f t="shared" si="5"/>
        <v>1</v>
      </c>
    </row>
    <row r="231" spans="5:6" hidden="1" x14ac:dyDescent="0.2">
      <c r="E231" s="20" t="str">
        <f>Sheet1!I208</f>
        <v/>
      </c>
      <c r="F231" s="20" t="str">
        <f t="shared" si="5"/>
        <v/>
      </c>
    </row>
    <row r="232" spans="5:6" hidden="1" x14ac:dyDescent="0.2">
      <c r="E232" s="20" t="str">
        <f>Sheet1!I209</f>
        <v/>
      </c>
      <c r="F232" s="20" t="str">
        <f t="shared" si="5"/>
        <v/>
      </c>
    </row>
    <row r="233" spans="5:6" hidden="1" x14ac:dyDescent="0.2">
      <c r="E233" s="20" t="str">
        <f>Sheet1!I210</f>
        <v/>
      </c>
      <c r="F233" s="20" t="str">
        <f t="shared" si="5"/>
        <v/>
      </c>
    </row>
    <row r="234" spans="5:6" s="20" customFormat="1" x14ac:dyDescent="0.2"/>
    <row r="235" spans="5:6" s="36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2016-05-24T00:50:09Z</dcterms:created>
  <dcterms:modified xsi:type="dcterms:W3CDTF">2016-06-13T00:13:27Z</dcterms:modified>
</cp:coreProperties>
</file>