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obrien/honors/"/>
    </mc:Choice>
  </mc:AlternateContent>
  <xr:revisionPtr revIDLastSave="0" documentId="13_ncr:1_{7C13F60F-C673-374E-9855-82AB9827E0F8}" xr6:coauthVersionLast="47" xr6:coauthVersionMax="47" xr10:uidLastSave="{00000000-0000-0000-0000-000000000000}"/>
  <bookViews>
    <workbookView xWindow="0" yWindow="1380" windowWidth="27240" windowHeight="14920" xr2:uid="{843D11DB-42D6-9F43-9890-C325BF8396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4" i="1" l="1"/>
  <c r="AH7" i="1" s="1"/>
  <c r="BW4" i="1"/>
  <c r="BW7" i="1" s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8" i="1"/>
  <c r="C8" i="1"/>
  <c r="D8" i="1"/>
  <c r="E8" i="1"/>
  <c r="F8" i="1"/>
  <c r="G8" i="1"/>
  <c r="H8" i="1"/>
  <c r="I8" i="1"/>
  <c r="J8" i="1"/>
  <c r="K8" i="1"/>
  <c r="B7" i="1"/>
  <c r="C7" i="1"/>
  <c r="D7" i="1"/>
  <c r="E7" i="1"/>
  <c r="F7" i="1"/>
  <c r="G7" i="1"/>
  <c r="H7" i="1"/>
  <c r="I7" i="1"/>
  <c r="J7" i="1"/>
  <c r="K7" i="1"/>
  <c r="N7" i="1"/>
  <c r="O7" i="1"/>
  <c r="P7" i="1"/>
  <c r="Q7" i="1"/>
  <c r="R7" i="1"/>
  <c r="M7" i="1"/>
  <c r="L8" i="1"/>
  <c r="L7" i="1"/>
  <c r="BO17" i="1"/>
  <c r="BP16" i="1"/>
  <c r="BO16" i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BW8" i="1" l="1"/>
</calcChain>
</file>

<file path=xl/sharedStrings.xml><?xml version="1.0" encoding="utf-8"?>
<sst xmlns="http://schemas.openxmlformats.org/spreadsheetml/2006/main" count="401" uniqueCount="251">
  <si>
    <t>Alexandrium_catenella</t>
  </si>
  <si>
    <t>Amphidinium</t>
  </si>
  <si>
    <t>Amylax</t>
  </si>
  <si>
    <t>Asterionellopsis_glacialis</t>
  </si>
  <si>
    <t>Bacillariophyceae</t>
  </si>
  <si>
    <t>Balanion</t>
  </si>
  <si>
    <t>Cerataulina_pelagica</t>
  </si>
  <si>
    <t>Ceratium_furca</t>
  </si>
  <si>
    <t>Ceratium_fusus</t>
  </si>
  <si>
    <t>Ceratium_lineatum</t>
  </si>
  <si>
    <t>Chaetoceros</t>
  </si>
  <si>
    <t>Chroomonas</t>
  </si>
  <si>
    <t>Corethron_hystrix</t>
  </si>
  <si>
    <t>Corymbellus</t>
  </si>
  <si>
    <t>Coscinodiscus</t>
  </si>
  <si>
    <t>Cylindrotheca</t>
  </si>
  <si>
    <t>Dactyliosolen_blavyanus</t>
  </si>
  <si>
    <t>Dactyliosolen_fragilissimus</t>
  </si>
  <si>
    <t>Delphineis</t>
  </si>
  <si>
    <t>Dictyocha</t>
  </si>
  <si>
    <t>Didinium</t>
  </si>
  <si>
    <t>Dinobryon</t>
  </si>
  <si>
    <t>Dinophysis_acuminata</t>
  </si>
  <si>
    <t>Dinophysis_norvegica</t>
  </si>
  <si>
    <t>Ditylum_brightwellii</t>
  </si>
  <si>
    <t>Ephemera</t>
  </si>
  <si>
    <t>Eucampia</t>
  </si>
  <si>
    <t>Euglena</t>
  </si>
  <si>
    <t>Euplotes</t>
  </si>
  <si>
    <t>Eutintinnus</t>
  </si>
  <si>
    <t>Favella</t>
  </si>
  <si>
    <t>Gonyaulax</t>
  </si>
  <si>
    <t>Guinardia_delicatula</t>
  </si>
  <si>
    <t>Guinardia_flaccida</t>
  </si>
  <si>
    <t>Guinardia_striata</t>
  </si>
  <si>
    <t>Gyrodinium</t>
  </si>
  <si>
    <t>Hemiaulus</t>
  </si>
  <si>
    <t>Heterocapsa_triquetra</t>
  </si>
  <si>
    <t>Karenia</t>
  </si>
  <si>
    <t>Katodinium_or_Torodinium</t>
  </si>
  <si>
    <t>Laboea_strobila</t>
  </si>
  <si>
    <t>Lauderia_annulata</t>
  </si>
  <si>
    <t>Leegaardiella_ovalis</t>
  </si>
  <si>
    <t>Leptocylindrus</t>
  </si>
  <si>
    <t>Licmophora</t>
  </si>
  <si>
    <t>Lingulodinium_polyedrum</t>
  </si>
  <si>
    <t>Margalefidinium</t>
  </si>
  <si>
    <t>Mesodinium</t>
  </si>
  <si>
    <t>Nanoneis</t>
  </si>
  <si>
    <t>Odontella</t>
  </si>
  <si>
    <t>Ophiaster</t>
  </si>
  <si>
    <t>Oxytoxum</t>
  </si>
  <si>
    <t>Paralia_sulcata</t>
  </si>
  <si>
    <t>Parvicorbicula_socialis</t>
  </si>
  <si>
    <t>Phaeocystis</t>
  </si>
  <si>
    <t>Pleuronema</t>
  </si>
  <si>
    <t>Pleurosigma</t>
  </si>
  <si>
    <t>Polykrikos</t>
  </si>
  <si>
    <t>Prorocentrum</t>
  </si>
  <si>
    <t>Prorocentrum_micans</t>
  </si>
  <si>
    <t>Prorocentrum_triestinum</t>
  </si>
  <si>
    <t>Proterythropsis</t>
  </si>
  <si>
    <t>Protoperidinium</t>
  </si>
  <si>
    <t>Pseudo-nitzschia</t>
  </si>
  <si>
    <t>Pseudochattonella_farcimen</t>
  </si>
  <si>
    <t>Pyramimonas</t>
  </si>
  <si>
    <t>Rhizosolenia</t>
  </si>
  <si>
    <t>Scrippsiella</t>
  </si>
  <si>
    <t>Skeletonema</t>
  </si>
  <si>
    <t>Stephanopyxis</t>
  </si>
  <si>
    <t>Strombidium_morphotype1</t>
  </si>
  <si>
    <t>Syracosphaera_pulchra</t>
  </si>
  <si>
    <t>Thalassionema</t>
  </si>
  <si>
    <t>Thalassiosira</t>
  </si>
  <si>
    <t>Tiarina_fusus</t>
  </si>
  <si>
    <t>Tintinnida</t>
  </si>
  <si>
    <t>Vicicitus_globosus</t>
  </si>
  <si>
    <t>Warnowia</t>
  </si>
  <si>
    <t>amoeba</t>
  </si>
  <si>
    <t>bad</t>
  </si>
  <si>
    <t>bead</t>
  </si>
  <si>
    <t>bubble</t>
  </si>
  <si>
    <t>camera_spot</t>
  </si>
  <si>
    <t>ciliate</t>
  </si>
  <si>
    <t>coccolithophorid</t>
  </si>
  <si>
    <t>detritus</t>
  </si>
  <si>
    <t>detritus_clear</t>
  </si>
  <si>
    <t>fecal_pellet</t>
  </si>
  <si>
    <t>fiber</t>
  </si>
  <si>
    <t>fiber_TAG_external_detritus</t>
  </si>
  <si>
    <t>flagellate</t>
  </si>
  <si>
    <t>mix</t>
  </si>
  <si>
    <t>mix_elongated</t>
  </si>
  <si>
    <t>pennate</t>
  </si>
  <si>
    <t>pollen</t>
  </si>
  <si>
    <t>square_unknown</t>
  </si>
  <si>
    <t>zooplankton</t>
  </si>
  <si>
    <t>'Alexandrium_catenella'</t>
  </si>
  <si>
    <t>'Amphidinium'</t>
  </si>
  <si>
    <t>'Amylax'</t>
  </si>
  <si>
    <t>'Asterionellopsis_glacialis'</t>
  </si>
  <si>
    <t>'Bacillariophyceae'</t>
  </si>
  <si>
    <t>'Balanion'</t>
  </si>
  <si>
    <t>'Cerataulina_pelagica'</t>
  </si>
  <si>
    <t>'Ceratium_furca'</t>
  </si>
  <si>
    <t>'Ceratium_fusus'</t>
  </si>
  <si>
    <t>'Ceratium_lineatum'</t>
  </si>
  <si>
    <t>'Chaetoceros'</t>
  </si>
  <si>
    <t>'Chroomonas'</t>
  </si>
  <si>
    <t>'Corethron_hystrix'</t>
  </si>
  <si>
    <t>'Corymbellus'</t>
  </si>
  <si>
    <t>'Coscinodiscus'</t>
  </si>
  <si>
    <t>'Cylindrotheca'</t>
  </si>
  <si>
    <t>'Dactyliosolen_blavyanus'</t>
  </si>
  <si>
    <t>'Dactyliosolen_fragilissimus'</t>
  </si>
  <si>
    <t>'Delphineis'</t>
  </si>
  <si>
    <t>'Dictyocha'</t>
  </si>
  <si>
    <t>'Didinium'</t>
  </si>
  <si>
    <t>'Dinobryon'</t>
  </si>
  <si>
    <t>'Dinophysis_acuminata'</t>
  </si>
  <si>
    <t>'Dinophysis_norvegica'</t>
  </si>
  <si>
    <t>'Ditylum_brightwellii'</t>
  </si>
  <si>
    <t>'Ephemera'</t>
  </si>
  <si>
    <t>'Eucampia'</t>
  </si>
  <si>
    <t>'Euglena'</t>
  </si>
  <si>
    <t>'Euplotes'</t>
  </si>
  <si>
    <t>'Eutintinnus'</t>
  </si>
  <si>
    <t>'Favella'</t>
  </si>
  <si>
    <t>'Gonyaulax'</t>
  </si>
  <si>
    <t>'Guinardia_delicatula'</t>
  </si>
  <si>
    <t>'Guinardia_flaccida'</t>
  </si>
  <si>
    <t>'Guinardia_striata'</t>
  </si>
  <si>
    <t>'Gyrodinium'</t>
  </si>
  <si>
    <t>'Hemiaulus'</t>
  </si>
  <si>
    <t>'Heterocapsa_triquetra'</t>
  </si>
  <si>
    <t>'Karenia'</t>
  </si>
  <si>
    <t>'Katodinium_or_Torodinium'</t>
  </si>
  <si>
    <t>'Laboea_strobila'</t>
  </si>
  <si>
    <t>'Lauderia_annulata'</t>
  </si>
  <si>
    <t>'Leegaardiella_ovalis'</t>
  </si>
  <si>
    <t>'Leptocylindrus'</t>
  </si>
  <si>
    <t>'Licmophora'</t>
  </si>
  <si>
    <t>'Lingulodinium_polyedrum'</t>
  </si>
  <si>
    <t>'Margalefidinium'</t>
  </si>
  <si>
    <t>'Mesodinium'</t>
  </si>
  <si>
    <t>'Nanoneis'</t>
  </si>
  <si>
    <t>'Odontella'</t>
  </si>
  <si>
    <t>'Ophiaster'</t>
  </si>
  <si>
    <t>'Oxytoxum'</t>
  </si>
  <si>
    <t>'Paralia_sulcata'</t>
  </si>
  <si>
    <t>'Parvicorbicula_socialis'</t>
  </si>
  <si>
    <t>'Phaeocystis'</t>
  </si>
  <si>
    <t>'Pleuronema'</t>
  </si>
  <si>
    <t>'Pleurosigma'</t>
  </si>
  <si>
    <t>'Polykrikos'</t>
  </si>
  <si>
    <t>'Prorocentrum'</t>
  </si>
  <si>
    <t>'Prorocentrum_micans'</t>
  </si>
  <si>
    <t>'Prorocentrum_triestinum'</t>
  </si>
  <si>
    <t>'Proterythropsis'</t>
  </si>
  <si>
    <t>'Protoperidinium'</t>
  </si>
  <si>
    <t>'Pseudo-nitzschia'</t>
  </si>
  <si>
    <t>'Pseudochattonella_farcimen'</t>
  </si>
  <si>
    <t>'Pyramimonas'</t>
  </si>
  <si>
    <t>'Rhizosolenia'</t>
  </si>
  <si>
    <t>'Scrippsiella'</t>
  </si>
  <si>
    <t>'Skeletonema'</t>
  </si>
  <si>
    <t>'Stephanopyxis'</t>
  </si>
  <si>
    <t>'Strombidium_morphotype1'</t>
  </si>
  <si>
    <t>'Syracosphaera_pulchra'</t>
  </si>
  <si>
    <t>'Thalassionema'</t>
  </si>
  <si>
    <t>'Thalassiosira'</t>
  </si>
  <si>
    <t>'Tiarina_fusus'</t>
  </si>
  <si>
    <t>'Tintinnida'</t>
  </si>
  <si>
    <t>'Vicicitus_globosus'</t>
  </si>
  <si>
    <t>'Warnowia'</t>
  </si>
  <si>
    <t>'amoeba'</t>
  </si>
  <si>
    <t>'bad'</t>
  </si>
  <si>
    <t>'bead'</t>
  </si>
  <si>
    <t>'bubble'</t>
  </si>
  <si>
    <t>'camera_spot'</t>
  </si>
  <si>
    <t>'ciliate'</t>
  </si>
  <si>
    <t>'coccolithophorid'</t>
  </si>
  <si>
    <t>'detritus'</t>
  </si>
  <si>
    <t>'detritus_clear'</t>
  </si>
  <si>
    <t>'fecal_pellet'</t>
  </si>
  <si>
    <t>'fiber'</t>
  </si>
  <si>
    <t>'fiber_TAG_external_detritus'</t>
  </si>
  <si>
    <t>'flagellate'</t>
  </si>
  <si>
    <t>'mix'</t>
  </si>
  <si>
    <t>'mix_elongated'</t>
  </si>
  <si>
    <t>'pennate'</t>
  </si>
  <si>
    <t>'pollen'</t>
  </si>
  <si>
    <t>'square_unknown'</t>
  </si>
  <si>
    <t>'zooplankton'</t>
  </si>
  <si>
    <t>flag</t>
  </si>
  <si>
    <t>cil</t>
  </si>
  <si>
    <t>cocco</t>
  </si>
  <si>
    <t>nano</t>
  </si>
  <si>
    <t>dino</t>
  </si>
  <si>
    <t>group</t>
  </si>
  <si>
    <t>biovolume (micrometers cubed)</t>
  </si>
  <si>
    <t>toxic?</t>
  </si>
  <si>
    <t>YES</t>
  </si>
  <si>
    <t>diat</t>
  </si>
  <si>
    <t>class' OR 'genus' OR 'genus'_'species'</t>
  </si>
  <si>
    <t>POSSIBLE</t>
  </si>
  <si>
    <t>zoo</t>
  </si>
  <si>
    <t>detr</t>
  </si>
  <si>
    <t>cause red tide but not toxic</t>
  </si>
  <si>
    <t>(+ or - 50%)</t>
  </si>
  <si>
    <t>biovolume (- 50%)</t>
  </si>
  <si>
    <t>biovolume (+ 50%)</t>
  </si>
  <si>
    <t>YES : california and gulf of oman, monsoonal upwelling</t>
  </si>
  <si>
    <t>Totals</t>
  </si>
  <si>
    <t>'Alexandrium catenella'</t>
  </si>
  <si>
    <t>'Asterionellopsis glacialis'</t>
  </si>
  <si>
    <t>'Cerataulina pelagica'</t>
  </si>
  <si>
    <t>'Ceratium furca'</t>
  </si>
  <si>
    <t>'Ceratium fusus'</t>
  </si>
  <si>
    <t>'Ceratium lineatum'</t>
  </si>
  <si>
    <t>'Corethron hystrix'</t>
  </si>
  <si>
    <t>'Dactyliosolen blavyanus'</t>
  </si>
  <si>
    <t>'Dactyliosolen fragilissimus'</t>
  </si>
  <si>
    <t>'Dinophysis acuminata'</t>
  </si>
  <si>
    <t>'Dinophysis norvegica'</t>
  </si>
  <si>
    <t>'Ditylum brightwellii'</t>
  </si>
  <si>
    <t>'Guinardia delicatula'</t>
  </si>
  <si>
    <t>'Guinardia flaccida'</t>
  </si>
  <si>
    <t>'Guinardia striata'</t>
  </si>
  <si>
    <t>'Heterocapsa triquetra'</t>
  </si>
  <si>
    <t>'Katodinium or Torodinium'</t>
  </si>
  <si>
    <t>'Laboea strobila'</t>
  </si>
  <si>
    <t>'Lauderia annulata'</t>
  </si>
  <si>
    <t>'Leegaardiella ovalis'</t>
  </si>
  <si>
    <t>'Lingulodinium polyedrum'</t>
  </si>
  <si>
    <t>'Paralia sulcata'</t>
  </si>
  <si>
    <t>'Parvicorbicula socialis'</t>
  </si>
  <si>
    <t>'Prorocentrum micans'</t>
  </si>
  <si>
    <t>'Prorocentrum triestinum'</t>
  </si>
  <si>
    <t>'Pseudonitzschia'</t>
  </si>
  <si>
    <t>'Pseudochattonella farcimen'</t>
  </si>
  <si>
    <t>'Strombidium morphotype1'</t>
  </si>
  <si>
    <t>'Syracosphaera pulchra'</t>
  </si>
  <si>
    <t>'Tiarina fusus'</t>
  </si>
  <si>
    <t>'Vicicitus globosus'</t>
  </si>
  <si>
    <t>'camera spot'</t>
  </si>
  <si>
    <t>'detritus clear'</t>
  </si>
  <si>
    <t>'fecal pellet'</t>
  </si>
  <si>
    <t>'fiber TAG external detritus'</t>
  </si>
  <si>
    <t>'mix elongated'</t>
  </si>
  <si>
    <t>'square unknown'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</si>
</sst>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quotePrefix="1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6" fontId="0" fillId="0" borderId="0" xfId="0" applyNumberFormat="1"/>
    <xf numFmtId="2" fontId="0" fillId="0" borderId="0" xfId="0" applyNumberFormat="1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43F38-7F40-6549-B6F1-7086C0BC739D}">
  <dimension ref="A1:CT11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I11" sqref="AI11"/>
    </sheetView>
  </sheetViews>
  <sheetFormatPr baseColWidth="10" defaultRowHeight="16" x14ac:dyDescent="0.2"/>
  <cols>
    <col min="1" max="1" width="34.1640625" style="1" customWidth="1"/>
    <col min="2" max="2" width="22.83203125" customWidth="1"/>
    <col min="3" max="3" width="16" customWidth="1"/>
    <col min="4" max="4" width="11" bestFit="1" customWidth="1"/>
    <col min="5" max="5" width="23.6640625" customWidth="1"/>
    <col min="6" max="6" width="15.83203125" customWidth="1"/>
    <col min="7" max="7" width="11" bestFit="1" customWidth="1"/>
    <col min="8" max="8" width="21.33203125" customWidth="1"/>
    <col min="9" max="9" width="18" customWidth="1"/>
    <col min="10" max="10" width="15.33203125" customWidth="1"/>
    <col min="11" max="11" width="18" customWidth="1"/>
    <col min="12" max="13" width="11" bestFit="1" customWidth="1"/>
    <col min="14" max="14" width="16.33203125" customWidth="1"/>
    <col min="15" max="15" width="12.1640625" customWidth="1"/>
    <col min="16" max="16" width="14.1640625" customWidth="1"/>
    <col min="17" max="17" width="13.1640625" customWidth="1"/>
    <col min="18" max="18" width="21.1640625" customWidth="1"/>
    <col min="19" max="19" width="23.6640625" customWidth="1"/>
    <col min="20" max="23" width="11" bestFit="1" customWidth="1"/>
    <col min="24" max="24" width="20.1640625" customWidth="1"/>
    <col min="25" max="25" width="21" customWidth="1"/>
    <col min="26" max="26" width="18.83203125" customWidth="1"/>
    <col min="27" max="33" width="11" bestFit="1" customWidth="1"/>
    <col min="34" max="34" width="18.1640625" customWidth="1"/>
    <col min="35" max="35" width="16.83203125" customWidth="1"/>
    <col min="36" max="36" width="16.5" customWidth="1"/>
    <col min="37" max="38" width="11" bestFit="1" customWidth="1"/>
    <col min="39" max="39" width="20.33203125" customWidth="1"/>
    <col min="40" max="40" width="11" bestFit="1" customWidth="1"/>
    <col min="41" max="41" width="24.33203125" customWidth="1"/>
    <col min="42" max="42" width="16.1640625" customWidth="1"/>
    <col min="43" max="43" width="16.5" customWidth="1"/>
    <col min="44" max="44" width="19.6640625" customWidth="1"/>
    <col min="45" max="45" width="13.83203125" customWidth="1"/>
    <col min="46" max="46" width="11" bestFit="1" customWidth="1"/>
    <col min="47" max="47" width="23.83203125" bestFit="1" customWidth="1"/>
    <col min="48" max="48" width="17.33203125" customWidth="1"/>
    <col min="49" max="49" width="13.33203125" customWidth="1"/>
    <col min="50" max="50" width="11" bestFit="1" customWidth="1"/>
    <col min="51" max="51" width="11.6640625" bestFit="1" customWidth="1"/>
    <col min="52" max="53" width="11" bestFit="1" customWidth="1"/>
    <col min="54" max="54" width="15.5" customWidth="1"/>
    <col min="55" max="55" width="20.1640625" customWidth="1"/>
    <col min="56" max="59" width="11" bestFit="1" customWidth="1"/>
    <col min="60" max="60" width="18.83203125" customWidth="1"/>
    <col min="61" max="61" width="19.5" customWidth="1"/>
    <col min="62" max="62" width="23.1640625" customWidth="1"/>
    <col min="63" max="63" width="15" customWidth="1"/>
    <col min="64" max="64" width="15.33203125" customWidth="1"/>
    <col min="65" max="65" width="18.33203125" customWidth="1"/>
    <col min="66" max="66" width="25.6640625" customWidth="1"/>
    <col min="67" max="67" width="14.33203125" customWidth="1"/>
    <col min="68" max="68" width="12.1640625" customWidth="1"/>
    <col min="69" max="69" width="11" bestFit="1" customWidth="1"/>
    <col min="70" max="70" width="13.6640625" customWidth="1"/>
    <col min="71" max="71" width="13.5" customWidth="1"/>
    <col min="72" max="72" width="23.6640625" customWidth="1"/>
    <col min="73" max="73" width="20" customWidth="1"/>
    <col min="74" max="74" width="16.1640625" customWidth="1"/>
    <col min="75" max="75" width="13" customWidth="1"/>
    <col min="76" max="76" width="13.5" customWidth="1"/>
    <col min="77" max="77" width="11" bestFit="1" customWidth="1"/>
    <col min="78" max="78" width="17.1640625" customWidth="1"/>
    <col min="79" max="83" width="11" bestFit="1" customWidth="1"/>
    <col min="84" max="84" width="13.33203125" customWidth="1"/>
    <col min="85" max="85" width="11" bestFit="1" customWidth="1"/>
    <col min="86" max="86" width="16.1640625" customWidth="1"/>
    <col min="87" max="87" width="11" bestFit="1" customWidth="1"/>
    <col min="88" max="88" width="13.1640625" customWidth="1"/>
    <col min="89" max="90" width="11" bestFit="1" customWidth="1"/>
    <col min="91" max="91" width="25.1640625" customWidth="1"/>
    <col min="92" max="93" width="11" bestFit="1" customWidth="1"/>
    <col min="94" max="94" width="13.33203125" customWidth="1"/>
    <col min="95" max="96" width="11" bestFit="1" customWidth="1"/>
    <col min="97" max="97" width="15.6640625" customWidth="1"/>
    <col min="98" max="98" width="11" bestFit="1" customWidth="1"/>
  </cols>
  <sheetData>
    <row r="1" spans="1:9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</row>
    <row r="2" spans="1:98" s="5" customFormat="1" x14ac:dyDescent="0.2">
      <c r="B2" s="5">
        <v>1</v>
      </c>
      <c r="C2" s="5">
        <f>B2+1</f>
        <v>2</v>
      </c>
      <c r="D2" s="5">
        <f t="shared" ref="D2:BO2" si="0">C2+1</f>
        <v>3</v>
      </c>
      <c r="E2" s="5">
        <f t="shared" si="0"/>
        <v>4</v>
      </c>
      <c r="F2" s="5">
        <f t="shared" si="0"/>
        <v>5</v>
      </c>
      <c r="G2" s="5">
        <f t="shared" si="0"/>
        <v>6</v>
      </c>
      <c r="H2" s="5">
        <f t="shared" si="0"/>
        <v>7</v>
      </c>
      <c r="I2" s="5">
        <f t="shared" si="0"/>
        <v>8</v>
      </c>
      <c r="J2" s="5">
        <f t="shared" si="0"/>
        <v>9</v>
      </c>
      <c r="K2" s="5">
        <f t="shared" si="0"/>
        <v>10</v>
      </c>
      <c r="L2" s="5">
        <f t="shared" si="0"/>
        <v>11</v>
      </c>
      <c r="M2" s="5">
        <f t="shared" si="0"/>
        <v>12</v>
      </c>
      <c r="N2" s="5">
        <f t="shared" si="0"/>
        <v>13</v>
      </c>
      <c r="O2" s="5">
        <f t="shared" si="0"/>
        <v>14</v>
      </c>
      <c r="P2" s="5">
        <f t="shared" si="0"/>
        <v>15</v>
      </c>
      <c r="Q2" s="5">
        <f t="shared" si="0"/>
        <v>16</v>
      </c>
      <c r="R2" s="5">
        <f t="shared" si="0"/>
        <v>17</v>
      </c>
      <c r="S2" s="5">
        <f t="shared" si="0"/>
        <v>18</v>
      </c>
      <c r="T2" s="5">
        <f t="shared" si="0"/>
        <v>19</v>
      </c>
      <c r="U2" s="5">
        <f t="shared" si="0"/>
        <v>20</v>
      </c>
      <c r="V2" s="5">
        <f t="shared" si="0"/>
        <v>21</v>
      </c>
      <c r="W2" s="5">
        <f t="shared" si="0"/>
        <v>22</v>
      </c>
      <c r="X2" s="5">
        <f t="shared" si="0"/>
        <v>23</v>
      </c>
      <c r="Y2" s="5">
        <f t="shared" si="0"/>
        <v>24</v>
      </c>
      <c r="Z2" s="5">
        <f t="shared" si="0"/>
        <v>25</v>
      </c>
      <c r="AA2" s="5">
        <f t="shared" si="0"/>
        <v>26</v>
      </c>
      <c r="AB2" s="5">
        <f t="shared" si="0"/>
        <v>27</v>
      </c>
      <c r="AC2" s="5">
        <f t="shared" si="0"/>
        <v>28</v>
      </c>
      <c r="AD2" s="5">
        <f t="shared" si="0"/>
        <v>29</v>
      </c>
      <c r="AE2" s="5">
        <f t="shared" si="0"/>
        <v>30</v>
      </c>
      <c r="AF2" s="5">
        <f t="shared" si="0"/>
        <v>31</v>
      </c>
      <c r="AG2" s="5">
        <f t="shared" si="0"/>
        <v>32</v>
      </c>
      <c r="AH2" s="5">
        <f t="shared" si="0"/>
        <v>33</v>
      </c>
      <c r="AI2" s="5">
        <f t="shared" si="0"/>
        <v>34</v>
      </c>
      <c r="AJ2" s="5">
        <f t="shared" si="0"/>
        <v>35</v>
      </c>
      <c r="AK2" s="5">
        <f t="shared" si="0"/>
        <v>36</v>
      </c>
      <c r="AL2" s="5">
        <f t="shared" si="0"/>
        <v>37</v>
      </c>
      <c r="AM2" s="5">
        <f t="shared" si="0"/>
        <v>38</v>
      </c>
      <c r="AN2" s="5">
        <f t="shared" si="0"/>
        <v>39</v>
      </c>
      <c r="AO2" s="5">
        <f t="shared" si="0"/>
        <v>40</v>
      </c>
      <c r="AP2" s="5">
        <f t="shared" si="0"/>
        <v>41</v>
      </c>
      <c r="AQ2" s="5">
        <f t="shared" si="0"/>
        <v>42</v>
      </c>
      <c r="AR2" s="5">
        <f t="shared" si="0"/>
        <v>43</v>
      </c>
      <c r="AS2" s="5">
        <f t="shared" si="0"/>
        <v>44</v>
      </c>
      <c r="AT2" s="5">
        <f t="shared" si="0"/>
        <v>45</v>
      </c>
      <c r="AU2" s="5">
        <f t="shared" si="0"/>
        <v>46</v>
      </c>
      <c r="AV2" s="5">
        <f t="shared" si="0"/>
        <v>47</v>
      </c>
      <c r="AW2" s="5">
        <f t="shared" si="0"/>
        <v>48</v>
      </c>
      <c r="AX2" s="5">
        <f t="shared" si="0"/>
        <v>49</v>
      </c>
      <c r="AY2" s="5">
        <f t="shared" si="0"/>
        <v>50</v>
      </c>
      <c r="AZ2" s="5">
        <f t="shared" si="0"/>
        <v>51</v>
      </c>
      <c r="BA2" s="5">
        <f t="shared" si="0"/>
        <v>52</v>
      </c>
      <c r="BB2" s="5">
        <f t="shared" si="0"/>
        <v>53</v>
      </c>
      <c r="BC2" s="5">
        <f t="shared" si="0"/>
        <v>54</v>
      </c>
      <c r="BD2" s="5">
        <f t="shared" si="0"/>
        <v>55</v>
      </c>
      <c r="BE2" s="5">
        <f t="shared" si="0"/>
        <v>56</v>
      </c>
      <c r="BF2" s="5">
        <f t="shared" si="0"/>
        <v>57</v>
      </c>
      <c r="BG2" s="5">
        <f t="shared" si="0"/>
        <v>58</v>
      </c>
      <c r="BH2" s="5">
        <f t="shared" si="0"/>
        <v>59</v>
      </c>
      <c r="BI2" s="5">
        <f t="shared" si="0"/>
        <v>60</v>
      </c>
      <c r="BJ2" s="5">
        <f t="shared" si="0"/>
        <v>61</v>
      </c>
      <c r="BK2" s="5">
        <f t="shared" si="0"/>
        <v>62</v>
      </c>
      <c r="BL2" s="5">
        <f t="shared" si="0"/>
        <v>63</v>
      </c>
      <c r="BM2" s="5">
        <f t="shared" si="0"/>
        <v>64</v>
      </c>
      <c r="BN2" s="5">
        <f t="shared" si="0"/>
        <v>65</v>
      </c>
      <c r="BO2" s="5">
        <f t="shared" si="0"/>
        <v>66</v>
      </c>
      <c r="BP2" s="5">
        <f t="shared" ref="BP2:CT2" si="1">BO2+1</f>
        <v>67</v>
      </c>
      <c r="BQ2" s="5">
        <f t="shared" si="1"/>
        <v>68</v>
      </c>
      <c r="BR2" s="5">
        <f t="shared" si="1"/>
        <v>69</v>
      </c>
      <c r="BS2" s="5">
        <f t="shared" si="1"/>
        <v>70</v>
      </c>
      <c r="BT2" s="5">
        <f t="shared" si="1"/>
        <v>71</v>
      </c>
      <c r="BU2" s="5">
        <f t="shared" si="1"/>
        <v>72</v>
      </c>
      <c r="BV2" s="5">
        <f t="shared" si="1"/>
        <v>73</v>
      </c>
      <c r="BW2" s="5">
        <f t="shared" si="1"/>
        <v>74</v>
      </c>
      <c r="BX2" s="5">
        <f t="shared" si="1"/>
        <v>75</v>
      </c>
      <c r="BY2" s="5">
        <f t="shared" si="1"/>
        <v>76</v>
      </c>
      <c r="BZ2" s="5">
        <f t="shared" si="1"/>
        <v>77</v>
      </c>
      <c r="CA2" s="5">
        <f t="shared" si="1"/>
        <v>78</v>
      </c>
      <c r="CB2" s="5">
        <f t="shared" si="1"/>
        <v>79</v>
      </c>
      <c r="CC2" s="5">
        <f t="shared" si="1"/>
        <v>80</v>
      </c>
      <c r="CD2" s="5">
        <f t="shared" si="1"/>
        <v>81</v>
      </c>
      <c r="CE2" s="5">
        <f t="shared" si="1"/>
        <v>82</v>
      </c>
      <c r="CF2" s="5">
        <f t="shared" si="1"/>
        <v>83</v>
      </c>
      <c r="CG2" s="5">
        <f t="shared" si="1"/>
        <v>84</v>
      </c>
      <c r="CH2" s="5">
        <f t="shared" si="1"/>
        <v>85</v>
      </c>
      <c r="CI2" s="5">
        <f t="shared" si="1"/>
        <v>86</v>
      </c>
      <c r="CJ2" s="5">
        <f t="shared" si="1"/>
        <v>87</v>
      </c>
      <c r="CK2" s="5">
        <f t="shared" si="1"/>
        <v>88</v>
      </c>
      <c r="CL2" s="5">
        <f t="shared" si="1"/>
        <v>89</v>
      </c>
      <c r="CM2" s="5">
        <f t="shared" si="1"/>
        <v>90</v>
      </c>
      <c r="CN2" s="5">
        <f t="shared" si="1"/>
        <v>91</v>
      </c>
      <c r="CO2" s="5">
        <f t="shared" si="1"/>
        <v>92</v>
      </c>
      <c r="CP2" s="5">
        <f t="shared" si="1"/>
        <v>93</v>
      </c>
      <c r="CQ2" s="5">
        <f t="shared" si="1"/>
        <v>94</v>
      </c>
      <c r="CR2" s="5">
        <f t="shared" si="1"/>
        <v>95</v>
      </c>
      <c r="CS2" s="5">
        <f t="shared" si="1"/>
        <v>96</v>
      </c>
      <c r="CT2" s="5">
        <f t="shared" si="1"/>
        <v>97</v>
      </c>
    </row>
    <row r="3" spans="1:98" x14ac:dyDescent="0.2">
      <c r="A3" s="2" t="s">
        <v>204</v>
      </c>
      <c r="B3" t="s">
        <v>97</v>
      </c>
      <c r="C3" t="s">
        <v>98</v>
      </c>
      <c r="D3" t="s">
        <v>99</v>
      </c>
      <c r="E3" t="s">
        <v>100</v>
      </c>
      <c r="F3" t="s">
        <v>101</v>
      </c>
      <c r="G3" t="s">
        <v>102</v>
      </c>
      <c r="H3" t="s">
        <v>103</v>
      </c>
      <c r="I3" t="s">
        <v>104</v>
      </c>
      <c r="J3" t="s">
        <v>105</v>
      </c>
      <c r="K3" t="s">
        <v>106</v>
      </c>
      <c r="L3" t="s">
        <v>107</v>
      </c>
      <c r="M3" t="s">
        <v>108</v>
      </c>
      <c r="N3" t="s">
        <v>109</v>
      </c>
      <c r="O3" t="s">
        <v>110</v>
      </c>
      <c r="P3" t="s">
        <v>111</v>
      </c>
      <c r="Q3" t="s">
        <v>112</v>
      </c>
      <c r="R3" t="s">
        <v>113</v>
      </c>
      <c r="S3" t="s">
        <v>114</v>
      </c>
      <c r="T3" t="s">
        <v>115</v>
      </c>
      <c r="U3" t="s">
        <v>116</v>
      </c>
      <c r="V3" t="s">
        <v>117</v>
      </c>
      <c r="W3" t="s">
        <v>118</v>
      </c>
      <c r="X3" t="s">
        <v>119</v>
      </c>
      <c r="Y3" t="s">
        <v>120</v>
      </c>
      <c r="Z3" t="s">
        <v>121</v>
      </c>
      <c r="AA3" t="s">
        <v>122</v>
      </c>
      <c r="AB3" t="s">
        <v>123</v>
      </c>
      <c r="AC3" t="s">
        <v>124</v>
      </c>
      <c r="AD3" t="s">
        <v>125</v>
      </c>
      <c r="AE3" t="s">
        <v>126</v>
      </c>
      <c r="AF3" t="s">
        <v>127</v>
      </c>
      <c r="AG3" t="s">
        <v>128</v>
      </c>
      <c r="AH3" t="s">
        <v>129</v>
      </c>
      <c r="AI3" t="s">
        <v>130</v>
      </c>
      <c r="AJ3" t="s">
        <v>131</v>
      </c>
      <c r="AK3" t="s">
        <v>132</v>
      </c>
      <c r="AL3" t="s">
        <v>133</v>
      </c>
      <c r="AM3" t="s">
        <v>134</v>
      </c>
      <c r="AN3" t="s">
        <v>135</v>
      </c>
      <c r="AO3" t="s">
        <v>136</v>
      </c>
      <c r="AP3" t="s">
        <v>137</v>
      </c>
      <c r="AQ3" t="s">
        <v>138</v>
      </c>
      <c r="AR3" t="s">
        <v>139</v>
      </c>
      <c r="AS3" t="s">
        <v>140</v>
      </c>
      <c r="AT3" t="s">
        <v>141</v>
      </c>
      <c r="AU3" t="s">
        <v>142</v>
      </c>
      <c r="AV3" t="s">
        <v>143</v>
      </c>
      <c r="AW3" t="s">
        <v>144</v>
      </c>
      <c r="AX3" t="s">
        <v>145</v>
      </c>
      <c r="AY3" t="s">
        <v>146</v>
      </c>
      <c r="AZ3" t="s">
        <v>147</v>
      </c>
      <c r="BA3" t="s">
        <v>148</v>
      </c>
      <c r="BB3" t="s">
        <v>149</v>
      </c>
      <c r="BC3" t="s">
        <v>150</v>
      </c>
      <c r="BD3" t="s">
        <v>151</v>
      </c>
      <c r="BE3" t="s">
        <v>152</v>
      </c>
      <c r="BF3" t="s">
        <v>153</v>
      </c>
      <c r="BG3" t="s">
        <v>154</v>
      </c>
      <c r="BH3" t="s">
        <v>155</v>
      </c>
      <c r="BI3" t="s">
        <v>156</v>
      </c>
      <c r="BJ3" t="s">
        <v>157</v>
      </c>
      <c r="BK3" t="s">
        <v>158</v>
      </c>
      <c r="BL3" t="s">
        <v>159</v>
      </c>
      <c r="BM3" t="s">
        <v>160</v>
      </c>
      <c r="BN3" t="s">
        <v>161</v>
      </c>
      <c r="BO3" t="s">
        <v>162</v>
      </c>
      <c r="BP3" t="s">
        <v>163</v>
      </c>
      <c r="BQ3" t="s">
        <v>164</v>
      </c>
      <c r="BR3" t="s">
        <v>165</v>
      </c>
      <c r="BS3" t="s">
        <v>166</v>
      </c>
      <c r="BT3" t="s">
        <v>167</v>
      </c>
      <c r="BU3" t="s">
        <v>168</v>
      </c>
      <c r="BV3" t="s">
        <v>169</v>
      </c>
      <c r="BW3" t="s">
        <v>170</v>
      </c>
      <c r="BX3" t="s">
        <v>171</v>
      </c>
      <c r="BY3" t="s">
        <v>172</v>
      </c>
      <c r="BZ3" t="s">
        <v>173</v>
      </c>
      <c r="CA3" t="s">
        <v>174</v>
      </c>
      <c r="CB3" t="s">
        <v>175</v>
      </c>
      <c r="CC3" t="s">
        <v>176</v>
      </c>
      <c r="CD3" t="s">
        <v>177</v>
      </c>
      <c r="CE3" t="s">
        <v>178</v>
      </c>
      <c r="CF3" t="s">
        <v>179</v>
      </c>
      <c r="CG3" t="s">
        <v>180</v>
      </c>
      <c r="CH3" t="s">
        <v>181</v>
      </c>
      <c r="CI3" t="s">
        <v>182</v>
      </c>
      <c r="CJ3" t="s">
        <v>183</v>
      </c>
      <c r="CK3" t="s">
        <v>184</v>
      </c>
      <c r="CL3" t="s">
        <v>185</v>
      </c>
      <c r="CM3" t="s">
        <v>186</v>
      </c>
      <c r="CN3" t="s">
        <v>187</v>
      </c>
      <c r="CO3" t="s">
        <v>188</v>
      </c>
      <c r="CP3" t="s">
        <v>189</v>
      </c>
      <c r="CQ3" t="s">
        <v>190</v>
      </c>
      <c r="CR3" t="s">
        <v>191</v>
      </c>
      <c r="CS3" t="s">
        <v>192</v>
      </c>
      <c r="CT3" t="s">
        <v>193</v>
      </c>
    </row>
    <row r="4" spans="1:98" s="4" customFormat="1" x14ac:dyDescent="0.2">
      <c r="A4" s="3" t="s">
        <v>200</v>
      </c>
      <c r="B4" s="7">
        <v>113000</v>
      </c>
      <c r="C4" s="7">
        <v>80600</v>
      </c>
      <c r="D4" s="7">
        <v>1000</v>
      </c>
      <c r="E4" s="7">
        <v>1270000</v>
      </c>
      <c r="F4" s="7">
        <v>622000</v>
      </c>
      <c r="G4" s="7">
        <v>1000</v>
      </c>
      <c r="H4" s="7">
        <v>341158</v>
      </c>
      <c r="I4" s="7">
        <v>1770000</v>
      </c>
      <c r="J4" s="7">
        <v>870000</v>
      </c>
      <c r="K4" s="7">
        <v>405000</v>
      </c>
      <c r="L4" s="7">
        <v>256500</v>
      </c>
      <c r="M4" s="7">
        <v>96800</v>
      </c>
      <c r="N4" s="7">
        <v>544000</v>
      </c>
      <c r="O4" s="7">
        <v>1000</v>
      </c>
      <c r="P4" s="7">
        <v>6750000</v>
      </c>
      <c r="Q4" s="7">
        <v>18200</v>
      </c>
      <c r="R4" s="7">
        <v>2440000</v>
      </c>
      <c r="S4" s="7">
        <v>387000</v>
      </c>
      <c r="T4" s="7">
        <v>597000</v>
      </c>
      <c r="U4" s="7">
        <v>391000</v>
      </c>
      <c r="V4" s="7">
        <v>1940000</v>
      </c>
      <c r="W4" s="7">
        <v>486000</v>
      </c>
      <c r="X4" s="7">
        <v>1030000</v>
      </c>
      <c r="Y4" s="7">
        <v>1030000</v>
      </c>
      <c r="Z4" s="7">
        <v>667000</v>
      </c>
      <c r="AA4" s="7">
        <v>208000</v>
      </c>
      <c r="AB4" s="7">
        <v>6690000</v>
      </c>
      <c r="AC4" s="7">
        <v>32700</v>
      </c>
      <c r="AD4" s="7">
        <v>237000</v>
      </c>
      <c r="AE4" s="7">
        <v>1580000</v>
      </c>
      <c r="AF4" s="7">
        <v>8370000</v>
      </c>
      <c r="AG4" s="7">
        <v>1080000</v>
      </c>
      <c r="AH4" s="7">
        <f>1140000/2.33333</f>
        <v>488572.12653160928</v>
      </c>
      <c r="AI4" s="7">
        <v>7810000</v>
      </c>
      <c r="AJ4" s="7">
        <v>3010000</v>
      </c>
      <c r="AK4" s="7">
        <v>974000</v>
      </c>
      <c r="AL4" s="7">
        <v>441000</v>
      </c>
      <c r="AM4" s="7">
        <v>67200</v>
      </c>
      <c r="AN4" s="7">
        <v>198000</v>
      </c>
      <c r="AO4" s="7">
        <v>359000</v>
      </c>
      <c r="AP4" s="7">
        <v>2350000</v>
      </c>
      <c r="AQ4" s="7">
        <v>854000</v>
      </c>
      <c r="AR4" s="7">
        <v>800000</v>
      </c>
      <c r="AS4" s="7">
        <v>94500</v>
      </c>
      <c r="AT4" s="7">
        <v>397000</v>
      </c>
      <c r="AU4" s="7">
        <v>1000</v>
      </c>
      <c r="AV4" s="7">
        <v>1130000</v>
      </c>
      <c r="AW4" s="7">
        <v>653000</v>
      </c>
      <c r="AX4" s="7">
        <v>1000</v>
      </c>
      <c r="AY4" s="7">
        <v>27500000</v>
      </c>
      <c r="AZ4" s="7">
        <v>13000</v>
      </c>
      <c r="BA4" s="7">
        <v>1000</v>
      </c>
      <c r="BB4" s="7">
        <v>436000</v>
      </c>
      <c r="BC4" s="7">
        <v>4960000</v>
      </c>
      <c r="BD4" s="7">
        <v>844000</v>
      </c>
      <c r="BE4" s="7">
        <v>5290000</v>
      </c>
      <c r="BF4" s="7">
        <v>781000</v>
      </c>
      <c r="BG4" s="7">
        <v>1420000</v>
      </c>
      <c r="BH4" s="7">
        <v>263000</v>
      </c>
      <c r="BI4" s="7">
        <v>263000</v>
      </c>
      <c r="BJ4" s="7">
        <v>263000</v>
      </c>
      <c r="BK4" s="7">
        <v>1070000</v>
      </c>
      <c r="BL4" s="7">
        <v>558000</v>
      </c>
      <c r="BM4" s="7">
        <v>193103</v>
      </c>
      <c r="BN4" s="7">
        <v>63000</v>
      </c>
      <c r="BO4" s="7">
        <v>12100</v>
      </c>
      <c r="BP4" s="7">
        <v>1190000</v>
      </c>
      <c r="BQ4" s="7">
        <v>1000</v>
      </c>
      <c r="BR4" s="7">
        <v>15400</v>
      </c>
      <c r="BS4" s="7">
        <v>2220000</v>
      </c>
      <c r="BT4" s="7">
        <v>865000</v>
      </c>
      <c r="BU4" s="7">
        <v>73700</v>
      </c>
      <c r="BV4" s="7">
        <v>695000</v>
      </c>
      <c r="BW4" s="7">
        <f>1030000/2</f>
        <v>515000</v>
      </c>
      <c r="BX4" s="7">
        <v>877000</v>
      </c>
      <c r="BY4" s="7">
        <v>3620000</v>
      </c>
      <c r="BZ4" s="7">
        <v>961000</v>
      </c>
      <c r="CA4" s="7">
        <v>531000</v>
      </c>
      <c r="CB4" s="7">
        <v>47600</v>
      </c>
      <c r="CC4" s="7">
        <v>0</v>
      </c>
      <c r="CD4" s="7">
        <v>0</v>
      </c>
      <c r="CE4" s="7">
        <v>0</v>
      </c>
      <c r="CF4" s="7">
        <v>0</v>
      </c>
      <c r="CG4" s="7">
        <v>525000</v>
      </c>
      <c r="CH4" s="7">
        <v>37800</v>
      </c>
      <c r="CI4" s="7">
        <v>0</v>
      </c>
      <c r="CJ4" s="7">
        <v>0</v>
      </c>
      <c r="CK4" s="7">
        <v>0</v>
      </c>
      <c r="CL4" s="7">
        <v>0</v>
      </c>
      <c r="CM4" s="7">
        <v>0</v>
      </c>
      <c r="CN4" s="7">
        <v>34200</v>
      </c>
      <c r="CO4" s="7">
        <v>9900</v>
      </c>
      <c r="CP4" s="7">
        <v>1000</v>
      </c>
      <c r="CQ4" s="7">
        <v>58600</v>
      </c>
      <c r="CR4" s="7">
        <v>0</v>
      </c>
      <c r="CS4" s="7">
        <v>0</v>
      </c>
      <c r="CT4" s="7">
        <v>349000</v>
      </c>
    </row>
    <row r="5" spans="1:98" x14ac:dyDescent="0.2">
      <c r="A5" s="1" t="s">
        <v>199</v>
      </c>
      <c r="B5" t="s">
        <v>198</v>
      </c>
      <c r="C5" t="s">
        <v>198</v>
      </c>
      <c r="D5" t="s">
        <v>198</v>
      </c>
      <c r="E5" t="s">
        <v>203</v>
      </c>
      <c r="F5" t="s">
        <v>203</v>
      </c>
      <c r="G5" t="s">
        <v>195</v>
      </c>
      <c r="H5" t="s">
        <v>203</v>
      </c>
      <c r="I5" t="s">
        <v>198</v>
      </c>
      <c r="J5" t="s">
        <v>198</v>
      </c>
      <c r="K5" t="s">
        <v>198</v>
      </c>
      <c r="L5" t="s">
        <v>203</v>
      </c>
      <c r="M5" t="s">
        <v>194</v>
      </c>
      <c r="N5" t="s">
        <v>203</v>
      </c>
      <c r="O5" t="s">
        <v>194</v>
      </c>
      <c r="P5" t="s">
        <v>203</v>
      </c>
      <c r="Q5" t="s">
        <v>203</v>
      </c>
      <c r="R5" t="s">
        <v>203</v>
      </c>
      <c r="S5" t="s">
        <v>203</v>
      </c>
      <c r="T5" t="s">
        <v>203</v>
      </c>
      <c r="U5" t="s">
        <v>194</v>
      </c>
      <c r="V5" t="s">
        <v>195</v>
      </c>
      <c r="W5" t="s">
        <v>194</v>
      </c>
      <c r="X5" t="s">
        <v>198</v>
      </c>
      <c r="Y5" t="s">
        <v>198</v>
      </c>
      <c r="Z5" t="s">
        <v>203</v>
      </c>
      <c r="AA5" t="s">
        <v>203</v>
      </c>
      <c r="AB5" t="s">
        <v>203</v>
      </c>
      <c r="AC5" t="s">
        <v>194</v>
      </c>
      <c r="AD5" t="s">
        <v>195</v>
      </c>
      <c r="AE5" t="s">
        <v>195</v>
      </c>
      <c r="AF5" t="s">
        <v>195</v>
      </c>
      <c r="AG5" t="s">
        <v>198</v>
      </c>
      <c r="AH5" t="s">
        <v>203</v>
      </c>
      <c r="AI5" t="s">
        <v>203</v>
      </c>
      <c r="AJ5" t="s">
        <v>203</v>
      </c>
      <c r="AK5" t="s">
        <v>198</v>
      </c>
      <c r="AL5" t="s">
        <v>203</v>
      </c>
      <c r="AM5" t="s">
        <v>198</v>
      </c>
      <c r="AN5" t="s">
        <v>198</v>
      </c>
      <c r="AO5" t="s">
        <v>198</v>
      </c>
      <c r="AP5" t="s">
        <v>195</v>
      </c>
      <c r="AQ5" t="s">
        <v>203</v>
      </c>
      <c r="AR5" t="s">
        <v>195</v>
      </c>
      <c r="AS5" t="s">
        <v>203</v>
      </c>
      <c r="AT5" t="s">
        <v>203</v>
      </c>
      <c r="AU5" t="s">
        <v>198</v>
      </c>
      <c r="AV5" t="s">
        <v>198</v>
      </c>
      <c r="AW5" t="s">
        <v>195</v>
      </c>
      <c r="AX5" t="s">
        <v>203</v>
      </c>
      <c r="AY5" t="s">
        <v>203</v>
      </c>
      <c r="AZ5" t="s">
        <v>196</v>
      </c>
      <c r="BA5" t="s">
        <v>198</v>
      </c>
      <c r="BB5" t="s">
        <v>203</v>
      </c>
      <c r="BC5" t="s">
        <v>194</v>
      </c>
      <c r="BD5" t="s">
        <v>194</v>
      </c>
      <c r="BE5" t="s">
        <v>195</v>
      </c>
      <c r="BF5" t="s">
        <v>203</v>
      </c>
      <c r="BG5" t="s">
        <v>198</v>
      </c>
      <c r="BH5" t="s">
        <v>198</v>
      </c>
      <c r="BI5" t="s">
        <v>198</v>
      </c>
      <c r="BJ5" t="s">
        <v>198</v>
      </c>
      <c r="BK5" t="s">
        <v>198</v>
      </c>
      <c r="BL5" t="s">
        <v>198</v>
      </c>
      <c r="BM5" t="s">
        <v>203</v>
      </c>
      <c r="BN5" t="s">
        <v>194</v>
      </c>
      <c r="BO5" t="s">
        <v>194</v>
      </c>
      <c r="BP5" t="s">
        <v>203</v>
      </c>
      <c r="BQ5" t="s">
        <v>198</v>
      </c>
      <c r="BR5" t="s">
        <v>203</v>
      </c>
      <c r="BS5" t="s">
        <v>203</v>
      </c>
      <c r="BT5" t="s">
        <v>195</v>
      </c>
      <c r="BU5" t="s">
        <v>196</v>
      </c>
      <c r="BV5" t="s">
        <v>203</v>
      </c>
      <c r="BW5" t="s">
        <v>203</v>
      </c>
      <c r="BX5" t="s">
        <v>195</v>
      </c>
      <c r="BY5" t="s">
        <v>195</v>
      </c>
      <c r="BZ5" t="s">
        <v>194</v>
      </c>
      <c r="CA5" t="s">
        <v>198</v>
      </c>
      <c r="CB5" t="s">
        <v>194</v>
      </c>
      <c r="CG5" t="s">
        <v>195</v>
      </c>
      <c r="CH5" t="s">
        <v>196</v>
      </c>
      <c r="CI5" t="s">
        <v>207</v>
      </c>
      <c r="CJ5" t="s">
        <v>207</v>
      </c>
      <c r="CK5" t="s">
        <v>207</v>
      </c>
      <c r="CL5" t="s">
        <v>207</v>
      </c>
      <c r="CM5" t="s">
        <v>207</v>
      </c>
      <c r="CN5" t="s">
        <v>194</v>
      </c>
      <c r="CO5" t="s">
        <v>197</v>
      </c>
      <c r="CP5" t="s">
        <v>197</v>
      </c>
      <c r="CQ5" t="s">
        <v>203</v>
      </c>
      <c r="CR5" t="s">
        <v>207</v>
      </c>
      <c r="CS5" t="s">
        <v>207</v>
      </c>
      <c r="CT5" t="s">
        <v>206</v>
      </c>
    </row>
    <row r="6" spans="1:98" x14ac:dyDescent="0.2">
      <c r="A6" s="1" t="s">
        <v>201</v>
      </c>
      <c r="X6" t="s">
        <v>202</v>
      </c>
      <c r="Y6" t="s">
        <v>202</v>
      </c>
      <c r="AG6" t="s">
        <v>202</v>
      </c>
      <c r="AN6" t="s">
        <v>202</v>
      </c>
      <c r="AU6" t="s">
        <v>212</v>
      </c>
      <c r="AV6" t="s">
        <v>202</v>
      </c>
      <c r="BH6" t="s">
        <v>205</v>
      </c>
      <c r="BI6" t="s">
        <v>208</v>
      </c>
      <c r="BM6" t="s">
        <v>202</v>
      </c>
    </row>
    <row r="7" spans="1:98" x14ac:dyDescent="0.2">
      <c r="A7" s="1" t="s">
        <v>210</v>
      </c>
      <c r="B7">
        <f t="shared" ref="B7:R7" si="2">B4-(0.5*B4)</f>
        <v>56500</v>
      </c>
      <c r="C7">
        <f t="shared" si="2"/>
        <v>40300</v>
      </c>
      <c r="D7">
        <f t="shared" si="2"/>
        <v>500</v>
      </c>
      <c r="E7">
        <f t="shared" si="2"/>
        <v>635000</v>
      </c>
      <c r="F7">
        <f t="shared" si="2"/>
        <v>311000</v>
      </c>
      <c r="G7">
        <f t="shared" si="2"/>
        <v>500</v>
      </c>
      <c r="H7">
        <f t="shared" si="2"/>
        <v>170579</v>
      </c>
      <c r="I7">
        <f t="shared" si="2"/>
        <v>885000</v>
      </c>
      <c r="J7">
        <f t="shared" si="2"/>
        <v>435000</v>
      </c>
      <c r="K7">
        <f t="shared" si="2"/>
        <v>202500</v>
      </c>
      <c r="L7">
        <f t="shared" si="2"/>
        <v>128250</v>
      </c>
      <c r="M7">
        <f t="shared" si="2"/>
        <v>48400</v>
      </c>
      <c r="N7">
        <f t="shared" si="2"/>
        <v>272000</v>
      </c>
      <c r="O7">
        <f t="shared" si="2"/>
        <v>500</v>
      </c>
      <c r="P7">
        <f t="shared" si="2"/>
        <v>3375000</v>
      </c>
      <c r="Q7">
        <f t="shared" si="2"/>
        <v>9100</v>
      </c>
      <c r="R7">
        <f t="shared" si="2"/>
        <v>1220000</v>
      </c>
      <c r="S7">
        <f t="shared" ref="S7:CD7" si="3">S4-(0.5*S4)</f>
        <v>193500</v>
      </c>
      <c r="T7">
        <f t="shared" si="3"/>
        <v>298500</v>
      </c>
      <c r="U7">
        <f t="shared" si="3"/>
        <v>195500</v>
      </c>
      <c r="V7">
        <f t="shared" si="3"/>
        <v>970000</v>
      </c>
      <c r="W7">
        <f t="shared" si="3"/>
        <v>243000</v>
      </c>
      <c r="X7">
        <f t="shared" si="3"/>
        <v>515000</v>
      </c>
      <c r="Y7">
        <f t="shared" si="3"/>
        <v>515000</v>
      </c>
      <c r="Z7">
        <f t="shared" si="3"/>
        <v>333500</v>
      </c>
      <c r="AA7">
        <f t="shared" si="3"/>
        <v>104000</v>
      </c>
      <c r="AB7">
        <f t="shared" si="3"/>
        <v>3345000</v>
      </c>
      <c r="AC7">
        <f t="shared" si="3"/>
        <v>16350</v>
      </c>
      <c r="AD7">
        <f t="shared" si="3"/>
        <v>118500</v>
      </c>
      <c r="AE7">
        <f t="shared" si="3"/>
        <v>790000</v>
      </c>
      <c r="AF7">
        <f t="shared" si="3"/>
        <v>4185000</v>
      </c>
      <c r="AG7">
        <f t="shared" si="3"/>
        <v>540000</v>
      </c>
      <c r="AH7">
        <f t="shared" si="3"/>
        <v>244286.06326580464</v>
      </c>
      <c r="AI7">
        <f t="shared" si="3"/>
        <v>3905000</v>
      </c>
      <c r="AJ7">
        <f t="shared" si="3"/>
        <v>1505000</v>
      </c>
      <c r="AK7">
        <f t="shared" si="3"/>
        <v>487000</v>
      </c>
      <c r="AL7">
        <f t="shared" si="3"/>
        <v>220500</v>
      </c>
      <c r="AM7">
        <f t="shared" si="3"/>
        <v>33600</v>
      </c>
      <c r="AN7">
        <f t="shared" si="3"/>
        <v>99000</v>
      </c>
      <c r="AO7">
        <f t="shared" si="3"/>
        <v>179500</v>
      </c>
      <c r="AP7">
        <f t="shared" si="3"/>
        <v>1175000</v>
      </c>
      <c r="AQ7">
        <f t="shared" si="3"/>
        <v>427000</v>
      </c>
      <c r="AR7">
        <f t="shared" si="3"/>
        <v>400000</v>
      </c>
      <c r="AS7">
        <f t="shared" si="3"/>
        <v>47250</v>
      </c>
      <c r="AT7">
        <f t="shared" si="3"/>
        <v>198500</v>
      </c>
      <c r="AU7">
        <f t="shared" si="3"/>
        <v>500</v>
      </c>
      <c r="AV7">
        <f t="shared" si="3"/>
        <v>565000</v>
      </c>
      <c r="AW7">
        <f t="shared" si="3"/>
        <v>326500</v>
      </c>
      <c r="AX7">
        <f t="shared" si="3"/>
        <v>500</v>
      </c>
      <c r="AY7">
        <f t="shared" si="3"/>
        <v>13750000</v>
      </c>
      <c r="AZ7">
        <f t="shared" si="3"/>
        <v>6500</v>
      </c>
      <c r="BA7">
        <f t="shared" si="3"/>
        <v>500</v>
      </c>
      <c r="BB7">
        <f t="shared" si="3"/>
        <v>218000</v>
      </c>
      <c r="BC7">
        <f t="shared" si="3"/>
        <v>2480000</v>
      </c>
      <c r="BD7">
        <f t="shared" si="3"/>
        <v>422000</v>
      </c>
      <c r="BE7">
        <f t="shared" si="3"/>
        <v>2645000</v>
      </c>
      <c r="BF7">
        <f t="shared" si="3"/>
        <v>390500</v>
      </c>
      <c r="BG7">
        <f t="shared" si="3"/>
        <v>710000</v>
      </c>
      <c r="BH7">
        <f t="shared" si="3"/>
        <v>131500</v>
      </c>
      <c r="BI7">
        <f t="shared" si="3"/>
        <v>131500</v>
      </c>
      <c r="BJ7">
        <f t="shared" si="3"/>
        <v>131500</v>
      </c>
      <c r="BK7">
        <f t="shared" si="3"/>
        <v>535000</v>
      </c>
      <c r="BL7">
        <f t="shared" si="3"/>
        <v>279000</v>
      </c>
      <c r="BM7">
        <f t="shared" si="3"/>
        <v>96551.5</v>
      </c>
      <c r="BN7">
        <f t="shared" si="3"/>
        <v>31500</v>
      </c>
      <c r="BO7">
        <f t="shared" si="3"/>
        <v>6050</v>
      </c>
      <c r="BP7">
        <f t="shared" si="3"/>
        <v>595000</v>
      </c>
      <c r="BQ7">
        <f t="shared" si="3"/>
        <v>500</v>
      </c>
      <c r="BR7">
        <f t="shared" si="3"/>
        <v>7700</v>
      </c>
      <c r="BS7">
        <f t="shared" si="3"/>
        <v>1110000</v>
      </c>
      <c r="BT7">
        <f t="shared" si="3"/>
        <v>432500</v>
      </c>
      <c r="BU7">
        <f t="shared" si="3"/>
        <v>36850</v>
      </c>
      <c r="BV7">
        <f t="shared" si="3"/>
        <v>347500</v>
      </c>
      <c r="BW7">
        <f t="shared" si="3"/>
        <v>257500</v>
      </c>
      <c r="BX7">
        <f t="shared" si="3"/>
        <v>438500</v>
      </c>
      <c r="BY7">
        <f t="shared" si="3"/>
        <v>1810000</v>
      </c>
      <c r="BZ7">
        <f t="shared" si="3"/>
        <v>480500</v>
      </c>
      <c r="CA7">
        <f t="shared" si="3"/>
        <v>265500</v>
      </c>
      <c r="CB7">
        <f t="shared" si="3"/>
        <v>23800</v>
      </c>
      <c r="CC7">
        <f t="shared" si="3"/>
        <v>0</v>
      </c>
      <c r="CD7">
        <f t="shared" si="3"/>
        <v>0</v>
      </c>
      <c r="CE7">
        <f t="shared" ref="CE7:CT7" si="4">CE4-(0.5*CE4)</f>
        <v>0</v>
      </c>
      <c r="CF7">
        <f t="shared" si="4"/>
        <v>0</v>
      </c>
      <c r="CG7">
        <f t="shared" si="4"/>
        <v>262500</v>
      </c>
      <c r="CH7">
        <f t="shared" si="4"/>
        <v>18900</v>
      </c>
      <c r="CI7">
        <f t="shared" si="4"/>
        <v>0</v>
      </c>
      <c r="CJ7">
        <f t="shared" si="4"/>
        <v>0</v>
      </c>
      <c r="CK7">
        <f t="shared" si="4"/>
        <v>0</v>
      </c>
      <c r="CL7">
        <f t="shared" si="4"/>
        <v>0</v>
      </c>
      <c r="CM7">
        <f t="shared" si="4"/>
        <v>0</v>
      </c>
      <c r="CN7">
        <f t="shared" si="4"/>
        <v>17100</v>
      </c>
      <c r="CO7">
        <f t="shared" si="4"/>
        <v>4950</v>
      </c>
      <c r="CP7">
        <f t="shared" si="4"/>
        <v>500</v>
      </c>
      <c r="CQ7">
        <f t="shared" si="4"/>
        <v>29300</v>
      </c>
      <c r="CR7">
        <f t="shared" si="4"/>
        <v>0</v>
      </c>
      <c r="CS7">
        <f t="shared" si="4"/>
        <v>0</v>
      </c>
      <c r="CT7">
        <f t="shared" si="4"/>
        <v>174500</v>
      </c>
    </row>
    <row r="8" spans="1:98" x14ac:dyDescent="0.2">
      <c r="A8" s="1" t="s">
        <v>211</v>
      </c>
      <c r="B8">
        <f t="shared" ref="B8:BM8" si="5">B4+(0.5*B4)</f>
        <v>169500</v>
      </c>
      <c r="C8">
        <f t="shared" si="5"/>
        <v>120900</v>
      </c>
      <c r="D8">
        <f t="shared" si="5"/>
        <v>1500</v>
      </c>
      <c r="E8">
        <f t="shared" si="5"/>
        <v>1905000</v>
      </c>
      <c r="F8">
        <f t="shared" si="5"/>
        <v>933000</v>
      </c>
      <c r="G8">
        <f t="shared" si="5"/>
        <v>1500</v>
      </c>
      <c r="H8">
        <f t="shared" si="5"/>
        <v>511737</v>
      </c>
      <c r="I8">
        <f t="shared" si="5"/>
        <v>2655000</v>
      </c>
      <c r="J8">
        <f t="shared" si="5"/>
        <v>1305000</v>
      </c>
      <c r="K8">
        <f t="shared" si="5"/>
        <v>607500</v>
      </c>
      <c r="L8">
        <f>L4+(0.5*L4)</f>
        <v>384750</v>
      </c>
      <c r="M8">
        <f t="shared" si="5"/>
        <v>145200</v>
      </c>
      <c r="N8">
        <f t="shared" si="5"/>
        <v>816000</v>
      </c>
      <c r="O8">
        <f t="shared" si="5"/>
        <v>1500</v>
      </c>
      <c r="P8">
        <f t="shared" si="5"/>
        <v>10125000</v>
      </c>
      <c r="Q8">
        <f t="shared" si="5"/>
        <v>27300</v>
      </c>
      <c r="R8">
        <f t="shared" si="5"/>
        <v>3660000</v>
      </c>
      <c r="S8">
        <f t="shared" si="5"/>
        <v>580500</v>
      </c>
      <c r="T8">
        <f t="shared" si="5"/>
        <v>895500</v>
      </c>
      <c r="U8">
        <f t="shared" si="5"/>
        <v>586500</v>
      </c>
      <c r="V8">
        <f t="shared" si="5"/>
        <v>2910000</v>
      </c>
      <c r="W8">
        <f t="shared" si="5"/>
        <v>729000</v>
      </c>
      <c r="X8">
        <f t="shared" si="5"/>
        <v>1545000</v>
      </c>
      <c r="Y8">
        <f t="shared" si="5"/>
        <v>1545000</v>
      </c>
      <c r="Z8">
        <f t="shared" si="5"/>
        <v>1000500</v>
      </c>
      <c r="AA8">
        <f t="shared" si="5"/>
        <v>312000</v>
      </c>
      <c r="AB8">
        <f t="shared" si="5"/>
        <v>10035000</v>
      </c>
      <c r="AC8">
        <f t="shared" si="5"/>
        <v>49050</v>
      </c>
      <c r="AD8">
        <f t="shared" si="5"/>
        <v>355500</v>
      </c>
      <c r="AE8">
        <f t="shared" si="5"/>
        <v>2370000</v>
      </c>
      <c r="AF8">
        <f t="shared" si="5"/>
        <v>12555000</v>
      </c>
      <c r="AG8">
        <f t="shared" si="5"/>
        <v>1620000</v>
      </c>
      <c r="AH8">
        <f t="shared" si="5"/>
        <v>732858.18979741388</v>
      </c>
      <c r="AI8">
        <f t="shared" si="5"/>
        <v>11715000</v>
      </c>
      <c r="AJ8">
        <f t="shared" si="5"/>
        <v>4515000</v>
      </c>
      <c r="AK8">
        <f t="shared" si="5"/>
        <v>1461000</v>
      </c>
      <c r="AL8">
        <f t="shared" si="5"/>
        <v>661500</v>
      </c>
      <c r="AM8">
        <f t="shared" si="5"/>
        <v>100800</v>
      </c>
      <c r="AN8">
        <f t="shared" si="5"/>
        <v>297000</v>
      </c>
      <c r="AO8">
        <f t="shared" si="5"/>
        <v>538500</v>
      </c>
      <c r="AP8">
        <f t="shared" si="5"/>
        <v>3525000</v>
      </c>
      <c r="AQ8">
        <f t="shared" si="5"/>
        <v>1281000</v>
      </c>
      <c r="AR8">
        <f t="shared" si="5"/>
        <v>1200000</v>
      </c>
      <c r="AS8">
        <f t="shared" si="5"/>
        <v>141750</v>
      </c>
      <c r="AT8">
        <f t="shared" si="5"/>
        <v>595500</v>
      </c>
      <c r="AU8">
        <f t="shared" si="5"/>
        <v>1500</v>
      </c>
      <c r="AV8">
        <f t="shared" si="5"/>
        <v>1695000</v>
      </c>
      <c r="AW8">
        <f t="shared" si="5"/>
        <v>979500</v>
      </c>
      <c r="AX8">
        <f t="shared" si="5"/>
        <v>1500</v>
      </c>
      <c r="AY8">
        <f t="shared" si="5"/>
        <v>41250000</v>
      </c>
      <c r="AZ8">
        <f t="shared" si="5"/>
        <v>19500</v>
      </c>
      <c r="BA8">
        <f t="shared" si="5"/>
        <v>1500</v>
      </c>
      <c r="BB8">
        <f t="shared" si="5"/>
        <v>654000</v>
      </c>
      <c r="BC8">
        <f t="shared" si="5"/>
        <v>7440000</v>
      </c>
      <c r="BD8">
        <f t="shared" si="5"/>
        <v>1266000</v>
      </c>
      <c r="BE8">
        <f t="shared" si="5"/>
        <v>7935000</v>
      </c>
      <c r="BF8">
        <f t="shared" si="5"/>
        <v>1171500</v>
      </c>
      <c r="BG8">
        <f t="shared" si="5"/>
        <v>2130000</v>
      </c>
      <c r="BH8">
        <f t="shared" si="5"/>
        <v>394500</v>
      </c>
      <c r="BI8">
        <f t="shared" si="5"/>
        <v>394500</v>
      </c>
      <c r="BJ8">
        <f t="shared" si="5"/>
        <v>394500</v>
      </c>
      <c r="BK8">
        <f t="shared" si="5"/>
        <v>1605000</v>
      </c>
      <c r="BL8">
        <f t="shared" si="5"/>
        <v>837000</v>
      </c>
      <c r="BM8">
        <f t="shared" si="5"/>
        <v>289654.5</v>
      </c>
      <c r="BN8">
        <f t="shared" ref="BN8:CT8" si="6">BN4+(0.5*BN4)</f>
        <v>94500</v>
      </c>
      <c r="BO8">
        <f t="shared" si="6"/>
        <v>18150</v>
      </c>
      <c r="BP8">
        <f t="shared" si="6"/>
        <v>1785000</v>
      </c>
      <c r="BQ8">
        <f t="shared" si="6"/>
        <v>1500</v>
      </c>
      <c r="BR8">
        <f t="shared" si="6"/>
        <v>23100</v>
      </c>
      <c r="BS8">
        <f t="shared" si="6"/>
        <v>3330000</v>
      </c>
      <c r="BT8">
        <f t="shared" si="6"/>
        <v>1297500</v>
      </c>
      <c r="BU8">
        <f t="shared" si="6"/>
        <v>110550</v>
      </c>
      <c r="BV8">
        <f t="shared" si="6"/>
        <v>1042500</v>
      </c>
      <c r="BW8">
        <f t="shared" si="6"/>
        <v>772500</v>
      </c>
      <c r="BX8">
        <f t="shared" si="6"/>
        <v>1315500</v>
      </c>
      <c r="BY8">
        <f t="shared" si="6"/>
        <v>5430000</v>
      </c>
      <c r="BZ8">
        <f t="shared" si="6"/>
        <v>1441500</v>
      </c>
      <c r="CA8">
        <f t="shared" si="6"/>
        <v>796500</v>
      </c>
      <c r="CB8">
        <f t="shared" si="6"/>
        <v>71400</v>
      </c>
      <c r="CC8">
        <f t="shared" si="6"/>
        <v>0</v>
      </c>
      <c r="CD8">
        <f t="shared" si="6"/>
        <v>0</v>
      </c>
      <c r="CE8">
        <f t="shared" si="6"/>
        <v>0</v>
      </c>
      <c r="CF8">
        <f t="shared" si="6"/>
        <v>0</v>
      </c>
      <c r="CG8">
        <f t="shared" si="6"/>
        <v>787500</v>
      </c>
      <c r="CH8">
        <f t="shared" si="6"/>
        <v>56700</v>
      </c>
      <c r="CI8">
        <f t="shared" si="6"/>
        <v>0</v>
      </c>
      <c r="CJ8">
        <f t="shared" si="6"/>
        <v>0</v>
      </c>
      <c r="CK8">
        <f t="shared" si="6"/>
        <v>0</v>
      </c>
      <c r="CL8">
        <f t="shared" si="6"/>
        <v>0</v>
      </c>
      <c r="CM8">
        <f t="shared" si="6"/>
        <v>0</v>
      </c>
      <c r="CN8">
        <f t="shared" si="6"/>
        <v>51300</v>
      </c>
      <c r="CO8">
        <f t="shared" si="6"/>
        <v>14850</v>
      </c>
      <c r="CP8">
        <f t="shared" si="6"/>
        <v>1500</v>
      </c>
      <c r="CQ8">
        <f t="shared" si="6"/>
        <v>87900</v>
      </c>
      <c r="CR8">
        <f t="shared" si="6"/>
        <v>0</v>
      </c>
      <c r="CS8">
        <f t="shared" si="6"/>
        <v>0</v>
      </c>
      <c r="CT8">
        <f t="shared" si="6"/>
        <v>523500</v>
      </c>
    </row>
    <row r="13" spans="1:98" x14ac:dyDescent="0.2">
      <c r="AL13" s="6"/>
    </row>
    <row r="14" spans="1:98" x14ac:dyDescent="0.2">
      <c r="F14" s="8" t="s">
        <v>209</v>
      </c>
    </row>
    <row r="15" spans="1:98" x14ac:dyDescent="0.2">
      <c r="A15" s="1" t="s">
        <v>213</v>
      </c>
    </row>
    <row r="16" spans="1:98" x14ac:dyDescent="0.2">
      <c r="BO16">
        <f>60*31</f>
        <v>1860</v>
      </c>
      <c r="BP16">
        <f>BO16*12</f>
        <v>22320</v>
      </c>
    </row>
    <row r="17" spans="1:67" x14ac:dyDescent="0.2">
      <c r="A17" s="1" t="s">
        <v>214</v>
      </c>
      <c r="B17">
        <v>78520.654782767204</v>
      </c>
      <c r="BO17">
        <f>1729/18</f>
        <v>96.055555555555557</v>
      </c>
    </row>
    <row r="18" spans="1:67" x14ac:dyDescent="0.2">
      <c r="A18" s="1" t="s">
        <v>98</v>
      </c>
      <c r="B18">
        <v>13326.664868072399</v>
      </c>
    </row>
    <row r="19" spans="1:67" x14ac:dyDescent="0.2">
      <c r="A19" s="1" t="s">
        <v>99</v>
      </c>
      <c r="B19">
        <v>9907.12666289757</v>
      </c>
    </row>
    <row r="20" spans="1:67" x14ac:dyDescent="0.2">
      <c r="A20" s="1" t="s">
        <v>215</v>
      </c>
      <c r="B20">
        <v>132314.02384838101</v>
      </c>
    </row>
    <row r="21" spans="1:67" x14ac:dyDescent="0.2">
      <c r="A21" s="1" t="s">
        <v>101</v>
      </c>
      <c r="B21">
        <v>2575866.9042829699</v>
      </c>
    </row>
    <row r="22" spans="1:67" x14ac:dyDescent="0.2">
      <c r="A22" s="1" t="s">
        <v>102</v>
      </c>
      <c r="B22">
        <v>221917.553332115</v>
      </c>
    </row>
    <row r="23" spans="1:67" x14ac:dyDescent="0.2">
      <c r="A23" s="1" t="s">
        <v>216</v>
      </c>
      <c r="B23">
        <v>397066.295831403</v>
      </c>
    </row>
    <row r="24" spans="1:67" x14ac:dyDescent="0.2">
      <c r="A24" s="1" t="s">
        <v>217</v>
      </c>
      <c r="B24">
        <v>1647.55219140545</v>
      </c>
    </row>
    <row r="25" spans="1:67" x14ac:dyDescent="0.2">
      <c r="A25" s="1" t="s">
        <v>218</v>
      </c>
      <c r="B25">
        <v>857.11727015022905</v>
      </c>
    </row>
    <row r="26" spans="1:67" x14ac:dyDescent="0.2">
      <c r="A26" s="1" t="s">
        <v>219</v>
      </c>
      <c r="B26">
        <v>9031.81460950562</v>
      </c>
    </row>
    <row r="27" spans="1:67" x14ac:dyDescent="0.2">
      <c r="A27" s="1" t="s">
        <v>107</v>
      </c>
      <c r="B27">
        <v>4950126.18232687</v>
      </c>
    </row>
    <row r="28" spans="1:67" x14ac:dyDescent="0.2">
      <c r="A28" s="1" t="s">
        <v>108</v>
      </c>
      <c r="B28">
        <v>7264.45563847637</v>
      </c>
    </row>
    <row r="29" spans="1:67" x14ac:dyDescent="0.2">
      <c r="A29" s="1" t="s">
        <v>220</v>
      </c>
      <c r="B29">
        <v>115965.092528134</v>
      </c>
    </row>
    <row r="30" spans="1:67" x14ac:dyDescent="0.2">
      <c r="A30" s="1" t="s">
        <v>110</v>
      </c>
      <c r="B30">
        <v>12382.575793682199</v>
      </c>
    </row>
    <row r="31" spans="1:67" x14ac:dyDescent="0.2">
      <c r="A31" s="1" t="s">
        <v>111</v>
      </c>
      <c r="B31">
        <v>40518.063830644896</v>
      </c>
    </row>
    <row r="32" spans="1:67" x14ac:dyDescent="0.2">
      <c r="A32" s="1" t="s">
        <v>112</v>
      </c>
      <c r="B32">
        <v>1483510.5447708201</v>
      </c>
    </row>
    <row r="33" spans="1:2" x14ac:dyDescent="0.2">
      <c r="A33" s="1" t="s">
        <v>221</v>
      </c>
      <c r="B33">
        <v>98040.530467953504</v>
      </c>
    </row>
    <row r="34" spans="1:2" x14ac:dyDescent="0.2">
      <c r="A34" s="1" t="s">
        <v>222</v>
      </c>
      <c r="B34">
        <v>625520.93832826405</v>
      </c>
    </row>
    <row r="35" spans="1:2" x14ac:dyDescent="0.2">
      <c r="A35" s="1" t="s">
        <v>115</v>
      </c>
      <c r="B35">
        <v>1571.27356823746</v>
      </c>
    </row>
    <row r="36" spans="1:2" x14ac:dyDescent="0.2">
      <c r="A36" s="1" t="s">
        <v>116</v>
      </c>
      <c r="B36">
        <v>48861.816866317902</v>
      </c>
    </row>
    <row r="37" spans="1:2" x14ac:dyDescent="0.2">
      <c r="A37" s="1" t="s">
        <v>117</v>
      </c>
      <c r="B37">
        <v>1126.1318746315901</v>
      </c>
    </row>
    <row r="38" spans="1:2" x14ac:dyDescent="0.2">
      <c r="A38" s="1" t="s">
        <v>118</v>
      </c>
      <c r="B38">
        <v>47816.730192192699</v>
      </c>
    </row>
    <row r="39" spans="1:2" x14ac:dyDescent="0.2">
      <c r="A39" s="1" t="s">
        <v>223</v>
      </c>
      <c r="B39">
        <v>112234.80589167999</v>
      </c>
    </row>
    <row r="40" spans="1:2" x14ac:dyDescent="0.2">
      <c r="A40" s="1" t="s">
        <v>224</v>
      </c>
      <c r="B40">
        <v>5327.7599306127504</v>
      </c>
    </row>
    <row r="41" spans="1:2" x14ac:dyDescent="0.2">
      <c r="A41" s="1" t="s">
        <v>225</v>
      </c>
      <c r="B41">
        <v>144257.62832872299</v>
      </c>
    </row>
    <row r="42" spans="1:2" x14ac:dyDescent="0.2">
      <c r="A42" s="1" t="s">
        <v>122</v>
      </c>
      <c r="B42">
        <v>38607.0857734081</v>
      </c>
    </row>
    <row r="43" spans="1:2" x14ac:dyDescent="0.2">
      <c r="A43" s="1" t="s">
        <v>123</v>
      </c>
      <c r="B43">
        <v>86318.952297626602</v>
      </c>
    </row>
    <row r="44" spans="1:2" x14ac:dyDescent="0.2">
      <c r="A44" s="1" t="s">
        <v>124</v>
      </c>
      <c r="B44">
        <v>68332.068105879996</v>
      </c>
    </row>
    <row r="45" spans="1:2" x14ac:dyDescent="0.2">
      <c r="A45" s="1" t="s">
        <v>125</v>
      </c>
      <c r="B45">
        <v>1965.4090145366799</v>
      </c>
    </row>
    <row r="46" spans="1:2" x14ac:dyDescent="0.2">
      <c r="A46" s="1" t="s">
        <v>126</v>
      </c>
      <c r="B46">
        <v>1843.6165837173</v>
      </c>
    </row>
    <row r="47" spans="1:2" x14ac:dyDescent="0.2">
      <c r="A47" s="1" t="s">
        <v>127</v>
      </c>
      <c r="B47">
        <v>1601.69717362298</v>
      </c>
    </row>
    <row r="48" spans="1:2" x14ac:dyDescent="0.2">
      <c r="A48" s="1" t="s">
        <v>128</v>
      </c>
      <c r="B48">
        <v>1969.79857471287</v>
      </c>
    </row>
    <row r="49" spans="1:2" x14ac:dyDescent="0.2">
      <c r="A49" s="1" t="s">
        <v>226</v>
      </c>
      <c r="B49">
        <v>7066452.0735274302</v>
      </c>
    </row>
    <row r="50" spans="1:2" x14ac:dyDescent="0.2">
      <c r="A50" s="1" t="s">
        <v>227</v>
      </c>
      <c r="B50">
        <v>71497.534615465207</v>
      </c>
    </row>
    <row r="51" spans="1:2" x14ac:dyDescent="0.2">
      <c r="A51" s="1" t="s">
        <v>228</v>
      </c>
      <c r="B51">
        <v>221987.330120033</v>
      </c>
    </row>
    <row r="52" spans="1:2" x14ac:dyDescent="0.2">
      <c r="A52" s="1" t="s">
        <v>132</v>
      </c>
      <c r="B52">
        <v>26905.0018803938</v>
      </c>
    </row>
    <row r="53" spans="1:2" x14ac:dyDescent="0.2">
      <c r="A53" s="1" t="s">
        <v>133</v>
      </c>
      <c r="B53">
        <v>247227.68807477801</v>
      </c>
    </row>
    <row r="54" spans="1:2" x14ac:dyDescent="0.2">
      <c r="A54" s="1" t="s">
        <v>229</v>
      </c>
      <c r="B54">
        <v>3337651.5682725101</v>
      </c>
    </row>
    <row r="55" spans="1:2" x14ac:dyDescent="0.2">
      <c r="A55" s="1" t="s">
        <v>135</v>
      </c>
      <c r="B55">
        <v>224414.70779790499</v>
      </c>
    </row>
    <row r="56" spans="1:2" x14ac:dyDescent="0.2">
      <c r="A56" s="1" t="s">
        <v>230</v>
      </c>
      <c r="B56">
        <v>316424.81645857001</v>
      </c>
    </row>
    <row r="57" spans="1:2" x14ac:dyDescent="0.2">
      <c r="A57" s="1" t="s">
        <v>231</v>
      </c>
      <c r="B57">
        <v>4169.0091692783799</v>
      </c>
    </row>
    <row r="58" spans="1:2" x14ac:dyDescent="0.2">
      <c r="A58" s="1" t="s">
        <v>232</v>
      </c>
      <c r="B58">
        <v>93654.945851170996</v>
      </c>
    </row>
    <row r="59" spans="1:2" x14ac:dyDescent="0.2">
      <c r="A59" s="1" t="s">
        <v>233</v>
      </c>
      <c r="B59">
        <v>1701.6319280764201</v>
      </c>
    </row>
    <row r="60" spans="1:2" x14ac:dyDescent="0.2">
      <c r="A60" s="1" t="s">
        <v>140</v>
      </c>
      <c r="B60">
        <v>2449656.8798769498</v>
      </c>
    </row>
    <row r="61" spans="1:2" x14ac:dyDescent="0.2">
      <c r="A61" s="1" t="s">
        <v>141</v>
      </c>
      <c r="B61">
        <v>15135.445497028701</v>
      </c>
    </row>
    <row r="62" spans="1:2" x14ac:dyDescent="0.2">
      <c r="A62" s="1" t="s">
        <v>234</v>
      </c>
      <c r="B62">
        <v>2764.63174696132</v>
      </c>
    </row>
    <row r="63" spans="1:2" x14ac:dyDescent="0.2">
      <c r="A63" s="1" t="s">
        <v>143</v>
      </c>
      <c r="B63">
        <v>92310.465511913804</v>
      </c>
    </row>
    <row r="64" spans="1:2" x14ac:dyDescent="0.2">
      <c r="A64" s="1" t="s">
        <v>144</v>
      </c>
      <c r="B64">
        <v>217409.33274327099</v>
      </c>
    </row>
    <row r="65" spans="1:2" x14ac:dyDescent="0.2">
      <c r="A65" s="1" t="s">
        <v>145</v>
      </c>
      <c r="B65">
        <v>13955.9749479569</v>
      </c>
    </row>
    <row r="66" spans="1:2" x14ac:dyDescent="0.2">
      <c r="A66" s="1" t="s">
        <v>146</v>
      </c>
      <c r="B66">
        <v>2855.3955984088698</v>
      </c>
    </row>
    <row r="67" spans="1:2" x14ac:dyDescent="0.2">
      <c r="A67" s="1" t="s">
        <v>147</v>
      </c>
      <c r="B67">
        <v>4161.0629626422697</v>
      </c>
    </row>
    <row r="68" spans="1:2" x14ac:dyDescent="0.2">
      <c r="A68" s="1" t="s">
        <v>148</v>
      </c>
      <c r="B68">
        <v>14976.917027044899</v>
      </c>
    </row>
    <row r="69" spans="1:2" x14ac:dyDescent="0.2">
      <c r="A69" s="1" t="s">
        <v>235</v>
      </c>
      <c r="B69">
        <v>11402.879337885601</v>
      </c>
    </row>
    <row r="70" spans="1:2" x14ac:dyDescent="0.2">
      <c r="A70" s="1" t="s">
        <v>236</v>
      </c>
      <c r="B70">
        <v>8714.5616438181205</v>
      </c>
    </row>
    <row r="71" spans="1:2" x14ac:dyDescent="0.2">
      <c r="A71" s="1" t="s">
        <v>151</v>
      </c>
      <c r="B71">
        <v>25478879.876390699</v>
      </c>
    </row>
    <row r="72" spans="1:2" x14ac:dyDescent="0.2">
      <c r="A72" s="1" t="s">
        <v>152</v>
      </c>
      <c r="B72">
        <v>10857.1522807283</v>
      </c>
    </row>
    <row r="73" spans="1:2" x14ac:dyDescent="0.2">
      <c r="A73" s="1" t="s">
        <v>153</v>
      </c>
      <c r="B73">
        <v>53106.631769622501</v>
      </c>
    </row>
    <row r="74" spans="1:2" x14ac:dyDescent="0.2">
      <c r="A74" s="1" t="s">
        <v>154</v>
      </c>
      <c r="B74">
        <v>5607.17889465402</v>
      </c>
    </row>
    <row r="75" spans="1:2" x14ac:dyDescent="0.2">
      <c r="A75" s="1" t="s">
        <v>155</v>
      </c>
      <c r="B75">
        <v>26752.542354374302</v>
      </c>
    </row>
    <row r="76" spans="1:2" x14ac:dyDescent="0.2">
      <c r="A76" s="1" t="s">
        <v>237</v>
      </c>
      <c r="B76">
        <v>28545.150726297499</v>
      </c>
    </row>
    <row r="77" spans="1:2" x14ac:dyDescent="0.2">
      <c r="A77" s="1" t="s">
        <v>238</v>
      </c>
      <c r="B77">
        <v>179890.76207512501</v>
      </c>
    </row>
    <row r="78" spans="1:2" x14ac:dyDescent="0.2">
      <c r="A78" s="1" t="s">
        <v>158</v>
      </c>
      <c r="B78">
        <v>28777.321985534902</v>
      </c>
    </row>
    <row r="79" spans="1:2" x14ac:dyDescent="0.2">
      <c r="A79" s="1" t="s">
        <v>159</v>
      </c>
      <c r="B79">
        <v>78769.054834727605</v>
      </c>
    </row>
    <row r="80" spans="1:2" x14ac:dyDescent="0.2">
      <c r="A80" s="1" t="s">
        <v>239</v>
      </c>
      <c r="B80">
        <v>931810.66242282803</v>
      </c>
    </row>
    <row r="81" spans="1:2" x14ac:dyDescent="0.2">
      <c r="A81" s="1" t="s">
        <v>240</v>
      </c>
      <c r="B81">
        <v>863715.15759481397</v>
      </c>
    </row>
    <row r="82" spans="1:2" x14ac:dyDescent="0.2">
      <c r="A82" s="1" t="s">
        <v>162</v>
      </c>
      <c r="B82">
        <v>795734.39520319097</v>
      </c>
    </row>
    <row r="83" spans="1:2" x14ac:dyDescent="0.2">
      <c r="A83" s="1" t="s">
        <v>163</v>
      </c>
      <c r="B83">
        <v>316632.92628689599</v>
      </c>
    </row>
    <row r="84" spans="1:2" x14ac:dyDescent="0.2">
      <c r="A84" s="1" t="s">
        <v>164</v>
      </c>
      <c r="B84">
        <v>3355.0674028885901</v>
      </c>
    </row>
    <row r="85" spans="1:2" x14ac:dyDescent="0.2">
      <c r="A85" s="1" t="s">
        <v>165</v>
      </c>
      <c r="B85">
        <v>8123764.6205550097</v>
      </c>
    </row>
    <row r="86" spans="1:2" x14ac:dyDescent="0.2">
      <c r="A86" s="1" t="s">
        <v>166</v>
      </c>
      <c r="B86">
        <v>4916.2616383749</v>
      </c>
    </row>
    <row r="87" spans="1:2" x14ac:dyDescent="0.2">
      <c r="A87" s="1" t="s">
        <v>241</v>
      </c>
      <c r="B87">
        <v>28632.5321638899</v>
      </c>
    </row>
    <row r="88" spans="1:2" x14ac:dyDescent="0.2">
      <c r="A88" s="1" t="s">
        <v>242</v>
      </c>
      <c r="B88">
        <v>159990.30319777099</v>
      </c>
    </row>
    <row r="89" spans="1:2" x14ac:dyDescent="0.2">
      <c r="A89" s="1" t="s">
        <v>169</v>
      </c>
      <c r="B89">
        <v>55666.012113423203</v>
      </c>
    </row>
    <row r="90" spans="1:2" x14ac:dyDescent="0.2">
      <c r="A90" s="1" t="s">
        <v>170</v>
      </c>
      <c r="B90">
        <v>5139587.3857469996</v>
      </c>
    </row>
    <row r="91" spans="1:2" x14ac:dyDescent="0.2">
      <c r="A91" s="1" t="s">
        <v>243</v>
      </c>
      <c r="B91">
        <v>243.14140322002299</v>
      </c>
    </row>
    <row r="92" spans="1:2" x14ac:dyDescent="0.2">
      <c r="A92" s="1" t="s">
        <v>172</v>
      </c>
      <c r="B92">
        <v>38776.2495381099</v>
      </c>
    </row>
    <row r="93" spans="1:2" x14ac:dyDescent="0.2">
      <c r="A93" s="1" t="s">
        <v>244</v>
      </c>
      <c r="B93">
        <v>10687.471301064499</v>
      </c>
    </row>
    <row r="94" spans="1:2" x14ac:dyDescent="0.2">
      <c r="A94" s="1" t="s">
        <v>174</v>
      </c>
      <c r="B94">
        <v>4285.7648265767102</v>
      </c>
    </row>
    <row r="95" spans="1:2" x14ac:dyDescent="0.2">
      <c r="A95" s="1" t="s">
        <v>175</v>
      </c>
      <c r="B95">
        <v>208124.865830011</v>
      </c>
    </row>
    <row r="96" spans="1:2" x14ac:dyDescent="0.2">
      <c r="A96" s="1" t="s">
        <v>176</v>
      </c>
      <c r="B96">
        <v>404127.06434638001</v>
      </c>
    </row>
    <row r="97" spans="1:2" x14ac:dyDescent="0.2">
      <c r="A97" s="1" t="s">
        <v>177</v>
      </c>
      <c r="B97">
        <v>123444.96841613999</v>
      </c>
    </row>
    <row r="98" spans="1:2" x14ac:dyDescent="0.2">
      <c r="A98" s="1" t="s">
        <v>178</v>
      </c>
      <c r="B98">
        <v>4931.2504701821199</v>
      </c>
    </row>
    <row r="99" spans="1:2" x14ac:dyDescent="0.2">
      <c r="A99" s="1" t="s">
        <v>245</v>
      </c>
      <c r="B99">
        <v>474266.78234504798</v>
      </c>
    </row>
    <row r="100" spans="1:2" x14ac:dyDescent="0.2">
      <c r="A100" s="1" t="s">
        <v>180</v>
      </c>
      <c r="B100">
        <v>338677.58609071898</v>
      </c>
    </row>
    <row r="101" spans="1:2" x14ac:dyDescent="0.2">
      <c r="A101" s="1" t="s">
        <v>181</v>
      </c>
      <c r="B101">
        <v>331958.85626886599</v>
      </c>
    </row>
    <row r="102" spans="1:2" x14ac:dyDescent="0.2">
      <c r="A102" s="1" t="s">
        <v>182</v>
      </c>
      <c r="B102">
        <v>9958063.4810825605</v>
      </c>
    </row>
    <row r="103" spans="1:2" x14ac:dyDescent="0.2">
      <c r="A103" s="1" t="s">
        <v>246</v>
      </c>
      <c r="B103">
        <v>3804893.0972990398</v>
      </c>
    </row>
    <row r="104" spans="1:2" x14ac:dyDescent="0.2">
      <c r="A104" s="1" t="s">
        <v>247</v>
      </c>
      <c r="B104">
        <v>17298.8124360482</v>
      </c>
    </row>
    <row r="105" spans="1:2" x14ac:dyDescent="0.2">
      <c r="A105" s="1" t="s">
        <v>185</v>
      </c>
      <c r="B105">
        <v>244657.31470487299</v>
      </c>
    </row>
    <row r="106" spans="1:2" x14ac:dyDescent="0.2">
      <c r="A106" s="1" t="s">
        <v>248</v>
      </c>
      <c r="B106">
        <v>23759.092220073999</v>
      </c>
    </row>
    <row r="107" spans="1:2" x14ac:dyDescent="0.2">
      <c r="A107" s="1" t="s">
        <v>187</v>
      </c>
      <c r="B107">
        <v>9692254.7002765499</v>
      </c>
    </row>
    <row r="108" spans="1:2" x14ac:dyDescent="0.2">
      <c r="A108" s="1" t="s">
        <v>188</v>
      </c>
      <c r="B108">
        <v>22260326.3005317</v>
      </c>
    </row>
    <row r="109" spans="1:2" x14ac:dyDescent="0.2">
      <c r="A109" s="1" t="s">
        <v>249</v>
      </c>
      <c r="B109">
        <v>1300400.7338363801</v>
      </c>
    </row>
    <row r="110" spans="1:2" x14ac:dyDescent="0.2">
      <c r="A110" s="1" t="s">
        <v>190</v>
      </c>
      <c r="B110">
        <v>768076.06110179506</v>
      </c>
    </row>
    <row r="111" spans="1:2" x14ac:dyDescent="0.2">
      <c r="A111" s="1" t="s">
        <v>191</v>
      </c>
      <c r="B111">
        <v>27563.445855219699</v>
      </c>
    </row>
    <row r="112" spans="1:2" x14ac:dyDescent="0.2">
      <c r="A112" s="1" t="s">
        <v>250</v>
      </c>
      <c r="B112">
        <v>12243.224658138401</v>
      </c>
    </row>
    <row r="113" spans="1:2" x14ac:dyDescent="0.2">
      <c r="A113" s="1" t="s">
        <v>193</v>
      </c>
      <c r="B113">
        <v>8744.7652230491603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Charlie O'Brien</cp:lastModifiedBy>
  <dcterms:created xsi:type="dcterms:W3CDTF">2022-06-14T14:16:53Z</dcterms:created>
  <dcterms:modified xsi:type="dcterms:W3CDTF">2023-02-28T01:00:56Z</dcterms:modified>
</cp:coreProperties>
</file>