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Table S1" sheetId="1" r:id="rId1"/>
    <sheet name="Table S2-9-20-13" sheetId="2" r:id="rId2"/>
    <sheet name="Table S3" sheetId="3" r:id="rId3"/>
    <sheet name="Table S4_9_20_13" sheetId="4" r:id="rId4"/>
    <sheet name="Table S5" sheetId="5" r:id="rId5"/>
    <sheet name="Table S6" sheetId="6" r:id="rId6"/>
    <sheet name="Table S7" sheetId="7" r:id="rId7"/>
    <sheet name="Table S8 9-17-13" sheetId="8" r:id="rId8"/>
    <sheet name="SJ RB1 Custom Capture" sheetId="9" r:id="rId9"/>
    <sheet name="UPENN RB1 Mutation Analysis  " sheetId="10" r:id="rId10"/>
    <sheet name="Coverage Data WGS" sheetId="11" r:id="rId11"/>
    <sheet name="Chart" sheetId="12" r:id="rId12"/>
  </sheets>
  <externalReferences>
    <externalReference r:id="rId13"/>
  </externalReferences>
  <definedNames>
    <definedName name="_xlnm._FilterDatabase" localSheetId="8" hidden="1">'SJ RB1 Custom Capture'!$B$3:$P$3</definedName>
    <definedName name="Summary" localSheetId="10">'Coverage Data WGS'!#REF!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2" l="1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20" i="5"/>
  <c r="C21" i="5"/>
  <c r="C23" i="5"/>
  <c r="C24" i="5"/>
  <c r="C25" i="5"/>
  <c r="C26" i="5"/>
  <c r="C27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8" i="5"/>
  <c r="C69" i="5"/>
  <c r="C70" i="5"/>
  <c r="C72" i="5"/>
  <c r="C73" i="5"/>
  <c r="C74" i="5"/>
  <c r="C75" i="5"/>
  <c r="C76" i="5"/>
  <c r="C77" i="5"/>
  <c r="C78" i="5"/>
  <c r="C80" i="5"/>
  <c r="C81" i="5"/>
  <c r="C82" i="5"/>
  <c r="C83" i="5"/>
  <c r="C84" i="5"/>
  <c r="C86" i="5"/>
  <c r="C87" i="5"/>
  <c r="C88" i="5"/>
  <c r="C89" i="5"/>
  <c r="C90" i="5"/>
  <c r="C91" i="5"/>
  <c r="C92" i="5"/>
  <c r="C94" i="5"/>
  <c r="C95" i="5"/>
  <c r="C96" i="5"/>
  <c r="C97" i="5"/>
  <c r="C99" i="5"/>
  <c r="C100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E147" i="3"/>
  <c r="F147" i="3"/>
  <c r="E148" i="3"/>
  <c r="F148" i="3"/>
  <c r="E149" i="3"/>
  <c r="F149" i="3"/>
  <c r="E150" i="3"/>
  <c r="F150" i="3"/>
  <c r="E151" i="3"/>
  <c r="F151" i="3"/>
  <c r="E153" i="3"/>
  <c r="F153" i="3"/>
  <c r="E155" i="3"/>
  <c r="F155" i="3"/>
  <c r="E156" i="3"/>
  <c r="F156" i="3"/>
  <c r="E158" i="3"/>
  <c r="F158" i="3"/>
  <c r="E159" i="3"/>
  <c r="F159" i="3"/>
  <c r="E161" i="3"/>
  <c r="F161" i="3"/>
  <c r="E163" i="3"/>
  <c r="F163" i="3"/>
  <c r="E165" i="3"/>
  <c r="F165" i="3"/>
  <c r="E167" i="3"/>
  <c r="F167" i="3"/>
  <c r="E169" i="3"/>
  <c r="F169" i="3"/>
  <c r="E170" i="3"/>
  <c r="F170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1" i="3"/>
  <c r="F181" i="3"/>
  <c r="E182" i="3"/>
  <c r="F182" i="3"/>
  <c r="E184" i="3"/>
  <c r="F184" i="3"/>
  <c r="E186" i="3"/>
  <c r="F186" i="3"/>
  <c r="E187" i="3"/>
  <c r="F187" i="3"/>
  <c r="E189" i="3"/>
  <c r="F189" i="3"/>
  <c r="E191" i="3"/>
  <c r="F191" i="3"/>
  <c r="E193" i="3"/>
  <c r="F193" i="3"/>
  <c r="E195" i="3"/>
  <c r="F195" i="3"/>
  <c r="E197" i="3"/>
  <c r="F197" i="3"/>
  <c r="E198" i="3"/>
  <c r="F198" i="3"/>
  <c r="F4" i="2"/>
  <c r="F5" i="2"/>
  <c r="F6" i="2"/>
  <c r="F7" i="2"/>
  <c r="F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</calcChain>
</file>

<file path=xl/sharedStrings.xml><?xml version="1.0" encoding="utf-8"?>
<sst xmlns="http://schemas.openxmlformats.org/spreadsheetml/2006/main" count="4781" uniqueCount="754">
  <si>
    <t>Supplemental Table 1. Clinical and pathological features of retinoblastoma cohort</t>
  </si>
  <si>
    <t>Sample</t>
  </si>
  <si>
    <t>SNP6 ID</t>
  </si>
  <si>
    <t xml:space="preserve">Gene expression </t>
  </si>
  <si>
    <t>Sex</t>
  </si>
  <si>
    <t>Ethnicity</t>
  </si>
  <si>
    <t>Age (m)</t>
  </si>
  <si>
    <r>
      <t>1</t>
    </r>
    <r>
      <rPr>
        <b/>
        <sz val="10"/>
        <rFont val="Helvetica"/>
      </rPr>
      <t>Stage</t>
    </r>
  </si>
  <si>
    <r>
      <t>2</t>
    </r>
    <r>
      <rPr>
        <b/>
        <sz val="10"/>
        <rFont val="Helvetica"/>
      </rPr>
      <t>Histology</t>
    </r>
  </si>
  <si>
    <r>
      <t>3</t>
    </r>
    <r>
      <rPr>
        <b/>
        <sz val="10"/>
        <rFont val="Helvetica"/>
      </rPr>
      <t>Growth</t>
    </r>
  </si>
  <si>
    <r>
      <t>3</t>
    </r>
    <r>
      <rPr>
        <b/>
        <sz val="10"/>
        <rFont val="Helvetica"/>
      </rPr>
      <t>Invasion</t>
    </r>
  </si>
  <si>
    <r>
      <t>4</t>
    </r>
    <r>
      <rPr>
        <b/>
        <sz val="10"/>
        <rFont val="Helvetica"/>
      </rPr>
      <t>Optic Nerve</t>
    </r>
  </si>
  <si>
    <t>Vitreal Seeds</t>
  </si>
  <si>
    <t>RB1 germline mutation</t>
  </si>
  <si>
    <t>SJRB001</t>
  </si>
  <si>
    <t>MAD682</t>
  </si>
  <si>
    <t>yes</t>
  </si>
  <si>
    <t>M</t>
  </si>
  <si>
    <t>white</t>
  </si>
  <si>
    <t>E, Vb</t>
  </si>
  <si>
    <t>undiff, nec</t>
  </si>
  <si>
    <t>combo</t>
  </si>
  <si>
    <t>Ch++</t>
  </si>
  <si>
    <t>post</t>
  </si>
  <si>
    <t>Y</t>
  </si>
  <si>
    <t>Negative</t>
  </si>
  <si>
    <t>SJRB002</t>
  </si>
  <si>
    <t>MAD684</t>
  </si>
  <si>
    <t>F</t>
  </si>
  <si>
    <t>Vb</t>
  </si>
  <si>
    <t>undiff, FW</t>
  </si>
  <si>
    <t>endo</t>
  </si>
  <si>
    <t>Post</t>
  </si>
  <si>
    <t>SJRB003</t>
  </si>
  <si>
    <t>MAD683</t>
  </si>
  <si>
    <t>black</t>
  </si>
  <si>
    <t>exo</t>
  </si>
  <si>
    <t>Ch, SR</t>
  </si>
  <si>
    <t>ant</t>
  </si>
  <si>
    <t>SJRB004</t>
  </si>
  <si>
    <t>MAD685</t>
  </si>
  <si>
    <t>SR</t>
  </si>
  <si>
    <t>at</t>
  </si>
  <si>
    <t>SJRB005</t>
  </si>
  <si>
    <t>HM0001</t>
  </si>
  <si>
    <t>no</t>
  </si>
  <si>
    <t>D, Vb</t>
  </si>
  <si>
    <t>undiff, HW</t>
  </si>
  <si>
    <t>SJRB006</t>
  </si>
  <si>
    <t>HM0003</t>
  </si>
  <si>
    <t>undiff, fleur</t>
  </si>
  <si>
    <t>N</t>
  </si>
  <si>
    <t>SJRB008</t>
  </si>
  <si>
    <t>HM0006</t>
  </si>
  <si>
    <t>other</t>
  </si>
  <si>
    <t>diff, FW, nec</t>
  </si>
  <si>
    <t>SJRB009</t>
  </si>
  <si>
    <t>HM0008</t>
  </si>
  <si>
    <t>undiff</t>
  </si>
  <si>
    <t>SJRB010</t>
  </si>
  <si>
    <t>HM0010</t>
  </si>
  <si>
    <t>Ch++, I, Sc</t>
  </si>
  <si>
    <t>SJRB011</t>
  </si>
  <si>
    <t>HM0012</t>
  </si>
  <si>
    <t>Va</t>
  </si>
  <si>
    <t>Ch</t>
  </si>
  <si>
    <t>SJRB012</t>
  </si>
  <si>
    <t>HM0014</t>
  </si>
  <si>
    <t>Diff, FW</t>
  </si>
  <si>
    <t>SJRB014</t>
  </si>
  <si>
    <t>HM0016</t>
  </si>
  <si>
    <t>n/a</t>
  </si>
  <si>
    <t>Diff</t>
  </si>
  <si>
    <t>SJRB015</t>
  </si>
  <si>
    <t>HM0018</t>
  </si>
  <si>
    <t>nec</t>
  </si>
  <si>
    <t>SJRB016</t>
  </si>
  <si>
    <t>HM0020</t>
  </si>
  <si>
    <t>3 days</t>
  </si>
  <si>
    <t>Ch++, Sc</t>
  </si>
  <si>
    <t>SJRB017</t>
  </si>
  <si>
    <t>MAD823</t>
  </si>
  <si>
    <t>SJRB019</t>
  </si>
  <si>
    <t>MAD758</t>
  </si>
  <si>
    <t>undiff, HW, FW</t>
  </si>
  <si>
    <t>SJRB020</t>
  </si>
  <si>
    <t>MAD816</t>
  </si>
  <si>
    <t>unknown</t>
  </si>
  <si>
    <t>E, Va</t>
  </si>
  <si>
    <t>diff, HW, FW</t>
  </si>
  <si>
    <t>AC, SR</t>
  </si>
  <si>
    <t>SJRB022</t>
  </si>
  <si>
    <t>MAD824</t>
  </si>
  <si>
    <t>diffuse</t>
  </si>
  <si>
    <t>SJRB024</t>
  </si>
  <si>
    <t>HM0027</t>
  </si>
  <si>
    <t>undiff, fleur, nec</t>
  </si>
  <si>
    <t>SJRB025</t>
  </si>
  <si>
    <t>HM0029</t>
  </si>
  <si>
    <t>FW, HW</t>
  </si>
  <si>
    <t>Positive</t>
  </si>
  <si>
    <t>SJRB027</t>
  </si>
  <si>
    <t>HM0033</t>
  </si>
  <si>
    <t>FW, HW, nec</t>
  </si>
  <si>
    <t>Ch, Sc, AC, I</t>
  </si>
  <si>
    <t>SJRB028</t>
  </si>
  <si>
    <t>HM0035</t>
  </si>
  <si>
    <t>Ch, Sc</t>
  </si>
  <si>
    <t>SJRB029</t>
  </si>
  <si>
    <t>HM0037</t>
  </si>
  <si>
    <t>SJRB030</t>
  </si>
  <si>
    <t>HM0039</t>
  </si>
  <si>
    <t>?</t>
  </si>
  <si>
    <t>SJRB031</t>
  </si>
  <si>
    <t>HM0041</t>
  </si>
  <si>
    <t>min nec</t>
  </si>
  <si>
    <t>SJRB032</t>
  </si>
  <si>
    <t>HM0043</t>
  </si>
  <si>
    <t>partial nec</t>
  </si>
  <si>
    <t>SJRB033</t>
  </si>
  <si>
    <t>HM0045</t>
  </si>
  <si>
    <t xml:space="preserve"> SJRB035 </t>
  </si>
  <si>
    <t>HM0047</t>
  </si>
  <si>
    <t>undiff, FW, HW</t>
  </si>
  <si>
    <t>SJRB036</t>
  </si>
  <si>
    <t>MAD818</t>
  </si>
  <si>
    <t>Ch, SR, CB</t>
  </si>
  <si>
    <t>SJRB037</t>
  </si>
  <si>
    <t>HM0050</t>
  </si>
  <si>
    <t>SJRB038</t>
  </si>
  <si>
    <t>HM0052</t>
  </si>
  <si>
    <t>SJRB039</t>
  </si>
  <si>
    <t>MAD809</t>
  </si>
  <si>
    <t>SJRB042</t>
  </si>
  <si>
    <t>MAD810</t>
  </si>
  <si>
    <t>SJRB043</t>
  </si>
  <si>
    <t>MAD812</t>
  </si>
  <si>
    <t>SJRB044</t>
  </si>
  <si>
    <t>MAD814</t>
  </si>
  <si>
    <t>D, Va</t>
  </si>
  <si>
    <t>SJRB045</t>
  </si>
  <si>
    <t>MAD813</t>
  </si>
  <si>
    <t>diff</t>
  </si>
  <si>
    <t>endo/combo</t>
  </si>
  <si>
    <t xml:space="preserve"> SJRB046 </t>
  </si>
  <si>
    <t>HM0059</t>
  </si>
  <si>
    <t>Other (hispanic)</t>
  </si>
  <si>
    <t>SJRB047</t>
  </si>
  <si>
    <t>HM0061</t>
  </si>
  <si>
    <t>undiff+diff, nec</t>
  </si>
  <si>
    <t>SJRB048</t>
  </si>
  <si>
    <t>HM0063</t>
  </si>
  <si>
    <t>focal nec</t>
  </si>
  <si>
    <t>SJRB050</t>
  </si>
  <si>
    <t>MAD815</t>
  </si>
  <si>
    <t>SJRB052</t>
  </si>
  <si>
    <t>MAD811</t>
  </si>
  <si>
    <t>undiff/diff, FW, nec</t>
  </si>
  <si>
    <t>Ch++, SR</t>
  </si>
  <si>
    <t>SJRB053</t>
  </si>
  <si>
    <t>HM0070</t>
  </si>
  <si>
    <t>SJRB054</t>
  </si>
  <si>
    <t>MAD819</t>
  </si>
  <si>
    <t>SJRB055</t>
  </si>
  <si>
    <t>MAD817</t>
  </si>
  <si>
    <t>SJRB066</t>
  </si>
  <si>
    <t>MAD756</t>
  </si>
  <si>
    <t>undiff/diff, FW, HW</t>
  </si>
  <si>
    <t>UPEN-RB-01</t>
  </si>
  <si>
    <t>MAD965</t>
  </si>
  <si>
    <t>UPEN-RB-03</t>
  </si>
  <si>
    <t>MAD967</t>
  </si>
  <si>
    <t>UPEN-RB-04</t>
  </si>
  <si>
    <t>MAD968</t>
  </si>
  <si>
    <t>no uveal</t>
  </si>
  <si>
    <t>pre</t>
  </si>
  <si>
    <t>UPEN-RB-05</t>
  </si>
  <si>
    <t>MAD969</t>
  </si>
  <si>
    <t>I</t>
  </si>
  <si>
    <t>UPEN-RB-06</t>
  </si>
  <si>
    <t>MAD970</t>
  </si>
  <si>
    <t>Other (native american)</t>
  </si>
  <si>
    <t>UPEN-RB-07</t>
  </si>
  <si>
    <t>MAD971</t>
  </si>
  <si>
    <t>UPEN-RB-08</t>
  </si>
  <si>
    <t>MAD972</t>
  </si>
  <si>
    <t>UPEN-RB-09</t>
  </si>
  <si>
    <t>MAD973</t>
  </si>
  <si>
    <t>UPEN-RB-10</t>
  </si>
  <si>
    <t>MAD974</t>
  </si>
  <si>
    <t>UPEN-RB-11</t>
  </si>
  <si>
    <t>MAD975</t>
  </si>
  <si>
    <t>UPEN-RB-12</t>
  </si>
  <si>
    <t>MAD976</t>
  </si>
  <si>
    <t>UPEN-RB-13</t>
  </si>
  <si>
    <t>MAD977</t>
  </si>
  <si>
    <t>UPEN-RB-14</t>
  </si>
  <si>
    <t>MAD978</t>
  </si>
  <si>
    <t>UPEN-RB-15</t>
  </si>
  <si>
    <t>MAD979</t>
  </si>
  <si>
    <t>UPEN-RB-16</t>
  </si>
  <si>
    <t>MAD980</t>
  </si>
  <si>
    <t>E</t>
  </si>
  <si>
    <t>end</t>
  </si>
  <si>
    <t>UPEN-RB-17</t>
  </si>
  <si>
    <t>MAD981</t>
  </si>
  <si>
    <t>UPEN-RB-18</t>
  </si>
  <si>
    <t>MAD982</t>
  </si>
  <si>
    <t>FW</t>
  </si>
  <si>
    <t>UPEN-RB-19</t>
  </si>
  <si>
    <t>MAD983</t>
  </si>
  <si>
    <t>UPEN-RB-20</t>
  </si>
  <si>
    <t>MAD984</t>
  </si>
  <si>
    <t>UPEN-RB-21</t>
  </si>
  <si>
    <t>MAD985</t>
  </si>
  <si>
    <t>UPEN-RB-22</t>
  </si>
  <si>
    <t>MAD986</t>
  </si>
  <si>
    <t>Other (asian)</t>
  </si>
  <si>
    <t>UPEN-RB-23</t>
  </si>
  <si>
    <t>MAD987</t>
  </si>
  <si>
    <t>mostly undiff</t>
  </si>
  <si>
    <t>UPEN-RB-24</t>
  </si>
  <si>
    <t>MAD988</t>
  </si>
  <si>
    <t>UPEN-RB-25</t>
  </si>
  <si>
    <t>MAD989</t>
  </si>
  <si>
    <t>UPEN-RB-26</t>
  </si>
  <si>
    <t>MAD990</t>
  </si>
  <si>
    <t>UPEN-RB-27</t>
  </si>
  <si>
    <t>MAD991</t>
  </si>
  <si>
    <t>UPEN-RB-28</t>
  </si>
  <si>
    <t>MAD992</t>
  </si>
  <si>
    <t>diff, FW</t>
  </si>
  <si>
    <t>UPEN-RB-29</t>
  </si>
  <si>
    <t>MAD993</t>
  </si>
  <si>
    <t>UPEN-RB-30</t>
  </si>
  <si>
    <t>MAD994</t>
  </si>
  <si>
    <t>UPEN-RB-31</t>
  </si>
  <si>
    <t>MAD995</t>
  </si>
  <si>
    <t>UPEN-RB-32</t>
  </si>
  <si>
    <t>MAD996</t>
  </si>
  <si>
    <t>UPEN-RB-33</t>
  </si>
  <si>
    <t>MAD997</t>
  </si>
  <si>
    <t>UPEN-RB-34</t>
  </si>
  <si>
    <t>MAD998</t>
  </si>
  <si>
    <t>UPEN-RB-35</t>
  </si>
  <si>
    <t>MAD999</t>
  </si>
  <si>
    <t>UPEN-RB-36</t>
  </si>
  <si>
    <t>MD1000</t>
  </si>
  <si>
    <t>UPEN-RB-37</t>
  </si>
  <si>
    <t>MD1001</t>
  </si>
  <si>
    <t>UPEN-RB-38</t>
  </si>
  <si>
    <t>MD1002</t>
  </si>
  <si>
    <t>UPEN-RB-39</t>
  </si>
  <si>
    <t>MD1003</t>
  </si>
  <si>
    <t>UPEN-RB-40</t>
  </si>
  <si>
    <t>MD1004</t>
  </si>
  <si>
    <t>UPEN-RB-41</t>
  </si>
  <si>
    <t>MD1005</t>
  </si>
  <si>
    <t>UPEN-RB-42</t>
  </si>
  <si>
    <t>MD1006</t>
  </si>
  <si>
    <t>UPEN-RB-43</t>
  </si>
  <si>
    <t>MD1007</t>
  </si>
  <si>
    <t>UPEN-RB-44</t>
  </si>
  <si>
    <t>MD1008</t>
  </si>
  <si>
    <t>UPEN-RB-45</t>
  </si>
  <si>
    <t>MD1009</t>
  </si>
  <si>
    <t>UPEN-RB-46</t>
  </si>
  <si>
    <t>MD1010</t>
  </si>
  <si>
    <t>UPEN-RB-47</t>
  </si>
  <si>
    <t>MD1011</t>
  </si>
  <si>
    <t>UPEN-RB-48</t>
  </si>
  <si>
    <t>MD1012</t>
  </si>
  <si>
    <t>UPEN-RB-49</t>
  </si>
  <si>
    <t>MD1013</t>
  </si>
  <si>
    <t>UPEN-RB-50</t>
  </si>
  <si>
    <t>MD1014</t>
  </si>
  <si>
    <r>
      <t>1</t>
    </r>
    <r>
      <rPr>
        <sz val="10"/>
        <rFont val="Helvetica"/>
      </rPr>
      <t xml:space="preserve"> International retinoblastoma stage is listed first and Reese-Ellsworth stage is listed second.</t>
    </r>
  </si>
  <si>
    <r>
      <t>2</t>
    </r>
    <r>
      <rPr>
        <sz val="10"/>
        <rFont val="Helvetica"/>
      </rPr>
      <t xml:space="preserve"> Retinoblastoma growth is characterized as exophytic, endophytic or a  combination of the two.</t>
    </r>
  </si>
  <si>
    <r>
      <t>3</t>
    </r>
    <r>
      <rPr>
        <sz val="10"/>
        <rFont val="Helvetica"/>
      </rPr>
      <t xml:space="preserve"> Anterior chamber (AC), iris (I), ciliary body (CB), choroidal (Ch), massive choroidal (Ch++), subretinal (SR), scleral (Sc) invasion was scored for each sample.</t>
    </r>
  </si>
  <si>
    <r>
      <t>4</t>
    </r>
    <r>
      <rPr>
        <sz val="10"/>
        <rFont val="Helvetica"/>
      </rPr>
      <t xml:space="preserve"> Optic nerve invasion scored as none (N), anterior (ant), at, or posterior (post) to lamina cribosa, or present at cut end of the optic nerve (end)</t>
    </r>
  </si>
  <si>
    <t>"n/a" indicates information is not available</t>
  </si>
  <si>
    <t xml:space="preserve"> irrespective of LOH.</t>
  </si>
  <si>
    <t>2.3 or less than 1.7</t>
  </si>
  <si>
    <r>
      <t>1</t>
    </r>
    <r>
      <rPr>
        <sz val="10"/>
        <color theme="1"/>
        <rFont val="Cambria"/>
      </rPr>
      <t xml:space="preserve"> Total number of gained or lost chromosomes based on copy number greater than </t>
    </r>
  </si>
  <si>
    <t xml:space="preserve">SJRB046 </t>
  </si>
  <si>
    <t xml:space="preserve">SJRB035 </t>
  </si>
  <si>
    <r>
      <t>1</t>
    </r>
    <r>
      <rPr>
        <b/>
        <sz val="10"/>
        <color theme="1"/>
        <rFont val="Helvetica"/>
      </rPr>
      <t xml:space="preserve">Total </t>
    </r>
  </si>
  <si>
    <t>Loss with LOH</t>
  </si>
  <si>
    <t>Loss</t>
  </si>
  <si>
    <t xml:space="preserve">Gain </t>
  </si>
  <si>
    <t>SNP ID</t>
  </si>
  <si>
    <t xml:space="preserve">Sample </t>
  </si>
  <si>
    <t>Table S2:  Summary of whole chromosome gains and losses per sample</t>
  </si>
  <si>
    <t>"gain" = absolute copy number greater than 2.0</t>
  </si>
  <si>
    <t>"loss" = absolute copy number less than 2.0</t>
  </si>
  <si>
    <t>X</t>
  </si>
  <si>
    <t xml:space="preserve">gain </t>
  </si>
  <si>
    <t>loss</t>
  </si>
  <si>
    <t>gain</t>
  </si>
  <si>
    <t>SJRB046</t>
  </si>
  <si>
    <t>mad810</t>
  </si>
  <si>
    <t>mad809</t>
  </si>
  <si>
    <t>mad818</t>
  </si>
  <si>
    <t>mad823</t>
  </si>
  <si>
    <t>mad685</t>
  </si>
  <si>
    <t>mad683</t>
  </si>
  <si>
    <t>Change</t>
  </si>
  <si>
    <t>Absolute CN</t>
  </si>
  <si>
    <t>Seg. mean</t>
  </si>
  <si>
    <t>Chromosome</t>
  </si>
  <si>
    <t>Table S3:  Individual whole chromosome gains and losses per sample</t>
  </si>
  <si>
    <t>Yp</t>
  </si>
  <si>
    <t>20q</t>
  </si>
  <si>
    <t>20p</t>
  </si>
  <si>
    <t>18q</t>
  </si>
  <si>
    <t>18p</t>
  </si>
  <si>
    <t>17q</t>
  </si>
  <si>
    <t>17p</t>
  </si>
  <si>
    <t>16q</t>
  </si>
  <si>
    <t>16p</t>
  </si>
  <si>
    <t>12p</t>
  </si>
  <si>
    <t>11p</t>
  </si>
  <si>
    <t>10p</t>
  </si>
  <si>
    <t>9q</t>
  </si>
  <si>
    <t>8q</t>
  </si>
  <si>
    <t>8p</t>
  </si>
  <si>
    <t>7q</t>
  </si>
  <si>
    <t>6q</t>
  </si>
  <si>
    <t>6p</t>
  </si>
  <si>
    <t>5q</t>
  </si>
  <si>
    <t>5p</t>
  </si>
  <si>
    <t>3q</t>
  </si>
  <si>
    <t>2q</t>
  </si>
  <si>
    <t>2p</t>
  </si>
  <si>
    <t>1q</t>
  </si>
  <si>
    <t>1p</t>
  </si>
  <si>
    <t>%</t>
  </si>
  <si>
    <t># of tumors</t>
  </si>
  <si>
    <t>Chromosome arm</t>
  </si>
  <si>
    <t>Table S4: Whole chromosome arm gains and losses in retinoblastoma</t>
  </si>
  <si>
    <t xml:space="preserve">Total samples with &lt; 2 lesions: </t>
  </si>
  <si>
    <t>Average number of lesions/sample:</t>
  </si>
  <si>
    <t>Total large</t>
  </si>
  <si>
    <t>Table S5:  Summary of regional chromosomal (&gt;3Mb) changes per sample</t>
  </si>
  <si>
    <t>mad756</t>
  </si>
  <si>
    <t>mad819</t>
  </si>
  <si>
    <t>mad811</t>
  </si>
  <si>
    <t>mad815</t>
  </si>
  <si>
    <t>mad813</t>
  </si>
  <si>
    <t>mad814</t>
  </si>
  <si>
    <t>mad812</t>
  </si>
  <si>
    <t>mad824</t>
  </si>
  <si>
    <t>mad816</t>
  </si>
  <si>
    <t>mad758</t>
  </si>
  <si>
    <t>mad684</t>
  </si>
  <si>
    <t>mad682</t>
  </si>
  <si>
    <t># of genes in the segment</t>
  </si>
  <si>
    <t>change</t>
  </si>
  <si>
    <t>absolute CN</t>
  </si>
  <si>
    <t>seg.mean</t>
  </si>
  <si>
    <t>num.mark</t>
  </si>
  <si>
    <t>size</t>
  </si>
  <si>
    <t>loc.end</t>
  </si>
  <si>
    <t>loc.start</t>
  </si>
  <si>
    <t>chrom</t>
  </si>
  <si>
    <t>Table S6:  Regional chromosomal (3Mb&lt;) gains and losses in retinoblastomas</t>
  </si>
  <si>
    <t>q24.1</t>
  </si>
  <si>
    <t>chr16</t>
  </si>
  <si>
    <t>NM_001861</t>
  </si>
  <si>
    <t>cytochrome c oxidase subunit IV isoform 1</t>
  </si>
  <si>
    <t>COX4I1</t>
  </si>
  <si>
    <t>213758_at</t>
  </si>
  <si>
    <t>p24.3</t>
  </si>
  <si>
    <t>chr6</t>
  </si>
  <si>
    <t>NM_152551</t>
  </si>
  <si>
    <t>small nuclear ribonucleoprotein 48kDa (U11/U12)</t>
  </si>
  <si>
    <t>SNRNP48</t>
  </si>
  <si>
    <t>1553274_a_at</t>
  </si>
  <si>
    <t>p21.2</t>
  </si>
  <si>
    <t>NM_018322</t>
  </si>
  <si>
    <t>chromosome 6 open reading frame 64</t>
  </si>
  <si>
    <t>C6orf64</t>
  </si>
  <si>
    <t>222741_s_at</t>
  </si>
  <si>
    <t>p21.33</t>
  </si>
  <si>
    <t>NR_024052 /// NR_024053</t>
  </si>
  <si>
    <t>HLA complex group 18</t>
  </si>
  <si>
    <t>HCG18</t>
  </si>
  <si>
    <t>242618_at</t>
  </si>
  <si>
    <t>p12.1</t>
  </si>
  <si>
    <t>NM_016277 /// NM_183227</t>
  </si>
  <si>
    <t>RAB23, member RAS oncogene family</t>
  </si>
  <si>
    <t>RAB23</t>
  </si>
  <si>
    <t>223463_at</t>
  </si>
  <si>
    <t>FDR</t>
  </si>
  <si>
    <t>bonferroni</t>
  </si>
  <si>
    <t>p value</t>
  </si>
  <si>
    <t>logratio                         (gain or loss vs. diploid)</t>
  </si>
  <si>
    <t>foldchange                 (gain or loss vs. diploid)</t>
  </si>
  <si>
    <t>Gain Mean</t>
  </si>
  <si>
    <t>Diploid Mean</t>
  </si>
  <si>
    <t>Cytoband</t>
  </si>
  <si>
    <t xml:space="preserve">Chromosome </t>
  </si>
  <si>
    <t>Ref Seq ID</t>
  </si>
  <si>
    <t>Gene Title</t>
  </si>
  <si>
    <t>Gene Symbol</t>
  </si>
  <si>
    <t>Probe ID</t>
  </si>
  <si>
    <t>Supplemental Table 7: Differentially expressed genes in tumors with chromosome arm gains/losses</t>
  </si>
  <si>
    <t>total # of gene in the segment</t>
  </si>
  <si>
    <t>Supplemental table 8: Focal gains and losses (&lt;3Mb) in retinoblastomas</t>
  </si>
  <si>
    <t>-- represents no mutations found in sample</t>
  </si>
  <si>
    <t xml:space="preserve">* represents a stop codon </t>
  </si>
  <si>
    <t>TTTTTTTTTTTTTTACTGTT[C/T]TTCCTCAGACATTCAAACGT</t>
  </si>
  <si>
    <t>T</t>
  </si>
  <si>
    <t>C</t>
  </si>
  <si>
    <t>NM_000321</t>
  </si>
  <si>
    <t>T738_E22splice_region</t>
  </si>
  <si>
    <t>splice_region</t>
  </si>
  <si>
    <t>germline</t>
  </si>
  <si>
    <t>chr13</t>
  </si>
  <si>
    <t>RB1</t>
  </si>
  <si>
    <t>TTTTTTACTGTTCTTCCTCA[G/A]ACATTCAAACGTGTTTTGAT</t>
  </si>
  <si>
    <t>A</t>
  </si>
  <si>
    <t>G</t>
  </si>
  <si>
    <t>T738_E22splice</t>
  </si>
  <si>
    <t>splice</t>
  </si>
  <si>
    <t>TGGTGAATCATTCGGGGTGA[G/A]TATTTTCTTTCTATGAAATA</t>
  </si>
  <si>
    <t>G840_E24splice_region</t>
  </si>
  <si>
    <t>somatic</t>
  </si>
  <si>
    <t>--</t>
  </si>
  <si>
    <t>no mutation</t>
  </si>
  <si>
    <t>RB1    </t>
  </si>
  <si>
    <t>GTTCACCTCGAACACCCAGG[C/T]GAGGTCAGAACAGGAGTGCA</t>
  </si>
  <si>
    <t>R255*</t>
  </si>
  <si>
    <t>nonsense</t>
  </si>
  <si>
    <t>SJRB051</t>
  </si>
  <si>
    <t>TTCTTTTTGTTTGTTTGTAG[C/T]GATACAAACTTGGAGTTCGC        </t>
  </si>
  <si>
    <t>T             </t>
  </si>
  <si>
    <t>C            </t>
  </si>
  <si>
    <t>NM_000321       </t>
  </si>
  <si>
    <t>R445*   </t>
  </si>
  <si>
    <t>nonsense           </t>
  </si>
  <si>
    <t>SJRB049               </t>
  </si>
  <si>
    <t>TCAGACTGATTCTATAGACA[G/T]GTATTGCACATGGTATATTT</t>
  </si>
  <si>
    <t>S350I</t>
  </si>
  <si>
    <t>missense</t>
  </si>
  <si>
    <t>ACCAACAAAA(A&gt;-)TGACTCCAAG</t>
  </si>
  <si>
    <t>A-</t>
  </si>
  <si>
    <t>M825fs</t>
  </si>
  <si>
    <t>frameshift</t>
  </si>
  <si>
    <t>GTATGCTTCCACCAGGGTAG[G/A]TCAAAAGTATCCTTTGATTG</t>
  </si>
  <si>
    <t>R775_E22splice_region</t>
  </si>
  <si>
    <t>TGTATCGGCTAGCCTATCTC[C/T]GGCTAAATACACTTTGTGAA</t>
  </si>
  <si>
    <t>R661W</t>
  </si>
  <si>
    <t>TTGAAACACAGAGAACACCA[C/T]GAAAAAGTAACCTTGATGAA</t>
  </si>
  <si>
    <t>R358*</t>
  </si>
  <si>
    <t>CACCAATACCTCACATTCCT[C/T]GAAGCCCTTACAAGTTTCCT</t>
  </si>
  <si>
    <t>R787*</t>
  </si>
  <si>
    <t>CTGAATGACA(ACA&gt;---)TTTTTCATAT</t>
  </si>
  <si>
    <t>-</t>
  </si>
  <si>
    <t>ACA</t>
  </si>
  <si>
    <t>N480_I481&gt;I</t>
  </si>
  <si>
    <t>proteinDel</t>
  </si>
  <si>
    <t>AAATGATAAAACATTTAGAA[C/T]GATGTGAACATCGAATCATG</t>
  </si>
  <si>
    <t>R552*</t>
  </si>
  <si>
    <t>AGGTTGAAAATCTTTCTAAA[C/T]GATACGAAGAAATTTATCTT</t>
  </si>
  <si>
    <t>R320*</t>
  </si>
  <si>
    <t>TCTATAACTCGGTCTTCATG[C/T]AGAGACTGAAAACAAATATT</t>
  </si>
  <si>
    <t>Q762*</t>
  </si>
  <si>
    <t>ACATCTAATGGACTTCCAGA[G/A]GTAATCTGAAAGGAAATTTA</t>
  </si>
  <si>
    <t>E313E</t>
  </si>
  <si>
    <t>ATTTAGAACGATGTGAACAT[C/T]GAATCATGGAATCCCTTGCA</t>
  </si>
  <si>
    <t>R556*</t>
  </si>
  <si>
    <t>TGGTTAACTT(GGGAGAAAGTT&gt;-----------)TCATCTGTGG</t>
  </si>
  <si>
    <t>GGGAGAAAGTT</t>
  </si>
  <si>
    <t>W78_V81fs</t>
  </si>
  <si>
    <t>SJRB035</t>
  </si>
  <si>
    <t>ATTCCTGGAGGGAACATCTA[TATT/-]TCACCCCTGAAGAGTCCATA</t>
  </si>
  <si>
    <t>TATT</t>
  </si>
  <si>
    <t>I804*</t>
  </si>
  <si>
    <t>AATTCCTCCACACACTCCAG[T/G]TAGGTATGAATTTTCCTACT</t>
  </si>
  <si>
    <t>V375G</t>
  </si>
  <si>
    <t>ATCAAAGGAC(C&gt;-)GAGAAGGACC</t>
  </si>
  <si>
    <t>R579fs</t>
  </si>
  <si>
    <t>AATCACACTGCAGCAGATAT[G/A]TAAGCAAAATATATGTTATG</t>
  </si>
  <si>
    <t>M605I</t>
  </si>
  <si>
    <t>TTCTGTTTTTACCTCCTAAA[G/T]AACTGCACAGTGAATCCAAA</t>
  </si>
  <si>
    <t>N406_E13splice</t>
  </si>
  <si>
    <t>TTATTAAACAATCAAAGGAC[C/T]GAGAAGGACCAACTGATCAC</t>
  </si>
  <si>
    <t>R579*</t>
  </si>
  <si>
    <t>AATCATGGAATCCCTTGCAT[G/A]GCTCTCAGTAAGTAGCTAAA</t>
  </si>
  <si>
    <t>W563*</t>
  </si>
  <si>
    <t>AGTATGCTTC(C&gt;-)ACCAGGGTAG</t>
  </si>
  <si>
    <t>S773fs</t>
  </si>
  <si>
    <t>TTGGAGTTCGCTTGTATTAC[C/T]GAGTAATGGAATCCATGCTT</t>
  </si>
  <si>
    <t>R455*</t>
  </si>
  <si>
    <t>TAATTTTTCTTATTCCCACA[G/A]TGTATCGGCTAGCCTATCTC</t>
  </si>
  <si>
    <t>V654_E20splice</t>
  </si>
  <si>
    <t>SJRB026</t>
  </si>
  <si>
    <t>TCACTGTTTTATAAAAAAGG[T/G]TAGTAGATGATTATTTTCAA</t>
  </si>
  <si>
    <t>V654_E19splice</t>
  </si>
  <si>
    <t>TCATTCGGGG(-&gt;G)TGAGTATTTT</t>
  </si>
  <si>
    <t>G840_E24splice</t>
  </si>
  <si>
    <t>CTACTGCAAATGCAGAGACA[C/T]AAGCAACCTCAGCCTTCCAG</t>
  </si>
  <si>
    <t>Q631*</t>
  </si>
  <si>
    <t>CACCAATACCTCACATTCCT[C/T]GAAGCCCTTACAAGTTTCCT      </t>
  </si>
  <si>
    <t>T      </t>
  </si>
  <si>
    <t>C      </t>
  </si>
  <si>
    <t>NM_000321      </t>
  </si>
  <si>
    <t>R787*  </t>
  </si>
  <si>
    <t> nonsense       </t>
  </si>
  <si>
    <t>AGAATTAGAACATATCATCT[G/A]GACCCTTTTCCAGCACACCC</t>
  </si>
  <si>
    <t>W681*</t>
  </si>
  <si>
    <t>AACAATCAAAGGACCGAGAA[G/T]GACCAACTGATCACCTTGAA</t>
  </si>
  <si>
    <t>G581*</t>
  </si>
  <si>
    <t>ATATCATCTGGACCCTTTTC[C/T]AGCACACCCTGCAGAATGAG</t>
  </si>
  <si>
    <t>Q685*</t>
  </si>
  <si>
    <t>ACTTTTTTTTTTCATTTTTA[G/A]GAAGTACATCTCAGAATCTT          </t>
  </si>
  <si>
    <t>A            </t>
  </si>
  <si>
    <t>G            </t>
  </si>
  <si>
    <t>R500_E17splice</t>
  </si>
  <si>
    <t>splice    </t>
  </si>
  <si>
    <t>chr13    </t>
  </si>
  <si>
    <t>RB1       </t>
  </si>
  <si>
    <t>SJRB005               </t>
  </si>
  <si>
    <t>GAAAAACATAGAAATCAGGT[A/C]AAGTTTCTTGTATAAATATA</t>
  </si>
  <si>
    <t>S127_E3splice_region</t>
  </si>
  <si>
    <t>Flanking</t>
  </si>
  <si>
    <t>MutantAllele</t>
  </si>
  <si>
    <t>ReferenceAllele</t>
  </si>
  <si>
    <t>#Total_In_Normal</t>
  </si>
  <si>
    <t>#Mutant_In_Normal</t>
  </si>
  <si>
    <t>#Total_In_Tumor</t>
  </si>
  <si>
    <t>#Mutant_In_Tumor</t>
  </si>
  <si>
    <t>mRNA_acc</t>
  </si>
  <si>
    <t>ProteinGI</t>
  </si>
  <si>
    <t>AAChange</t>
  </si>
  <si>
    <t>Class</t>
  </si>
  <si>
    <t>HG19_Position</t>
  </si>
  <si>
    <t>State</t>
  </si>
  <si>
    <t>Chr</t>
  </si>
  <si>
    <t>Gene</t>
  </si>
  <si>
    <t>Table S9: RB1 Genotype in St. Jude and UPENN Retinoblastoma Cohorts</t>
  </si>
  <si>
    <t>hemizygous</t>
  </si>
  <si>
    <t>Hemi Nonsense</t>
  </si>
  <si>
    <t>not in blood</t>
  </si>
  <si>
    <t>p.Arg320X</t>
  </si>
  <si>
    <t>g.64348C/T</t>
  </si>
  <si>
    <t>UPENN-RB-50</t>
  </si>
  <si>
    <t>2 heterozygous and del of exon 1</t>
  </si>
  <si>
    <t>Nonsense and In/del and exon 1 del</t>
  </si>
  <si>
    <t>intron 1 del compared tumor to blood, no mutations in blood</t>
  </si>
  <si>
    <t>exon 1 del (LOH OF PM)</t>
  </si>
  <si>
    <t>p.Leu647PhefsX4</t>
  </si>
  <si>
    <t>g.153332_153333delCT</t>
  </si>
  <si>
    <t>p.Arg255X</t>
  </si>
  <si>
    <t>g.59695C/T</t>
  </si>
  <si>
    <t>UPENN-RB-49</t>
  </si>
  <si>
    <t>two Heterozygous</t>
  </si>
  <si>
    <t>two nonsense</t>
  </si>
  <si>
    <t>variant 3 in blood</t>
  </si>
  <si>
    <t>p.Lys154Lys</t>
  </si>
  <si>
    <t>g.42007G/A</t>
  </si>
  <si>
    <t>p.Lys574X</t>
  </si>
  <si>
    <t>g.150022A/T</t>
  </si>
  <si>
    <t>p.Arg319X</t>
  </si>
  <si>
    <t>UPENN-RB-48</t>
  </si>
  <si>
    <t>Two In/dels</t>
  </si>
  <si>
    <t>p.Asn295LysfsX14</t>
  </si>
  <si>
    <t>g.61752insA</t>
  </si>
  <si>
    <t>p.Arg73GlufsX3</t>
  </si>
  <si>
    <t>g.5503delA</t>
  </si>
  <si>
    <t>UPENN-RB-47</t>
  </si>
  <si>
    <t>p.Ser149X</t>
  </si>
  <si>
    <t>g.41991C/G</t>
  </si>
  <si>
    <t>UPENN-RB-46</t>
  </si>
  <si>
    <t>LOH in RB only</t>
  </si>
  <si>
    <t>LOH only (missing second hit)</t>
  </si>
  <si>
    <t>UPENN-RB-45</t>
  </si>
  <si>
    <t>hetero and exon 1 DUP</t>
  </si>
  <si>
    <t>Nonsense and exonic Dup</t>
  </si>
  <si>
    <t>neither</t>
  </si>
  <si>
    <t>exon 1 DUP</t>
  </si>
  <si>
    <t>p.Arg455X</t>
  </si>
  <si>
    <t>g.76460C/T</t>
  </si>
  <si>
    <t>UPENN-RB-44</t>
  </si>
  <si>
    <t>two Heterozygous, one variant, variant is in the blood</t>
  </si>
  <si>
    <t>two nonsense, one silent</t>
  </si>
  <si>
    <t>mutation 2 and variant 3 are in blood</t>
  </si>
  <si>
    <t>p.Cys590Cys</t>
  </si>
  <si>
    <t>g.150072T/C</t>
  </si>
  <si>
    <t>p.Glu313X</t>
  </si>
  <si>
    <t>g.61805G/T</t>
  </si>
  <si>
    <t>p.Arg251X</t>
  </si>
  <si>
    <t>g.59683C/T</t>
  </si>
  <si>
    <t>UPENN-RB-43</t>
  </si>
  <si>
    <t>Nosense and splice</t>
  </si>
  <si>
    <t>g.76470C/T</t>
  </si>
  <si>
    <t>g.70330(+1)G/A</t>
  </si>
  <si>
    <t>i12</t>
  </si>
  <si>
    <t>UPENN-RB-42</t>
  </si>
  <si>
    <t>homozygous deletion on RB1</t>
  </si>
  <si>
    <t>Homozygous Del of RB1</t>
  </si>
  <si>
    <t>homo 1-27 DEL</t>
  </si>
  <si>
    <t>UPENN-RB-41</t>
  </si>
  <si>
    <t>methylation only</t>
  </si>
  <si>
    <t>Intermediate Methylation (missing second hit)</t>
  </si>
  <si>
    <t>na</t>
  </si>
  <si>
    <t>UPENN-RB-40</t>
  </si>
  <si>
    <t>Hemi In/Del</t>
  </si>
  <si>
    <t>p.Ile172IlefsX1</t>
  </si>
  <si>
    <t>g.44682_44685del4</t>
  </si>
  <si>
    <t>UPENN-RB-39</t>
  </si>
  <si>
    <t>Hemi Missense</t>
  </si>
  <si>
    <t>present in blood</t>
  </si>
  <si>
    <t>p.Ala525Gly</t>
  </si>
  <si>
    <t>g.78158C/G</t>
  </si>
  <si>
    <t>UPENN-RB-38</t>
  </si>
  <si>
    <t>Hemi Splice</t>
  </si>
  <si>
    <t>UPENN-RB-37</t>
  </si>
  <si>
    <t>methylation and LOH</t>
  </si>
  <si>
    <t>LOH and Methylation 99%</t>
  </si>
  <si>
    <t>UPENN-RB-36</t>
  </si>
  <si>
    <t>one heterozygous, also found in blood</t>
  </si>
  <si>
    <t>one missense, germline (missing second hit)</t>
  </si>
  <si>
    <t>p.Arg661Trp</t>
  </si>
  <si>
    <t>g.156713C/T</t>
  </si>
  <si>
    <t>UPENN-RB-35</t>
  </si>
  <si>
    <t>p.Ser567Leu</t>
  </si>
  <si>
    <t>g.150002C/T</t>
  </si>
  <si>
    <t>UPENN-RB-34</t>
  </si>
  <si>
    <t>g.76426G/A</t>
  </si>
  <si>
    <t>i13</t>
  </si>
  <si>
    <t>UPENN-RB-33</t>
  </si>
  <si>
    <t>Nonsense and In/del</t>
  </si>
  <si>
    <t>g.49813delTGCT</t>
  </si>
  <si>
    <t>UPENN-RB-32</t>
  </si>
  <si>
    <t>deletion ex3-20 only</t>
  </si>
  <si>
    <t>heterozygous Exonic deletion (missing second hit)</t>
  </si>
  <si>
    <t>not in blood (blood polymorphic and tumor is not)</t>
  </si>
  <si>
    <t>heterozygous exon 3-20 DEL</t>
  </si>
  <si>
    <t>UPENN-RB-31</t>
  </si>
  <si>
    <t>UPENN-RB-30</t>
  </si>
  <si>
    <t>Hemi SILENT</t>
  </si>
  <si>
    <t>p.Ile369Ile</t>
  </si>
  <si>
    <t>g.65421T/C</t>
  </si>
  <si>
    <t>UPENN-RB-29</t>
  </si>
  <si>
    <t>not in blood (neither)</t>
  </si>
  <si>
    <t>p.Gln637X</t>
  </si>
  <si>
    <t>g.1553302C/T</t>
  </si>
  <si>
    <t>p.Asp109X</t>
  </si>
  <si>
    <t>g.39486_39487delGT</t>
  </si>
  <si>
    <t>UPENN-RB-28</t>
  </si>
  <si>
    <t>UPENN-RB-27</t>
  </si>
  <si>
    <t>one nonsense &amp; Intermediate methylation</t>
  </si>
  <si>
    <t>p.Arg787X</t>
  </si>
  <si>
    <t>g.162237C/T</t>
  </si>
  <si>
    <t>UPENN-RB-26</t>
  </si>
  <si>
    <t>p.Gln575X</t>
  </si>
  <si>
    <t>g.150025C/T</t>
  </si>
  <si>
    <t>p.Arg467X</t>
  </si>
  <si>
    <t>g.76898C/T</t>
  </si>
  <si>
    <t>UPENN-RB-25</t>
  </si>
  <si>
    <t>UPENN-RB-24</t>
  </si>
  <si>
    <t>mutation 1 in blood</t>
  </si>
  <si>
    <t>p.Arg358X</t>
  </si>
  <si>
    <t>g.65386C/T</t>
  </si>
  <si>
    <t>UPENN-RB-23</t>
  </si>
  <si>
    <t>UPENN-RB-22</t>
  </si>
  <si>
    <t>g.65386</t>
  </si>
  <si>
    <t>UPENN-RB-21</t>
  </si>
  <si>
    <t>in/del and splice</t>
  </si>
  <si>
    <t>g.70330(-1)G/A</t>
  </si>
  <si>
    <t>p.Gln383ProfsX11</t>
  </si>
  <si>
    <t>g.70262insC</t>
  </si>
  <si>
    <t>UPENN-RB-20</t>
  </si>
  <si>
    <t>p.Gln384AsnfsX1</t>
  </si>
  <si>
    <t>g.70264delC</t>
  </si>
  <si>
    <t>UPENN-RB-19</t>
  </si>
  <si>
    <t>UPENN-RB-18</t>
  </si>
  <si>
    <t>hemizygous, splice site in blood</t>
  </si>
  <si>
    <t>g.5422(-2)A/G</t>
  </si>
  <si>
    <t>i1</t>
  </si>
  <si>
    <t>UPENN-RB-17</t>
  </si>
  <si>
    <t>p.Asp566IlefsX44</t>
  </si>
  <si>
    <t>g.78279_78282delAGTA</t>
  </si>
  <si>
    <t>p.Glu137X</t>
  </si>
  <si>
    <t>g.41954G/T</t>
  </si>
  <si>
    <t>UPENN-RB-16</t>
  </si>
  <si>
    <t>p.Tyr749X</t>
  </si>
  <si>
    <t>g.162032T/A</t>
  </si>
  <si>
    <t>UPENN-RB-15</t>
  </si>
  <si>
    <t>g.153358(+5)G/A</t>
  </si>
  <si>
    <t>i19</t>
  </si>
  <si>
    <t>UPENN-RB-14</t>
  </si>
  <si>
    <t>g.76490(+4) A/G</t>
  </si>
  <si>
    <t>i14</t>
  </si>
  <si>
    <t>UPENN-RB-13</t>
  </si>
  <si>
    <t>three Heterozygous, misense in germline</t>
  </si>
  <si>
    <t>Nonsense, misense and In/del</t>
  </si>
  <si>
    <t>3rd mutation in blood, other 2 not</t>
  </si>
  <si>
    <t>p.Arg798Trp</t>
  </si>
  <si>
    <t>g.162270C/T</t>
  </si>
  <si>
    <t>p.Ser360ValfsX6</t>
  </si>
  <si>
    <t>g.65392delA</t>
  </si>
  <si>
    <t>UPENN-RB-12</t>
  </si>
  <si>
    <t>UPENN-RB-11</t>
  </si>
  <si>
    <t>g.156839 (+1)G/C</t>
  </si>
  <si>
    <t>i 20</t>
  </si>
  <si>
    <t>UPENN-RB-10</t>
  </si>
  <si>
    <t>UPENN-RB-09</t>
  </si>
  <si>
    <t>p.Leu662Pro</t>
  </si>
  <si>
    <t>g.156717C/T</t>
  </si>
  <si>
    <t>UPENN-RB-08</t>
  </si>
  <si>
    <t>No mutations in RB1</t>
  </si>
  <si>
    <t>NONE (missing both hits)</t>
  </si>
  <si>
    <t>UPENN-RB-07</t>
  </si>
  <si>
    <t>one heterozygous</t>
  </si>
  <si>
    <t>one nonsense (missing second hit)</t>
  </si>
  <si>
    <t>UPENN-RB-06</t>
  </si>
  <si>
    <t>UPENN-RB-05</t>
  </si>
  <si>
    <t>UPENN-RB-04</t>
  </si>
  <si>
    <t>Two exonic deletions (complex)</t>
  </si>
  <si>
    <t>one heterzygous del, one homozygous deletion</t>
  </si>
  <si>
    <t>DEL 1-17 and homo del 18-27</t>
  </si>
  <si>
    <t>UPENN-RB-03</t>
  </si>
  <si>
    <t>UPENN-RB-02</t>
  </si>
  <si>
    <t>p.Trp681X</t>
  </si>
  <si>
    <t>g.156833G/A</t>
  </si>
  <si>
    <t>UPENN-RB-01</t>
  </si>
  <si>
    <t>Germline mutation</t>
  </si>
  <si>
    <t>Protein change</t>
  </si>
  <si>
    <t>Nucleotide change</t>
  </si>
  <si>
    <t>Exon</t>
  </si>
  <si>
    <t>Point Mutation 3</t>
  </si>
  <si>
    <t>Meth</t>
  </si>
  <si>
    <t>LOH</t>
  </si>
  <si>
    <t>Point Mutation 2</t>
  </si>
  <si>
    <t>Point Mutation 1</t>
  </si>
  <si>
    <t>Total number of identified mutations</t>
  </si>
  <si>
    <t>D</t>
  </si>
  <si>
    <t>% SNP Detection</t>
  </si>
  <si>
    <t>% Coding bases covered</t>
  </si>
  <si>
    <t>% Exonic bases covered</t>
  </si>
  <si>
    <t>% Genomic bases covered</t>
  </si>
  <si>
    <t xml:space="preserve">Exon Coverage </t>
  </si>
  <si>
    <t>Haploid Coverage</t>
  </si>
  <si>
    <t>Genome Coverage</t>
  </si>
  <si>
    <t>Nucleotides Sequenced</t>
  </si>
  <si>
    <t>% Reads Mapped</t>
  </si>
  <si>
    <t>Lanes</t>
  </si>
  <si>
    <t>Germline/Diagnosis</t>
  </si>
  <si>
    <t>Patient</t>
  </si>
  <si>
    <t>Supplemental Table 10: Genome Coverage for Ten Retinoblastomas and Matched Germline</t>
  </si>
  <si>
    <t>WGS % of exonic bases &gt;=20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</si>
</sst>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Helvetica"/>
    </font>
    <font>
      <b/>
      <sz val="10"/>
      <name val="Helvetica"/>
    </font>
    <font>
      <b/>
      <vertAlign val="superscript"/>
      <sz val="10"/>
      <name val="Helvetica"/>
    </font>
    <font>
      <sz val="10"/>
      <name val="Helvetica"/>
    </font>
    <font>
      <vertAlign val="superscript"/>
      <sz val="10"/>
      <name val="Helvetica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mbria"/>
    </font>
    <font>
      <sz val="10"/>
      <color theme="1"/>
      <name val="Cambria"/>
    </font>
    <font>
      <sz val="10"/>
      <color theme="1"/>
      <name val="Helvetica"/>
    </font>
    <font>
      <sz val="10"/>
      <color rgb="FF000000"/>
      <name val="Helvetica"/>
    </font>
    <font>
      <b/>
      <vertAlign val="superscript"/>
      <sz val="10"/>
      <color theme="1"/>
      <name val="Helvetica"/>
    </font>
    <font>
      <b/>
      <sz val="10"/>
      <color theme="1"/>
      <name val="Helvetica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10"/>
      <color rgb="FF000000"/>
      <name val="Helvetica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0"/>
      <color theme="1"/>
      <name val="Calibri"/>
      <family val="2"/>
      <scheme val="minor"/>
    </font>
    <font>
      <sz val="10"/>
      <color indexed="206"/>
      <name val="Helvetica"/>
    </font>
    <font>
      <sz val="12"/>
      <name val="Helvetica"/>
    </font>
    <font>
      <sz val="12"/>
      <color rgb="FFFF0000"/>
      <name val="Helvetica"/>
    </font>
    <font>
      <b/>
      <sz val="12"/>
      <color theme="1"/>
      <name val="Helvetica"/>
    </font>
    <font>
      <sz val="14"/>
      <color indexed="8"/>
      <name val="Calibri"/>
      <family val="2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10"/>
      <name val="Helvetica"/>
    </font>
    <font>
      <sz val="14"/>
      <color indexed="10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Fill="1" applyBorder="1" applyAlignment="1">
      <alignment horizontal="center"/>
    </xf>
    <xf numFmtId="0" fontId="0" fillId="0" borderId="2" xfId="0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5" fillId="0" borderId="0" xfId="0" applyFont="1" applyFill="1" applyBorder="1"/>
    <xf numFmtId="0" fontId="5" fillId="0" borderId="0" xfId="0" applyFont="1" applyFill="1" applyBorder="1"/>
    <xf numFmtId="0" fontId="16" fillId="0" borderId="0" xfId="0" applyFont="1" applyFill="1" applyBorder="1"/>
    <xf numFmtId="0" fontId="12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/>
    <xf numFmtId="0" fontId="16" fillId="0" borderId="2" xfId="0" applyFont="1" applyFill="1" applyBorder="1"/>
    <xf numFmtId="0" fontId="16" fillId="0" borderId="0" xfId="0" applyFont="1" applyFill="1"/>
    <xf numFmtId="2" fontId="12" fillId="0" borderId="0" xfId="0" applyNumberFormat="1" applyFont="1" applyFill="1" applyAlignment="1">
      <alignment horizontal="center"/>
    </xf>
    <xf numFmtId="0" fontId="17" fillId="0" borderId="0" xfId="0" applyFont="1" applyFill="1" applyBorder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6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0" applyFont="1"/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/>
    <xf numFmtId="0" fontId="18" fillId="0" borderId="1" xfId="0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0" fontId="18" fillId="0" borderId="1" xfId="0" applyFont="1" applyFill="1" applyBorder="1"/>
    <xf numFmtId="0" fontId="20" fillId="0" borderId="0" xfId="0" applyFont="1"/>
    <xf numFmtId="164" fontId="11" fillId="0" borderId="0" xfId="0" applyNumberFormat="1" applyFont="1"/>
    <xf numFmtId="0" fontId="11" fillId="0" borderId="0" xfId="0" applyFont="1"/>
    <xf numFmtId="0" fontId="8" fillId="0" borderId="0" xfId="0" applyFont="1" applyBorder="1"/>
    <xf numFmtId="16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21" fillId="0" borderId="0" xfId="0" applyNumberFormat="1" applyFont="1" applyBorder="1"/>
    <xf numFmtId="0" fontId="21" fillId="0" borderId="0" xfId="0" applyFont="1" applyBorder="1"/>
    <xf numFmtId="1" fontId="21" fillId="0" borderId="0" xfId="0" applyNumberFormat="1" applyFont="1"/>
    <xf numFmtId="0" fontId="21" fillId="0" borderId="0" xfId="0" applyFont="1"/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2" fillId="0" borderId="0" xfId="0" applyFont="1"/>
    <xf numFmtId="164" fontId="14" fillId="0" borderId="0" xfId="0" applyNumberFormat="1" applyFont="1"/>
    <xf numFmtId="0" fontId="14" fillId="0" borderId="0" xfId="0" applyFont="1"/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24" fillId="0" borderId="3" xfId="0" applyFont="1" applyFill="1" applyBorder="1" applyAlignment="1">
      <alignment horizontal="center"/>
    </xf>
    <xf numFmtId="2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2" fontId="24" fillId="0" borderId="0" xfId="0" applyNumberFormat="1" applyFont="1" applyFill="1" applyBorder="1"/>
    <xf numFmtId="0" fontId="24" fillId="0" borderId="0" xfId="0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5" fillId="0" borderId="0" xfId="0" applyFont="1"/>
    <xf numFmtId="0" fontId="21" fillId="0" borderId="0" xfId="0" applyFont="1" applyFill="1"/>
    <xf numFmtId="0" fontId="21" fillId="0" borderId="0" xfId="0" applyFont="1" applyFill="1" applyAlignment="1">
      <alignment horizontal="right"/>
    </xf>
    <xf numFmtId="0" fontId="26" fillId="0" borderId="3" xfId="0" applyFont="1" applyFill="1" applyBorder="1" applyAlignment="1">
      <alignment horizontal="center" wrapText="1"/>
    </xf>
    <xf numFmtId="0" fontId="26" fillId="0" borderId="0" xfId="0" applyFont="1"/>
    <xf numFmtId="0" fontId="5" fillId="0" borderId="2" xfId="0" applyFont="1" applyFill="1" applyBorder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1" fillId="0" borderId="0" xfId="1" applyFont="1"/>
    <xf numFmtId="0" fontId="11" fillId="0" borderId="0" xfId="1" applyFont="1" applyAlignment="1">
      <alignment horizontal="left"/>
    </xf>
    <xf numFmtId="0" fontId="11" fillId="0" borderId="0" xfId="1" quotePrefix="1" applyFont="1"/>
    <xf numFmtId="0" fontId="11" fillId="0" borderId="2" xfId="1" applyFont="1" applyBorder="1"/>
    <xf numFmtId="0" fontId="11" fillId="0" borderId="2" xfId="1" applyFont="1" applyBorder="1" applyAlignment="1">
      <alignment horizontal="left"/>
    </xf>
    <xf numFmtId="0" fontId="11" fillId="0" borderId="2" xfId="1" applyFont="1" applyBorder="1" applyAlignment="1">
      <alignment horizontal="right"/>
    </xf>
    <xf numFmtId="0" fontId="11" fillId="0" borderId="0" xfId="1" applyFont="1" applyAlignment="1">
      <alignment horizontal="right"/>
    </xf>
    <xf numFmtId="0" fontId="11" fillId="0" borderId="0" xfId="1" quotePrefix="1" applyFont="1" applyAlignment="1">
      <alignment horizontal="left"/>
    </xf>
    <xf numFmtId="0" fontId="11" fillId="0" borderId="0" xfId="1" quotePrefix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vertical="center"/>
    </xf>
    <xf numFmtId="0" fontId="14" fillId="0" borderId="4" xfId="1" applyFont="1" applyBorder="1" applyAlignment="1">
      <alignment horizontal="left"/>
    </xf>
    <xf numFmtId="0" fontId="14" fillId="0" borderId="0" xfId="1" applyFont="1"/>
    <xf numFmtId="0" fontId="14" fillId="0" borderId="0" xfId="1" applyFont="1" applyAlignment="1">
      <alignment horizontal="left"/>
    </xf>
    <xf numFmtId="0" fontId="11" fillId="0" borderId="0" xfId="1" applyFont="1" applyFill="1"/>
    <xf numFmtId="0" fontId="11" fillId="0" borderId="0" xfId="1" applyFont="1" applyFill="1" applyBorder="1"/>
    <xf numFmtId="0" fontId="11" fillId="0" borderId="0" xfId="1" applyFont="1" applyFill="1" applyAlignment="1">
      <alignment wrapText="1"/>
    </xf>
    <xf numFmtId="0" fontId="14" fillId="0" borderId="0" xfId="1" applyFont="1" applyFill="1"/>
    <xf numFmtId="0" fontId="27" fillId="0" borderId="5" xfId="1" applyFont="1" applyFill="1" applyBorder="1" applyAlignment="1">
      <alignment horizontal="center"/>
    </xf>
    <xf numFmtId="0" fontId="11" fillId="0" borderId="5" xfId="1" applyFont="1" applyFill="1" applyBorder="1"/>
    <xf numFmtId="0" fontId="28" fillId="0" borderId="6" xfId="1" applyFont="1" applyFill="1" applyBorder="1" applyAlignment="1">
      <alignment horizontal="center"/>
    </xf>
    <xf numFmtId="0" fontId="28" fillId="0" borderId="5" xfId="1" applyFont="1" applyFill="1" applyBorder="1" applyAlignment="1">
      <alignment horizontal="center"/>
    </xf>
    <xf numFmtId="0" fontId="28" fillId="0" borderId="5" xfId="1" applyFont="1" applyFill="1" applyBorder="1" applyAlignment="1">
      <alignment horizontal="center" wrapText="1"/>
    </xf>
    <xf numFmtId="0" fontId="29" fillId="0" borderId="5" xfId="1" applyFont="1" applyFill="1" applyBorder="1" applyAlignment="1">
      <alignment horizontal="center"/>
    </xf>
    <xf numFmtId="0" fontId="30" fillId="0" borderId="0" xfId="1" applyFont="1" applyFill="1"/>
    <xf numFmtId="0" fontId="31" fillId="0" borderId="5" xfId="1" applyFont="1" applyFill="1" applyBorder="1" applyAlignment="1">
      <alignment horizontal="center"/>
    </xf>
    <xf numFmtId="0" fontId="5" fillId="0" borderId="5" xfId="1" applyFont="1" applyFill="1" applyBorder="1"/>
    <xf numFmtId="0" fontId="5" fillId="0" borderId="6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 wrapText="1"/>
    </xf>
    <xf numFmtId="0" fontId="28" fillId="0" borderId="0" xfId="1" applyFont="1" applyFill="1" applyBorder="1" applyAlignment="1">
      <alignment horizontal="center"/>
    </xf>
    <xf numFmtId="0" fontId="5" fillId="0" borderId="0" xfId="1" applyFont="1" applyFill="1"/>
    <xf numFmtId="0" fontId="32" fillId="0" borderId="5" xfId="1" applyFont="1" applyFill="1" applyBorder="1" applyAlignment="1">
      <alignment horizontal="center"/>
    </xf>
    <xf numFmtId="0" fontId="30" fillId="0" borderId="5" xfId="1" applyFont="1" applyFill="1" applyBorder="1"/>
    <xf numFmtId="0" fontId="11" fillId="0" borderId="6" xfId="1" applyFont="1" applyFill="1" applyBorder="1" applyAlignment="1">
      <alignment horizontal="center"/>
    </xf>
    <xf numFmtId="0" fontId="11" fillId="0" borderId="5" xfId="1" applyFont="1" applyFill="1" applyBorder="1" applyAlignment="1">
      <alignment horizontal="center"/>
    </xf>
    <xf numFmtId="0" fontId="11" fillId="0" borderId="5" xfId="1" applyFont="1" applyFill="1" applyBorder="1" applyAlignment="1">
      <alignment horizontal="center" wrapText="1"/>
    </xf>
    <xf numFmtId="0" fontId="29" fillId="0" borderId="5" xfId="1" applyFont="1" applyFill="1" applyBorder="1" applyAlignment="1">
      <alignment horizontal="center" wrapText="1"/>
    </xf>
    <xf numFmtId="0" fontId="29" fillId="0" borderId="6" xfId="1" applyFont="1" applyFill="1" applyBorder="1" applyAlignment="1">
      <alignment horizontal="center"/>
    </xf>
    <xf numFmtId="0" fontId="1" fillId="0" borderId="0" xfId="1"/>
    <xf numFmtId="1" fontId="1" fillId="0" borderId="0" xfId="1" applyNumberFormat="1"/>
    <xf numFmtId="9" fontId="0" fillId="0" borderId="0" xfId="2" applyFont="1"/>
    <xf numFmtId="0" fontId="7" fillId="0" borderId="0" xfId="1" applyFont="1"/>
    <xf numFmtId="49" fontId="7" fillId="0" borderId="7" xfId="1" applyNumberFormat="1" applyFont="1" applyBorder="1" applyAlignment="1">
      <alignment vertical="center" wrapText="1"/>
    </xf>
  </cellXfs>
  <cellStyles count="3">
    <cellStyle name="Normal" xfId="0" builtinId="0"/>
    <cellStyle name="Normal 2" xfId="1"/>
    <cellStyle name="Percent 2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4D79B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WGS % of exonic bases &gt;=20</c:v>
                </c:pt>
              </c:strCache>
            </c:strRef>
          </c:tx>
          <c:marker>
            <c:symbol val="none"/>
          </c:marker>
          <c:cat>
            <c:strRef>
              <c:f>Chart!$A$2:$A$21</c:f>
              <c:strCache>
                <c:ptCount val="20"/>
                <c:pt idx="0">
                  <c:v>SJRB011_D</c:v>
                </c:pt>
                <c:pt idx="1">
                  <c:v>SJRB011_G</c:v>
                </c:pt>
                <c:pt idx="2">
                  <c:v>SJRB014_D</c:v>
                </c:pt>
                <c:pt idx="3">
                  <c:v>SJRB014_G</c:v>
                </c:pt>
                <c:pt idx="4">
                  <c:v>SJRB016_D</c:v>
                </c:pt>
                <c:pt idx="5">
                  <c:v>SJRB016_G</c:v>
                </c:pt>
                <c:pt idx="6">
                  <c:v>SJRB020_D</c:v>
                </c:pt>
                <c:pt idx="7">
                  <c:v>SJRB020_G</c:v>
                </c:pt>
                <c:pt idx="8">
                  <c:v>SJRB024_D</c:v>
                </c:pt>
                <c:pt idx="9">
                  <c:v>SJRB024_G</c:v>
                </c:pt>
                <c:pt idx="10">
                  <c:v>SJRB031_D</c:v>
                </c:pt>
                <c:pt idx="11">
                  <c:v>SJRB031_G</c:v>
                </c:pt>
                <c:pt idx="12">
                  <c:v>SJRB032_D</c:v>
                </c:pt>
                <c:pt idx="13">
                  <c:v>SJRB032_G</c:v>
                </c:pt>
                <c:pt idx="14">
                  <c:v>SJRB035_D</c:v>
                </c:pt>
                <c:pt idx="15">
                  <c:v>SJRB035_G</c:v>
                </c:pt>
                <c:pt idx="16">
                  <c:v>SJRB039_D</c:v>
                </c:pt>
                <c:pt idx="17">
                  <c:v>SJRB039_G</c:v>
                </c:pt>
                <c:pt idx="18">
                  <c:v>SJRB051_D</c:v>
                </c:pt>
                <c:pt idx="19">
                  <c:v>SJRB051_G</c:v>
                </c:pt>
              </c:strCache>
            </c:strRef>
          </c:cat>
          <c:val>
            <c:numRef>
              <c:f>Chart!$B$2:$B$21</c:f>
              <c:numCache>
                <c:formatCode>General</c:formatCode>
                <c:ptCount val="20"/>
                <c:pt idx="0">
                  <c:v>87</c:v>
                </c:pt>
                <c:pt idx="1">
                  <c:v>96</c:v>
                </c:pt>
                <c:pt idx="2">
                  <c:v>97</c:v>
                </c:pt>
                <c:pt idx="3">
                  <c:v>93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95</c:v>
                </c:pt>
                <c:pt idx="12">
                  <c:v>98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97</c:v>
                </c:pt>
                <c:pt idx="19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6160"/>
        <c:axId val="61757696"/>
      </c:lineChart>
      <c:catAx>
        <c:axId val="617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1757696"/>
        <c:crosses val="autoZero"/>
        <c:auto val="1"/>
        <c:lblAlgn val="ctr"/>
        <c:lblOffset val="100"/>
        <c:noMultiLvlLbl val="0"/>
      </c:catAx>
      <c:valAx>
        <c:axId val="61757696"/>
        <c:scaling>
          <c:orientation val="minMax"/>
          <c:max val="10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5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175260</xdr:rowOff>
    </xdr:from>
    <xdr:to>
      <xdr:col>12</xdr:col>
      <xdr:colOff>144780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evoy/Desktop/JM-7_2_13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Dyer_RB_94pd_lt1-74_gt2-3_8mark"/>
      <sheetName val="Jianmin's report - man. vali. "/>
      <sheetName val="Stan's report - man. val."/>
      <sheetName val="Sheet1"/>
      <sheetName val="step 1-adjusted report"/>
      <sheetName val="segmentation report - stan' (2"/>
      <sheetName val="summary table - no whole chr "/>
      <sheetName val="summary table - 3Mb&lt;"/>
      <sheetName val="summary table - &lt;3Mb"/>
      <sheetName val="Linked "/>
      <sheetName val="to sort for recurrent focals"/>
      <sheetName val="interesting observations"/>
      <sheetName val="McEvoy Table 3MB&lt;"/>
      <sheetName val="McEvoy Table &lt; 3MB"/>
      <sheetName val="step 2-sep by size"/>
      <sheetName val="step 3-sorted lesions"/>
      <sheetName val="Table S5 with lg-sm-linked"/>
      <sheetName val="sorted whole chromosome"/>
      <sheetName val="Table S3- whole chrom by sample"/>
      <sheetName val="Whole chromosome summary"/>
      <sheetName val="sorted table for table2"/>
      <sheetName val="Sheet3"/>
      <sheetName val="Table 2-regional changes"/>
      <sheetName val="arm changes-sorted table"/>
      <sheetName val="Table S6_large regions"/>
      <sheetName val="step 3-sorted lesions (2)"/>
      <sheetName val="Table S8_focal lesions"/>
      <sheetName val="arm changes-sorted tabl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3</v>
          </cell>
        </row>
        <row r="7">
          <cell r="B7">
            <v>11</v>
          </cell>
        </row>
        <row r="24">
          <cell r="B24">
            <v>5</v>
          </cell>
        </row>
        <row r="54">
          <cell r="B54">
            <v>19</v>
          </cell>
        </row>
        <row r="101">
          <cell r="B101">
            <v>8</v>
          </cell>
        </row>
        <row r="109">
          <cell r="B109">
            <v>7</v>
          </cell>
        </row>
        <row r="129">
          <cell r="B129">
            <v>4</v>
          </cell>
        </row>
        <row r="138">
          <cell r="B138">
            <v>0</v>
          </cell>
        </row>
        <row r="139">
          <cell r="B139">
            <v>0</v>
          </cell>
        </row>
        <row r="162">
          <cell r="B162">
            <v>3</v>
          </cell>
        </row>
        <row r="165">
          <cell r="B165">
            <v>7</v>
          </cell>
        </row>
        <row r="176">
          <cell r="B176">
            <v>5</v>
          </cell>
        </row>
        <row r="183">
          <cell r="B183">
            <v>10</v>
          </cell>
        </row>
        <row r="200">
          <cell r="B200">
            <v>2</v>
          </cell>
        </row>
        <row r="268">
          <cell r="B268">
            <v>2</v>
          </cell>
        </row>
        <row r="271">
          <cell r="B271">
            <v>0</v>
          </cell>
        </row>
        <row r="272">
          <cell r="B272">
            <v>2</v>
          </cell>
        </row>
        <row r="285">
          <cell r="B285">
            <v>2</v>
          </cell>
        </row>
        <row r="288">
          <cell r="B288">
            <v>11</v>
          </cell>
        </row>
        <row r="308">
          <cell r="B308">
            <v>0</v>
          </cell>
        </row>
        <row r="309">
          <cell r="B309">
            <v>5</v>
          </cell>
        </row>
        <row r="327">
          <cell r="B327">
            <v>0</v>
          </cell>
        </row>
        <row r="328">
          <cell r="B328">
            <v>1</v>
          </cell>
        </row>
        <row r="332">
          <cell r="B332">
            <v>9</v>
          </cell>
        </row>
        <row r="354">
          <cell r="B354">
            <v>1</v>
          </cell>
        </row>
        <row r="355">
          <cell r="B355">
            <v>9</v>
          </cell>
        </row>
        <row r="377">
          <cell r="B377">
            <v>4</v>
          </cell>
        </row>
        <row r="431">
          <cell r="B431">
            <v>5</v>
          </cell>
        </row>
        <row r="439">
          <cell r="B439">
            <v>2</v>
          </cell>
        </row>
        <row r="442">
          <cell r="B442">
            <v>10</v>
          </cell>
        </row>
        <row r="453">
          <cell r="B453">
            <v>5</v>
          </cell>
        </row>
        <row r="458">
          <cell r="B458">
            <v>5</v>
          </cell>
        </row>
        <row r="464">
          <cell r="B464">
            <v>7</v>
          </cell>
        </row>
        <row r="477">
          <cell r="B477">
            <v>5</v>
          </cell>
        </row>
        <row r="482">
          <cell r="B482">
            <v>0</v>
          </cell>
        </row>
        <row r="483">
          <cell r="B483">
            <v>13</v>
          </cell>
        </row>
        <row r="527">
          <cell r="B527">
            <v>2</v>
          </cell>
        </row>
        <row r="530">
          <cell r="B530">
            <v>4</v>
          </cell>
        </row>
        <row r="534">
          <cell r="B534">
            <v>1</v>
          </cell>
        </row>
        <row r="541">
          <cell r="B541">
            <v>8</v>
          </cell>
        </row>
        <row r="549">
          <cell r="B549">
            <v>2</v>
          </cell>
        </row>
        <row r="554">
          <cell r="B554">
            <v>2</v>
          </cell>
        </row>
        <row r="556">
          <cell r="B556">
            <v>1</v>
          </cell>
        </row>
        <row r="560">
          <cell r="B560">
            <v>2</v>
          </cell>
        </row>
        <row r="563">
          <cell r="B563">
            <v>4</v>
          </cell>
        </row>
        <row r="569">
          <cell r="B569">
            <v>3</v>
          </cell>
        </row>
        <row r="577">
          <cell r="B577">
            <v>3</v>
          </cell>
        </row>
        <row r="582">
          <cell r="B582">
            <v>4</v>
          </cell>
        </row>
        <row r="589">
          <cell r="B589">
            <v>5</v>
          </cell>
        </row>
        <row r="594">
          <cell r="B594">
            <v>3</v>
          </cell>
        </row>
        <row r="601">
          <cell r="B601">
            <v>7</v>
          </cell>
        </row>
        <row r="608">
          <cell r="B608">
            <v>6</v>
          </cell>
        </row>
        <row r="615">
          <cell r="B615">
            <v>1</v>
          </cell>
        </row>
        <row r="616">
          <cell r="B616">
            <v>4</v>
          </cell>
        </row>
        <row r="629">
          <cell r="B629">
            <v>4</v>
          </cell>
        </row>
        <row r="641">
          <cell r="B641">
            <v>4</v>
          </cell>
        </row>
        <row r="649">
          <cell r="B649">
            <v>4</v>
          </cell>
        </row>
        <row r="656">
          <cell r="B656">
            <v>1</v>
          </cell>
        </row>
        <row r="662">
          <cell r="B662">
            <v>6</v>
          </cell>
        </row>
        <row r="672">
          <cell r="B672">
            <v>4</v>
          </cell>
        </row>
        <row r="676">
          <cell r="B676">
            <v>5</v>
          </cell>
        </row>
        <row r="686">
          <cell r="B686">
            <v>1</v>
          </cell>
        </row>
        <row r="687">
          <cell r="B687">
            <v>3</v>
          </cell>
        </row>
        <row r="691">
          <cell r="B691">
            <v>9</v>
          </cell>
        </row>
        <row r="700">
          <cell r="B700">
            <v>2</v>
          </cell>
        </row>
        <row r="734">
          <cell r="B734">
            <v>10</v>
          </cell>
        </row>
        <row r="753">
          <cell r="B753">
            <v>9</v>
          </cell>
        </row>
        <row r="767">
          <cell r="B767">
            <v>1</v>
          </cell>
        </row>
        <row r="768">
          <cell r="B768">
            <v>3</v>
          </cell>
        </row>
        <row r="776">
          <cell r="B776">
            <v>12</v>
          </cell>
        </row>
        <row r="792">
          <cell r="B792">
            <v>11</v>
          </cell>
        </row>
        <row r="819">
          <cell r="B819">
            <v>3</v>
          </cell>
        </row>
        <row r="823">
          <cell r="B823">
            <v>11</v>
          </cell>
        </row>
        <row r="839">
          <cell r="B839">
            <v>7</v>
          </cell>
        </row>
        <row r="849">
          <cell r="B849">
            <v>9</v>
          </cell>
        </row>
        <row r="858">
          <cell r="B858">
            <v>8</v>
          </cell>
        </row>
        <row r="866">
          <cell r="B866">
            <v>5</v>
          </cell>
        </row>
        <row r="876">
          <cell r="B876">
            <v>3</v>
          </cell>
        </row>
        <row r="889">
          <cell r="B889">
            <v>3</v>
          </cell>
        </row>
        <row r="892">
          <cell r="B892">
            <v>5</v>
          </cell>
        </row>
        <row r="899">
          <cell r="B899">
            <v>15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  <pageSetUpPr fitToPage="1"/>
  </sheetPr>
  <dimension ref="A1:N104"/>
  <sheetViews>
    <sheetView tabSelected="1" workbookViewId="0">
      <selection activeCell="A4" sqref="A4"/>
    </sheetView>
  </sheetViews>
  <sheetFormatPr defaultColWidth="12.875" defaultRowHeight="15.75" x14ac:dyDescent="0.25"/>
  <cols>
    <col min="2" max="2" width="9.125" customWidth="1"/>
    <col min="3" max="3" width="15.125" customWidth="1"/>
    <col min="5" max="5" width="20.625" customWidth="1"/>
    <col min="8" max="8" width="16" customWidth="1"/>
    <col min="13" max="13" width="19.875" customWidth="1"/>
  </cols>
  <sheetData>
    <row r="1" spans="1:13" x14ac:dyDescent="0.25">
      <c r="A1" s="1" t="s">
        <v>0</v>
      </c>
      <c r="B1" s="1"/>
      <c r="C1" s="1"/>
    </row>
    <row r="3" spans="1:13" s="4" customFormat="1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2" t="s">
        <v>12</v>
      </c>
      <c r="M3" s="2" t="s">
        <v>13</v>
      </c>
    </row>
    <row r="4" spans="1:13" s="6" customFormat="1" x14ac:dyDescent="0.25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>
        <v>28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</row>
    <row r="5" spans="1:13" s="6" customFormat="1" x14ac:dyDescent="0.25">
      <c r="A5" s="5" t="s">
        <v>26</v>
      </c>
      <c r="B5" s="5" t="s">
        <v>27</v>
      </c>
      <c r="C5" s="5" t="s">
        <v>16</v>
      </c>
      <c r="D5" s="5" t="s">
        <v>28</v>
      </c>
      <c r="E5" s="5" t="s">
        <v>18</v>
      </c>
      <c r="F5" s="5">
        <v>9</v>
      </c>
      <c r="G5" s="5" t="s">
        <v>29</v>
      </c>
      <c r="H5" s="5" t="s">
        <v>30</v>
      </c>
      <c r="I5" s="5" t="s">
        <v>31</v>
      </c>
      <c r="J5" s="5" t="s">
        <v>22</v>
      </c>
      <c r="K5" s="5" t="s">
        <v>32</v>
      </c>
      <c r="L5" s="5" t="s">
        <v>24</v>
      </c>
      <c r="M5" s="5" t="s">
        <v>25</v>
      </c>
    </row>
    <row r="6" spans="1:13" s="6" customFormat="1" x14ac:dyDescent="0.25">
      <c r="A6" s="5" t="s">
        <v>33</v>
      </c>
      <c r="B6" s="5" t="s">
        <v>34</v>
      </c>
      <c r="C6" s="5" t="s">
        <v>16</v>
      </c>
      <c r="D6" s="5" t="s">
        <v>17</v>
      </c>
      <c r="E6" s="5" t="s">
        <v>35</v>
      </c>
      <c r="F6" s="5">
        <v>13</v>
      </c>
      <c r="G6" s="5" t="s">
        <v>29</v>
      </c>
      <c r="H6" s="5" t="s">
        <v>30</v>
      </c>
      <c r="I6" s="5" t="s">
        <v>36</v>
      </c>
      <c r="J6" s="5" t="s">
        <v>37</v>
      </c>
      <c r="K6" s="5" t="s">
        <v>38</v>
      </c>
      <c r="L6" s="5" t="s">
        <v>24</v>
      </c>
      <c r="M6" s="5" t="s">
        <v>25</v>
      </c>
    </row>
    <row r="7" spans="1:13" s="6" customFormat="1" x14ac:dyDescent="0.25">
      <c r="A7" s="5" t="s">
        <v>39</v>
      </c>
      <c r="B7" s="5" t="s">
        <v>40</v>
      </c>
      <c r="C7" s="5" t="s">
        <v>16</v>
      </c>
      <c r="D7" s="5" t="s">
        <v>28</v>
      </c>
      <c r="E7" s="5" t="s">
        <v>18</v>
      </c>
      <c r="F7" s="5">
        <v>22</v>
      </c>
      <c r="G7" s="5" t="s">
        <v>29</v>
      </c>
      <c r="H7" s="5" t="s">
        <v>30</v>
      </c>
      <c r="I7" s="5" t="s">
        <v>36</v>
      </c>
      <c r="J7" s="5" t="s">
        <v>41</v>
      </c>
      <c r="K7" s="5" t="s">
        <v>42</v>
      </c>
      <c r="L7" s="5" t="s">
        <v>24</v>
      </c>
      <c r="M7" s="5" t="s">
        <v>25</v>
      </c>
    </row>
    <row r="8" spans="1:13" s="6" customFormat="1" x14ac:dyDescent="0.25">
      <c r="A8" s="5" t="s">
        <v>43</v>
      </c>
      <c r="B8" s="5" t="s">
        <v>44</v>
      </c>
      <c r="C8" s="5" t="s">
        <v>45</v>
      </c>
      <c r="D8" s="5" t="s">
        <v>28</v>
      </c>
      <c r="E8" s="5" t="s">
        <v>35</v>
      </c>
      <c r="F8" s="5">
        <v>22</v>
      </c>
      <c r="G8" s="5" t="s">
        <v>46</v>
      </c>
      <c r="H8" s="5" t="s">
        <v>47</v>
      </c>
      <c r="I8" s="5" t="s">
        <v>21</v>
      </c>
      <c r="J8" s="5" t="s">
        <v>41</v>
      </c>
      <c r="K8" s="5" t="s">
        <v>42</v>
      </c>
      <c r="L8" s="5" t="s">
        <v>24</v>
      </c>
      <c r="M8" s="5" t="s">
        <v>25</v>
      </c>
    </row>
    <row r="9" spans="1:13" s="6" customFormat="1" x14ac:dyDescent="0.25">
      <c r="A9" s="5" t="s">
        <v>48</v>
      </c>
      <c r="B9" s="5" t="s">
        <v>49</v>
      </c>
      <c r="C9" s="5" t="s">
        <v>45</v>
      </c>
      <c r="D9" s="5" t="s">
        <v>28</v>
      </c>
      <c r="E9" s="5" t="s">
        <v>18</v>
      </c>
      <c r="F9" s="5">
        <v>26</v>
      </c>
      <c r="G9" s="5" t="s">
        <v>46</v>
      </c>
      <c r="H9" s="5" t="s">
        <v>50</v>
      </c>
      <c r="I9" s="5" t="s">
        <v>31</v>
      </c>
      <c r="J9" s="5" t="s">
        <v>51</v>
      </c>
      <c r="K9" s="5" t="s">
        <v>51</v>
      </c>
      <c r="L9" s="5" t="s">
        <v>24</v>
      </c>
      <c r="M9" s="5" t="s">
        <v>25</v>
      </c>
    </row>
    <row r="10" spans="1:13" s="6" customFormat="1" x14ac:dyDescent="0.25">
      <c r="A10" s="5" t="s">
        <v>52</v>
      </c>
      <c r="B10" s="5" t="s">
        <v>53</v>
      </c>
      <c r="C10" s="5" t="s">
        <v>16</v>
      </c>
      <c r="D10" s="5" t="s">
        <v>17</v>
      </c>
      <c r="E10" s="7" t="s">
        <v>54</v>
      </c>
      <c r="F10" s="5">
        <v>28</v>
      </c>
      <c r="G10" s="5" t="s">
        <v>29</v>
      </c>
      <c r="H10" s="5" t="s">
        <v>55</v>
      </c>
      <c r="I10" s="5" t="s">
        <v>31</v>
      </c>
      <c r="J10" s="5" t="s">
        <v>37</v>
      </c>
      <c r="K10" s="5" t="s">
        <v>38</v>
      </c>
      <c r="L10" s="5" t="s">
        <v>24</v>
      </c>
      <c r="M10" s="5" t="s">
        <v>25</v>
      </c>
    </row>
    <row r="11" spans="1:13" s="6" customFormat="1" x14ac:dyDescent="0.25">
      <c r="A11" s="5" t="s">
        <v>56</v>
      </c>
      <c r="B11" s="5" t="s">
        <v>57</v>
      </c>
      <c r="C11" s="5" t="s">
        <v>16</v>
      </c>
      <c r="D11" s="5" t="s">
        <v>17</v>
      </c>
      <c r="E11" s="5" t="s">
        <v>18</v>
      </c>
      <c r="F11" s="5">
        <v>45</v>
      </c>
      <c r="G11" s="5" t="s">
        <v>19</v>
      </c>
      <c r="H11" s="5" t="s">
        <v>58</v>
      </c>
      <c r="I11" s="5" t="s">
        <v>31</v>
      </c>
      <c r="J11" s="5" t="s">
        <v>51</v>
      </c>
      <c r="K11" s="5" t="s">
        <v>51</v>
      </c>
      <c r="L11" s="5" t="s">
        <v>24</v>
      </c>
      <c r="M11" s="5" t="s">
        <v>25</v>
      </c>
    </row>
    <row r="12" spans="1:13" s="6" customFormat="1" x14ac:dyDescent="0.25">
      <c r="A12" s="5" t="s">
        <v>59</v>
      </c>
      <c r="B12" s="5" t="s">
        <v>60</v>
      </c>
      <c r="C12" s="5" t="s">
        <v>16</v>
      </c>
      <c r="D12" s="5" t="s">
        <v>28</v>
      </c>
      <c r="E12" s="5" t="s">
        <v>35</v>
      </c>
      <c r="F12" s="5">
        <v>37</v>
      </c>
      <c r="G12" s="5" t="s">
        <v>29</v>
      </c>
      <c r="H12" s="5" t="s">
        <v>58</v>
      </c>
      <c r="I12" s="5" t="s">
        <v>21</v>
      </c>
      <c r="J12" s="5" t="s">
        <v>61</v>
      </c>
      <c r="K12" s="5" t="s">
        <v>32</v>
      </c>
      <c r="L12" s="5" t="s">
        <v>24</v>
      </c>
      <c r="M12" s="5" t="s">
        <v>25</v>
      </c>
    </row>
    <row r="13" spans="1:13" s="6" customFormat="1" x14ac:dyDescent="0.25">
      <c r="A13" s="5" t="s">
        <v>62</v>
      </c>
      <c r="B13" s="5" t="s">
        <v>63</v>
      </c>
      <c r="C13" s="5" t="s">
        <v>16</v>
      </c>
      <c r="D13" s="5" t="s">
        <v>28</v>
      </c>
      <c r="E13" s="5" t="s">
        <v>18</v>
      </c>
      <c r="F13" s="5">
        <v>7</v>
      </c>
      <c r="G13" s="5" t="s">
        <v>64</v>
      </c>
      <c r="H13" s="5" t="s">
        <v>58</v>
      </c>
      <c r="I13" s="5" t="s">
        <v>36</v>
      </c>
      <c r="J13" s="5" t="s">
        <v>65</v>
      </c>
      <c r="K13" s="5" t="s">
        <v>51</v>
      </c>
      <c r="L13" s="5" t="s">
        <v>24</v>
      </c>
      <c r="M13" s="5" t="s">
        <v>25</v>
      </c>
    </row>
    <row r="14" spans="1:13" s="6" customFormat="1" x14ac:dyDescent="0.25">
      <c r="A14" s="5" t="s">
        <v>66</v>
      </c>
      <c r="B14" s="5" t="s">
        <v>67</v>
      </c>
      <c r="C14" s="5" t="s">
        <v>45</v>
      </c>
      <c r="D14" s="5" t="s">
        <v>28</v>
      </c>
      <c r="E14" s="5" t="s">
        <v>35</v>
      </c>
      <c r="F14" s="5">
        <v>47</v>
      </c>
      <c r="G14" s="5" t="s">
        <v>46</v>
      </c>
      <c r="H14" s="5" t="s">
        <v>68</v>
      </c>
      <c r="I14" s="5" t="s">
        <v>21</v>
      </c>
      <c r="J14" s="5" t="s">
        <v>65</v>
      </c>
      <c r="K14" s="5" t="s">
        <v>51</v>
      </c>
      <c r="L14" s="5" t="s">
        <v>24</v>
      </c>
      <c r="M14" s="5" t="s">
        <v>25</v>
      </c>
    </row>
    <row r="15" spans="1:13" s="6" customFormat="1" x14ac:dyDescent="0.25">
      <c r="A15" s="8" t="s">
        <v>69</v>
      </c>
      <c r="B15" s="8" t="s">
        <v>70</v>
      </c>
      <c r="C15" s="5" t="s">
        <v>45</v>
      </c>
      <c r="D15" s="8" t="s">
        <v>17</v>
      </c>
      <c r="E15" s="8" t="s">
        <v>18</v>
      </c>
      <c r="F15" s="8">
        <v>16</v>
      </c>
      <c r="G15" s="5" t="s">
        <v>71</v>
      </c>
      <c r="H15" s="8" t="s">
        <v>72</v>
      </c>
      <c r="I15" s="5" t="s">
        <v>71</v>
      </c>
      <c r="J15" s="8" t="s">
        <v>51</v>
      </c>
      <c r="K15" s="8" t="s">
        <v>51</v>
      </c>
      <c r="L15" s="8" t="s">
        <v>24</v>
      </c>
      <c r="M15" s="8" t="s">
        <v>25</v>
      </c>
    </row>
    <row r="16" spans="1:13" s="6" customFormat="1" x14ac:dyDescent="0.25">
      <c r="A16" s="8" t="s">
        <v>73</v>
      </c>
      <c r="B16" s="8" t="s">
        <v>74</v>
      </c>
      <c r="C16" s="5" t="s">
        <v>45</v>
      </c>
      <c r="D16" s="8" t="s">
        <v>28</v>
      </c>
      <c r="E16" s="8" t="s">
        <v>35</v>
      </c>
      <c r="F16" s="8">
        <v>2</v>
      </c>
      <c r="G16" s="5" t="s">
        <v>71</v>
      </c>
      <c r="H16" s="8" t="s">
        <v>75</v>
      </c>
      <c r="I16" s="8" t="s">
        <v>21</v>
      </c>
      <c r="J16" s="8" t="s">
        <v>51</v>
      </c>
      <c r="K16" s="8" t="s">
        <v>51</v>
      </c>
      <c r="L16" s="8" t="s">
        <v>71</v>
      </c>
      <c r="M16" s="8" t="s">
        <v>25</v>
      </c>
    </row>
    <row r="17" spans="1:13" s="6" customFormat="1" x14ac:dyDescent="0.25">
      <c r="A17" s="8" t="s">
        <v>76</v>
      </c>
      <c r="B17" s="8" t="s">
        <v>77</v>
      </c>
      <c r="C17" s="5" t="s">
        <v>45</v>
      </c>
      <c r="D17" s="8" t="s">
        <v>28</v>
      </c>
      <c r="E17" s="8" t="s">
        <v>18</v>
      </c>
      <c r="F17" s="8" t="s">
        <v>78</v>
      </c>
      <c r="G17" s="5" t="s">
        <v>71</v>
      </c>
      <c r="H17" s="8" t="s">
        <v>58</v>
      </c>
      <c r="I17" s="8" t="s">
        <v>36</v>
      </c>
      <c r="J17" s="8" t="s">
        <v>79</v>
      </c>
      <c r="K17" s="8" t="s">
        <v>38</v>
      </c>
      <c r="L17" s="8" t="s">
        <v>51</v>
      </c>
      <c r="M17" s="8" t="s">
        <v>25</v>
      </c>
    </row>
    <row r="18" spans="1:13" s="6" customFormat="1" x14ac:dyDescent="0.25">
      <c r="A18" s="8" t="s">
        <v>80</v>
      </c>
      <c r="B18" s="8" t="s">
        <v>81</v>
      </c>
      <c r="C18" s="5" t="s">
        <v>16</v>
      </c>
      <c r="D18" s="8" t="s">
        <v>28</v>
      </c>
      <c r="E18" s="8" t="s">
        <v>18</v>
      </c>
      <c r="F18" s="8">
        <v>26</v>
      </c>
      <c r="G18" s="8" t="s">
        <v>46</v>
      </c>
      <c r="H18" s="8" t="s">
        <v>50</v>
      </c>
      <c r="I18" s="8" t="s">
        <v>31</v>
      </c>
      <c r="J18" s="8" t="s">
        <v>51</v>
      </c>
      <c r="K18" s="8" t="s">
        <v>51</v>
      </c>
      <c r="L18" s="8" t="s">
        <v>24</v>
      </c>
      <c r="M18" s="8" t="s">
        <v>25</v>
      </c>
    </row>
    <row r="19" spans="1:13" s="6" customFormat="1" x14ac:dyDescent="0.25">
      <c r="A19" s="5" t="s">
        <v>82</v>
      </c>
      <c r="B19" s="5" t="s">
        <v>83</v>
      </c>
      <c r="C19" s="5" t="s">
        <v>16</v>
      </c>
      <c r="D19" s="5" t="s">
        <v>28</v>
      </c>
      <c r="E19" s="5" t="s">
        <v>54</v>
      </c>
      <c r="F19" s="5">
        <v>17</v>
      </c>
      <c r="G19" s="5" t="s">
        <v>19</v>
      </c>
      <c r="H19" s="5" t="s">
        <v>84</v>
      </c>
      <c r="I19" s="5" t="s">
        <v>21</v>
      </c>
      <c r="J19" s="5" t="s">
        <v>51</v>
      </c>
      <c r="K19" s="5" t="s">
        <v>38</v>
      </c>
      <c r="L19" s="5" t="s">
        <v>24</v>
      </c>
      <c r="M19" s="5" t="s">
        <v>25</v>
      </c>
    </row>
    <row r="20" spans="1:13" s="6" customFormat="1" x14ac:dyDescent="0.25">
      <c r="A20" s="5" t="s">
        <v>85</v>
      </c>
      <c r="B20" s="5" t="s">
        <v>86</v>
      </c>
      <c r="C20" s="5" t="s">
        <v>16</v>
      </c>
      <c r="D20" s="5" t="s">
        <v>17</v>
      </c>
      <c r="E20" s="5" t="s">
        <v>87</v>
      </c>
      <c r="F20" s="5">
        <v>7</v>
      </c>
      <c r="G20" s="5" t="s">
        <v>88</v>
      </c>
      <c r="H20" s="5" t="s">
        <v>89</v>
      </c>
      <c r="I20" s="5" t="s">
        <v>36</v>
      </c>
      <c r="J20" s="5" t="s">
        <v>90</v>
      </c>
      <c r="K20" s="5" t="s">
        <v>23</v>
      </c>
      <c r="L20" s="5" t="s">
        <v>51</v>
      </c>
      <c r="M20" s="5" t="s">
        <v>25</v>
      </c>
    </row>
    <row r="21" spans="1:13" s="6" customFormat="1" x14ac:dyDescent="0.25">
      <c r="A21" s="5" t="s">
        <v>91</v>
      </c>
      <c r="B21" s="5" t="s">
        <v>92</v>
      </c>
      <c r="C21" s="5" t="s">
        <v>16</v>
      </c>
      <c r="D21" s="5" t="s">
        <v>17</v>
      </c>
      <c r="E21" s="5" t="s">
        <v>18</v>
      </c>
      <c r="F21" s="5">
        <v>16</v>
      </c>
      <c r="G21" s="5" t="s">
        <v>64</v>
      </c>
      <c r="H21" s="5" t="s">
        <v>30</v>
      </c>
      <c r="I21" s="5" t="s">
        <v>93</v>
      </c>
      <c r="J21" s="5" t="s">
        <v>41</v>
      </c>
      <c r="K21" s="5" t="s">
        <v>51</v>
      </c>
      <c r="L21" s="5" t="s">
        <v>51</v>
      </c>
      <c r="M21" s="5" t="s">
        <v>25</v>
      </c>
    </row>
    <row r="22" spans="1:13" s="6" customFormat="1" x14ac:dyDescent="0.25">
      <c r="A22" s="5" t="s">
        <v>94</v>
      </c>
      <c r="B22" s="5" t="s">
        <v>95</v>
      </c>
      <c r="C22" s="5" t="s">
        <v>16</v>
      </c>
      <c r="D22" s="5" t="s">
        <v>28</v>
      </c>
      <c r="E22" s="5" t="s">
        <v>18</v>
      </c>
      <c r="F22" s="5">
        <v>37</v>
      </c>
      <c r="G22" s="5" t="s">
        <v>29</v>
      </c>
      <c r="H22" s="5" t="s">
        <v>96</v>
      </c>
      <c r="I22" s="5" t="s">
        <v>21</v>
      </c>
      <c r="J22" s="5" t="s">
        <v>51</v>
      </c>
      <c r="K22" s="5" t="s">
        <v>51</v>
      </c>
      <c r="L22" s="5" t="s">
        <v>24</v>
      </c>
      <c r="M22" s="5" t="s">
        <v>25</v>
      </c>
    </row>
    <row r="23" spans="1:13" s="6" customFormat="1" x14ac:dyDescent="0.25">
      <c r="A23" s="5" t="s">
        <v>97</v>
      </c>
      <c r="B23" s="5" t="s">
        <v>98</v>
      </c>
      <c r="C23" s="5" t="s">
        <v>16</v>
      </c>
      <c r="D23" s="5" t="s">
        <v>17</v>
      </c>
      <c r="E23" s="5" t="s">
        <v>54</v>
      </c>
      <c r="F23" s="5">
        <v>11</v>
      </c>
      <c r="G23" s="5" t="s">
        <v>64</v>
      </c>
      <c r="H23" s="5" t="s">
        <v>99</v>
      </c>
      <c r="I23" s="5" t="s">
        <v>71</v>
      </c>
      <c r="J23" s="5" t="s">
        <v>65</v>
      </c>
      <c r="K23" s="5" t="s">
        <v>23</v>
      </c>
      <c r="L23" s="5" t="s">
        <v>51</v>
      </c>
      <c r="M23" s="5" t="s">
        <v>100</v>
      </c>
    </row>
    <row r="24" spans="1:13" s="6" customFormat="1" x14ac:dyDescent="0.25">
      <c r="A24" s="5" t="s">
        <v>101</v>
      </c>
      <c r="B24" s="5" t="s">
        <v>102</v>
      </c>
      <c r="C24" s="5" t="s">
        <v>16</v>
      </c>
      <c r="D24" s="5" t="s">
        <v>17</v>
      </c>
      <c r="E24" s="5" t="s">
        <v>35</v>
      </c>
      <c r="F24" s="5">
        <v>41</v>
      </c>
      <c r="G24" s="5" t="s">
        <v>29</v>
      </c>
      <c r="H24" s="5" t="s">
        <v>103</v>
      </c>
      <c r="I24" s="5" t="s">
        <v>71</v>
      </c>
      <c r="J24" s="5" t="s">
        <v>104</v>
      </c>
      <c r="K24" s="5" t="s">
        <v>42</v>
      </c>
      <c r="L24" s="5" t="s">
        <v>24</v>
      </c>
      <c r="M24" s="5" t="s">
        <v>25</v>
      </c>
    </row>
    <row r="25" spans="1:13" s="6" customFormat="1" x14ac:dyDescent="0.25">
      <c r="A25" s="8" t="s">
        <v>105</v>
      </c>
      <c r="B25" s="8" t="s">
        <v>106</v>
      </c>
      <c r="C25" s="8" t="s">
        <v>45</v>
      </c>
      <c r="D25" s="8" t="s">
        <v>28</v>
      </c>
      <c r="E25" s="8" t="s">
        <v>18</v>
      </c>
      <c r="F25" s="8">
        <v>17</v>
      </c>
      <c r="G25" s="8" t="s">
        <v>29</v>
      </c>
      <c r="H25" s="8" t="s">
        <v>75</v>
      </c>
      <c r="I25" s="5" t="s">
        <v>71</v>
      </c>
      <c r="J25" s="8" t="s">
        <v>107</v>
      </c>
      <c r="K25" s="8" t="s">
        <v>23</v>
      </c>
      <c r="L25" s="8" t="s">
        <v>24</v>
      </c>
      <c r="M25" s="8" t="s">
        <v>25</v>
      </c>
    </row>
    <row r="26" spans="1:13" s="6" customFormat="1" x14ac:dyDescent="0.25">
      <c r="A26" s="8" t="s">
        <v>108</v>
      </c>
      <c r="B26" s="8" t="s">
        <v>109</v>
      </c>
      <c r="C26" s="8" t="s">
        <v>45</v>
      </c>
      <c r="D26" s="8" t="s">
        <v>28</v>
      </c>
      <c r="E26" s="8" t="s">
        <v>35</v>
      </c>
      <c r="F26" s="8">
        <v>26</v>
      </c>
      <c r="G26" s="8" t="s">
        <v>29</v>
      </c>
      <c r="H26" s="8" t="s">
        <v>50</v>
      </c>
      <c r="I26" s="5" t="s">
        <v>71</v>
      </c>
      <c r="J26" s="8" t="s">
        <v>90</v>
      </c>
      <c r="K26" s="8" t="s">
        <v>38</v>
      </c>
      <c r="L26" s="8" t="s">
        <v>24</v>
      </c>
      <c r="M26" s="8" t="s">
        <v>100</v>
      </c>
    </row>
    <row r="27" spans="1:13" s="6" customFormat="1" x14ac:dyDescent="0.25">
      <c r="A27" s="8" t="s">
        <v>110</v>
      </c>
      <c r="B27" s="8" t="s">
        <v>111</v>
      </c>
      <c r="C27" s="8" t="s">
        <v>45</v>
      </c>
      <c r="D27" s="8" t="s">
        <v>17</v>
      </c>
      <c r="E27" s="8" t="s">
        <v>35</v>
      </c>
      <c r="F27" s="8">
        <v>10</v>
      </c>
      <c r="G27" s="5" t="s">
        <v>71</v>
      </c>
      <c r="H27" s="8" t="s">
        <v>55</v>
      </c>
      <c r="I27" s="8" t="s">
        <v>31</v>
      </c>
      <c r="J27" s="8" t="s">
        <v>65</v>
      </c>
      <c r="K27" s="8" t="s">
        <v>38</v>
      </c>
      <c r="L27" s="8" t="s">
        <v>112</v>
      </c>
      <c r="M27" s="8" t="s">
        <v>100</v>
      </c>
    </row>
    <row r="28" spans="1:13" s="6" customFormat="1" x14ac:dyDescent="0.25">
      <c r="A28" s="8" t="s">
        <v>113</v>
      </c>
      <c r="B28" s="8" t="s">
        <v>114</v>
      </c>
      <c r="C28" s="8" t="s">
        <v>45</v>
      </c>
      <c r="D28" s="8" t="s">
        <v>28</v>
      </c>
      <c r="E28" s="8" t="s">
        <v>18</v>
      </c>
      <c r="F28" s="8">
        <v>77</v>
      </c>
      <c r="G28" s="8" t="s">
        <v>29</v>
      </c>
      <c r="H28" s="8" t="s">
        <v>115</v>
      </c>
      <c r="I28" s="8" t="s">
        <v>36</v>
      </c>
      <c r="J28" s="8" t="s">
        <v>90</v>
      </c>
      <c r="K28" s="8" t="s">
        <v>23</v>
      </c>
      <c r="L28" s="8" t="s">
        <v>24</v>
      </c>
      <c r="M28" s="8" t="s">
        <v>25</v>
      </c>
    </row>
    <row r="29" spans="1:13" s="6" customFormat="1" x14ac:dyDescent="0.25">
      <c r="A29" s="8" t="s">
        <v>116</v>
      </c>
      <c r="B29" s="8" t="s">
        <v>117</v>
      </c>
      <c r="C29" s="8" t="s">
        <v>45</v>
      </c>
      <c r="D29" s="8" t="s">
        <v>17</v>
      </c>
      <c r="E29" s="8" t="s">
        <v>18</v>
      </c>
      <c r="F29" s="8">
        <v>40</v>
      </c>
      <c r="G29" s="5" t="s">
        <v>71</v>
      </c>
      <c r="H29" s="8" t="s">
        <v>118</v>
      </c>
      <c r="I29" s="5" t="s">
        <v>71</v>
      </c>
      <c r="J29" s="8" t="s">
        <v>65</v>
      </c>
      <c r="K29" s="8" t="s">
        <v>23</v>
      </c>
      <c r="L29" s="8" t="s">
        <v>112</v>
      </c>
      <c r="M29" s="8" t="s">
        <v>25</v>
      </c>
    </row>
    <row r="30" spans="1:13" s="6" customFormat="1" x14ac:dyDescent="0.25">
      <c r="A30" s="8" t="s">
        <v>119</v>
      </c>
      <c r="B30" s="8" t="s">
        <v>120</v>
      </c>
      <c r="C30" s="8" t="s">
        <v>45</v>
      </c>
      <c r="D30" s="8" t="s">
        <v>28</v>
      </c>
      <c r="E30" s="8" t="s">
        <v>18</v>
      </c>
      <c r="F30" s="8">
        <v>22</v>
      </c>
      <c r="G30" s="8" t="s">
        <v>29</v>
      </c>
      <c r="H30" s="8" t="s">
        <v>58</v>
      </c>
      <c r="I30" s="8" t="s">
        <v>21</v>
      </c>
      <c r="J30" s="8" t="s">
        <v>22</v>
      </c>
      <c r="K30" s="8" t="s">
        <v>23</v>
      </c>
      <c r="L30" s="8" t="s">
        <v>24</v>
      </c>
      <c r="M30" s="8" t="s">
        <v>100</v>
      </c>
    </row>
    <row r="31" spans="1:13" s="6" customFormat="1" x14ac:dyDescent="0.25">
      <c r="A31" s="8" t="s">
        <v>121</v>
      </c>
      <c r="B31" s="8" t="s">
        <v>122</v>
      </c>
      <c r="C31" s="8" t="s">
        <v>45</v>
      </c>
      <c r="D31" s="8" t="s">
        <v>28</v>
      </c>
      <c r="E31" s="8" t="s">
        <v>18</v>
      </c>
      <c r="F31" s="8">
        <v>11</v>
      </c>
      <c r="G31" s="8" t="s">
        <v>19</v>
      </c>
      <c r="H31" s="8" t="s">
        <v>123</v>
      </c>
      <c r="I31" s="8" t="s">
        <v>21</v>
      </c>
      <c r="J31" s="8" t="s">
        <v>37</v>
      </c>
      <c r="K31" s="8" t="s">
        <v>38</v>
      </c>
      <c r="L31" s="8" t="s">
        <v>24</v>
      </c>
      <c r="M31" s="8" t="s">
        <v>25</v>
      </c>
    </row>
    <row r="32" spans="1:13" s="6" customFormat="1" x14ac:dyDescent="0.25">
      <c r="A32" s="5" t="s">
        <v>124</v>
      </c>
      <c r="B32" s="5" t="s">
        <v>125</v>
      </c>
      <c r="C32" s="5" t="s">
        <v>16</v>
      </c>
      <c r="D32" s="5" t="s">
        <v>28</v>
      </c>
      <c r="E32" s="5" t="s">
        <v>18</v>
      </c>
      <c r="F32" s="5">
        <v>10</v>
      </c>
      <c r="G32" s="5" t="s">
        <v>29</v>
      </c>
      <c r="H32" s="5" t="s">
        <v>58</v>
      </c>
      <c r="I32" s="5" t="s">
        <v>36</v>
      </c>
      <c r="J32" s="5" t="s">
        <v>126</v>
      </c>
      <c r="K32" s="5" t="s">
        <v>38</v>
      </c>
      <c r="L32" s="5" t="s">
        <v>24</v>
      </c>
      <c r="M32" s="5" t="s">
        <v>100</v>
      </c>
    </row>
    <row r="33" spans="1:14" s="6" customFormat="1" x14ac:dyDescent="0.25">
      <c r="A33" s="5" t="s">
        <v>127</v>
      </c>
      <c r="B33" s="5" t="s">
        <v>128</v>
      </c>
      <c r="C33" s="5" t="s">
        <v>16</v>
      </c>
      <c r="D33" s="5" t="s">
        <v>28</v>
      </c>
      <c r="E33" s="5" t="s">
        <v>54</v>
      </c>
      <c r="F33" s="5">
        <v>67</v>
      </c>
      <c r="G33" s="5" t="s">
        <v>29</v>
      </c>
      <c r="H33" s="5" t="s">
        <v>89</v>
      </c>
      <c r="I33" s="5" t="s">
        <v>71</v>
      </c>
      <c r="J33" s="5" t="s">
        <v>51</v>
      </c>
      <c r="K33" s="5" t="s">
        <v>23</v>
      </c>
      <c r="L33" s="5" t="s">
        <v>24</v>
      </c>
      <c r="M33" s="5" t="s">
        <v>100</v>
      </c>
    </row>
    <row r="34" spans="1:14" s="6" customFormat="1" x14ac:dyDescent="0.25">
      <c r="A34" s="8" t="s">
        <v>129</v>
      </c>
      <c r="B34" s="8" t="s">
        <v>130</v>
      </c>
      <c r="C34" s="8" t="s">
        <v>45</v>
      </c>
      <c r="D34" s="8" t="s">
        <v>17</v>
      </c>
      <c r="E34" s="8" t="s">
        <v>18</v>
      </c>
      <c r="F34" s="8">
        <v>7</v>
      </c>
      <c r="G34" s="8" t="s">
        <v>29</v>
      </c>
      <c r="H34" s="8" t="s">
        <v>123</v>
      </c>
      <c r="I34" s="8" t="s">
        <v>36</v>
      </c>
      <c r="J34" s="8" t="s">
        <v>65</v>
      </c>
      <c r="K34" s="8" t="s">
        <v>51</v>
      </c>
      <c r="L34" s="8" t="s">
        <v>24</v>
      </c>
      <c r="M34" s="8" t="s">
        <v>100</v>
      </c>
    </row>
    <row r="35" spans="1:14" s="6" customFormat="1" x14ac:dyDescent="0.25">
      <c r="A35" s="5" t="s">
        <v>131</v>
      </c>
      <c r="B35" s="5" t="s">
        <v>132</v>
      </c>
      <c r="C35" s="5" t="s">
        <v>16</v>
      </c>
      <c r="D35" s="5" t="s">
        <v>17</v>
      </c>
      <c r="E35" s="5" t="s">
        <v>35</v>
      </c>
      <c r="F35" s="5">
        <v>75</v>
      </c>
      <c r="G35" s="5" t="s">
        <v>29</v>
      </c>
      <c r="H35" s="5" t="s">
        <v>89</v>
      </c>
      <c r="I35" s="5" t="s">
        <v>36</v>
      </c>
      <c r="J35" s="5" t="s">
        <v>51</v>
      </c>
      <c r="K35" s="5" t="s">
        <v>38</v>
      </c>
      <c r="L35" s="5" t="s">
        <v>24</v>
      </c>
      <c r="M35" s="5" t="s">
        <v>25</v>
      </c>
    </row>
    <row r="36" spans="1:14" x14ac:dyDescent="0.25">
      <c r="A36" s="5" t="s">
        <v>133</v>
      </c>
      <c r="B36" s="5" t="s">
        <v>134</v>
      </c>
      <c r="C36" s="5" t="s">
        <v>16</v>
      </c>
      <c r="D36" s="5" t="s">
        <v>17</v>
      </c>
      <c r="E36" s="5" t="s">
        <v>35</v>
      </c>
      <c r="F36" s="5">
        <v>10</v>
      </c>
      <c r="G36" s="5" t="s">
        <v>46</v>
      </c>
      <c r="H36" s="5" t="s">
        <v>123</v>
      </c>
      <c r="I36" s="5" t="s">
        <v>21</v>
      </c>
      <c r="J36" s="5" t="s">
        <v>65</v>
      </c>
      <c r="K36" s="5" t="s">
        <v>51</v>
      </c>
      <c r="L36" s="5" t="s">
        <v>24</v>
      </c>
      <c r="M36" s="5" t="s">
        <v>25</v>
      </c>
    </row>
    <row r="37" spans="1:14" x14ac:dyDescent="0.25">
      <c r="A37" s="5" t="s">
        <v>135</v>
      </c>
      <c r="B37" s="5" t="s">
        <v>136</v>
      </c>
      <c r="C37" s="5" t="s">
        <v>45</v>
      </c>
      <c r="D37" s="5" t="s">
        <v>17</v>
      </c>
      <c r="E37" s="5" t="s">
        <v>18</v>
      </c>
      <c r="F37" s="5">
        <v>33</v>
      </c>
      <c r="G37" s="5" t="s">
        <v>29</v>
      </c>
      <c r="H37" s="5" t="s">
        <v>20</v>
      </c>
      <c r="I37" s="5" t="s">
        <v>31</v>
      </c>
      <c r="J37" s="5" t="s">
        <v>51</v>
      </c>
      <c r="K37" s="5" t="s">
        <v>51</v>
      </c>
      <c r="L37" s="5" t="s">
        <v>24</v>
      </c>
      <c r="M37" s="5" t="s">
        <v>25</v>
      </c>
    </row>
    <row r="38" spans="1:14" x14ac:dyDescent="0.25">
      <c r="A38" s="5" t="s">
        <v>137</v>
      </c>
      <c r="B38" s="5" t="s">
        <v>138</v>
      </c>
      <c r="C38" s="5" t="s">
        <v>16</v>
      </c>
      <c r="D38" s="5" t="s">
        <v>28</v>
      </c>
      <c r="E38" s="5" t="s">
        <v>18</v>
      </c>
      <c r="F38" s="5">
        <v>32</v>
      </c>
      <c r="G38" s="5" t="s">
        <v>139</v>
      </c>
      <c r="H38" s="5" t="s">
        <v>58</v>
      </c>
      <c r="I38" s="5" t="s">
        <v>36</v>
      </c>
      <c r="J38" s="5" t="s">
        <v>41</v>
      </c>
      <c r="K38" s="5" t="s">
        <v>38</v>
      </c>
      <c r="L38" s="5" t="s">
        <v>51</v>
      </c>
      <c r="M38" s="5" t="s">
        <v>25</v>
      </c>
    </row>
    <row r="39" spans="1:14" x14ac:dyDescent="0.25">
      <c r="A39" s="5" t="s">
        <v>140</v>
      </c>
      <c r="B39" s="5" t="s">
        <v>141</v>
      </c>
      <c r="C39" s="5" t="s">
        <v>16</v>
      </c>
      <c r="D39" s="8" t="s">
        <v>17</v>
      </c>
      <c r="E39" s="8" t="s">
        <v>35</v>
      </c>
      <c r="F39" s="8">
        <v>36</v>
      </c>
      <c r="G39" s="8" t="s">
        <v>29</v>
      </c>
      <c r="H39" s="8" t="s">
        <v>142</v>
      </c>
      <c r="I39" s="8" t="s">
        <v>143</v>
      </c>
      <c r="J39" s="8" t="s">
        <v>65</v>
      </c>
      <c r="K39" s="8" t="s">
        <v>38</v>
      </c>
      <c r="L39" s="8" t="s">
        <v>24</v>
      </c>
      <c r="M39" s="8" t="s">
        <v>25</v>
      </c>
    </row>
    <row r="40" spans="1:14" s="6" customFormat="1" x14ac:dyDescent="0.25">
      <c r="A40" s="8" t="s">
        <v>144</v>
      </c>
      <c r="B40" s="8" t="s">
        <v>145</v>
      </c>
      <c r="C40" s="8" t="s">
        <v>45</v>
      </c>
      <c r="D40" s="8" t="s">
        <v>17</v>
      </c>
      <c r="E40" s="8" t="s">
        <v>146</v>
      </c>
      <c r="F40" s="8">
        <v>29</v>
      </c>
      <c r="G40" s="8" t="s">
        <v>29</v>
      </c>
      <c r="H40" s="8" t="s">
        <v>89</v>
      </c>
      <c r="I40" s="8" t="s">
        <v>36</v>
      </c>
      <c r="J40" s="8" t="s">
        <v>37</v>
      </c>
      <c r="K40" s="8" t="s">
        <v>38</v>
      </c>
      <c r="L40" s="8" t="s">
        <v>24</v>
      </c>
      <c r="M40" s="8" t="s">
        <v>100</v>
      </c>
    </row>
    <row r="41" spans="1:14" x14ac:dyDescent="0.25">
      <c r="A41" s="8" t="s">
        <v>147</v>
      </c>
      <c r="B41" s="8" t="s">
        <v>148</v>
      </c>
      <c r="C41" s="8" t="s">
        <v>45</v>
      </c>
      <c r="D41" s="8" t="s">
        <v>28</v>
      </c>
      <c r="E41" s="8" t="s">
        <v>18</v>
      </c>
      <c r="F41" s="8">
        <v>9</v>
      </c>
      <c r="G41" s="8" t="s">
        <v>29</v>
      </c>
      <c r="H41" s="8" t="s">
        <v>149</v>
      </c>
      <c r="I41" s="8" t="s">
        <v>21</v>
      </c>
      <c r="J41" s="8" t="s">
        <v>41</v>
      </c>
      <c r="K41" s="8" t="s">
        <v>38</v>
      </c>
      <c r="L41" s="8" t="s">
        <v>24</v>
      </c>
      <c r="M41" s="8" t="s">
        <v>100</v>
      </c>
    </row>
    <row r="42" spans="1:14" x14ac:dyDescent="0.25">
      <c r="A42" s="9" t="s">
        <v>150</v>
      </c>
      <c r="B42" s="9" t="s">
        <v>151</v>
      </c>
      <c r="C42" s="8" t="s">
        <v>45</v>
      </c>
      <c r="D42" s="9" t="s">
        <v>17</v>
      </c>
      <c r="E42" s="9" t="s">
        <v>54</v>
      </c>
      <c r="F42" s="9">
        <v>53</v>
      </c>
      <c r="G42" s="5" t="s">
        <v>71</v>
      </c>
      <c r="H42" s="9" t="s">
        <v>152</v>
      </c>
      <c r="I42" s="5" t="s">
        <v>71</v>
      </c>
      <c r="J42" s="9" t="s">
        <v>65</v>
      </c>
      <c r="K42" s="9" t="s">
        <v>32</v>
      </c>
      <c r="L42" s="5" t="s">
        <v>71</v>
      </c>
      <c r="M42" s="9" t="s">
        <v>71</v>
      </c>
    </row>
    <row r="43" spans="1:14" x14ac:dyDescent="0.25">
      <c r="A43" s="5" t="s">
        <v>153</v>
      </c>
      <c r="B43" s="5" t="s">
        <v>154</v>
      </c>
      <c r="C43" s="5" t="s">
        <v>16</v>
      </c>
      <c r="D43" s="5" t="s">
        <v>28</v>
      </c>
      <c r="E43" s="5" t="s">
        <v>35</v>
      </c>
      <c r="F43" s="5">
        <v>13</v>
      </c>
      <c r="G43" s="5" t="s">
        <v>19</v>
      </c>
      <c r="H43" s="5" t="s">
        <v>123</v>
      </c>
      <c r="I43" s="5" t="s">
        <v>31</v>
      </c>
      <c r="J43" s="5" t="s">
        <v>37</v>
      </c>
      <c r="K43" s="5" t="s">
        <v>51</v>
      </c>
      <c r="L43" s="5" t="s">
        <v>24</v>
      </c>
      <c r="M43" s="5" t="s">
        <v>25</v>
      </c>
    </row>
    <row r="44" spans="1:14" x14ac:dyDescent="0.25">
      <c r="A44" s="5" t="s">
        <v>155</v>
      </c>
      <c r="B44" s="5" t="s">
        <v>156</v>
      </c>
      <c r="C44" s="5" t="s">
        <v>16</v>
      </c>
      <c r="D44" s="5" t="s">
        <v>17</v>
      </c>
      <c r="E44" s="5" t="s">
        <v>54</v>
      </c>
      <c r="F44" s="5">
        <v>6</v>
      </c>
      <c r="G44" s="5" t="s">
        <v>64</v>
      </c>
      <c r="H44" s="5" t="s">
        <v>157</v>
      </c>
      <c r="I44" s="5" t="s">
        <v>36</v>
      </c>
      <c r="J44" s="5" t="s">
        <v>158</v>
      </c>
      <c r="K44" s="5" t="s">
        <v>23</v>
      </c>
      <c r="L44" s="5" t="s">
        <v>51</v>
      </c>
      <c r="M44" s="5" t="s">
        <v>25</v>
      </c>
    </row>
    <row r="45" spans="1:14" x14ac:dyDescent="0.25">
      <c r="A45" s="5" t="s">
        <v>159</v>
      </c>
      <c r="B45" s="5" t="s">
        <v>160</v>
      </c>
      <c r="C45" s="5" t="s">
        <v>16</v>
      </c>
      <c r="D45" s="5" t="s">
        <v>28</v>
      </c>
      <c r="E45" s="5" t="s">
        <v>18</v>
      </c>
      <c r="F45" s="5">
        <v>4</v>
      </c>
      <c r="G45" s="5" t="s">
        <v>71</v>
      </c>
      <c r="H45" s="5" t="s">
        <v>123</v>
      </c>
      <c r="I45" s="5" t="s">
        <v>36</v>
      </c>
      <c r="J45" s="5" t="s">
        <v>65</v>
      </c>
      <c r="K45" s="5" t="s">
        <v>38</v>
      </c>
      <c r="L45" s="5" t="s">
        <v>24</v>
      </c>
      <c r="M45" s="5" t="s">
        <v>25</v>
      </c>
    </row>
    <row r="46" spans="1:14" x14ac:dyDescent="0.25">
      <c r="A46" s="5" t="s">
        <v>161</v>
      </c>
      <c r="B46" s="5" t="s">
        <v>162</v>
      </c>
      <c r="C46" s="5" t="s">
        <v>45</v>
      </c>
      <c r="D46" s="5" t="s">
        <v>28</v>
      </c>
      <c r="E46" s="5" t="s">
        <v>18</v>
      </c>
      <c r="F46" s="5">
        <v>23</v>
      </c>
      <c r="G46" s="5" t="s">
        <v>88</v>
      </c>
      <c r="H46" s="5" t="s">
        <v>58</v>
      </c>
      <c r="I46" s="5" t="s">
        <v>36</v>
      </c>
      <c r="J46" s="5" t="s">
        <v>79</v>
      </c>
      <c r="K46" s="5" t="s">
        <v>42</v>
      </c>
      <c r="L46" s="5" t="s">
        <v>51</v>
      </c>
      <c r="M46" s="5" t="s">
        <v>25</v>
      </c>
    </row>
    <row r="47" spans="1:14" x14ac:dyDescent="0.25">
      <c r="A47" s="5" t="s">
        <v>163</v>
      </c>
      <c r="B47" s="5" t="s">
        <v>164</v>
      </c>
      <c r="C47" s="5" t="s">
        <v>45</v>
      </c>
      <c r="D47" s="5" t="s">
        <v>28</v>
      </c>
      <c r="E47" s="5" t="s">
        <v>18</v>
      </c>
      <c r="F47" s="5">
        <v>3.5</v>
      </c>
      <c r="G47" s="5" t="s">
        <v>19</v>
      </c>
      <c r="H47" s="5" t="s">
        <v>75</v>
      </c>
      <c r="I47" s="5" t="s">
        <v>21</v>
      </c>
      <c r="J47" s="5" t="s">
        <v>22</v>
      </c>
      <c r="K47" s="5" t="s">
        <v>42</v>
      </c>
      <c r="L47" s="5" t="s">
        <v>24</v>
      </c>
      <c r="M47" s="5" t="s">
        <v>100</v>
      </c>
    </row>
    <row r="48" spans="1:14" x14ac:dyDescent="0.25">
      <c r="A48" s="5" t="s">
        <v>165</v>
      </c>
      <c r="B48" s="5" t="s">
        <v>166</v>
      </c>
      <c r="C48" s="5" t="s">
        <v>16</v>
      </c>
      <c r="D48" s="5" t="s">
        <v>17</v>
      </c>
      <c r="E48" s="5" t="s">
        <v>35</v>
      </c>
      <c r="F48" s="5">
        <v>26</v>
      </c>
      <c r="G48" s="5" t="s">
        <v>19</v>
      </c>
      <c r="H48" s="5" t="s">
        <v>167</v>
      </c>
      <c r="I48" s="5" t="s">
        <v>31</v>
      </c>
      <c r="J48" s="5" t="s">
        <v>41</v>
      </c>
      <c r="K48" s="5" t="s">
        <v>38</v>
      </c>
      <c r="L48" s="5" t="s">
        <v>24</v>
      </c>
      <c r="M48" s="5" t="s">
        <v>25</v>
      </c>
      <c r="N48" s="10"/>
    </row>
    <row r="49" spans="1:13" x14ac:dyDescent="0.25">
      <c r="A49" t="s">
        <v>168</v>
      </c>
      <c r="B49" s="11" t="s">
        <v>169</v>
      </c>
      <c r="C49" s="11" t="s">
        <v>45</v>
      </c>
      <c r="D49" s="9" t="s">
        <v>28</v>
      </c>
      <c r="E49" s="9" t="s">
        <v>18</v>
      </c>
      <c r="F49" s="9">
        <v>23</v>
      </c>
      <c r="G49" s="5" t="s">
        <v>71</v>
      </c>
      <c r="H49" s="5" t="s">
        <v>71</v>
      </c>
      <c r="I49" s="5" t="s">
        <v>71</v>
      </c>
      <c r="J49" s="5" t="s">
        <v>71</v>
      </c>
      <c r="K49" s="5" t="s">
        <v>71</v>
      </c>
      <c r="L49" s="5" t="s">
        <v>71</v>
      </c>
      <c r="M49" s="8" t="s">
        <v>25</v>
      </c>
    </row>
    <row r="50" spans="1:13" x14ac:dyDescent="0.25">
      <c r="A50" t="s">
        <v>170</v>
      </c>
      <c r="B50" s="11" t="s">
        <v>171</v>
      </c>
      <c r="C50" s="11" t="s">
        <v>45</v>
      </c>
      <c r="D50" s="9" t="s">
        <v>17</v>
      </c>
      <c r="E50" s="5" t="s">
        <v>71</v>
      </c>
      <c r="F50" s="9">
        <v>5</v>
      </c>
      <c r="G50" s="5" t="s">
        <v>71</v>
      </c>
      <c r="H50" s="5" t="s">
        <v>71</v>
      </c>
      <c r="I50" s="5" t="s">
        <v>71</v>
      </c>
      <c r="J50" s="5" t="s">
        <v>71</v>
      </c>
      <c r="K50" s="5" t="s">
        <v>71</v>
      </c>
      <c r="L50" s="5" t="s">
        <v>71</v>
      </c>
      <c r="M50" s="9" t="s">
        <v>71</v>
      </c>
    </row>
    <row r="51" spans="1:13" x14ac:dyDescent="0.25">
      <c r="A51" t="s">
        <v>172</v>
      </c>
      <c r="B51" s="11" t="s">
        <v>173</v>
      </c>
      <c r="C51" s="11" t="s">
        <v>45</v>
      </c>
      <c r="D51" s="9" t="s">
        <v>17</v>
      </c>
      <c r="E51" s="9" t="s">
        <v>18</v>
      </c>
      <c r="F51" s="9">
        <v>43</v>
      </c>
      <c r="G51" s="5" t="s">
        <v>71</v>
      </c>
      <c r="H51" s="9" t="s">
        <v>58</v>
      </c>
      <c r="I51" s="9" t="s">
        <v>36</v>
      </c>
      <c r="J51" s="9" t="s">
        <v>174</v>
      </c>
      <c r="K51" s="9" t="s">
        <v>175</v>
      </c>
      <c r="L51" s="9" t="s">
        <v>51</v>
      </c>
      <c r="M51" s="8" t="s">
        <v>25</v>
      </c>
    </row>
    <row r="52" spans="1:13" x14ac:dyDescent="0.25">
      <c r="A52" t="s">
        <v>176</v>
      </c>
      <c r="B52" s="11" t="s">
        <v>177</v>
      </c>
      <c r="C52" s="11" t="s">
        <v>45</v>
      </c>
      <c r="D52" s="9" t="s">
        <v>28</v>
      </c>
      <c r="E52" s="9" t="s">
        <v>146</v>
      </c>
      <c r="F52" s="9">
        <v>37</v>
      </c>
      <c r="G52" s="9" t="s">
        <v>19</v>
      </c>
      <c r="H52" s="9" t="s">
        <v>58</v>
      </c>
      <c r="I52" s="9" t="s">
        <v>21</v>
      </c>
      <c r="J52" s="9" t="s">
        <v>178</v>
      </c>
      <c r="K52" s="9" t="s">
        <v>23</v>
      </c>
      <c r="L52" s="9" t="s">
        <v>51</v>
      </c>
      <c r="M52" s="8" t="s">
        <v>25</v>
      </c>
    </row>
    <row r="53" spans="1:13" x14ac:dyDescent="0.25">
      <c r="A53" t="s">
        <v>179</v>
      </c>
      <c r="B53" s="11" t="s">
        <v>180</v>
      </c>
      <c r="C53" s="11" t="s">
        <v>45</v>
      </c>
      <c r="D53" s="9" t="s">
        <v>17</v>
      </c>
      <c r="E53" s="9" t="s">
        <v>181</v>
      </c>
      <c r="F53" s="9">
        <v>26</v>
      </c>
      <c r="G53" s="5" t="s">
        <v>71</v>
      </c>
      <c r="H53" s="5" t="s">
        <v>71</v>
      </c>
      <c r="I53" s="5" t="s">
        <v>71</v>
      </c>
      <c r="J53" s="5" t="s">
        <v>71</v>
      </c>
      <c r="K53" s="5" t="s">
        <v>71</v>
      </c>
      <c r="L53" s="5" t="s">
        <v>71</v>
      </c>
      <c r="M53" s="8" t="s">
        <v>25</v>
      </c>
    </row>
    <row r="54" spans="1:13" x14ac:dyDescent="0.25">
      <c r="A54" t="s">
        <v>182</v>
      </c>
      <c r="B54" s="11" t="s">
        <v>183</v>
      </c>
      <c r="C54" s="11" t="s">
        <v>45</v>
      </c>
      <c r="D54" s="9" t="s">
        <v>28</v>
      </c>
      <c r="E54" s="5" t="s">
        <v>71</v>
      </c>
      <c r="F54" s="9">
        <v>6</v>
      </c>
      <c r="G54" s="5" t="s">
        <v>71</v>
      </c>
      <c r="H54" s="5" t="s">
        <v>71</v>
      </c>
      <c r="I54" s="5" t="s">
        <v>71</v>
      </c>
      <c r="J54" s="5" t="s">
        <v>71</v>
      </c>
      <c r="K54" s="5" t="s">
        <v>71</v>
      </c>
      <c r="L54" s="5" t="s">
        <v>71</v>
      </c>
      <c r="M54" s="9" t="s">
        <v>71</v>
      </c>
    </row>
    <row r="55" spans="1:13" x14ac:dyDescent="0.25">
      <c r="A55" t="s">
        <v>184</v>
      </c>
      <c r="B55" s="11" t="s">
        <v>185</v>
      </c>
      <c r="C55" s="11" t="s">
        <v>45</v>
      </c>
      <c r="D55" s="9" t="s">
        <v>28</v>
      </c>
      <c r="E55" s="9" t="s">
        <v>18</v>
      </c>
      <c r="F55" s="9">
        <v>5</v>
      </c>
      <c r="G55" s="5" t="s">
        <v>71</v>
      </c>
      <c r="H55" s="5" t="s">
        <v>71</v>
      </c>
      <c r="I55" s="5" t="s">
        <v>71</v>
      </c>
      <c r="J55" s="5" t="s">
        <v>71</v>
      </c>
      <c r="K55" s="5" t="s">
        <v>71</v>
      </c>
      <c r="L55" s="5" t="s">
        <v>71</v>
      </c>
      <c r="M55" s="8" t="s">
        <v>25</v>
      </c>
    </row>
    <row r="56" spans="1:13" x14ac:dyDescent="0.25">
      <c r="A56" t="s">
        <v>186</v>
      </c>
      <c r="B56" s="11" t="s">
        <v>187</v>
      </c>
      <c r="C56" s="11" t="s">
        <v>45</v>
      </c>
      <c r="D56" s="9" t="s">
        <v>28</v>
      </c>
      <c r="E56" s="5" t="s">
        <v>71</v>
      </c>
      <c r="F56" s="9">
        <v>43</v>
      </c>
      <c r="G56" s="5" t="s">
        <v>71</v>
      </c>
      <c r="H56" s="5" t="s">
        <v>71</v>
      </c>
      <c r="I56" s="5" t="s">
        <v>71</v>
      </c>
      <c r="J56" s="5" t="s">
        <v>71</v>
      </c>
      <c r="K56" s="5" t="s">
        <v>71</v>
      </c>
      <c r="L56" s="5" t="s">
        <v>71</v>
      </c>
      <c r="M56" s="8" t="s">
        <v>25</v>
      </c>
    </row>
    <row r="57" spans="1:13" x14ac:dyDescent="0.25">
      <c r="A57" t="s">
        <v>188</v>
      </c>
      <c r="B57" s="11" t="s">
        <v>189</v>
      </c>
      <c r="C57" s="11" t="s">
        <v>45</v>
      </c>
      <c r="D57" s="9" t="s">
        <v>17</v>
      </c>
      <c r="E57" s="9" t="s">
        <v>18</v>
      </c>
      <c r="F57" s="9">
        <v>91</v>
      </c>
      <c r="G57" s="9" t="s">
        <v>139</v>
      </c>
      <c r="H57" s="9" t="s">
        <v>58</v>
      </c>
      <c r="I57" s="9" t="s">
        <v>21</v>
      </c>
      <c r="J57" s="9" t="s">
        <v>51</v>
      </c>
      <c r="K57" s="9" t="s">
        <v>51</v>
      </c>
      <c r="L57" s="9" t="s">
        <v>51</v>
      </c>
      <c r="M57" s="8" t="s">
        <v>25</v>
      </c>
    </row>
    <row r="58" spans="1:13" x14ac:dyDescent="0.25">
      <c r="A58" t="s">
        <v>190</v>
      </c>
      <c r="B58" s="11" t="s">
        <v>191</v>
      </c>
      <c r="C58" s="11" t="s">
        <v>45</v>
      </c>
      <c r="D58" s="9" t="s">
        <v>17</v>
      </c>
      <c r="E58" s="9" t="s">
        <v>18</v>
      </c>
      <c r="F58" s="9">
        <v>13</v>
      </c>
      <c r="G58" s="5" t="s">
        <v>71</v>
      </c>
      <c r="H58" s="5" t="s">
        <v>71</v>
      </c>
      <c r="I58" s="5" t="s">
        <v>71</v>
      </c>
      <c r="J58" s="5" t="s">
        <v>71</v>
      </c>
      <c r="K58" s="5" t="s">
        <v>71</v>
      </c>
      <c r="L58" s="5" t="s">
        <v>71</v>
      </c>
      <c r="M58" s="8" t="s">
        <v>25</v>
      </c>
    </row>
    <row r="59" spans="1:13" x14ac:dyDescent="0.25">
      <c r="A59" t="s">
        <v>192</v>
      </c>
      <c r="B59" s="11" t="s">
        <v>193</v>
      </c>
      <c r="C59" s="11" t="s">
        <v>45</v>
      </c>
      <c r="D59" s="9" t="s">
        <v>28</v>
      </c>
      <c r="E59" s="9" t="s">
        <v>35</v>
      </c>
      <c r="F59" s="9">
        <v>41</v>
      </c>
      <c r="G59" s="5" t="s">
        <v>71</v>
      </c>
      <c r="H59" s="5" t="s">
        <v>71</v>
      </c>
      <c r="I59" s="5" t="s">
        <v>71</v>
      </c>
      <c r="J59" s="5" t="s">
        <v>71</v>
      </c>
      <c r="K59" s="5" t="s">
        <v>71</v>
      </c>
      <c r="L59" s="5" t="s">
        <v>71</v>
      </c>
      <c r="M59" s="8" t="s">
        <v>100</v>
      </c>
    </row>
    <row r="60" spans="1:13" x14ac:dyDescent="0.25">
      <c r="A60" t="s">
        <v>194</v>
      </c>
      <c r="B60" s="11" t="s">
        <v>195</v>
      </c>
      <c r="C60" s="11" t="s">
        <v>45</v>
      </c>
      <c r="D60" s="9" t="s">
        <v>28</v>
      </c>
      <c r="E60" s="9" t="s">
        <v>146</v>
      </c>
      <c r="F60" s="9">
        <v>16</v>
      </c>
      <c r="G60" s="9" t="s">
        <v>19</v>
      </c>
      <c r="H60" s="9" t="s">
        <v>58</v>
      </c>
      <c r="I60" s="9" t="s">
        <v>31</v>
      </c>
      <c r="J60" s="9" t="s">
        <v>41</v>
      </c>
      <c r="K60" s="9" t="s">
        <v>51</v>
      </c>
      <c r="L60" s="9" t="s">
        <v>24</v>
      </c>
      <c r="M60" s="8" t="s">
        <v>25</v>
      </c>
    </row>
    <row r="61" spans="1:13" x14ac:dyDescent="0.25">
      <c r="A61" t="s">
        <v>196</v>
      </c>
      <c r="B61" s="11" t="s">
        <v>197</v>
      </c>
      <c r="C61" s="11" t="s">
        <v>45</v>
      </c>
      <c r="D61" s="9" t="s">
        <v>17</v>
      </c>
      <c r="E61" s="9" t="s">
        <v>18</v>
      </c>
      <c r="F61" s="9">
        <v>66</v>
      </c>
      <c r="G61" s="9" t="s">
        <v>46</v>
      </c>
      <c r="H61" s="9" t="s">
        <v>58</v>
      </c>
      <c r="I61" s="9" t="s">
        <v>21</v>
      </c>
      <c r="J61" s="9" t="s">
        <v>51</v>
      </c>
      <c r="K61" s="9" t="s">
        <v>51</v>
      </c>
      <c r="L61" s="9" t="s">
        <v>51</v>
      </c>
      <c r="M61" s="8" t="s">
        <v>25</v>
      </c>
    </row>
    <row r="62" spans="1:13" x14ac:dyDescent="0.25">
      <c r="A62" t="s">
        <v>198</v>
      </c>
      <c r="B62" s="11" t="s">
        <v>199</v>
      </c>
      <c r="C62" s="11" t="s">
        <v>45</v>
      </c>
      <c r="D62" s="9" t="s">
        <v>17</v>
      </c>
      <c r="E62" s="9" t="s">
        <v>18</v>
      </c>
      <c r="F62" s="9">
        <v>53</v>
      </c>
      <c r="G62" s="9" t="s">
        <v>19</v>
      </c>
      <c r="H62" s="9" t="s">
        <v>58</v>
      </c>
      <c r="I62" s="9" t="s">
        <v>36</v>
      </c>
      <c r="J62" s="9" t="s">
        <v>51</v>
      </c>
      <c r="K62" s="9" t="s">
        <v>51</v>
      </c>
      <c r="L62" s="9" t="s">
        <v>51</v>
      </c>
      <c r="M62" s="8" t="s">
        <v>25</v>
      </c>
    </row>
    <row r="63" spans="1:13" x14ac:dyDescent="0.25">
      <c r="A63" t="s">
        <v>200</v>
      </c>
      <c r="B63" s="11" t="s">
        <v>201</v>
      </c>
      <c r="C63" s="11" t="s">
        <v>45</v>
      </c>
      <c r="D63" s="9" t="s">
        <v>17</v>
      </c>
      <c r="E63" s="9" t="s">
        <v>146</v>
      </c>
      <c r="F63" s="9">
        <v>72</v>
      </c>
      <c r="G63" s="9" t="s">
        <v>202</v>
      </c>
      <c r="H63" s="9" t="s">
        <v>58</v>
      </c>
      <c r="I63" s="9" t="s">
        <v>36</v>
      </c>
      <c r="J63" s="9" t="s">
        <v>51</v>
      </c>
      <c r="K63" s="9" t="s">
        <v>203</v>
      </c>
      <c r="L63" s="9" t="s">
        <v>51</v>
      </c>
      <c r="M63" s="8" t="s">
        <v>25</v>
      </c>
    </row>
    <row r="64" spans="1:13" x14ac:dyDescent="0.25">
      <c r="A64" t="s">
        <v>204</v>
      </c>
      <c r="B64" s="11" t="s">
        <v>205</v>
      </c>
      <c r="C64" s="11" t="s">
        <v>45</v>
      </c>
      <c r="D64" s="9" t="s">
        <v>17</v>
      </c>
      <c r="E64" s="9" t="s">
        <v>18</v>
      </c>
      <c r="F64" s="9">
        <v>7</v>
      </c>
      <c r="G64" s="5" t="s">
        <v>71</v>
      </c>
      <c r="H64" s="5" t="s">
        <v>71</v>
      </c>
      <c r="I64" s="5" t="s">
        <v>71</v>
      </c>
      <c r="J64" s="5" t="s">
        <v>71</v>
      </c>
      <c r="K64" s="5" t="s">
        <v>71</v>
      </c>
      <c r="L64" s="5" t="s">
        <v>71</v>
      </c>
      <c r="M64" s="8" t="s">
        <v>100</v>
      </c>
    </row>
    <row r="65" spans="1:13" x14ac:dyDescent="0.25">
      <c r="A65" t="s">
        <v>206</v>
      </c>
      <c r="B65" s="11" t="s">
        <v>207</v>
      </c>
      <c r="C65" s="11" t="s">
        <v>45</v>
      </c>
      <c r="D65" s="9" t="s">
        <v>28</v>
      </c>
      <c r="E65" s="9" t="s">
        <v>18</v>
      </c>
      <c r="F65" s="9">
        <v>16</v>
      </c>
      <c r="G65" s="9" t="s">
        <v>202</v>
      </c>
      <c r="H65" s="9" t="s">
        <v>208</v>
      </c>
      <c r="I65" s="9" t="s">
        <v>21</v>
      </c>
      <c r="J65" s="9" t="s">
        <v>51</v>
      </c>
      <c r="K65" s="9" t="s">
        <v>51</v>
      </c>
      <c r="L65" s="9" t="s">
        <v>24</v>
      </c>
      <c r="M65" s="9" t="s">
        <v>71</v>
      </c>
    </row>
    <row r="66" spans="1:13" x14ac:dyDescent="0.25">
      <c r="A66" t="s">
        <v>209</v>
      </c>
      <c r="B66" s="11" t="s">
        <v>210</v>
      </c>
      <c r="C66" s="11" t="s">
        <v>45</v>
      </c>
      <c r="D66" s="9" t="s">
        <v>17</v>
      </c>
      <c r="E66" s="5" t="s">
        <v>71</v>
      </c>
      <c r="F66" s="9">
        <v>24</v>
      </c>
      <c r="G66" s="5" t="s">
        <v>71</v>
      </c>
      <c r="H66" s="5" t="s">
        <v>71</v>
      </c>
      <c r="I66" s="5" t="s">
        <v>71</v>
      </c>
      <c r="J66" s="5" t="s">
        <v>71</v>
      </c>
      <c r="K66" s="5" t="s">
        <v>71</v>
      </c>
      <c r="L66" s="5" t="s">
        <v>71</v>
      </c>
      <c r="M66" s="8" t="s">
        <v>25</v>
      </c>
    </row>
    <row r="67" spans="1:13" x14ac:dyDescent="0.25">
      <c r="A67" t="s">
        <v>211</v>
      </c>
      <c r="B67" s="11" t="s">
        <v>212</v>
      </c>
      <c r="C67" s="11" t="s">
        <v>45</v>
      </c>
      <c r="D67" s="9" t="s">
        <v>17</v>
      </c>
      <c r="E67" s="9" t="s">
        <v>146</v>
      </c>
      <c r="F67" s="9">
        <v>25</v>
      </c>
      <c r="G67" s="5" t="s">
        <v>71</v>
      </c>
      <c r="H67" s="5" t="s">
        <v>71</v>
      </c>
      <c r="I67" s="5" t="s">
        <v>71</v>
      </c>
      <c r="J67" s="5" t="s">
        <v>71</v>
      </c>
      <c r="K67" s="5" t="s">
        <v>71</v>
      </c>
      <c r="L67" s="5" t="s">
        <v>71</v>
      </c>
      <c r="M67" s="8" t="s">
        <v>25</v>
      </c>
    </row>
    <row r="68" spans="1:13" x14ac:dyDescent="0.25">
      <c r="A68" t="s">
        <v>213</v>
      </c>
      <c r="B68" s="11" t="s">
        <v>214</v>
      </c>
      <c r="C68" s="11" t="s">
        <v>45</v>
      </c>
      <c r="D68" s="9" t="s">
        <v>28</v>
      </c>
      <c r="E68" s="5" t="s">
        <v>71</v>
      </c>
      <c r="F68" s="9">
        <v>36</v>
      </c>
      <c r="G68" s="5" t="s">
        <v>71</v>
      </c>
      <c r="H68" s="5" t="s">
        <v>71</v>
      </c>
      <c r="I68" s="5" t="s">
        <v>71</v>
      </c>
      <c r="J68" s="5" t="s">
        <v>71</v>
      </c>
      <c r="K68" s="5" t="s">
        <v>71</v>
      </c>
      <c r="L68" s="5" t="s">
        <v>71</v>
      </c>
      <c r="M68" s="8" t="s">
        <v>100</v>
      </c>
    </row>
    <row r="69" spans="1:13" x14ac:dyDescent="0.25">
      <c r="A69" t="s">
        <v>215</v>
      </c>
      <c r="B69" s="11" t="s">
        <v>216</v>
      </c>
      <c r="C69" s="11" t="s">
        <v>45</v>
      </c>
      <c r="D69" s="9" t="s">
        <v>17</v>
      </c>
      <c r="E69" s="9" t="s">
        <v>217</v>
      </c>
      <c r="F69" s="9">
        <v>95</v>
      </c>
      <c r="G69" s="5" t="s">
        <v>71</v>
      </c>
      <c r="H69" s="9" t="s">
        <v>58</v>
      </c>
      <c r="I69" s="9" t="s">
        <v>36</v>
      </c>
      <c r="J69" s="9" t="s">
        <v>51</v>
      </c>
      <c r="K69" s="9" t="s">
        <v>51</v>
      </c>
      <c r="L69" s="9" t="s">
        <v>24</v>
      </c>
      <c r="M69" s="8" t="s">
        <v>25</v>
      </c>
    </row>
    <row r="70" spans="1:13" x14ac:dyDescent="0.25">
      <c r="A70" t="s">
        <v>218</v>
      </c>
      <c r="B70" s="11" t="s">
        <v>219</v>
      </c>
      <c r="C70" s="11" t="s">
        <v>45</v>
      </c>
      <c r="D70" s="9" t="s">
        <v>17</v>
      </c>
      <c r="E70" s="9" t="s">
        <v>146</v>
      </c>
      <c r="F70" s="9">
        <v>49</v>
      </c>
      <c r="G70" s="5" t="s">
        <v>71</v>
      </c>
      <c r="H70" s="9" t="s">
        <v>220</v>
      </c>
      <c r="I70" s="9" t="s">
        <v>36</v>
      </c>
      <c r="J70" s="9" t="s">
        <v>51</v>
      </c>
      <c r="K70" s="9" t="s">
        <v>51</v>
      </c>
      <c r="L70" s="9" t="s">
        <v>51</v>
      </c>
      <c r="M70" s="8" t="s">
        <v>100</v>
      </c>
    </row>
    <row r="71" spans="1:13" x14ac:dyDescent="0.25">
      <c r="A71" t="s">
        <v>221</v>
      </c>
      <c r="B71" s="11" t="s">
        <v>222</v>
      </c>
      <c r="C71" s="11" t="s">
        <v>45</v>
      </c>
      <c r="D71" s="9" t="s">
        <v>28</v>
      </c>
      <c r="E71" s="5" t="s">
        <v>71</v>
      </c>
      <c r="F71" s="9">
        <v>34</v>
      </c>
      <c r="G71" s="5" t="s">
        <v>71</v>
      </c>
      <c r="H71" s="5" t="s">
        <v>71</v>
      </c>
      <c r="I71" s="5" t="s">
        <v>71</v>
      </c>
      <c r="J71" s="5" t="s">
        <v>71</v>
      </c>
      <c r="K71" s="5" t="s">
        <v>71</v>
      </c>
      <c r="L71" s="5" t="s">
        <v>71</v>
      </c>
      <c r="M71" s="9" t="s">
        <v>71</v>
      </c>
    </row>
    <row r="72" spans="1:13" x14ac:dyDescent="0.25">
      <c r="A72" t="s">
        <v>223</v>
      </c>
      <c r="B72" s="11" t="s">
        <v>224</v>
      </c>
      <c r="C72" s="11" t="s">
        <v>45</v>
      </c>
      <c r="D72" s="9" t="s">
        <v>28</v>
      </c>
      <c r="E72" s="9" t="s">
        <v>18</v>
      </c>
      <c r="F72" s="9">
        <v>132</v>
      </c>
      <c r="G72" s="9" t="s">
        <v>202</v>
      </c>
      <c r="H72" s="9" t="s">
        <v>20</v>
      </c>
      <c r="I72" s="9" t="s">
        <v>21</v>
      </c>
      <c r="J72" s="9" t="s">
        <v>65</v>
      </c>
      <c r="K72" s="9" t="s">
        <v>51</v>
      </c>
      <c r="L72" s="9" t="s">
        <v>24</v>
      </c>
      <c r="M72" s="8" t="s">
        <v>25</v>
      </c>
    </row>
    <row r="73" spans="1:13" x14ac:dyDescent="0.25">
      <c r="A73" t="s">
        <v>225</v>
      </c>
      <c r="B73" s="11" t="s">
        <v>226</v>
      </c>
      <c r="C73" s="11" t="s">
        <v>45</v>
      </c>
      <c r="D73" s="9" t="s">
        <v>28</v>
      </c>
      <c r="E73" s="9" t="s">
        <v>18</v>
      </c>
      <c r="F73" s="9">
        <v>35</v>
      </c>
      <c r="G73" s="9" t="s">
        <v>202</v>
      </c>
      <c r="H73" s="9" t="s">
        <v>142</v>
      </c>
      <c r="I73" s="9" t="s">
        <v>31</v>
      </c>
      <c r="J73" s="9" t="s">
        <v>51</v>
      </c>
      <c r="K73" s="9" t="s">
        <v>51</v>
      </c>
      <c r="L73" s="9" t="s">
        <v>24</v>
      </c>
      <c r="M73" s="8" t="s">
        <v>25</v>
      </c>
    </row>
    <row r="74" spans="1:13" x14ac:dyDescent="0.25">
      <c r="A74" t="s">
        <v>227</v>
      </c>
      <c r="B74" s="11" t="s">
        <v>228</v>
      </c>
      <c r="C74" s="11" t="s">
        <v>45</v>
      </c>
      <c r="D74" s="9" t="s">
        <v>17</v>
      </c>
      <c r="E74" s="5" t="s">
        <v>71</v>
      </c>
      <c r="F74" s="9">
        <v>22</v>
      </c>
      <c r="G74" s="5" t="s">
        <v>71</v>
      </c>
      <c r="H74" s="5" t="s">
        <v>71</v>
      </c>
      <c r="I74" s="5" t="s">
        <v>71</v>
      </c>
      <c r="J74" s="5" t="s">
        <v>71</v>
      </c>
      <c r="K74" s="5" t="s">
        <v>71</v>
      </c>
      <c r="L74" s="5" t="s">
        <v>71</v>
      </c>
      <c r="M74" s="8" t="s">
        <v>25</v>
      </c>
    </row>
    <row r="75" spans="1:13" x14ac:dyDescent="0.25">
      <c r="A75" t="s">
        <v>229</v>
      </c>
      <c r="B75" s="11" t="s">
        <v>230</v>
      </c>
      <c r="C75" s="11" t="s">
        <v>45</v>
      </c>
      <c r="D75" s="9" t="s">
        <v>17</v>
      </c>
      <c r="E75" s="9" t="s">
        <v>18</v>
      </c>
      <c r="F75" s="9">
        <v>5</v>
      </c>
      <c r="G75" s="9" t="s">
        <v>202</v>
      </c>
      <c r="H75" s="9" t="s">
        <v>231</v>
      </c>
      <c r="I75" s="9" t="s">
        <v>31</v>
      </c>
      <c r="J75" s="9" t="s">
        <v>51</v>
      </c>
      <c r="K75" s="9" t="s">
        <v>24</v>
      </c>
      <c r="L75" s="9" t="s">
        <v>51</v>
      </c>
      <c r="M75" s="8" t="s">
        <v>25</v>
      </c>
    </row>
    <row r="76" spans="1:13" x14ac:dyDescent="0.25">
      <c r="A76" t="s">
        <v>232</v>
      </c>
      <c r="B76" s="11" t="s">
        <v>233</v>
      </c>
      <c r="C76" s="11" t="s">
        <v>45</v>
      </c>
      <c r="D76" s="9" t="s">
        <v>28</v>
      </c>
      <c r="E76" s="9" t="s">
        <v>18</v>
      </c>
      <c r="F76" s="9">
        <v>22</v>
      </c>
      <c r="G76" s="9" t="s">
        <v>202</v>
      </c>
      <c r="H76" s="9" t="s">
        <v>58</v>
      </c>
      <c r="I76" s="9" t="s">
        <v>36</v>
      </c>
      <c r="J76" s="9" t="s">
        <v>51</v>
      </c>
      <c r="K76" s="9" t="s">
        <v>51</v>
      </c>
      <c r="L76" s="9" t="s">
        <v>51</v>
      </c>
      <c r="M76" s="8" t="s">
        <v>25</v>
      </c>
    </row>
    <row r="77" spans="1:13" x14ac:dyDescent="0.25">
      <c r="A77" t="s">
        <v>234</v>
      </c>
      <c r="B77" s="11" t="s">
        <v>235</v>
      </c>
      <c r="C77" s="11" t="s">
        <v>45</v>
      </c>
      <c r="D77" s="9" t="s">
        <v>17</v>
      </c>
      <c r="E77" s="9" t="s">
        <v>146</v>
      </c>
      <c r="F77" s="9">
        <v>22</v>
      </c>
      <c r="G77" s="5" t="s">
        <v>71</v>
      </c>
      <c r="H77" s="5" t="s">
        <v>71</v>
      </c>
      <c r="I77" s="5" t="s">
        <v>71</v>
      </c>
      <c r="J77" s="5" t="s">
        <v>71</v>
      </c>
      <c r="K77" s="5" t="s">
        <v>71</v>
      </c>
      <c r="L77" s="5" t="s">
        <v>71</v>
      </c>
      <c r="M77" s="8" t="s">
        <v>25</v>
      </c>
    </row>
    <row r="78" spans="1:13" x14ac:dyDescent="0.25">
      <c r="A78" t="s">
        <v>236</v>
      </c>
      <c r="B78" s="11" t="s">
        <v>237</v>
      </c>
      <c r="C78" s="11" t="s">
        <v>45</v>
      </c>
      <c r="D78" s="9" t="s">
        <v>28</v>
      </c>
      <c r="E78" s="9" t="s">
        <v>35</v>
      </c>
      <c r="F78" s="9">
        <v>18</v>
      </c>
      <c r="G78" s="5" t="s">
        <v>71</v>
      </c>
      <c r="H78" s="5" t="s">
        <v>71</v>
      </c>
      <c r="I78" s="5" t="s">
        <v>71</v>
      </c>
      <c r="J78" s="5" t="s">
        <v>71</v>
      </c>
      <c r="K78" s="5" t="s">
        <v>71</v>
      </c>
      <c r="L78" s="5" t="s">
        <v>71</v>
      </c>
      <c r="M78" s="8" t="s">
        <v>25</v>
      </c>
    </row>
    <row r="79" spans="1:13" x14ac:dyDescent="0.25">
      <c r="A79" t="s">
        <v>238</v>
      </c>
      <c r="B79" s="11" t="s">
        <v>239</v>
      </c>
      <c r="C79" s="11" t="s">
        <v>45</v>
      </c>
      <c r="D79" s="9" t="s">
        <v>17</v>
      </c>
      <c r="E79" s="5" t="s">
        <v>71</v>
      </c>
      <c r="F79" s="9">
        <v>59</v>
      </c>
      <c r="G79" s="5" t="s">
        <v>71</v>
      </c>
      <c r="H79" s="5" t="s">
        <v>71</v>
      </c>
      <c r="I79" s="5" t="s">
        <v>71</v>
      </c>
      <c r="J79" s="5" t="s">
        <v>71</v>
      </c>
      <c r="K79" s="5" t="s">
        <v>71</v>
      </c>
      <c r="L79" s="5" t="s">
        <v>71</v>
      </c>
      <c r="M79" s="8" t="s">
        <v>25</v>
      </c>
    </row>
    <row r="80" spans="1:13" x14ac:dyDescent="0.25">
      <c r="A80" t="s">
        <v>240</v>
      </c>
      <c r="B80" s="11" t="s">
        <v>241</v>
      </c>
      <c r="C80" s="11" t="s">
        <v>45</v>
      </c>
      <c r="D80" s="9" t="s">
        <v>28</v>
      </c>
      <c r="E80" s="9" t="s">
        <v>18</v>
      </c>
      <c r="F80" s="9">
        <v>76</v>
      </c>
      <c r="G80" s="9" t="s">
        <v>202</v>
      </c>
      <c r="H80" s="9" t="s">
        <v>58</v>
      </c>
      <c r="I80" s="9" t="s">
        <v>31</v>
      </c>
      <c r="J80" s="9" t="s">
        <v>51</v>
      </c>
      <c r="K80" s="9" t="s">
        <v>51</v>
      </c>
      <c r="L80" s="9" t="s">
        <v>24</v>
      </c>
      <c r="M80" s="8" t="s">
        <v>25</v>
      </c>
    </row>
    <row r="81" spans="1:13" x14ac:dyDescent="0.25">
      <c r="A81" t="s">
        <v>242</v>
      </c>
      <c r="B81" s="11" t="s">
        <v>243</v>
      </c>
      <c r="C81" s="11" t="s">
        <v>45</v>
      </c>
      <c r="D81" s="9" t="s">
        <v>17</v>
      </c>
      <c r="E81" s="5" t="s">
        <v>71</v>
      </c>
      <c r="F81" s="9">
        <v>41</v>
      </c>
      <c r="G81" s="5" t="s">
        <v>71</v>
      </c>
      <c r="H81" s="5" t="s">
        <v>71</v>
      </c>
      <c r="I81" s="5" t="s">
        <v>71</v>
      </c>
      <c r="J81" s="5" t="s">
        <v>71</v>
      </c>
      <c r="K81" s="5" t="s">
        <v>71</v>
      </c>
      <c r="L81" s="5" t="s">
        <v>71</v>
      </c>
      <c r="M81" s="8" t="s">
        <v>25</v>
      </c>
    </row>
    <row r="82" spans="1:13" x14ac:dyDescent="0.25">
      <c r="A82" t="s">
        <v>244</v>
      </c>
      <c r="B82" s="11" t="s">
        <v>245</v>
      </c>
      <c r="C82" s="11" t="s">
        <v>45</v>
      </c>
      <c r="D82" s="9" t="s">
        <v>28</v>
      </c>
      <c r="E82" s="9" t="s">
        <v>18</v>
      </c>
      <c r="F82" s="9">
        <v>10</v>
      </c>
      <c r="G82" s="9" t="s">
        <v>202</v>
      </c>
      <c r="H82" s="9" t="s">
        <v>30</v>
      </c>
      <c r="I82" s="9" t="s">
        <v>36</v>
      </c>
      <c r="J82" s="9" t="s">
        <v>51</v>
      </c>
      <c r="K82" s="9" t="s">
        <v>38</v>
      </c>
      <c r="L82" s="9" t="s">
        <v>24</v>
      </c>
      <c r="M82" s="8" t="s">
        <v>100</v>
      </c>
    </row>
    <row r="83" spans="1:13" x14ac:dyDescent="0.25">
      <c r="A83" t="s">
        <v>246</v>
      </c>
      <c r="B83" s="11" t="s">
        <v>247</v>
      </c>
      <c r="C83" s="11" t="s">
        <v>45</v>
      </c>
      <c r="D83" s="9" t="s">
        <v>17</v>
      </c>
      <c r="E83" s="5" t="s">
        <v>71</v>
      </c>
      <c r="F83" s="9">
        <v>24</v>
      </c>
      <c r="G83" s="5" t="s">
        <v>71</v>
      </c>
      <c r="H83" s="5" t="s">
        <v>71</v>
      </c>
      <c r="I83" s="5" t="s">
        <v>71</v>
      </c>
      <c r="J83" s="5" t="s">
        <v>71</v>
      </c>
      <c r="K83" s="5" t="s">
        <v>71</v>
      </c>
      <c r="L83" s="5" t="s">
        <v>71</v>
      </c>
      <c r="M83" s="9" t="s">
        <v>71</v>
      </c>
    </row>
    <row r="84" spans="1:13" x14ac:dyDescent="0.25">
      <c r="A84" t="s">
        <v>248</v>
      </c>
      <c r="B84" s="11" t="s">
        <v>249</v>
      </c>
      <c r="C84" s="11" t="s">
        <v>45</v>
      </c>
      <c r="D84" s="9" t="s">
        <v>28</v>
      </c>
      <c r="E84" s="5" t="s">
        <v>71</v>
      </c>
      <c r="F84" s="9">
        <v>46</v>
      </c>
      <c r="G84" s="5" t="s">
        <v>71</v>
      </c>
      <c r="H84" s="5" t="s">
        <v>71</v>
      </c>
      <c r="I84" s="5" t="s">
        <v>71</v>
      </c>
      <c r="J84" s="5" t="s">
        <v>71</v>
      </c>
      <c r="K84" s="5" t="s">
        <v>71</v>
      </c>
      <c r="L84" s="5" t="s">
        <v>71</v>
      </c>
      <c r="M84" s="8" t="s">
        <v>25</v>
      </c>
    </row>
    <row r="85" spans="1:13" x14ac:dyDescent="0.25">
      <c r="A85" t="s">
        <v>250</v>
      </c>
      <c r="B85" s="11" t="s">
        <v>251</v>
      </c>
      <c r="C85" s="11" t="s">
        <v>45</v>
      </c>
      <c r="D85" s="9" t="s">
        <v>17</v>
      </c>
      <c r="E85" s="5" t="s">
        <v>71</v>
      </c>
      <c r="F85" s="9">
        <v>11</v>
      </c>
      <c r="G85" s="5" t="s">
        <v>71</v>
      </c>
      <c r="H85" s="5" t="s">
        <v>71</v>
      </c>
      <c r="I85" s="5" t="s">
        <v>71</v>
      </c>
      <c r="J85" s="5" t="s">
        <v>71</v>
      </c>
      <c r="K85" s="5" t="s">
        <v>71</v>
      </c>
      <c r="L85" s="5" t="s">
        <v>71</v>
      </c>
      <c r="M85" s="8" t="s">
        <v>100</v>
      </c>
    </row>
    <row r="86" spans="1:13" x14ac:dyDescent="0.25">
      <c r="A86" t="s">
        <v>252</v>
      </c>
      <c r="B86" s="11" t="s">
        <v>253</v>
      </c>
      <c r="C86" s="11" t="s">
        <v>45</v>
      </c>
      <c r="D86" s="9" t="s">
        <v>17</v>
      </c>
      <c r="E86" s="9" t="s">
        <v>217</v>
      </c>
      <c r="F86" s="9">
        <v>96</v>
      </c>
      <c r="G86" s="9" t="s">
        <v>46</v>
      </c>
      <c r="H86" s="9" t="s">
        <v>142</v>
      </c>
      <c r="I86" s="9" t="s">
        <v>31</v>
      </c>
      <c r="J86" s="9" t="s">
        <v>22</v>
      </c>
      <c r="K86" s="9" t="s">
        <v>51</v>
      </c>
      <c r="L86" s="9" t="s">
        <v>51</v>
      </c>
      <c r="M86" s="8" t="s">
        <v>25</v>
      </c>
    </row>
    <row r="87" spans="1:13" x14ac:dyDescent="0.25">
      <c r="A87" t="s">
        <v>254</v>
      </c>
      <c r="B87" s="11" t="s">
        <v>255</v>
      </c>
      <c r="C87" s="11" t="s">
        <v>45</v>
      </c>
      <c r="D87" s="9" t="s">
        <v>17</v>
      </c>
      <c r="E87" s="9" t="s">
        <v>146</v>
      </c>
      <c r="F87" s="9">
        <v>67</v>
      </c>
      <c r="G87" s="9" t="s">
        <v>46</v>
      </c>
      <c r="H87" s="9" t="s">
        <v>58</v>
      </c>
      <c r="I87" s="9" t="s">
        <v>21</v>
      </c>
      <c r="J87" s="9" t="s">
        <v>65</v>
      </c>
      <c r="K87" s="9" t="s">
        <v>51</v>
      </c>
      <c r="L87" s="9" t="s">
        <v>51</v>
      </c>
      <c r="M87" s="9" t="s">
        <v>71</v>
      </c>
    </row>
    <row r="88" spans="1:13" x14ac:dyDescent="0.25">
      <c r="A88" t="s">
        <v>256</v>
      </c>
      <c r="B88" s="11" t="s">
        <v>257</v>
      </c>
      <c r="C88" s="11" t="s">
        <v>45</v>
      </c>
      <c r="D88" s="9" t="s">
        <v>28</v>
      </c>
      <c r="E88" s="9" t="s">
        <v>18</v>
      </c>
      <c r="F88" s="9">
        <v>228</v>
      </c>
      <c r="G88" s="5" t="s">
        <v>71</v>
      </c>
      <c r="H88" s="9" t="s">
        <v>58</v>
      </c>
      <c r="I88" s="5" t="s">
        <v>71</v>
      </c>
      <c r="J88" s="9" t="s">
        <v>41</v>
      </c>
      <c r="K88" s="9" t="s">
        <v>51</v>
      </c>
      <c r="L88" s="9" t="s">
        <v>24</v>
      </c>
      <c r="M88" s="8" t="s">
        <v>25</v>
      </c>
    </row>
    <row r="89" spans="1:13" x14ac:dyDescent="0.25">
      <c r="A89" t="s">
        <v>258</v>
      </c>
      <c r="B89" s="11" t="s">
        <v>259</v>
      </c>
      <c r="C89" s="11" t="s">
        <v>45</v>
      </c>
      <c r="D89" s="9" t="s">
        <v>17</v>
      </c>
      <c r="E89" s="5" t="s">
        <v>71</v>
      </c>
      <c r="F89" s="9">
        <v>35</v>
      </c>
      <c r="G89" s="5" t="s">
        <v>71</v>
      </c>
      <c r="H89" s="5" t="s">
        <v>71</v>
      </c>
      <c r="I89" s="5" t="s">
        <v>71</v>
      </c>
      <c r="J89" s="5" t="s">
        <v>71</v>
      </c>
      <c r="K89" s="5" t="s">
        <v>71</v>
      </c>
      <c r="L89" s="5" t="s">
        <v>71</v>
      </c>
      <c r="M89" s="8" t="s">
        <v>25</v>
      </c>
    </row>
    <row r="90" spans="1:13" x14ac:dyDescent="0.25">
      <c r="A90" t="s">
        <v>260</v>
      </c>
      <c r="B90" s="11" t="s">
        <v>261</v>
      </c>
      <c r="C90" s="11" t="s">
        <v>45</v>
      </c>
      <c r="D90" s="9" t="s">
        <v>17</v>
      </c>
      <c r="E90" s="9" t="s">
        <v>146</v>
      </c>
      <c r="F90" s="9">
        <v>20</v>
      </c>
      <c r="G90" s="5" t="s">
        <v>71</v>
      </c>
      <c r="H90" s="5" t="s">
        <v>71</v>
      </c>
      <c r="I90" s="5" t="s">
        <v>71</v>
      </c>
      <c r="J90" s="5" t="s">
        <v>71</v>
      </c>
      <c r="K90" s="5" t="s">
        <v>71</v>
      </c>
      <c r="L90" s="5" t="s">
        <v>71</v>
      </c>
      <c r="M90" s="8" t="s">
        <v>100</v>
      </c>
    </row>
    <row r="91" spans="1:13" x14ac:dyDescent="0.25">
      <c r="A91" t="s">
        <v>262</v>
      </c>
      <c r="B91" s="11" t="s">
        <v>263</v>
      </c>
      <c r="C91" s="11" t="s">
        <v>45</v>
      </c>
      <c r="D91" s="9" t="s">
        <v>17</v>
      </c>
      <c r="E91" s="9" t="s">
        <v>146</v>
      </c>
      <c r="F91" s="9">
        <v>58</v>
      </c>
      <c r="G91" s="5" t="s">
        <v>71</v>
      </c>
      <c r="H91" s="5" t="s">
        <v>71</v>
      </c>
      <c r="I91" s="5" t="s">
        <v>71</v>
      </c>
      <c r="J91" s="5" t="s">
        <v>71</v>
      </c>
      <c r="K91" s="5" t="s">
        <v>71</v>
      </c>
      <c r="L91" s="5" t="s">
        <v>71</v>
      </c>
      <c r="M91" s="8" t="s">
        <v>25</v>
      </c>
    </row>
    <row r="92" spans="1:13" x14ac:dyDescent="0.25">
      <c r="A92" t="s">
        <v>264</v>
      </c>
      <c r="B92" s="11" t="s">
        <v>265</v>
      </c>
      <c r="C92" s="11" t="s">
        <v>45</v>
      </c>
      <c r="D92" s="9" t="s">
        <v>17</v>
      </c>
      <c r="E92" s="9" t="s">
        <v>18</v>
      </c>
      <c r="F92" s="9">
        <v>35</v>
      </c>
      <c r="G92" s="5" t="s">
        <v>71</v>
      </c>
      <c r="H92" s="5" t="s">
        <v>71</v>
      </c>
      <c r="I92" s="5" t="s">
        <v>71</v>
      </c>
      <c r="J92" s="5" t="s">
        <v>71</v>
      </c>
      <c r="K92" s="5" t="s">
        <v>71</v>
      </c>
      <c r="L92" s="5" t="s">
        <v>71</v>
      </c>
      <c r="M92" s="8" t="s">
        <v>25</v>
      </c>
    </row>
    <row r="93" spans="1:13" x14ac:dyDescent="0.25">
      <c r="A93" t="s">
        <v>266</v>
      </c>
      <c r="B93" s="11" t="s">
        <v>267</v>
      </c>
      <c r="C93" s="11" t="s">
        <v>45</v>
      </c>
      <c r="D93" s="9" t="s">
        <v>28</v>
      </c>
      <c r="E93" s="5" t="s">
        <v>71</v>
      </c>
      <c r="F93" s="9">
        <v>19</v>
      </c>
      <c r="G93" s="9" t="s">
        <v>202</v>
      </c>
      <c r="H93" s="9" t="s">
        <v>58</v>
      </c>
      <c r="I93" s="9" t="s">
        <v>36</v>
      </c>
      <c r="J93" s="9" t="s">
        <v>65</v>
      </c>
      <c r="K93" s="9" t="s">
        <v>51</v>
      </c>
      <c r="L93" s="9" t="s">
        <v>51</v>
      </c>
      <c r="M93" s="8" t="s">
        <v>25</v>
      </c>
    </row>
    <row r="94" spans="1:13" x14ac:dyDescent="0.25">
      <c r="A94" t="s">
        <v>268</v>
      </c>
      <c r="B94" s="11" t="s">
        <v>269</v>
      </c>
      <c r="C94" s="11" t="s">
        <v>45</v>
      </c>
      <c r="D94" s="9" t="s">
        <v>17</v>
      </c>
      <c r="E94" s="9" t="s">
        <v>18</v>
      </c>
      <c r="F94" s="9">
        <v>44</v>
      </c>
      <c r="G94" s="5" t="s">
        <v>71</v>
      </c>
      <c r="H94" s="5" t="s">
        <v>71</v>
      </c>
      <c r="I94" s="5" t="s">
        <v>71</v>
      </c>
      <c r="J94" s="5" t="s">
        <v>71</v>
      </c>
      <c r="K94" s="5" t="s">
        <v>71</v>
      </c>
      <c r="L94" s="5" t="s">
        <v>71</v>
      </c>
      <c r="M94" s="8" t="s">
        <v>25</v>
      </c>
    </row>
    <row r="95" spans="1:13" x14ac:dyDescent="0.25">
      <c r="A95" t="s">
        <v>270</v>
      </c>
      <c r="B95" s="11" t="s">
        <v>271</v>
      </c>
      <c r="C95" s="11" t="s">
        <v>45</v>
      </c>
      <c r="D95" s="9" t="s">
        <v>28</v>
      </c>
      <c r="E95" s="5" t="s">
        <v>71</v>
      </c>
      <c r="F95" s="9">
        <v>23</v>
      </c>
      <c r="G95" s="9" t="s">
        <v>202</v>
      </c>
      <c r="H95" s="9" t="s">
        <v>58</v>
      </c>
      <c r="I95" s="9" t="s">
        <v>31</v>
      </c>
      <c r="J95" s="9" t="s">
        <v>51</v>
      </c>
      <c r="K95" s="9" t="s">
        <v>175</v>
      </c>
      <c r="L95" s="9" t="s">
        <v>24</v>
      </c>
      <c r="M95" s="8" t="s">
        <v>25</v>
      </c>
    </row>
    <row r="96" spans="1:13" x14ac:dyDescent="0.25">
      <c r="A96" t="s">
        <v>272</v>
      </c>
      <c r="B96" s="11" t="s">
        <v>273</v>
      </c>
      <c r="C96" s="11" t="s">
        <v>45</v>
      </c>
      <c r="D96" s="9" t="s">
        <v>17</v>
      </c>
      <c r="E96" s="9" t="s">
        <v>18</v>
      </c>
      <c r="F96" s="9">
        <v>90</v>
      </c>
      <c r="G96" s="9" t="s">
        <v>71</v>
      </c>
      <c r="H96" s="9" t="s">
        <v>71</v>
      </c>
      <c r="I96" s="9" t="s">
        <v>71</v>
      </c>
      <c r="J96" s="9" t="s">
        <v>71</v>
      </c>
      <c r="K96" s="9" t="s">
        <v>71</v>
      </c>
      <c r="L96" s="9" t="s">
        <v>71</v>
      </c>
      <c r="M96" s="8" t="s">
        <v>25</v>
      </c>
    </row>
    <row r="97" spans="1:14" s="12" customFormat="1" ht="16.5" thickBot="1" x14ac:dyDescent="0.3">
      <c r="A97" s="12" t="s">
        <v>274</v>
      </c>
      <c r="B97" s="13" t="s">
        <v>275</v>
      </c>
      <c r="C97" s="13" t="s">
        <v>45</v>
      </c>
      <c r="D97" s="14" t="s">
        <v>28</v>
      </c>
      <c r="E97" s="14" t="s">
        <v>18</v>
      </c>
      <c r="F97" s="14">
        <v>26</v>
      </c>
      <c r="G97" s="14" t="s">
        <v>71</v>
      </c>
      <c r="H97" s="14" t="s">
        <v>71</v>
      </c>
      <c r="I97" s="14" t="s">
        <v>71</v>
      </c>
      <c r="J97" s="14" t="s">
        <v>71</v>
      </c>
      <c r="K97" s="14" t="s">
        <v>71</v>
      </c>
      <c r="L97" s="14" t="s">
        <v>71</v>
      </c>
      <c r="M97" s="14" t="s">
        <v>25</v>
      </c>
    </row>
    <row r="98" spans="1:14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4" x14ac:dyDescent="0.25">
      <c r="A99" s="10" t="s">
        <v>276</v>
      </c>
      <c r="B99" s="10"/>
      <c r="C99" s="10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x14ac:dyDescent="0.25">
      <c r="A100" s="10" t="s">
        <v>277</v>
      </c>
      <c r="B100" s="10"/>
      <c r="C100" s="10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25">
      <c r="A101" s="10" t="s">
        <v>278</v>
      </c>
      <c r="B101" s="10"/>
      <c r="C101" s="10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 x14ac:dyDescent="0.25">
      <c r="A102" s="10" t="s">
        <v>279</v>
      </c>
      <c r="B102" s="10"/>
      <c r="C102" s="10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x14ac:dyDescent="0.25">
      <c r="A103" s="16" t="s">
        <v>280</v>
      </c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 x14ac:dyDescent="0.25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</sheetData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topLeftCell="A15" zoomScale="75" zoomScaleNormal="75" zoomScalePageLayoutView="75" workbookViewId="0">
      <selection activeCell="C51" sqref="C51"/>
    </sheetView>
  </sheetViews>
  <sheetFormatPr defaultColWidth="8" defaultRowHeight="14.1" customHeight="1" x14ac:dyDescent="0.2"/>
  <cols>
    <col min="1" max="1" width="14.625" style="135" bestFit="1" customWidth="1"/>
    <col min="2" max="2" width="16" style="138" customWidth="1"/>
    <col min="3" max="3" width="11.75" style="135" bestFit="1" customWidth="1"/>
    <col min="4" max="4" width="9.75" style="135" customWidth="1"/>
    <col min="5" max="5" width="17.375" style="137" customWidth="1"/>
    <col min="6" max="6" width="17.625" style="135" customWidth="1"/>
    <col min="7" max="7" width="11.75" style="135" customWidth="1"/>
    <col min="8" max="8" width="9.75" style="135" customWidth="1"/>
    <col min="9" max="9" width="16.375" style="135" customWidth="1"/>
    <col min="10" max="10" width="17.375" style="135" customWidth="1"/>
    <col min="11" max="11" width="5.25" style="135" customWidth="1"/>
    <col min="12" max="12" width="6.25" style="135" customWidth="1"/>
    <col min="13" max="13" width="9.75" style="136" customWidth="1"/>
    <col min="14" max="14" width="4.625" style="136" customWidth="1"/>
    <col min="15" max="15" width="17.375" style="136" bestFit="1" customWidth="1"/>
    <col min="16" max="16" width="11.625" style="136" bestFit="1" customWidth="1"/>
    <col min="17" max="17" width="61.625" style="135" bestFit="1" customWidth="1"/>
    <col min="18" max="18" width="50.25" style="135" bestFit="1" customWidth="1"/>
    <col min="19" max="19" width="54.375" style="135" bestFit="1" customWidth="1"/>
    <col min="20" max="16384" width="8" style="135"/>
  </cols>
  <sheetData>
    <row r="1" spans="1:19" s="138" customFormat="1" ht="27.95" customHeight="1" x14ac:dyDescent="0.3">
      <c r="A1" s="144"/>
      <c r="B1" s="158" t="s">
        <v>738</v>
      </c>
      <c r="C1" s="158" t="s">
        <v>737</v>
      </c>
      <c r="D1" s="144" t="s">
        <v>732</v>
      </c>
      <c r="E1" s="144" t="s">
        <v>731</v>
      </c>
      <c r="F1" s="144" t="s">
        <v>730</v>
      </c>
      <c r="G1" s="158" t="s">
        <v>736</v>
      </c>
      <c r="H1" s="144" t="s">
        <v>732</v>
      </c>
      <c r="I1" s="144" t="s">
        <v>731</v>
      </c>
      <c r="J1" s="144" t="s">
        <v>730</v>
      </c>
      <c r="K1" s="144" t="s">
        <v>735</v>
      </c>
      <c r="L1" s="159" t="s">
        <v>734</v>
      </c>
      <c r="M1" s="158" t="s">
        <v>733</v>
      </c>
      <c r="N1" s="144" t="s">
        <v>732</v>
      </c>
      <c r="O1" s="144" t="s">
        <v>731</v>
      </c>
      <c r="P1" s="144" t="s">
        <v>730</v>
      </c>
      <c r="Q1" s="144" t="s">
        <v>729</v>
      </c>
      <c r="R1" s="139"/>
      <c r="S1" s="139"/>
    </row>
    <row r="2" spans="1:19" ht="14.1" customHeight="1" x14ac:dyDescent="0.3">
      <c r="A2" s="142" t="s">
        <v>728</v>
      </c>
      <c r="B2" s="144">
        <f>SUM(C2,G2,K2,L2, M2)</f>
        <v>2</v>
      </c>
      <c r="C2" s="142">
        <v>1</v>
      </c>
      <c r="D2" s="142">
        <v>15</v>
      </c>
      <c r="E2" s="143" t="s">
        <v>660</v>
      </c>
      <c r="F2" s="142" t="s">
        <v>659</v>
      </c>
      <c r="G2" s="142">
        <v>1</v>
      </c>
      <c r="H2" s="142">
        <v>20</v>
      </c>
      <c r="I2" s="142" t="s">
        <v>727</v>
      </c>
      <c r="J2" s="142" t="s">
        <v>726</v>
      </c>
      <c r="K2" s="142">
        <v>0</v>
      </c>
      <c r="L2" s="141"/>
      <c r="M2" s="140"/>
      <c r="N2" s="140"/>
      <c r="O2" s="140"/>
      <c r="P2" s="140"/>
      <c r="Q2" s="139" t="s">
        <v>544</v>
      </c>
      <c r="R2" s="153" t="s">
        <v>558</v>
      </c>
      <c r="S2" s="153" t="s">
        <v>557</v>
      </c>
    </row>
    <row r="3" spans="1:19" ht="14.1" customHeight="1" x14ac:dyDescent="0.3">
      <c r="A3" s="142" t="s">
        <v>725</v>
      </c>
      <c r="B3" s="144">
        <f>SUM(C3,G3,K3,L3, M3)</f>
        <v>2</v>
      </c>
      <c r="C3" s="142">
        <v>1</v>
      </c>
      <c r="D3" s="142">
        <v>8</v>
      </c>
      <c r="E3" s="143" t="s">
        <v>555</v>
      </c>
      <c r="F3" s="142" t="s">
        <v>554</v>
      </c>
      <c r="G3" s="142">
        <v>0</v>
      </c>
      <c r="H3" s="142"/>
      <c r="I3" s="142"/>
      <c r="J3" s="142"/>
      <c r="K3" s="142">
        <v>1</v>
      </c>
      <c r="L3" s="141"/>
      <c r="M3" s="140"/>
      <c r="N3" s="140"/>
      <c r="O3" s="140"/>
      <c r="P3" s="140"/>
      <c r="Q3" s="139" t="s">
        <v>544</v>
      </c>
      <c r="R3" s="153" t="s">
        <v>543</v>
      </c>
      <c r="S3" s="153" t="s">
        <v>542</v>
      </c>
    </row>
    <row r="4" spans="1:19" ht="14.1" customHeight="1" x14ac:dyDescent="0.3">
      <c r="A4" s="142" t="s">
        <v>724</v>
      </c>
      <c r="B4" s="144">
        <f>SUM(C4,G4,K4,L4, M4)</f>
        <v>2</v>
      </c>
      <c r="C4" s="142">
        <v>2</v>
      </c>
      <c r="D4" s="140"/>
      <c r="E4" s="143" t="s">
        <v>723</v>
      </c>
      <c r="F4" s="142"/>
      <c r="G4" s="142">
        <v>0</v>
      </c>
      <c r="H4" s="142"/>
      <c r="I4" s="142"/>
      <c r="J4" s="142"/>
      <c r="K4" s="142">
        <v>0</v>
      </c>
      <c r="L4" s="141"/>
      <c r="M4" s="140"/>
      <c r="N4" s="140"/>
      <c r="O4" s="140"/>
      <c r="P4" s="140"/>
      <c r="Q4" s="139" t="s">
        <v>544</v>
      </c>
      <c r="R4" s="153" t="s">
        <v>722</v>
      </c>
      <c r="S4" s="153" t="s">
        <v>721</v>
      </c>
    </row>
    <row r="5" spans="1:19" ht="14.1" customHeight="1" x14ac:dyDescent="0.3">
      <c r="A5" s="142" t="s">
        <v>720</v>
      </c>
      <c r="B5" s="144">
        <f>SUM(C5,G5,K5,L5, M5)</f>
        <v>2</v>
      </c>
      <c r="C5" s="142">
        <v>0</v>
      </c>
      <c r="D5" s="142"/>
      <c r="E5" s="143"/>
      <c r="F5" s="142"/>
      <c r="G5" s="142">
        <v>0</v>
      </c>
      <c r="H5" s="142"/>
      <c r="I5" s="142"/>
      <c r="J5" s="142"/>
      <c r="K5" s="142">
        <v>1</v>
      </c>
      <c r="L5" s="141">
        <v>1</v>
      </c>
      <c r="M5" s="140"/>
      <c r="N5" s="140"/>
      <c r="O5" s="140"/>
      <c r="P5" s="140"/>
      <c r="Q5" s="139" t="s">
        <v>544</v>
      </c>
      <c r="R5" s="153" t="s">
        <v>620</v>
      </c>
      <c r="S5" s="153" t="s">
        <v>619</v>
      </c>
    </row>
    <row r="6" spans="1:19" ht="14.1" customHeight="1" x14ac:dyDescent="0.3">
      <c r="A6" s="142" t="s">
        <v>719</v>
      </c>
      <c r="B6" s="144">
        <f>SUM(C6,G6,K6,L6, M6)</f>
        <v>2</v>
      </c>
      <c r="C6" s="142">
        <v>1</v>
      </c>
      <c r="D6" s="151">
        <v>15</v>
      </c>
      <c r="E6" s="143" t="s">
        <v>660</v>
      </c>
      <c r="F6" s="142" t="s">
        <v>659</v>
      </c>
      <c r="G6" s="142">
        <v>0</v>
      </c>
      <c r="H6" s="142"/>
      <c r="I6" s="142"/>
      <c r="J6" s="142"/>
      <c r="K6" s="142">
        <v>1</v>
      </c>
      <c r="L6" s="141"/>
      <c r="M6" s="140"/>
      <c r="N6" s="140"/>
      <c r="O6" s="140"/>
      <c r="P6" s="140"/>
      <c r="Q6" s="139" t="s">
        <v>544</v>
      </c>
      <c r="R6" s="153" t="s">
        <v>543</v>
      </c>
      <c r="S6" s="153" t="s">
        <v>542</v>
      </c>
    </row>
    <row r="7" spans="1:19" s="145" customFormat="1" ht="14.1" customHeight="1" x14ac:dyDescent="0.3">
      <c r="A7" s="156" t="s">
        <v>718</v>
      </c>
      <c r="B7" s="144">
        <f>SUM(C7,G7,K7,L7, M7)</f>
        <v>1</v>
      </c>
      <c r="C7" s="156">
        <v>1</v>
      </c>
      <c r="D7" s="156">
        <v>14</v>
      </c>
      <c r="E7" s="157" t="s">
        <v>583</v>
      </c>
      <c r="F7" s="156" t="s">
        <v>582</v>
      </c>
      <c r="G7" s="156">
        <v>0</v>
      </c>
      <c r="H7" s="156"/>
      <c r="I7" s="156"/>
      <c r="J7" s="156"/>
      <c r="K7" s="156">
        <v>0</v>
      </c>
      <c r="L7" s="155">
        <v>0</v>
      </c>
      <c r="M7" s="154"/>
      <c r="N7" s="154"/>
      <c r="O7" s="154"/>
      <c r="P7" s="154"/>
      <c r="Q7" s="139" t="s">
        <v>544</v>
      </c>
      <c r="R7" s="153" t="s">
        <v>717</v>
      </c>
      <c r="S7" s="153" t="s">
        <v>716</v>
      </c>
    </row>
    <row r="8" spans="1:19" ht="14.1" customHeight="1" x14ac:dyDescent="0.3">
      <c r="A8" s="142" t="s">
        <v>715</v>
      </c>
      <c r="B8" s="144">
        <f>SUM(C8,G8,K8,L8, M8)</f>
        <v>0</v>
      </c>
      <c r="C8" s="142">
        <v>0</v>
      </c>
      <c r="D8" s="142"/>
      <c r="E8" s="143"/>
      <c r="F8" s="142"/>
      <c r="G8" s="142">
        <v>0</v>
      </c>
      <c r="H8" s="142"/>
      <c r="I8" s="142"/>
      <c r="J8" s="142"/>
      <c r="K8" s="142">
        <v>0</v>
      </c>
      <c r="L8" s="141">
        <v>0</v>
      </c>
      <c r="M8" s="140"/>
      <c r="N8" s="140"/>
      <c r="O8" s="140"/>
      <c r="P8" s="140"/>
      <c r="Q8" s="139" t="s">
        <v>606</v>
      </c>
      <c r="R8" s="139" t="s">
        <v>714</v>
      </c>
      <c r="S8" s="139" t="s">
        <v>713</v>
      </c>
    </row>
    <row r="9" spans="1:19" ht="14.1" customHeight="1" x14ac:dyDescent="0.3">
      <c r="A9" s="142" t="s">
        <v>712</v>
      </c>
      <c r="B9" s="144">
        <f>SUM(C9,G9,K9,L9, M9)</f>
        <v>2</v>
      </c>
      <c r="C9" s="142">
        <v>1</v>
      </c>
      <c r="D9" s="142">
        <v>20</v>
      </c>
      <c r="E9" s="143" t="s">
        <v>711</v>
      </c>
      <c r="F9" s="142" t="s">
        <v>710</v>
      </c>
      <c r="G9" s="142">
        <v>0</v>
      </c>
      <c r="H9" s="142"/>
      <c r="I9" s="142"/>
      <c r="J9" s="142"/>
      <c r="K9" s="142">
        <v>1</v>
      </c>
      <c r="L9" s="141"/>
      <c r="M9" s="140"/>
      <c r="N9" s="140"/>
      <c r="O9" s="140"/>
      <c r="P9" s="140"/>
      <c r="Q9" s="139" t="s">
        <v>544</v>
      </c>
      <c r="R9" s="153" t="s">
        <v>612</v>
      </c>
      <c r="S9" s="153" t="s">
        <v>542</v>
      </c>
    </row>
    <row r="10" spans="1:19" ht="14.1" customHeight="1" x14ac:dyDescent="0.3">
      <c r="A10" s="142" t="s">
        <v>709</v>
      </c>
      <c r="B10" s="144">
        <f>SUM(C10,G10,K10,L10, M10)</f>
        <v>2</v>
      </c>
      <c r="C10" s="142">
        <v>0</v>
      </c>
      <c r="D10" s="142"/>
      <c r="E10" s="143"/>
      <c r="F10" s="142"/>
      <c r="G10" s="142">
        <v>0</v>
      </c>
      <c r="H10" s="142"/>
      <c r="I10" s="142"/>
      <c r="J10" s="142"/>
      <c r="K10" s="142">
        <v>1</v>
      </c>
      <c r="L10" s="141">
        <v>1</v>
      </c>
      <c r="M10" s="140"/>
      <c r="N10" s="140"/>
      <c r="O10" s="140"/>
      <c r="P10" s="140"/>
      <c r="Q10" s="153" t="s">
        <v>606</v>
      </c>
      <c r="R10" s="153" t="s">
        <v>620</v>
      </c>
      <c r="S10" s="153" t="s">
        <v>619</v>
      </c>
    </row>
    <row r="11" spans="1:19" ht="14.1" customHeight="1" x14ac:dyDescent="0.3">
      <c r="A11" s="142" t="s">
        <v>708</v>
      </c>
      <c r="B11" s="144">
        <f>SUM(C11,G11,K11,L11, M11)</f>
        <v>2</v>
      </c>
      <c r="C11" s="142">
        <v>1</v>
      </c>
      <c r="D11" s="142" t="s">
        <v>707</v>
      </c>
      <c r="E11" s="143" t="s">
        <v>706</v>
      </c>
      <c r="F11" s="142"/>
      <c r="G11" s="142">
        <v>0</v>
      </c>
      <c r="H11" s="142"/>
      <c r="I11" s="142"/>
      <c r="J11" s="142"/>
      <c r="K11" s="142">
        <v>1</v>
      </c>
      <c r="L11" s="141"/>
      <c r="M11" s="140"/>
      <c r="N11" s="140"/>
      <c r="O11" s="140"/>
      <c r="P11" s="140"/>
      <c r="Q11" s="139" t="s">
        <v>544</v>
      </c>
      <c r="R11" s="153" t="s">
        <v>617</v>
      </c>
      <c r="S11" s="153" t="s">
        <v>542</v>
      </c>
    </row>
    <row r="12" spans="1:19" ht="14.1" customHeight="1" x14ac:dyDescent="0.3">
      <c r="A12" s="142" t="s">
        <v>705</v>
      </c>
      <c r="B12" s="144">
        <f>SUM(C12,G12,K12,L12, M12)</f>
        <v>2</v>
      </c>
      <c r="C12" s="142">
        <v>1</v>
      </c>
      <c r="D12" s="142">
        <v>10</v>
      </c>
      <c r="E12" s="143" t="s">
        <v>546</v>
      </c>
      <c r="F12" s="142" t="s">
        <v>545</v>
      </c>
      <c r="G12" s="142">
        <v>0</v>
      </c>
      <c r="H12" s="151"/>
      <c r="I12" s="142"/>
      <c r="J12" s="142"/>
      <c r="K12" s="142">
        <v>1</v>
      </c>
      <c r="L12" s="141"/>
      <c r="M12" s="140"/>
      <c r="N12" s="140"/>
      <c r="O12" s="140"/>
      <c r="P12" s="140"/>
      <c r="Q12" s="139" t="s">
        <v>544</v>
      </c>
      <c r="R12" s="153" t="s">
        <v>543</v>
      </c>
      <c r="S12" s="153" t="s">
        <v>542</v>
      </c>
    </row>
    <row r="13" spans="1:19" ht="14.1" customHeight="1" x14ac:dyDescent="0.3">
      <c r="A13" s="142" t="s">
        <v>704</v>
      </c>
      <c r="B13" s="144">
        <f>SUM(C13,G13,K13,L13, M13)</f>
        <v>3</v>
      </c>
      <c r="C13" s="142">
        <v>1</v>
      </c>
      <c r="D13" s="142">
        <v>11</v>
      </c>
      <c r="E13" s="143" t="s">
        <v>703</v>
      </c>
      <c r="F13" s="142" t="s">
        <v>702</v>
      </c>
      <c r="G13" s="142">
        <v>1</v>
      </c>
      <c r="H13" s="142">
        <v>23</v>
      </c>
      <c r="I13" s="142" t="s">
        <v>655</v>
      </c>
      <c r="J13" s="142" t="s">
        <v>654</v>
      </c>
      <c r="K13" s="142">
        <v>0</v>
      </c>
      <c r="L13" s="141"/>
      <c r="M13" s="140">
        <v>1</v>
      </c>
      <c r="N13" s="140">
        <v>23</v>
      </c>
      <c r="O13" s="140" t="s">
        <v>701</v>
      </c>
      <c r="P13" s="140" t="s">
        <v>700</v>
      </c>
      <c r="Q13" s="153" t="s">
        <v>699</v>
      </c>
      <c r="R13" s="153" t="s">
        <v>698</v>
      </c>
      <c r="S13" s="153" t="s">
        <v>697</v>
      </c>
    </row>
    <row r="14" spans="1:19" ht="14.1" customHeight="1" x14ac:dyDescent="0.3">
      <c r="A14" s="142" t="s">
        <v>696</v>
      </c>
      <c r="B14" s="144">
        <f>SUM(C14,G14,K14,L14, M14)</f>
        <v>2</v>
      </c>
      <c r="C14" s="142">
        <v>1</v>
      </c>
      <c r="D14" s="142" t="s">
        <v>695</v>
      </c>
      <c r="E14" s="143" t="s">
        <v>694</v>
      </c>
      <c r="F14" s="142"/>
      <c r="G14" s="142">
        <v>0</v>
      </c>
      <c r="H14" s="142"/>
      <c r="I14" s="142"/>
      <c r="J14" s="142"/>
      <c r="K14" s="142">
        <v>1</v>
      </c>
      <c r="L14" s="141"/>
      <c r="M14" s="140"/>
      <c r="N14" s="140"/>
      <c r="O14" s="140"/>
      <c r="P14" s="140"/>
      <c r="Q14" s="139" t="s">
        <v>544</v>
      </c>
      <c r="R14" s="153" t="s">
        <v>617</v>
      </c>
      <c r="S14" s="153" t="s">
        <v>542</v>
      </c>
    </row>
    <row r="15" spans="1:19" ht="14.1" customHeight="1" x14ac:dyDescent="0.3">
      <c r="A15" s="142" t="s">
        <v>693</v>
      </c>
      <c r="B15" s="144">
        <f>SUM(C15,G15,K15,L15, M15)</f>
        <v>2</v>
      </c>
      <c r="C15" s="142">
        <v>1</v>
      </c>
      <c r="D15" s="151" t="s">
        <v>692</v>
      </c>
      <c r="E15" s="143" t="s">
        <v>691</v>
      </c>
      <c r="F15" s="142"/>
      <c r="G15" s="142">
        <v>0</v>
      </c>
      <c r="H15" s="142"/>
      <c r="I15" s="142"/>
      <c r="J15" s="142"/>
      <c r="K15" s="142">
        <v>1</v>
      </c>
      <c r="L15" s="141"/>
      <c r="M15" s="140"/>
      <c r="N15" s="140"/>
      <c r="O15" s="140"/>
      <c r="P15" s="140"/>
      <c r="Q15" s="139" t="s">
        <v>544</v>
      </c>
      <c r="R15" s="153" t="s">
        <v>617</v>
      </c>
      <c r="S15" s="153" t="s">
        <v>542</v>
      </c>
    </row>
    <row r="16" spans="1:19" ht="14.1" customHeight="1" x14ac:dyDescent="0.3">
      <c r="A16" s="142" t="s">
        <v>690</v>
      </c>
      <c r="B16" s="144">
        <f>SUM(C16,G16,K16,L16, M16)</f>
        <v>2</v>
      </c>
      <c r="C16" s="142">
        <v>1</v>
      </c>
      <c r="D16" s="142">
        <v>22</v>
      </c>
      <c r="E16" s="143" t="s">
        <v>689</v>
      </c>
      <c r="F16" s="142" t="s">
        <v>688</v>
      </c>
      <c r="G16" s="142">
        <v>0</v>
      </c>
      <c r="H16" s="142"/>
      <c r="I16" s="142"/>
      <c r="J16" s="142"/>
      <c r="K16" s="142">
        <v>1</v>
      </c>
      <c r="L16" s="141"/>
      <c r="M16" s="140"/>
      <c r="N16" s="140"/>
      <c r="O16" s="140"/>
      <c r="P16" s="140"/>
      <c r="Q16" s="139" t="s">
        <v>544</v>
      </c>
      <c r="R16" s="153" t="s">
        <v>543</v>
      </c>
      <c r="S16" s="153" t="s">
        <v>542</v>
      </c>
    </row>
    <row r="17" spans="1:19" ht="14.1" customHeight="1" x14ac:dyDescent="0.3">
      <c r="A17" s="142" t="s">
        <v>687</v>
      </c>
      <c r="B17" s="144">
        <f>SUM(C17,G17,K17,L17, M17)</f>
        <v>2</v>
      </c>
      <c r="C17" s="142">
        <v>1</v>
      </c>
      <c r="D17" s="142">
        <v>4</v>
      </c>
      <c r="E17" s="143" t="s">
        <v>686</v>
      </c>
      <c r="F17" s="142" t="s">
        <v>685</v>
      </c>
      <c r="G17" s="142">
        <v>1</v>
      </c>
      <c r="H17" s="142">
        <v>17</v>
      </c>
      <c r="I17" s="142" t="s">
        <v>684</v>
      </c>
      <c r="J17" s="142" t="s">
        <v>683</v>
      </c>
      <c r="K17" s="142">
        <v>0</v>
      </c>
      <c r="L17" s="141"/>
      <c r="M17" s="140"/>
      <c r="N17" s="140"/>
      <c r="O17" s="140"/>
      <c r="P17" s="140"/>
      <c r="Q17" s="139" t="s">
        <v>544</v>
      </c>
      <c r="R17" s="139" t="s">
        <v>633</v>
      </c>
      <c r="S17" s="139" t="s">
        <v>557</v>
      </c>
    </row>
    <row r="18" spans="1:19" ht="14.1" customHeight="1" x14ac:dyDescent="0.3">
      <c r="A18" s="142" t="s">
        <v>682</v>
      </c>
      <c r="B18" s="144">
        <f>SUM(C18,G18,K18,L18, M18)</f>
        <v>2</v>
      </c>
      <c r="C18" s="142">
        <v>1</v>
      </c>
      <c r="D18" s="142" t="s">
        <v>681</v>
      </c>
      <c r="E18" s="143" t="s">
        <v>680</v>
      </c>
      <c r="F18" s="142"/>
      <c r="G18" s="142">
        <v>0</v>
      </c>
      <c r="H18" s="142"/>
      <c r="I18" s="142"/>
      <c r="J18" s="142"/>
      <c r="K18" s="142">
        <v>1</v>
      </c>
      <c r="L18" s="141"/>
      <c r="M18" s="140"/>
      <c r="N18" s="140"/>
      <c r="O18" s="140"/>
      <c r="P18" s="140"/>
      <c r="Q18" s="139" t="s">
        <v>663</v>
      </c>
      <c r="R18" s="139" t="s">
        <v>617</v>
      </c>
      <c r="S18" s="139" t="s">
        <v>679</v>
      </c>
    </row>
    <row r="19" spans="1:19" ht="14.1" customHeight="1" x14ac:dyDescent="0.3">
      <c r="A19" s="142" t="s">
        <v>678</v>
      </c>
      <c r="B19" s="144">
        <f>SUM(C19,G19,K19,L19, M19)</f>
        <v>2</v>
      </c>
      <c r="C19" s="142">
        <v>0</v>
      </c>
      <c r="D19" s="142"/>
      <c r="E19" s="143"/>
      <c r="F19" s="142"/>
      <c r="G19" s="142">
        <v>0</v>
      </c>
      <c r="H19" s="142"/>
      <c r="I19" s="142"/>
      <c r="J19" s="142"/>
      <c r="K19" s="142">
        <v>1</v>
      </c>
      <c r="L19" s="141">
        <v>1</v>
      </c>
      <c r="M19" s="140"/>
      <c r="N19" s="140"/>
      <c r="O19" s="140"/>
      <c r="P19" s="140"/>
      <c r="Q19" s="139" t="s">
        <v>544</v>
      </c>
      <c r="R19" s="139" t="s">
        <v>620</v>
      </c>
      <c r="S19" s="153" t="s">
        <v>619</v>
      </c>
    </row>
    <row r="20" spans="1:19" ht="14.1" customHeight="1" x14ac:dyDescent="0.3">
      <c r="A20" s="142" t="s">
        <v>677</v>
      </c>
      <c r="B20" s="144">
        <f>SUM(C20,G20,K20,L20, M20)</f>
        <v>2</v>
      </c>
      <c r="C20" s="142">
        <v>1</v>
      </c>
      <c r="D20" s="142">
        <v>12</v>
      </c>
      <c r="E20" s="143" t="s">
        <v>676</v>
      </c>
      <c r="F20" s="142" t="s">
        <v>675</v>
      </c>
      <c r="G20" s="142">
        <v>0</v>
      </c>
      <c r="H20" s="142"/>
      <c r="I20" s="142"/>
      <c r="J20" s="142"/>
      <c r="K20" s="142">
        <v>1</v>
      </c>
      <c r="L20" s="141"/>
      <c r="M20" s="140"/>
      <c r="N20" s="140"/>
      <c r="O20" s="140"/>
      <c r="P20" s="140"/>
      <c r="Q20" s="139" t="s">
        <v>544</v>
      </c>
      <c r="R20" s="139" t="s">
        <v>608</v>
      </c>
      <c r="S20" s="139" t="s">
        <v>542</v>
      </c>
    </row>
    <row r="21" spans="1:19" ht="13.5" customHeight="1" x14ac:dyDescent="0.3">
      <c r="A21" s="142" t="s">
        <v>674</v>
      </c>
      <c r="B21" s="144">
        <f>SUM(C21,G21,K21,L21, M21)</f>
        <v>2</v>
      </c>
      <c r="C21" s="142">
        <v>1</v>
      </c>
      <c r="D21" s="142">
        <v>12</v>
      </c>
      <c r="E21" s="143" t="s">
        <v>673</v>
      </c>
      <c r="F21" s="142" t="s">
        <v>672</v>
      </c>
      <c r="G21" s="142">
        <v>1</v>
      </c>
      <c r="H21" s="142" t="s">
        <v>598</v>
      </c>
      <c r="I21" s="142" t="s">
        <v>671</v>
      </c>
      <c r="J21" s="142"/>
      <c r="K21" s="142">
        <v>0</v>
      </c>
      <c r="L21" s="141"/>
      <c r="M21" s="140"/>
      <c r="N21" s="140"/>
      <c r="O21" s="140"/>
      <c r="P21" s="140"/>
      <c r="Q21" s="139" t="s">
        <v>544</v>
      </c>
      <c r="R21" s="139" t="s">
        <v>670</v>
      </c>
      <c r="S21" s="139" t="s">
        <v>557</v>
      </c>
    </row>
    <row r="22" spans="1:19" ht="14.1" customHeight="1" x14ac:dyDescent="0.3">
      <c r="A22" s="142" t="s">
        <v>669</v>
      </c>
      <c r="B22" s="144">
        <f>SUM(C22,G22,K22,L22, M22)</f>
        <v>2</v>
      </c>
      <c r="C22" s="142">
        <v>1</v>
      </c>
      <c r="D22" s="142">
        <v>11</v>
      </c>
      <c r="E22" s="143" t="s">
        <v>668</v>
      </c>
      <c r="F22" s="142" t="s">
        <v>664</v>
      </c>
      <c r="G22" s="142">
        <v>0</v>
      </c>
      <c r="H22" s="142"/>
      <c r="I22" s="142"/>
      <c r="J22" s="142"/>
      <c r="K22" s="142">
        <v>1</v>
      </c>
      <c r="L22" s="141"/>
      <c r="M22" s="140"/>
      <c r="N22" s="140"/>
      <c r="O22" s="140"/>
      <c r="P22" s="140"/>
      <c r="Q22" s="139" t="s">
        <v>613</v>
      </c>
      <c r="R22" s="139" t="s">
        <v>543</v>
      </c>
      <c r="S22" s="139" t="s">
        <v>542</v>
      </c>
    </row>
    <row r="23" spans="1:19" ht="14.1" customHeight="1" x14ac:dyDescent="0.3">
      <c r="A23" s="142" t="s">
        <v>667</v>
      </c>
      <c r="B23" s="144">
        <f>SUM(C23,G23,K23,L23, M23)</f>
        <v>2</v>
      </c>
      <c r="C23" s="142">
        <v>1</v>
      </c>
      <c r="D23" s="142">
        <v>14</v>
      </c>
      <c r="E23" s="143" t="s">
        <v>583</v>
      </c>
      <c r="F23" s="142" t="s">
        <v>582</v>
      </c>
      <c r="G23" s="142">
        <v>0</v>
      </c>
      <c r="H23" s="142"/>
      <c r="I23" s="142"/>
      <c r="J23" s="142"/>
      <c r="K23" s="142">
        <v>1</v>
      </c>
      <c r="L23" s="141"/>
      <c r="M23" s="140"/>
      <c r="N23" s="140"/>
      <c r="O23" s="140"/>
      <c r="P23" s="140"/>
      <c r="Q23" s="139" t="s">
        <v>544</v>
      </c>
      <c r="R23" s="139" t="s">
        <v>543</v>
      </c>
      <c r="S23" s="139" t="s">
        <v>542</v>
      </c>
    </row>
    <row r="24" spans="1:19" ht="14.1" customHeight="1" x14ac:dyDescent="0.3">
      <c r="A24" s="142" t="s">
        <v>666</v>
      </c>
      <c r="B24" s="144">
        <f>SUM(C24,G24,K24,L24, M24)</f>
        <v>2</v>
      </c>
      <c r="C24" s="142">
        <v>1</v>
      </c>
      <c r="D24" s="142">
        <v>11</v>
      </c>
      <c r="E24" s="143" t="s">
        <v>665</v>
      </c>
      <c r="F24" s="142" t="s">
        <v>664</v>
      </c>
      <c r="G24" s="142">
        <v>0</v>
      </c>
      <c r="H24" s="142"/>
      <c r="I24" s="142"/>
      <c r="J24" s="142"/>
      <c r="K24" s="142">
        <v>1</v>
      </c>
      <c r="L24" s="141"/>
      <c r="M24" s="140"/>
      <c r="N24" s="140"/>
      <c r="O24" s="140"/>
      <c r="P24" s="140"/>
      <c r="Q24" s="139" t="s">
        <v>663</v>
      </c>
      <c r="R24" s="139" t="s">
        <v>543</v>
      </c>
      <c r="S24" s="139" t="s">
        <v>542</v>
      </c>
    </row>
    <row r="25" spans="1:19" ht="13.5" customHeight="1" x14ac:dyDescent="0.3">
      <c r="A25" s="142" t="s">
        <v>662</v>
      </c>
      <c r="B25" s="144">
        <f>SUM(C25,G25,K25,L25, M25)</f>
        <v>1</v>
      </c>
      <c r="C25" s="142">
        <v>0</v>
      </c>
      <c r="D25" s="142"/>
      <c r="E25" s="143"/>
      <c r="F25" s="142"/>
      <c r="G25" s="142">
        <v>0</v>
      </c>
      <c r="H25" s="142"/>
      <c r="I25" s="142"/>
      <c r="J25" s="142"/>
      <c r="K25" s="142">
        <v>0</v>
      </c>
      <c r="L25" s="141">
        <v>1</v>
      </c>
      <c r="M25" s="140"/>
      <c r="N25" s="140"/>
      <c r="O25" s="140"/>
      <c r="P25" s="140"/>
      <c r="Q25" s="139" t="s">
        <v>544</v>
      </c>
      <c r="R25" s="139" t="s">
        <v>605</v>
      </c>
      <c r="S25" s="139" t="s">
        <v>604</v>
      </c>
    </row>
    <row r="26" spans="1:19" ht="14.1" customHeight="1" x14ac:dyDescent="0.3">
      <c r="A26" s="142" t="s">
        <v>661</v>
      </c>
      <c r="B26" s="144">
        <f>SUM(C26,G26,K26,L26, M26)</f>
        <v>2</v>
      </c>
      <c r="C26" s="142">
        <v>1</v>
      </c>
      <c r="D26" s="142">
        <v>15</v>
      </c>
      <c r="E26" s="143" t="s">
        <v>660</v>
      </c>
      <c r="F26" s="142" t="s">
        <v>659</v>
      </c>
      <c r="G26" s="142">
        <v>1</v>
      </c>
      <c r="H26" s="142">
        <v>18</v>
      </c>
      <c r="I26" s="142" t="s">
        <v>658</v>
      </c>
      <c r="J26" s="142" t="s">
        <v>657</v>
      </c>
      <c r="K26" s="142">
        <v>0</v>
      </c>
      <c r="L26" s="141"/>
      <c r="M26" s="140"/>
      <c r="N26" s="140"/>
      <c r="O26" s="140"/>
      <c r="P26" s="140"/>
      <c r="Q26" s="139" t="s">
        <v>544</v>
      </c>
      <c r="R26" s="139" t="s">
        <v>558</v>
      </c>
      <c r="S26" s="139" t="s">
        <v>557</v>
      </c>
    </row>
    <row r="27" spans="1:19" ht="14.1" customHeight="1" x14ac:dyDescent="0.3">
      <c r="A27" s="142" t="s">
        <v>656</v>
      </c>
      <c r="B27" s="144">
        <f>SUM(C27,G27,K27,L27, M27)</f>
        <v>2</v>
      </c>
      <c r="C27" s="142">
        <v>1</v>
      </c>
      <c r="D27" s="142">
        <v>23</v>
      </c>
      <c r="E27" s="143" t="s">
        <v>655</v>
      </c>
      <c r="F27" s="142" t="s">
        <v>654</v>
      </c>
      <c r="G27" s="142"/>
      <c r="H27" s="142"/>
      <c r="I27" s="142"/>
      <c r="J27" s="142"/>
      <c r="K27" s="142">
        <v>0</v>
      </c>
      <c r="L27" s="141">
        <v>1</v>
      </c>
      <c r="M27" s="140"/>
      <c r="N27" s="140"/>
      <c r="O27" s="140"/>
      <c r="P27" s="140"/>
      <c r="Q27" s="139" t="s">
        <v>544</v>
      </c>
      <c r="R27" s="153" t="s">
        <v>653</v>
      </c>
      <c r="S27" s="153" t="s">
        <v>653</v>
      </c>
    </row>
    <row r="28" spans="1:19" ht="14.1" customHeight="1" x14ac:dyDescent="0.3">
      <c r="A28" s="142" t="s">
        <v>652</v>
      </c>
      <c r="B28" s="144">
        <f>SUM(C28,G28,K28,L28, M28)</f>
        <v>2</v>
      </c>
      <c r="C28" s="142">
        <v>1</v>
      </c>
      <c r="D28" s="142">
        <v>10</v>
      </c>
      <c r="E28" s="143" t="s">
        <v>546</v>
      </c>
      <c r="F28" s="142" t="s">
        <v>545</v>
      </c>
      <c r="G28" s="142">
        <v>0</v>
      </c>
      <c r="H28" s="142"/>
      <c r="I28" s="142"/>
      <c r="J28" s="142"/>
      <c r="K28" s="142">
        <v>1</v>
      </c>
      <c r="L28" s="141"/>
      <c r="M28" s="140"/>
      <c r="N28" s="140"/>
      <c r="O28" s="140"/>
      <c r="P28" s="140"/>
      <c r="Q28" s="139" t="s">
        <v>544</v>
      </c>
      <c r="R28" s="139" t="s">
        <v>543</v>
      </c>
      <c r="S28" s="139" t="s">
        <v>542</v>
      </c>
    </row>
    <row r="29" spans="1:19" ht="14.1" customHeight="1" x14ac:dyDescent="0.3">
      <c r="A29" s="142" t="s">
        <v>651</v>
      </c>
      <c r="B29" s="144">
        <f>SUM(C29,G29,K29,L29, M29)</f>
        <v>2</v>
      </c>
      <c r="C29" s="142">
        <v>1</v>
      </c>
      <c r="D29" s="142">
        <v>3</v>
      </c>
      <c r="E29" s="143" t="s">
        <v>650</v>
      </c>
      <c r="F29" s="142" t="s">
        <v>649</v>
      </c>
      <c r="G29" s="142">
        <v>1</v>
      </c>
      <c r="H29" s="142">
        <v>19</v>
      </c>
      <c r="I29" s="142" t="s">
        <v>648</v>
      </c>
      <c r="J29" s="142" t="s">
        <v>647</v>
      </c>
      <c r="K29" s="142">
        <v>0</v>
      </c>
      <c r="L29" s="141"/>
      <c r="M29" s="140"/>
      <c r="N29" s="140"/>
      <c r="O29" s="140"/>
      <c r="P29" s="140"/>
      <c r="Q29" s="139" t="s">
        <v>646</v>
      </c>
      <c r="R29" s="139" t="s">
        <v>633</v>
      </c>
      <c r="S29" s="139" t="s">
        <v>557</v>
      </c>
    </row>
    <row r="30" spans="1:19" ht="14.1" customHeight="1" x14ac:dyDescent="0.3">
      <c r="A30" s="142" t="s">
        <v>645</v>
      </c>
      <c r="B30" s="144">
        <f>SUM(C30,G30,K30,L30, M30)</f>
        <v>2</v>
      </c>
      <c r="C30" s="142">
        <v>1</v>
      </c>
      <c r="D30" s="142">
        <v>11</v>
      </c>
      <c r="E30" s="143" t="s">
        <v>644</v>
      </c>
      <c r="F30" s="142" t="s">
        <v>643</v>
      </c>
      <c r="G30" s="142">
        <v>0</v>
      </c>
      <c r="H30" s="142"/>
      <c r="I30" s="142"/>
      <c r="J30" s="142"/>
      <c r="K30" s="142">
        <v>1</v>
      </c>
      <c r="L30" s="141"/>
      <c r="M30" s="140"/>
      <c r="N30" s="140"/>
      <c r="O30" s="140"/>
      <c r="P30" s="140"/>
      <c r="Q30" s="139" t="s">
        <v>544</v>
      </c>
      <c r="R30" s="139" t="s">
        <v>642</v>
      </c>
      <c r="S30" s="139" t="s">
        <v>542</v>
      </c>
    </row>
    <row r="31" spans="1:19" ht="14.1" customHeight="1" x14ac:dyDescent="0.3">
      <c r="A31" s="142" t="s">
        <v>641</v>
      </c>
      <c r="B31" s="144">
        <f>SUM(C31,G31,K31,L31, M31)</f>
        <v>2</v>
      </c>
      <c r="C31" s="142">
        <v>1</v>
      </c>
      <c r="D31" s="142">
        <v>8</v>
      </c>
      <c r="E31" s="143" t="s">
        <v>593</v>
      </c>
      <c r="F31" s="142" t="s">
        <v>592</v>
      </c>
      <c r="G31" s="142">
        <v>0</v>
      </c>
      <c r="H31" s="142"/>
      <c r="I31" s="142"/>
      <c r="J31" s="142"/>
      <c r="K31" s="142">
        <v>1</v>
      </c>
      <c r="L31" s="141"/>
      <c r="M31" s="140"/>
      <c r="N31" s="140"/>
      <c r="O31" s="140"/>
      <c r="P31" s="140"/>
      <c r="Q31" s="139" t="s">
        <v>544</v>
      </c>
      <c r="R31" s="139" t="s">
        <v>543</v>
      </c>
      <c r="S31" s="139" t="s">
        <v>542</v>
      </c>
    </row>
    <row r="32" spans="1:19" ht="14.1" customHeight="1" x14ac:dyDescent="0.3">
      <c r="A32" s="142" t="s">
        <v>640</v>
      </c>
      <c r="B32" s="144">
        <f>SUM(C32,G32,K32,L32, M32)</f>
        <v>1</v>
      </c>
      <c r="C32" s="142">
        <v>1</v>
      </c>
      <c r="D32" s="140"/>
      <c r="E32" s="143" t="s">
        <v>639</v>
      </c>
      <c r="F32" s="142"/>
      <c r="G32" s="142">
        <v>0</v>
      </c>
      <c r="H32" s="142"/>
      <c r="I32" s="142"/>
      <c r="J32" s="142"/>
      <c r="K32" s="142">
        <v>0</v>
      </c>
      <c r="L32" s="141">
        <v>0</v>
      </c>
      <c r="M32" s="140"/>
      <c r="N32" s="140"/>
      <c r="O32" s="140"/>
      <c r="P32" s="140"/>
      <c r="Q32" s="139" t="s">
        <v>638</v>
      </c>
      <c r="R32" s="139" t="s">
        <v>637</v>
      </c>
      <c r="S32" s="139" t="s">
        <v>636</v>
      </c>
    </row>
    <row r="33" spans="1:19" ht="14.1" customHeight="1" x14ac:dyDescent="0.3">
      <c r="A33" s="142" t="s">
        <v>635</v>
      </c>
      <c r="B33" s="144">
        <f>SUM(C33,G33,K33,L33, M33)</f>
        <v>2</v>
      </c>
      <c r="C33" s="142">
        <v>1</v>
      </c>
      <c r="D33" s="142">
        <v>8</v>
      </c>
      <c r="E33" s="143" t="s">
        <v>555</v>
      </c>
      <c r="F33" s="142" t="s">
        <v>554</v>
      </c>
      <c r="G33" s="142">
        <v>1</v>
      </c>
      <c r="H33" s="142">
        <v>4</v>
      </c>
      <c r="I33" s="142" t="s">
        <v>634</v>
      </c>
      <c r="J33" s="142"/>
      <c r="K33" s="142">
        <v>0</v>
      </c>
      <c r="L33" s="141"/>
      <c r="M33" s="140"/>
      <c r="N33" s="140"/>
      <c r="O33" s="140"/>
      <c r="P33" s="140"/>
      <c r="Q33" s="139" t="s">
        <v>580</v>
      </c>
      <c r="R33" s="139" t="s">
        <v>633</v>
      </c>
      <c r="S33" s="139" t="s">
        <v>557</v>
      </c>
    </row>
    <row r="34" spans="1:19" ht="14.1" customHeight="1" x14ac:dyDescent="0.3">
      <c r="A34" s="142" t="s">
        <v>632</v>
      </c>
      <c r="B34" s="144">
        <f>SUM(C34,G34,K34,L34, M34)</f>
        <v>2</v>
      </c>
      <c r="C34" s="142">
        <v>1</v>
      </c>
      <c r="D34" s="142" t="s">
        <v>631</v>
      </c>
      <c r="E34" s="143" t="s">
        <v>630</v>
      </c>
      <c r="F34" s="142"/>
      <c r="G34" s="142">
        <v>0</v>
      </c>
      <c r="H34" s="142"/>
      <c r="I34" s="142"/>
      <c r="J34" s="142"/>
      <c r="K34" s="142">
        <v>1</v>
      </c>
      <c r="L34" s="141"/>
      <c r="M34" s="140"/>
      <c r="N34" s="140"/>
      <c r="O34" s="140"/>
      <c r="P34" s="140"/>
      <c r="Q34" s="139" t="s">
        <v>544</v>
      </c>
      <c r="R34" s="139" t="s">
        <v>617</v>
      </c>
      <c r="S34" s="139" t="s">
        <v>542</v>
      </c>
    </row>
    <row r="35" spans="1:19" ht="14.1" customHeight="1" x14ac:dyDescent="0.3">
      <c r="A35" s="142" t="s">
        <v>629</v>
      </c>
      <c r="B35" s="144">
        <f>SUM(C35,G35,K35,L35, M35)</f>
        <v>2</v>
      </c>
      <c r="C35" s="142">
        <v>1</v>
      </c>
      <c r="D35" s="142">
        <v>18</v>
      </c>
      <c r="E35" s="143" t="s">
        <v>628</v>
      </c>
      <c r="F35" s="142" t="s">
        <v>627</v>
      </c>
      <c r="G35" s="142">
        <v>0</v>
      </c>
      <c r="H35" s="142"/>
      <c r="I35" s="142"/>
      <c r="J35" s="142"/>
      <c r="K35" s="142">
        <v>1</v>
      </c>
      <c r="L35" s="141"/>
      <c r="M35" s="140"/>
      <c r="N35" s="140"/>
      <c r="O35" s="140"/>
      <c r="P35" s="140"/>
      <c r="Q35" s="139" t="s">
        <v>544</v>
      </c>
      <c r="R35" s="139" t="s">
        <v>612</v>
      </c>
      <c r="S35" s="139" t="s">
        <v>542</v>
      </c>
    </row>
    <row r="36" spans="1:19" ht="14.1" customHeight="1" x14ac:dyDescent="0.3">
      <c r="A36" s="142" t="s">
        <v>626</v>
      </c>
      <c r="B36" s="144">
        <f>SUM(C36,G36,K36,L36, M36)</f>
        <v>1</v>
      </c>
      <c r="C36" s="142">
        <v>1</v>
      </c>
      <c r="D36" s="142">
        <v>20</v>
      </c>
      <c r="E36" s="143" t="s">
        <v>625</v>
      </c>
      <c r="F36" s="142" t="s">
        <v>624</v>
      </c>
      <c r="G36" s="142"/>
      <c r="H36" s="142"/>
      <c r="I36" s="142"/>
      <c r="J36" s="142"/>
      <c r="K36" s="142">
        <v>0</v>
      </c>
      <c r="L36" s="141">
        <v>0</v>
      </c>
      <c r="M36" s="140"/>
      <c r="N36" s="140"/>
      <c r="O36" s="140"/>
      <c r="P36" s="140"/>
      <c r="Q36" s="139" t="s">
        <v>613</v>
      </c>
      <c r="R36" s="139" t="s">
        <v>623</v>
      </c>
      <c r="S36" s="139" t="s">
        <v>622</v>
      </c>
    </row>
    <row r="37" spans="1:19" ht="14.1" customHeight="1" x14ac:dyDescent="0.3">
      <c r="A37" s="142" t="s">
        <v>621</v>
      </c>
      <c r="B37" s="144">
        <f>SUM(C37,G37,K37,L37, M37)</f>
        <v>2</v>
      </c>
      <c r="C37" s="142">
        <v>0</v>
      </c>
      <c r="D37" s="142"/>
      <c r="E37" s="143"/>
      <c r="F37" s="142"/>
      <c r="G37" s="142">
        <v>0</v>
      </c>
      <c r="H37" s="142"/>
      <c r="I37" s="142"/>
      <c r="J37" s="142"/>
      <c r="K37" s="142">
        <v>1</v>
      </c>
      <c r="L37" s="141">
        <v>1</v>
      </c>
      <c r="M37" s="140"/>
      <c r="N37" s="140"/>
      <c r="O37" s="140"/>
      <c r="P37" s="140"/>
      <c r="Q37" s="139" t="s">
        <v>606</v>
      </c>
      <c r="R37" s="139" t="s">
        <v>620</v>
      </c>
      <c r="S37" s="153" t="s">
        <v>619</v>
      </c>
    </row>
    <row r="38" spans="1:19" ht="14.1" customHeight="1" x14ac:dyDescent="0.3">
      <c r="A38" s="142" t="s">
        <v>618</v>
      </c>
      <c r="B38" s="144">
        <f>SUM(C38,G38,K38,L38, M38)</f>
        <v>2</v>
      </c>
      <c r="C38" s="142">
        <v>1</v>
      </c>
      <c r="D38" s="142" t="s">
        <v>598</v>
      </c>
      <c r="E38" s="143" t="s">
        <v>597</v>
      </c>
      <c r="F38" s="142"/>
      <c r="G38" s="142">
        <v>0</v>
      </c>
      <c r="H38" s="142"/>
      <c r="I38" s="142"/>
      <c r="J38" s="142"/>
      <c r="K38" s="142">
        <v>1</v>
      </c>
      <c r="L38" s="141"/>
      <c r="M38" s="140"/>
      <c r="N38" s="140"/>
      <c r="O38" s="140"/>
      <c r="P38" s="140"/>
      <c r="Q38" s="139" t="s">
        <v>544</v>
      </c>
      <c r="R38" s="139" t="s">
        <v>617</v>
      </c>
      <c r="S38" s="139" t="s">
        <v>542</v>
      </c>
    </row>
    <row r="39" spans="1:19" ht="14.1" customHeight="1" x14ac:dyDescent="0.3">
      <c r="A39" s="142" t="s">
        <v>616</v>
      </c>
      <c r="B39" s="144">
        <f>SUM(C39,G39,K39,L39, M39)</f>
        <v>2</v>
      </c>
      <c r="C39" s="142">
        <v>1</v>
      </c>
      <c r="D39" s="142">
        <v>17</v>
      </c>
      <c r="E39" s="143" t="s">
        <v>615</v>
      </c>
      <c r="F39" s="142" t="s">
        <v>614</v>
      </c>
      <c r="G39" s="142">
        <v>0</v>
      </c>
      <c r="H39" s="142"/>
      <c r="I39" s="142"/>
      <c r="J39" s="142"/>
      <c r="K39" s="142">
        <v>1</v>
      </c>
      <c r="L39" s="141"/>
      <c r="M39" s="140"/>
      <c r="N39" s="140"/>
      <c r="O39" s="140"/>
      <c r="P39" s="140"/>
      <c r="Q39" s="139" t="s">
        <v>613</v>
      </c>
      <c r="R39" s="139" t="s">
        <v>612</v>
      </c>
      <c r="S39" s="139" t="s">
        <v>542</v>
      </c>
    </row>
    <row r="40" spans="1:19" s="152" customFormat="1" ht="14.1" customHeight="1" x14ac:dyDescent="0.3">
      <c r="A40" s="142" t="s">
        <v>611</v>
      </c>
      <c r="B40" s="144">
        <f>SUM(C40,G40,K40,L40, M40)</f>
        <v>2</v>
      </c>
      <c r="C40" s="142">
        <v>1</v>
      </c>
      <c r="D40" s="142">
        <v>5</v>
      </c>
      <c r="E40" s="143" t="s">
        <v>610</v>
      </c>
      <c r="F40" s="142" t="s">
        <v>609</v>
      </c>
      <c r="G40" s="142">
        <v>0</v>
      </c>
      <c r="H40" s="142"/>
      <c r="I40" s="142"/>
      <c r="J40" s="142"/>
      <c r="K40" s="142">
        <v>1</v>
      </c>
      <c r="L40" s="141"/>
      <c r="M40" s="140"/>
      <c r="N40" s="140"/>
      <c r="O40" s="140"/>
      <c r="P40" s="140"/>
      <c r="Q40" s="139" t="s">
        <v>544</v>
      </c>
      <c r="R40" s="139" t="s">
        <v>608</v>
      </c>
      <c r="S40" s="139" t="s">
        <v>542</v>
      </c>
    </row>
    <row r="41" spans="1:19" ht="14.1" customHeight="1" x14ac:dyDescent="0.3">
      <c r="A41" s="142" t="s">
        <v>607</v>
      </c>
      <c r="B41" s="144">
        <f>SUM(C41,G41,K41,L41, M41)</f>
        <v>1</v>
      </c>
      <c r="C41" s="142">
        <v>0</v>
      </c>
      <c r="D41" s="142"/>
      <c r="E41" s="143"/>
      <c r="F41" s="142"/>
      <c r="G41" s="142">
        <v>0</v>
      </c>
      <c r="H41" s="142"/>
      <c r="I41" s="142"/>
      <c r="J41" s="142"/>
      <c r="K41" s="142">
        <v>0</v>
      </c>
      <c r="L41" s="141">
        <v>1</v>
      </c>
      <c r="M41" s="140"/>
      <c r="N41" s="140"/>
      <c r="O41" s="140"/>
      <c r="P41" s="140"/>
      <c r="Q41" s="139" t="s">
        <v>606</v>
      </c>
      <c r="R41" s="139" t="s">
        <v>605</v>
      </c>
      <c r="S41" s="139" t="s">
        <v>604</v>
      </c>
    </row>
    <row r="42" spans="1:19" ht="14.1" customHeight="1" x14ac:dyDescent="0.3">
      <c r="A42" s="142" t="s">
        <v>603</v>
      </c>
      <c r="B42" s="144">
        <f>SUM(C42,G42,K42,L42, M42)</f>
        <v>2</v>
      </c>
      <c r="C42" s="142">
        <v>2</v>
      </c>
      <c r="D42" s="140"/>
      <c r="E42" s="143" t="s">
        <v>602</v>
      </c>
      <c r="F42" s="142"/>
      <c r="G42" s="142"/>
      <c r="H42" s="142"/>
      <c r="I42" s="142"/>
      <c r="J42" s="142"/>
      <c r="K42" s="142">
        <v>0</v>
      </c>
      <c r="L42" s="141"/>
      <c r="M42" s="140"/>
      <c r="N42" s="140"/>
      <c r="O42" s="140"/>
      <c r="P42" s="140"/>
      <c r="Q42" s="139" t="s">
        <v>544</v>
      </c>
      <c r="R42" s="139" t="s">
        <v>601</v>
      </c>
      <c r="S42" s="139" t="s">
        <v>600</v>
      </c>
    </row>
    <row r="43" spans="1:19" ht="14.1" customHeight="1" x14ac:dyDescent="0.3">
      <c r="A43" s="142" t="s">
        <v>599</v>
      </c>
      <c r="B43" s="144">
        <f>SUM(C43,G43,K43,L43, M43)</f>
        <v>2</v>
      </c>
      <c r="C43" s="142">
        <v>1</v>
      </c>
      <c r="D43" s="142" t="s">
        <v>598</v>
      </c>
      <c r="E43" s="143" t="s">
        <v>597</v>
      </c>
      <c r="F43" s="142"/>
      <c r="G43" s="142">
        <v>1</v>
      </c>
      <c r="H43" s="142">
        <v>14</v>
      </c>
      <c r="I43" s="142" t="s">
        <v>596</v>
      </c>
      <c r="J43" s="142" t="s">
        <v>582</v>
      </c>
      <c r="K43" s="142">
        <v>0</v>
      </c>
      <c r="L43" s="141"/>
      <c r="M43" s="140"/>
      <c r="N43" s="140"/>
      <c r="O43" s="140"/>
      <c r="P43" s="140"/>
      <c r="Q43" s="139" t="s">
        <v>544</v>
      </c>
      <c r="R43" s="139" t="s">
        <v>595</v>
      </c>
      <c r="S43" s="139" t="s">
        <v>557</v>
      </c>
    </row>
    <row r="44" spans="1:19" ht="14.1" customHeight="1" x14ac:dyDescent="0.3">
      <c r="A44" s="142" t="s">
        <v>594</v>
      </c>
      <c r="B44" s="144">
        <f>SUM(C44,G44,K44,L44, M44)</f>
        <v>3</v>
      </c>
      <c r="C44" s="142">
        <v>1</v>
      </c>
      <c r="D44" s="142">
        <v>8</v>
      </c>
      <c r="E44" s="143" t="s">
        <v>593</v>
      </c>
      <c r="F44" s="142" t="s">
        <v>592</v>
      </c>
      <c r="G44" s="142">
        <v>1</v>
      </c>
      <c r="H44" s="142">
        <v>9</v>
      </c>
      <c r="I44" s="142" t="s">
        <v>591</v>
      </c>
      <c r="J44" s="142" t="s">
        <v>590</v>
      </c>
      <c r="K44" s="142">
        <v>0</v>
      </c>
      <c r="L44" s="141"/>
      <c r="M44" s="140">
        <v>1</v>
      </c>
      <c r="N44" s="140">
        <v>18</v>
      </c>
      <c r="O44" s="140" t="s">
        <v>589</v>
      </c>
      <c r="P44" s="140" t="s">
        <v>588</v>
      </c>
      <c r="Q44" s="139" t="s">
        <v>587</v>
      </c>
      <c r="R44" s="139" t="s">
        <v>586</v>
      </c>
      <c r="S44" s="139" t="s">
        <v>585</v>
      </c>
    </row>
    <row r="45" spans="1:19" ht="14.1" customHeight="1" x14ac:dyDescent="0.3">
      <c r="A45" s="142" t="s">
        <v>584</v>
      </c>
      <c r="B45" s="144">
        <f>SUM(C45,G45,K45,L45, M45)</f>
        <v>2</v>
      </c>
      <c r="C45" s="142">
        <v>1</v>
      </c>
      <c r="D45" s="151">
        <v>14</v>
      </c>
      <c r="E45" s="143" t="s">
        <v>583</v>
      </c>
      <c r="F45" s="142" t="s">
        <v>582</v>
      </c>
      <c r="G45" s="142">
        <v>1</v>
      </c>
      <c r="H45" s="140"/>
      <c r="I45" s="142" t="s">
        <v>581</v>
      </c>
      <c r="J45" s="142"/>
      <c r="K45" s="142">
        <v>0</v>
      </c>
      <c r="L45" s="141">
        <v>0</v>
      </c>
      <c r="M45" s="140"/>
      <c r="N45" s="140"/>
      <c r="O45" s="140"/>
      <c r="P45" s="140"/>
      <c r="Q45" s="139" t="s">
        <v>580</v>
      </c>
      <c r="R45" s="139" t="s">
        <v>579</v>
      </c>
      <c r="S45" s="139" t="s">
        <v>578</v>
      </c>
    </row>
    <row r="46" spans="1:19" ht="14.1" customHeight="1" x14ac:dyDescent="0.3">
      <c r="A46" s="142" t="s">
        <v>577</v>
      </c>
      <c r="B46" s="144">
        <f>SUM(C46,G46,K46,L46, M46)</f>
        <v>1</v>
      </c>
      <c r="C46" s="142">
        <v>0</v>
      </c>
      <c r="D46" s="142"/>
      <c r="E46" s="143"/>
      <c r="F46" s="142"/>
      <c r="G46" s="142">
        <v>0</v>
      </c>
      <c r="H46" s="142"/>
      <c r="I46" s="142"/>
      <c r="J46" s="142"/>
      <c r="K46" s="142">
        <v>1</v>
      </c>
      <c r="L46" s="141">
        <v>0</v>
      </c>
      <c r="M46" s="140"/>
      <c r="N46" s="140"/>
      <c r="O46" s="140"/>
      <c r="P46" s="140"/>
      <c r="Q46" s="139" t="s">
        <v>544</v>
      </c>
      <c r="R46" s="139" t="s">
        <v>576</v>
      </c>
      <c r="S46" s="139" t="s">
        <v>575</v>
      </c>
    </row>
    <row r="47" spans="1:19" ht="14.1" customHeight="1" x14ac:dyDescent="0.3">
      <c r="A47" s="142" t="s">
        <v>574</v>
      </c>
      <c r="B47" s="144">
        <f>SUM(C47,G47,K47,L47, M47)</f>
        <v>2</v>
      </c>
      <c r="C47" s="142">
        <v>1</v>
      </c>
      <c r="D47" s="142">
        <v>4</v>
      </c>
      <c r="E47" s="143" t="s">
        <v>573</v>
      </c>
      <c r="F47" s="142" t="s">
        <v>572</v>
      </c>
      <c r="G47" s="142">
        <v>0</v>
      </c>
      <c r="H47" s="142"/>
      <c r="I47" s="142"/>
      <c r="J47" s="142"/>
      <c r="K47" s="142">
        <v>1</v>
      </c>
      <c r="L47" s="141"/>
      <c r="M47" s="140"/>
      <c r="N47" s="140"/>
      <c r="O47" s="140"/>
      <c r="P47" s="140"/>
      <c r="Q47" s="139" t="s">
        <v>544</v>
      </c>
      <c r="R47" s="139" t="s">
        <v>543</v>
      </c>
      <c r="S47" s="139" t="s">
        <v>542</v>
      </c>
    </row>
    <row r="48" spans="1:19" ht="14.1" customHeight="1" x14ac:dyDescent="0.3">
      <c r="A48" s="142" t="s">
        <v>571</v>
      </c>
      <c r="B48" s="144">
        <f>SUM(C48,G48,K48,L48, M48)</f>
        <v>2</v>
      </c>
      <c r="C48" s="142">
        <v>1</v>
      </c>
      <c r="D48" s="142">
        <v>2</v>
      </c>
      <c r="E48" s="143" t="s">
        <v>570</v>
      </c>
      <c r="F48" s="142" t="s">
        <v>569</v>
      </c>
      <c r="G48" s="142">
        <v>1</v>
      </c>
      <c r="H48" s="142">
        <v>9</v>
      </c>
      <c r="I48" s="142" t="s">
        <v>568</v>
      </c>
      <c r="J48" s="142" t="s">
        <v>567</v>
      </c>
      <c r="K48" s="142">
        <v>0</v>
      </c>
      <c r="L48" s="141"/>
      <c r="M48" s="140"/>
      <c r="N48" s="140"/>
      <c r="O48" s="140"/>
      <c r="P48" s="140"/>
      <c r="Q48" s="139" t="s">
        <v>544</v>
      </c>
      <c r="R48" s="139" t="s">
        <v>566</v>
      </c>
      <c r="S48" s="139" t="s">
        <v>557</v>
      </c>
    </row>
    <row r="49" spans="1:19" ht="14.1" customHeight="1" x14ac:dyDescent="0.3">
      <c r="A49" s="142" t="s">
        <v>565</v>
      </c>
      <c r="B49" s="144">
        <f>SUM(C49,G49,K49,L49, M49)</f>
        <v>3</v>
      </c>
      <c r="C49" s="142">
        <v>1</v>
      </c>
      <c r="D49" s="142">
        <v>10</v>
      </c>
      <c r="E49" s="143" t="s">
        <v>546</v>
      </c>
      <c r="F49" s="142" t="s">
        <v>564</v>
      </c>
      <c r="G49" s="142">
        <v>1</v>
      </c>
      <c r="H49" s="142">
        <v>18</v>
      </c>
      <c r="I49" s="142" t="s">
        <v>563</v>
      </c>
      <c r="J49" s="142" t="s">
        <v>562</v>
      </c>
      <c r="K49" s="142">
        <v>0</v>
      </c>
      <c r="L49" s="141"/>
      <c r="M49" s="140">
        <v>1</v>
      </c>
      <c r="N49" s="140">
        <v>4</v>
      </c>
      <c r="O49" s="140" t="s">
        <v>561</v>
      </c>
      <c r="P49" s="140" t="s">
        <v>560</v>
      </c>
      <c r="Q49" s="139" t="s">
        <v>559</v>
      </c>
      <c r="R49" s="139" t="s">
        <v>558</v>
      </c>
      <c r="S49" s="139" t="s">
        <v>557</v>
      </c>
    </row>
    <row r="50" spans="1:19" s="145" customFormat="1" ht="14.1" customHeight="1" x14ac:dyDescent="0.3">
      <c r="A50" s="149" t="s">
        <v>556</v>
      </c>
      <c r="B50" s="144">
        <f>SUM(C50,G50,K50,L50, M50)</f>
        <v>3</v>
      </c>
      <c r="C50" s="149">
        <v>1</v>
      </c>
      <c r="D50" s="149">
        <v>8</v>
      </c>
      <c r="E50" s="150" t="s">
        <v>555</v>
      </c>
      <c r="F50" s="149" t="s">
        <v>554</v>
      </c>
      <c r="G50" s="149">
        <v>1</v>
      </c>
      <c r="H50" s="149">
        <v>19</v>
      </c>
      <c r="I50" s="149" t="s">
        <v>553</v>
      </c>
      <c r="J50" s="149" t="s">
        <v>552</v>
      </c>
      <c r="K50" s="149">
        <v>0</v>
      </c>
      <c r="L50" s="148"/>
      <c r="M50" s="147">
        <v>1</v>
      </c>
      <c r="N50" s="147"/>
      <c r="O50" s="147" t="s">
        <v>551</v>
      </c>
      <c r="P50" s="147"/>
      <c r="Q50" s="146" t="s">
        <v>550</v>
      </c>
      <c r="R50" s="146" t="s">
        <v>549</v>
      </c>
      <c r="S50" s="146" t="s">
        <v>548</v>
      </c>
    </row>
    <row r="51" spans="1:19" ht="14.1" customHeight="1" x14ac:dyDescent="0.3">
      <c r="A51" s="142" t="s">
        <v>547</v>
      </c>
      <c r="B51" s="144">
        <f>SUM(C51,G51,K51,L51, M51)</f>
        <v>2</v>
      </c>
      <c r="C51" s="142">
        <v>1</v>
      </c>
      <c r="D51" s="142">
        <v>10</v>
      </c>
      <c r="E51" s="143" t="s">
        <v>546</v>
      </c>
      <c r="F51" s="142" t="s">
        <v>545</v>
      </c>
      <c r="G51" s="142">
        <v>0</v>
      </c>
      <c r="H51" s="142"/>
      <c r="I51" s="142"/>
      <c r="J51" s="142"/>
      <c r="K51" s="142">
        <v>1</v>
      </c>
      <c r="L51" s="141"/>
      <c r="M51" s="140"/>
      <c r="N51" s="140"/>
      <c r="O51" s="140"/>
      <c r="P51" s="140"/>
      <c r="Q51" s="139" t="s">
        <v>544</v>
      </c>
      <c r="R51" s="139" t="s">
        <v>543</v>
      </c>
      <c r="S51" s="139" t="s">
        <v>542</v>
      </c>
    </row>
  </sheetData>
  <pageMargins left="0.75" right="0.75" top="1" bottom="1" header="0.5" footer="0.5"/>
  <pageSetup scale="20" fitToHeight="5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workbookViewId="0">
      <selection activeCell="B1" sqref="B1"/>
    </sheetView>
  </sheetViews>
  <sheetFormatPr defaultColWidth="7.75" defaultRowHeight="15" x14ac:dyDescent="0.25"/>
  <cols>
    <col min="1" max="1" width="3.25" style="160" customWidth="1"/>
    <col min="2" max="2" width="10.5" style="160" customWidth="1"/>
    <col min="3" max="3" width="9.125" style="160" customWidth="1"/>
    <col min="4" max="4" width="6.125" style="160" customWidth="1"/>
    <col min="5" max="5" width="8.25" style="160" customWidth="1"/>
    <col min="6" max="6" width="13.75" style="160" bestFit="1" customWidth="1"/>
    <col min="7" max="7" width="8.125" style="160" customWidth="1"/>
    <col min="8" max="9" width="7.75" style="160"/>
    <col min="10" max="10" width="10.75" style="160" customWidth="1"/>
    <col min="11" max="11" width="10.625" style="160" customWidth="1"/>
    <col min="12" max="12" width="11.25" style="160" customWidth="1"/>
    <col min="13" max="13" width="9.5" style="160" customWidth="1"/>
    <col min="14" max="16384" width="7.75" style="160"/>
  </cols>
  <sheetData>
    <row r="1" spans="2:13" x14ac:dyDescent="0.25">
      <c r="B1" s="163" t="s">
        <v>752</v>
      </c>
    </row>
    <row r="3" spans="2:13" s="163" customFormat="1" ht="60" customHeight="1" x14ac:dyDescent="0.25">
      <c r="B3" s="164" t="s">
        <v>751</v>
      </c>
      <c r="C3" s="164" t="s">
        <v>750</v>
      </c>
      <c r="D3" s="164" t="s">
        <v>749</v>
      </c>
      <c r="E3" s="164" t="s">
        <v>748</v>
      </c>
      <c r="F3" s="164" t="s">
        <v>747</v>
      </c>
      <c r="G3" s="164" t="s">
        <v>746</v>
      </c>
      <c r="H3" s="164" t="s">
        <v>745</v>
      </c>
      <c r="I3" s="164" t="s">
        <v>744</v>
      </c>
      <c r="J3" s="164" t="s">
        <v>743</v>
      </c>
      <c r="K3" s="164" t="s">
        <v>742</v>
      </c>
      <c r="L3" s="164" t="s">
        <v>741</v>
      </c>
      <c r="M3" s="164" t="s">
        <v>740</v>
      </c>
    </row>
    <row r="4" spans="2:13" ht="15.75" x14ac:dyDescent="0.25">
      <c r="B4" s="160" t="s">
        <v>62</v>
      </c>
      <c r="C4" s="160" t="s">
        <v>739</v>
      </c>
      <c r="D4" s="160">
        <v>5</v>
      </c>
      <c r="E4" s="162">
        <v>0.89914317336243033</v>
      </c>
      <c r="F4" s="161">
        <v>151982459800</v>
      </c>
      <c r="G4" s="160">
        <v>38.4</v>
      </c>
      <c r="H4" s="160">
        <v>40.762</v>
      </c>
      <c r="I4" s="160">
        <v>31.8</v>
      </c>
      <c r="J4" s="160">
        <v>97</v>
      </c>
      <c r="K4" s="160">
        <v>87</v>
      </c>
      <c r="L4" s="160">
        <v>85</v>
      </c>
      <c r="M4" s="160">
        <v>99.07</v>
      </c>
    </row>
    <row r="5" spans="2:13" ht="15.75" x14ac:dyDescent="0.25">
      <c r="B5" s="160" t="s">
        <v>62</v>
      </c>
      <c r="C5" s="160" t="s">
        <v>422</v>
      </c>
      <c r="D5" s="160">
        <v>3</v>
      </c>
      <c r="E5" s="162">
        <v>0.92408300834620061</v>
      </c>
      <c r="F5" s="161">
        <v>122919379400</v>
      </c>
      <c r="G5" s="160">
        <v>35.200000000000003</v>
      </c>
      <c r="H5" s="160">
        <v>36.499000000000002</v>
      </c>
      <c r="I5" s="160">
        <v>32.4</v>
      </c>
      <c r="J5" s="160">
        <v>98</v>
      </c>
      <c r="K5" s="160">
        <v>96</v>
      </c>
      <c r="L5" s="160">
        <v>97</v>
      </c>
      <c r="M5" s="160">
        <v>99.51</v>
      </c>
    </row>
    <row r="6" spans="2:13" ht="15.75" x14ac:dyDescent="0.25">
      <c r="B6" s="160" t="s">
        <v>69</v>
      </c>
      <c r="C6" s="160" t="s">
        <v>739</v>
      </c>
      <c r="D6" s="160">
        <v>5</v>
      </c>
      <c r="E6" s="162">
        <v>0.92859721515263893</v>
      </c>
      <c r="F6" s="161">
        <v>183790496800</v>
      </c>
      <c r="G6" s="160">
        <v>50.6</v>
      </c>
      <c r="H6" s="160">
        <v>52.497999999999998</v>
      </c>
      <c r="I6" s="160">
        <v>45.6</v>
      </c>
      <c r="J6" s="160">
        <v>99</v>
      </c>
      <c r="K6" s="160">
        <v>97</v>
      </c>
      <c r="L6" s="160">
        <v>98</v>
      </c>
      <c r="M6" s="160">
        <v>99.47</v>
      </c>
    </row>
    <row r="7" spans="2:13" ht="15.75" x14ac:dyDescent="0.25">
      <c r="B7" s="160" t="s">
        <v>69</v>
      </c>
      <c r="C7" s="160" t="s">
        <v>422</v>
      </c>
      <c r="D7" s="160">
        <v>3</v>
      </c>
      <c r="E7" s="162">
        <v>0.94453057220138326</v>
      </c>
      <c r="F7" s="161">
        <v>98339958000</v>
      </c>
      <c r="G7" s="160">
        <v>28</v>
      </c>
      <c r="H7" s="160">
        <v>28.678000000000001</v>
      </c>
      <c r="I7" s="160">
        <v>24.6</v>
      </c>
      <c r="J7" s="160">
        <v>98</v>
      </c>
      <c r="K7" s="160">
        <v>93</v>
      </c>
      <c r="L7" s="160">
        <v>93</v>
      </c>
      <c r="M7" s="160">
        <v>99.36</v>
      </c>
    </row>
    <row r="8" spans="2:13" ht="15.75" x14ac:dyDescent="0.25">
      <c r="B8" s="160" t="s">
        <v>76</v>
      </c>
      <c r="C8" s="160" t="s">
        <v>739</v>
      </c>
      <c r="D8" s="160">
        <v>5</v>
      </c>
      <c r="E8" s="162">
        <v>0.90476112197624192</v>
      </c>
      <c r="F8" s="161">
        <v>207062701800</v>
      </c>
      <c r="G8" s="160">
        <v>57.1</v>
      </c>
      <c r="H8" s="160">
        <v>59.012999999999998</v>
      </c>
      <c r="I8" s="160">
        <v>54.8</v>
      </c>
      <c r="J8" s="160">
        <v>98</v>
      </c>
      <c r="K8" s="160">
        <v>98</v>
      </c>
      <c r="L8" s="160">
        <v>99</v>
      </c>
      <c r="M8" s="160">
        <v>99.54</v>
      </c>
    </row>
    <row r="9" spans="2:13" ht="15.75" x14ac:dyDescent="0.25">
      <c r="B9" s="160" t="s">
        <v>76</v>
      </c>
      <c r="C9" s="160" t="s">
        <v>422</v>
      </c>
      <c r="D9" s="160">
        <v>3</v>
      </c>
      <c r="E9" s="162">
        <v>0.91376496491030612</v>
      </c>
      <c r="F9" s="161">
        <v>126463571200</v>
      </c>
      <c r="G9" s="160">
        <v>36</v>
      </c>
      <c r="H9" s="160">
        <v>37.207999999999998</v>
      </c>
      <c r="I9" s="160">
        <v>33.5</v>
      </c>
      <c r="J9" s="160">
        <v>98</v>
      </c>
      <c r="K9" s="160">
        <v>97</v>
      </c>
      <c r="L9" s="160">
        <v>97</v>
      </c>
      <c r="M9" s="160">
        <v>99.51</v>
      </c>
    </row>
    <row r="10" spans="2:13" ht="15.75" x14ac:dyDescent="0.25">
      <c r="B10" s="160" t="s">
        <v>85</v>
      </c>
      <c r="C10" s="160" t="s">
        <v>739</v>
      </c>
      <c r="D10" s="160">
        <v>5</v>
      </c>
      <c r="E10" s="162">
        <v>0.9349064163994143</v>
      </c>
      <c r="F10" s="161">
        <v>183719058600</v>
      </c>
      <c r="G10" s="160">
        <v>52.4</v>
      </c>
      <c r="H10" s="160">
        <v>53.91</v>
      </c>
      <c r="I10" s="160">
        <v>49.9</v>
      </c>
      <c r="J10" s="160">
        <v>99</v>
      </c>
      <c r="K10" s="160">
        <v>98</v>
      </c>
      <c r="L10" s="160">
        <v>98</v>
      </c>
      <c r="M10" s="160">
        <v>99.51</v>
      </c>
    </row>
    <row r="11" spans="2:13" ht="15.75" x14ac:dyDescent="0.25">
      <c r="B11" s="160" t="s">
        <v>85</v>
      </c>
      <c r="C11" s="160" t="s">
        <v>422</v>
      </c>
      <c r="D11" s="160">
        <v>3</v>
      </c>
      <c r="E11" s="162">
        <v>0.94598492301577941</v>
      </c>
      <c r="F11" s="161">
        <v>113584731200</v>
      </c>
      <c r="G11" s="160">
        <v>33.4</v>
      </c>
      <c r="H11" s="160">
        <v>34.511000000000003</v>
      </c>
      <c r="I11" s="160">
        <v>31.3</v>
      </c>
      <c r="J11" s="160">
        <v>99</v>
      </c>
      <c r="K11" s="160">
        <v>97</v>
      </c>
      <c r="L11" s="160">
        <v>97</v>
      </c>
      <c r="M11" s="160">
        <v>99.5</v>
      </c>
    </row>
    <row r="12" spans="2:13" ht="15.75" x14ac:dyDescent="0.25">
      <c r="B12" s="160" t="s">
        <v>94</v>
      </c>
      <c r="C12" s="160" t="s">
        <v>739</v>
      </c>
      <c r="D12" s="160">
        <v>5</v>
      </c>
      <c r="E12" s="162">
        <v>0.91773218291118697</v>
      </c>
      <c r="F12" s="161">
        <v>212633157400</v>
      </c>
      <c r="G12" s="160">
        <v>59.5</v>
      </c>
      <c r="H12" s="160">
        <v>61.219000000000001</v>
      </c>
      <c r="I12" s="160">
        <v>56.5</v>
      </c>
      <c r="J12" s="160">
        <v>98</v>
      </c>
      <c r="K12" s="160">
        <v>97</v>
      </c>
      <c r="L12" s="160">
        <v>98</v>
      </c>
      <c r="M12" s="160">
        <v>99.46</v>
      </c>
    </row>
    <row r="13" spans="2:13" ht="15.75" x14ac:dyDescent="0.25">
      <c r="B13" s="160" t="s">
        <v>94</v>
      </c>
      <c r="C13" s="160" t="s">
        <v>422</v>
      </c>
      <c r="D13" s="160">
        <v>3</v>
      </c>
      <c r="E13" s="162">
        <v>0.91326782357761371</v>
      </c>
      <c r="F13" s="161">
        <v>108987207400</v>
      </c>
      <c r="G13" s="160">
        <v>30.7</v>
      </c>
      <c r="H13" s="160">
        <v>31.170999999999999</v>
      </c>
      <c r="I13" s="160">
        <v>32</v>
      </c>
      <c r="J13" s="160">
        <v>97</v>
      </c>
      <c r="K13" s="160">
        <v>97</v>
      </c>
      <c r="L13" s="160">
        <v>97</v>
      </c>
      <c r="M13" s="160">
        <v>99.42</v>
      </c>
    </row>
    <row r="14" spans="2:13" ht="15.75" x14ac:dyDescent="0.25">
      <c r="B14" s="160" t="s">
        <v>113</v>
      </c>
      <c r="C14" s="160" t="s">
        <v>739</v>
      </c>
      <c r="D14" s="160">
        <v>5</v>
      </c>
      <c r="E14" s="162">
        <v>0.938247852750414</v>
      </c>
      <c r="F14" s="161">
        <v>184676528800</v>
      </c>
      <c r="G14" s="160">
        <v>50.3</v>
      </c>
      <c r="H14" s="160">
        <v>51.798999999999999</v>
      </c>
      <c r="I14" s="160">
        <v>46.9</v>
      </c>
      <c r="J14" s="160">
        <v>98</v>
      </c>
      <c r="K14" s="160">
        <v>97</v>
      </c>
      <c r="L14" s="160">
        <v>97</v>
      </c>
      <c r="M14" s="160">
        <v>99.49</v>
      </c>
    </row>
    <row r="15" spans="2:13" ht="15.75" x14ac:dyDescent="0.25">
      <c r="B15" s="160" t="s">
        <v>113</v>
      </c>
      <c r="C15" s="160" t="s">
        <v>422</v>
      </c>
      <c r="D15" s="160">
        <v>3</v>
      </c>
      <c r="E15" s="162">
        <v>0.92600513034795529</v>
      </c>
      <c r="F15" s="161">
        <v>110435940200</v>
      </c>
      <c r="G15" s="160">
        <v>30.5</v>
      </c>
      <c r="H15" s="160">
        <v>31.483000000000001</v>
      </c>
      <c r="I15" s="160">
        <v>27</v>
      </c>
      <c r="J15" s="160">
        <v>98</v>
      </c>
      <c r="K15" s="160">
        <v>95</v>
      </c>
      <c r="L15" s="160">
        <v>95</v>
      </c>
      <c r="M15" s="160">
        <v>99.4</v>
      </c>
    </row>
    <row r="16" spans="2:13" ht="15.75" x14ac:dyDescent="0.25">
      <c r="B16" s="160" t="s">
        <v>116</v>
      </c>
      <c r="C16" s="160" t="s">
        <v>739</v>
      </c>
      <c r="D16" s="160">
        <v>5</v>
      </c>
      <c r="E16" s="162">
        <v>0.92421816880048313</v>
      </c>
      <c r="F16" s="161">
        <v>190952337400</v>
      </c>
      <c r="G16" s="160">
        <v>52.3</v>
      </c>
      <c r="H16" s="160">
        <v>54.601999999999997</v>
      </c>
      <c r="I16" s="160">
        <v>48.8</v>
      </c>
      <c r="J16" s="160">
        <v>99</v>
      </c>
      <c r="K16" s="160">
        <v>98</v>
      </c>
      <c r="L16" s="160">
        <v>98</v>
      </c>
      <c r="M16" s="160">
        <v>99.46</v>
      </c>
    </row>
    <row r="17" spans="2:13" ht="15.75" x14ac:dyDescent="0.25">
      <c r="B17" s="160" t="s">
        <v>116</v>
      </c>
      <c r="C17" s="160" t="s">
        <v>422</v>
      </c>
      <c r="D17" s="160">
        <v>3</v>
      </c>
      <c r="E17" s="162">
        <v>0.93618944351502387</v>
      </c>
      <c r="F17" s="161">
        <v>114221107000</v>
      </c>
      <c r="G17" s="160">
        <v>32.9</v>
      </c>
      <c r="H17" s="160">
        <v>34.314</v>
      </c>
      <c r="I17" s="160">
        <v>30.1</v>
      </c>
      <c r="J17" s="160">
        <v>99</v>
      </c>
      <c r="K17" s="160">
        <v>96</v>
      </c>
      <c r="L17" s="160">
        <v>96</v>
      </c>
      <c r="M17" s="160">
        <v>99.48</v>
      </c>
    </row>
    <row r="18" spans="2:13" ht="15.75" x14ac:dyDescent="0.25">
      <c r="B18" s="160" t="s">
        <v>475</v>
      </c>
      <c r="C18" s="160" t="s">
        <v>739</v>
      </c>
      <c r="D18" s="160">
        <v>5</v>
      </c>
      <c r="E18" s="162">
        <v>0.87451366689968335</v>
      </c>
      <c r="F18" s="161">
        <v>203389456600</v>
      </c>
      <c r="G18" s="160">
        <v>54.9</v>
      </c>
      <c r="H18" s="160">
        <v>56.893999999999998</v>
      </c>
      <c r="I18" s="160">
        <v>50.3</v>
      </c>
      <c r="J18" s="160">
        <v>98</v>
      </c>
      <c r="K18" s="160">
        <v>97</v>
      </c>
      <c r="L18" s="160">
        <v>97</v>
      </c>
      <c r="M18" s="160">
        <v>99.52</v>
      </c>
    </row>
    <row r="19" spans="2:13" ht="15.75" x14ac:dyDescent="0.25">
      <c r="B19" s="160" t="s">
        <v>475</v>
      </c>
      <c r="C19" s="160" t="s">
        <v>422</v>
      </c>
      <c r="D19" s="160">
        <v>3</v>
      </c>
      <c r="E19" s="162">
        <v>0.89173368232908967</v>
      </c>
      <c r="F19" s="161">
        <v>122791942000</v>
      </c>
      <c r="G19" s="160">
        <v>34.299999999999997</v>
      </c>
      <c r="H19" s="160">
        <v>35.372</v>
      </c>
      <c r="I19" s="160">
        <v>32.1</v>
      </c>
      <c r="J19" s="160">
        <v>98</v>
      </c>
      <c r="K19" s="160">
        <v>97</v>
      </c>
      <c r="L19" s="160">
        <v>98</v>
      </c>
      <c r="M19" s="160">
        <v>99.49</v>
      </c>
    </row>
    <row r="20" spans="2:13" ht="15.75" x14ac:dyDescent="0.25">
      <c r="B20" s="160" t="s">
        <v>131</v>
      </c>
      <c r="C20" s="160" t="s">
        <v>739</v>
      </c>
      <c r="D20" s="160">
        <v>5</v>
      </c>
      <c r="E20" s="162">
        <v>0.79771720917034217</v>
      </c>
      <c r="F20" s="161">
        <v>190823186400</v>
      </c>
      <c r="G20" s="160">
        <v>44.2</v>
      </c>
      <c r="H20" s="160">
        <v>47.920999999999999</v>
      </c>
      <c r="I20" s="160">
        <v>40.6</v>
      </c>
      <c r="J20" s="160">
        <v>99</v>
      </c>
      <c r="K20" s="160">
        <v>98</v>
      </c>
      <c r="L20" s="160">
        <v>98</v>
      </c>
      <c r="M20" s="160">
        <v>99.29</v>
      </c>
    </row>
    <row r="21" spans="2:13" ht="15.75" x14ac:dyDescent="0.25">
      <c r="B21" s="160" t="s">
        <v>131</v>
      </c>
      <c r="C21" s="160" t="s">
        <v>422</v>
      </c>
      <c r="D21" s="160">
        <v>3</v>
      </c>
      <c r="E21" s="162">
        <v>0.85883455467295422</v>
      </c>
      <c r="F21" s="161">
        <v>112680697200</v>
      </c>
      <c r="G21" s="160">
        <v>29.4</v>
      </c>
      <c r="H21" s="160">
        <v>31.34</v>
      </c>
      <c r="I21" s="160">
        <v>26.9</v>
      </c>
      <c r="J21" s="160">
        <v>98</v>
      </c>
      <c r="K21" s="160">
        <v>96</v>
      </c>
      <c r="L21" s="160">
        <v>96</v>
      </c>
      <c r="M21" s="160">
        <v>99.16</v>
      </c>
    </row>
    <row r="22" spans="2:13" ht="15.75" x14ac:dyDescent="0.25">
      <c r="B22" s="160" t="s">
        <v>434</v>
      </c>
      <c r="C22" s="160" t="s">
        <v>739</v>
      </c>
      <c r="D22" s="160">
        <v>5</v>
      </c>
      <c r="E22" s="162">
        <v>0.95239289161360741</v>
      </c>
      <c r="F22" s="161">
        <v>200325947600</v>
      </c>
      <c r="G22" s="160">
        <v>55.1</v>
      </c>
      <c r="H22" s="160">
        <v>58.103999999999999</v>
      </c>
      <c r="I22" s="160">
        <v>50.9</v>
      </c>
      <c r="J22" s="160">
        <v>99</v>
      </c>
      <c r="K22" s="160">
        <v>97</v>
      </c>
      <c r="L22" s="160">
        <v>97</v>
      </c>
      <c r="M22" s="160">
        <v>99.46</v>
      </c>
    </row>
    <row r="23" spans="2:13" ht="15.75" x14ac:dyDescent="0.25">
      <c r="B23" s="160" t="s">
        <v>434</v>
      </c>
      <c r="C23" s="160" t="s">
        <v>422</v>
      </c>
      <c r="D23" s="160">
        <v>3</v>
      </c>
      <c r="E23" s="162">
        <v>0.94065689516538176</v>
      </c>
      <c r="F23" s="161">
        <v>123898832400</v>
      </c>
      <c r="G23" s="160">
        <v>35.5</v>
      </c>
      <c r="H23" s="160">
        <v>36.825000000000003</v>
      </c>
      <c r="I23" s="160">
        <v>31.9</v>
      </c>
      <c r="J23" s="160">
        <v>99</v>
      </c>
      <c r="K23" s="160">
        <v>96</v>
      </c>
      <c r="L23" s="160">
        <v>96</v>
      </c>
      <c r="M23" s="160">
        <v>99.46</v>
      </c>
    </row>
  </sheetData>
  <pageMargins left="0.7" right="0.7" top="0.75" bottom="0.75" header="0.3" footer="0.3"/>
  <pageSetup scale="63" fitToHeight="5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1"/>
  <sheetViews>
    <sheetView workbookViewId="0">
      <selection activeCell="O19" sqref="O19"/>
    </sheetView>
  </sheetViews>
  <sheetFormatPr defaultColWidth="7.75" defaultRowHeight="15" x14ac:dyDescent="0.25"/>
  <cols>
    <col min="1" max="1" width="8.75" style="160" bestFit="1" customWidth="1"/>
    <col min="2" max="2" width="21.375" style="160" bestFit="1" customWidth="1"/>
    <col min="3" max="16384" width="7.75" style="160"/>
  </cols>
  <sheetData>
    <row r="1" spans="1:2" x14ac:dyDescent="0.25">
      <c r="A1" s="160" t="s">
        <v>1</v>
      </c>
      <c r="B1" s="160" t="s">
        <v>753</v>
      </c>
    </row>
    <row r="2" spans="1:2" x14ac:dyDescent="0.25">
      <c r="A2" s="160" t="str">
        <f>CONCATENATE('Coverage Data WGS'!B4,"_",'Coverage Data WGS'!C4)</f>
        <v>SJRB011_D</v>
      </c>
      <c r="B2" s="160">
        <f>'Coverage Data WGS'!K4</f>
        <v>87</v>
      </c>
    </row>
    <row r="3" spans="1:2" x14ac:dyDescent="0.25">
      <c r="A3" s="160" t="str">
        <f>CONCATENATE('Coverage Data WGS'!B5,"_",'Coverage Data WGS'!C5)</f>
        <v>SJRB011_G</v>
      </c>
      <c r="B3" s="160">
        <f>'Coverage Data WGS'!K5</f>
        <v>96</v>
      </c>
    </row>
    <row r="4" spans="1:2" x14ac:dyDescent="0.25">
      <c r="A4" s="160" t="str">
        <f>CONCATENATE('Coverage Data WGS'!B6,"_",'Coverage Data WGS'!C6)</f>
        <v>SJRB014_D</v>
      </c>
      <c r="B4" s="160">
        <f>'Coverage Data WGS'!K6</f>
        <v>97</v>
      </c>
    </row>
    <row r="5" spans="1:2" x14ac:dyDescent="0.25">
      <c r="A5" s="160" t="str">
        <f>CONCATENATE('Coverage Data WGS'!B7,"_",'Coverage Data WGS'!C7)</f>
        <v>SJRB014_G</v>
      </c>
      <c r="B5" s="160">
        <f>'Coverage Data WGS'!K7</f>
        <v>93</v>
      </c>
    </row>
    <row r="6" spans="1:2" x14ac:dyDescent="0.25">
      <c r="A6" s="160" t="str">
        <f>CONCATENATE('Coverage Data WGS'!B8,"_",'Coverage Data WGS'!C8)</f>
        <v>SJRB016_D</v>
      </c>
      <c r="B6" s="160">
        <f>'Coverage Data WGS'!K8</f>
        <v>98</v>
      </c>
    </row>
    <row r="7" spans="1:2" x14ac:dyDescent="0.25">
      <c r="A7" s="160" t="str">
        <f>CONCATENATE('Coverage Data WGS'!B9,"_",'Coverage Data WGS'!C9)</f>
        <v>SJRB016_G</v>
      </c>
      <c r="B7" s="160">
        <f>'Coverage Data WGS'!K9</f>
        <v>97</v>
      </c>
    </row>
    <row r="8" spans="1:2" x14ac:dyDescent="0.25">
      <c r="A8" s="160" t="str">
        <f>CONCATENATE('Coverage Data WGS'!B10,"_",'Coverage Data WGS'!C10)</f>
        <v>SJRB020_D</v>
      </c>
      <c r="B8" s="160">
        <f>'Coverage Data WGS'!K10</f>
        <v>98</v>
      </c>
    </row>
    <row r="9" spans="1:2" x14ac:dyDescent="0.25">
      <c r="A9" s="160" t="str">
        <f>CONCATENATE('Coverage Data WGS'!B11,"_",'Coverage Data WGS'!C11)</f>
        <v>SJRB020_G</v>
      </c>
      <c r="B9" s="160">
        <f>'Coverage Data WGS'!K11</f>
        <v>97</v>
      </c>
    </row>
    <row r="10" spans="1:2" x14ac:dyDescent="0.25">
      <c r="A10" s="160" t="str">
        <f>CONCATENATE('Coverage Data WGS'!B12,"_",'Coverage Data WGS'!C12)</f>
        <v>SJRB024_D</v>
      </c>
      <c r="B10" s="160">
        <f>'Coverage Data WGS'!K12</f>
        <v>97</v>
      </c>
    </row>
    <row r="11" spans="1:2" x14ac:dyDescent="0.25">
      <c r="A11" s="160" t="str">
        <f>CONCATENATE('Coverage Data WGS'!B13,"_",'Coverage Data WGS'!C13)</f>
        <v>SJRB024_G</v>
      </c>
      <c r="B11" s="160">
        <f>'Coverage Data WGS'!K13</f>
        <v>97</v>
      </c>
    </row>
    <row r="12" spans="1:2" x14ac:dyDescent="0.25">
      <c r="A12" s="160" t="str">
        <f>CONCATENATE('Coverage Data WGS'!B14,"_",'Coverage Data WGS'!C14)</f>
        <v>SJRB031_D</v>
      </c>
      <c r="B12" s="160">
        <f>'Coverage Data WGS'!K14</f>
        <v>97</v>
      </c>
    </row>
    <row r="13" spans="1:2" x14ac:dyDescent="0.25">
      <c r="A13" s="160" t="str">
        <f>CONCATENATE('Coverage Data WGS'!B15,"_",'Coverage Data WGS'!C15)</f>
        <v>SJRB031_G</v>
      </c>
      <c r="B13" s="160">
        <f>'Coverage Data WGS'!K15</f>
        <v>95</v>
      </c>
    </row>
    <row r="14" spans="1:2" x14ac:dyDescent="0.25">
      <c r="A14" s="160" t="str">
        <f>CONCATENATE('Coverage Data WGS'!B16,"_",'Coverage Data WGS'!C16)</f>
        <v>SJRB032_D</v>
      </c>
      <c r="B14" s="160">
        <f>'Coverage Data WGS'!K16</f>
        <v>98</v>
      </c>
    </row>
    <row r="15" spans="1:2" x14ac:dyDescent="0.25">
      <c r="A15" s="160" t="str">
        <f>CONCATENATE('Coverage Data WGS'!B17,"_",'Coverage Data WGS'!C17)</f>
        <v>SJRB032_G</v>
      </c>
      <c r="B15" s="160">
        <f>'Coverage Data WGS'!K17</f>
        <v>96</v>
      </c>
    </row>
    <row r="16" spans="1:2" x14ac:dyDescent="0.25">
      <c r="A16" s="160" t="str">
        <f>CONCATENATE('Coverage Data WGS'!B18,"_",'Coverage Data WGS'!C18)</f>
        <v>SJRB035_D</v>
      </c>
      <c r="B16" s="160">
        <f>'Coverage Data WGS'!K18</f>
        <v>97</v>
      </c>
    </row>
    <row r="17" spans="1:2" x14ac:dyDescent="0.25">
      <c r="A17" s="160" t="str">
        <f>CONCATENATE('Coverage Data WGS'!B19,"_",'Coverage Data WGS'!C19)</f>
        <v>SJRB035_G</v>
      </c>
      <c r="B17" s="160">
        <f>'Coverage Data WGS'!K19</f>
        <v>97</v>
      </c>
    </row>
    <row r="18" spans="1:2" x14ac:dyDescent="0.25">
      <c r="A18" s="160" t="str">
        <f>CONCATENATE('Coverage Data WGS'!B20,"_",'Coverage Data WGS'!C20)</f>
        <v>SJRB039_D</v>
      </c>
      <c r="B18" s="160">
        <f>'Coverage Data WGS'!K20</f>
        <v>98</v>
      </c>
    </row>
    <row r="19" spans="1:2" x14ac:dyDescent="0.25">
      <c r="A19" s="160" t="str">
        <f>CONCATENATE('Coverage Data WGS'!B21,"_",'Coverage Data WGS'!C21)</f>
        <v>SJRB039_G</v>
      </c>
      <c r="B19" s="160">
        <f>'Coverage Data WGS'!K21</f>
        <v>96</v>
      </c>
    </row>
    <row r="20" spans="1:2" x14ac:dyDescent="0.25">
      <c r="A20" s="160" t="str">
        <f>CONCATENATE('Coverage Data WGS'!B22,"_",'Coverage Data WGS'!C22)</f>
        <v>SJRB051_D</v>
      </c>
      <c r="B20" s="160">
        <f>'Coverage Data WGS'!K22</f>
        <v>97</v>
      </c>
    </row>
    <row r="21" spans="1:2" x14ac:dyDescent="0.25">
      <c r="A21" s="160" t="str">
        <f>CONCATENATE('Coverage Data WGS'!B23,"_",'Coverage Data WGS'!C23)</f>
        <v>SJRB051_G</v>
      </c>
      <c r="B21" s="160">
        <f>'Coverage Data WGS'!K23</f>
        <v>96</v>
      </c>
    </row>
  </sheetData>
  <pageMargins left="0.7" right="0.7" top="0.75" bottom="0.75" header="0.3" footer="0.3"/>
  <pageSetup scale="64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F100"/>
  <sheetViews>
    <sheetView workbookViewId="0"/>
  </sheetViews>
  <sheetFormatPr defaultColWidth="10.875" defaultRowHeight="12.75" x14ac:dyDescent="0.2"/>
  <cols>
    <col min="1" max="1" width="14.5" style="17" customWidth="1"/>
    <col min="2" max="4" width="10.875" style="17"/>
    <col min="5" max="5" width="15.125" style="17" bestFit="1" customWidth="1"/>
    <col min="6" max="16384" width="10.875" style="17"/>
  </cols>
  <sheetData>
    <row r="1" spans="1:6" x14ac:dyDescent="0.2">
      <c r="A1" s="31" t="s">
        <v>292</v>
      </c>
    </row>
    <row r="3" spans="1:6" s="26" customFormat="1" ht="15" thickBot="1" x14ac:dyDescent="0.25">
      <c r="A3" s="29" t="s">
        <v>291</v>
      </c>
      <c r="B3" s="30" t="s">
        <v>290</v>
      </c>
      <c r="C3" s="29" t="s">
        <v>289</v>
      </c>
      <c r="D3" s="29" t="s">
        <v>288</v>
      </c>
      <c r="E3" s="28" t="s">
        <v>287</v>
      </c>
      <c r="F3" s="27" t="s">
        <v>286</v>
      </c>
    </row>
    <row r="4" spans="1:6" ht="18" customHeight="1" x14ac:dyDescent="0.2">
      <c r="A4" s="25" t="s">
        <v>14</v>
      </c>
      <c r="B4" s="22" t="s">
        <v>15</v>
      </c>
      <c r="C4" s="22">
        <v>0</v>
      </c>
      <c r="D4" s="22">
        <v>0</v>
      </c>
      <c r="E4" s="23">
        <v>0</v>
      </c>
      <c r="F4" s="22">
        <f>C4+D4</f>
        <v>0</v>
      </c>
    </row>
    <row r="5" spans="1:6" x14ac:dyDescent="0.2">
      <c r="A5" s="25" t="s">
        <v>26</v>
      </c>
      <c r="B5" s="22" t="s">
        <v>27</v>
      </c>
      <c r="C5" s="22">
        <v>0</v>
      </c>
      <c r="D5" s="22">
        <v>0</v>
      </c>
      <c r="E5" s="23">
        <v>0</v>
      </c>
      <c r="F5" s="22">
        <f>C5+D5</f>
        <v>0</v>
      </c>
    </row>
    <row r="6" spans="1:6" x14ac:dyDescent="0.2">
      <c r="A6" s="25" t="s">
        <v>33</v>
      </c>
      <c r="B6" s="22" t="s">
        <v>34</v>
      </c>
      <c r="C6" s="22">
        <v>1</v>
      </c>
      <c r="D6" s="22">
        <v>0</v>
      </c>
      <c r="E6" s="23">
        <v>0</v>
      </c>
      <c r="F6" s="22">
        <f>C6+D6</f>
        <v>1</v>
      </c>
    </row>
    <row r="7" spans="1:6" x14ac:dyDescent="0.2">
      <c r="A7" s="25" t="s">
        <v>39</v>
      </c>
      <c r="B7" s="22" t="s">
        <v>40</v>
      </c>
      <c r="C7" s="22">
        <v>1</v>
      </c>
      <c r="D7" s="22">
        <v>0</v>
      </c>
      <c r="E7" s="23">
        <v>0</v>
      </c>
      <c r="F7" s="22">
        <f>C7+D7</f>
        <v>1</v>
      </c>
    </row>
    <row r="8" spans="1:6" x14ac:dyDescent="0.2">
      <c r="A8" s="25" t="s">
        <v>43</v>
      </c>
      <c r="B8" s="22" t="s">
        <v>44</v>
      </c>
      <c r="C8" s="22">
        <v>0</v>
      </c>
      <c r="D8" s="22">
        <v>0</v>
      </c>
      <c r="E8" s="23">
        <v>0</v>
      </c>
      <c r="F8" s="22">
        <f>C8+D8</f>
        <v>0</v>
      </c>
    </row>
    <row r="9" spans="1:6" x14ac:dyDescent="0.2">
      <c r="A9" s="25" t="s">
        <v>48</v>
      </c>
      <c r="B9" s="22" t="s">
        <v>49</v>
      </c>
      <c r="C9" s="22">
        <v>0</v>
      </c>
      <c r="D9" s="22">
        <v>1</v>
      </c>
      <c r="E9" s="23">
        <v>1</v>
      </c>
      <c r="F9" s="22">
        <f>C9+D9</f>
        <v>1</v>
      </c>
    </row>
    <row r="10" spans="1:6" x14ac:dyDescent="0.2">
      <c r="A10" s="25" t="s">
        <v>52</v>
      </c>
      <c r="B10" s="22" t="s">
        <v>53</v>
      </c>
      <c r="C10" s="22">
        <v>0</v>
      </c>
      <c r="D10" s="22">
        <v>0</v>
      </c>
      <c r="E10" s="23">
        <v>0</v>
      </c>
      <c r="F10" s="22">
        <f>C10+D10</f>
        <v>0</v>
      </c>
    </row>
    <row r="11" spans="1:6" x14ac:dyDescent="0.2">
      <c r="A11" s="25" t="s">
        <v>56</v>
      </c>
      <c r="B11" s="22" t="s">
        <v>57</v>
      </c>
      <c r="C11" s="22">
        <v>14</v>
      </c>
      <c r="D11" s="22">
        <v>1</v>
      </c>
      <c r="E11" s="23">
        <v>1</v>
      </c>
      <c r="F11" s="22">
        <v>15</v>
      </c>
    </row>
    <row r="12" spans="1:6" x14ac:dyDescent="0.2">
      <c r="A12" s="25" t="s">
        <v>59</v>
      </c>
      <c r="B12" s="22" t="s">
        <v>60</v>
      </c>
      <c r="C12" s="22">
        <v>0</v>
      </c>
      <c r="D12" s="22">
        <v>0</v>
      </c>
      <c r="E12" s="23">
        <v>0</v>
      </c>
      <c r="F12" s="22">
        <f>C12+D12</f>
        <v>0</v>
      </c>
    </row>
    <row r="13" spans="1:6" x14ac:dyDescent="0.2">
      <c r="A13" s="25" t="s">
        <v>62</v>
      </c>
      <c r="B13" s="22" t="s">
        <v>63</v>
      </c>
      <c r="C13" s="22">
        <v>0</v>
      </c>
      <c r="D13" s="22">
        <v>0</v>
      </c>
      <c r="E13" s="23">
        <v>0</v>
      </c>
      <c r="F13" s="22">
        <f>C13+D13</f>
        <v>0</v>
      </c>
    </row>
    <row r="14" spans="1:6" x14ac:dyDescent="0.2">
      <c r="A14" s="25" t="s">
        <v>66</v>
      </c>
      <c r="B14" s="22" t="s">
        <v>67</v>
      </c>
      <c r="C14" s="22">
        <v>8</v>
      </c>
      <c r="D14" s="22">
        <v>3</v>
      </c>
      <c r="E14" s="23">
        <v>2</v>
      </c>
      <c r="F14" s="22">
        <f>C14+D14</f>
        <v>11</v>
      </c>
    </row>
    <row r="15" spans="1:6" x14ac:dyDescent="0.2">
      <c r="A15" s="25" t="s">
        <v>69</v>
      </c>
      <c r="B15" s="22" t="s">
        <v>70</v>
      </c>
      <c r="C15" s="22">
        <v>0</v>
      </c>
      <c r="D15" s="22">
        <v>0</v>
      </c>
      <c r="E15" s="23">
        <v>0</v>
      </c>
      <c r="F15" s="22">
        <f>C15+D15</f>
        <v>0</v>
      </c>
    </row>
    <row r="16" spans="1:6" x14ac:dyDescent="0.2">
      <c r="A16" s="25" t="s">
        <v>73</v>
      </c>
      <c r="B16" s="22" t="s">
        <v>74</v>
      </c>
      <c r="C16" s="22">
        <v>0</v>
      </c>
      <c r="D16" s="22">
        <v>0</v>
      </c>
      <c r="E16" s="23">
        <v>0</v>
      </c>
      <c r="F16" s="22">
        <f>C16+D16</f>
        <v>0</v>
      </c>
    </row>
    <row r="17" spans="1:6" x14ac:dyDescent="0.2">
      <c r="A17" s="25" t="s">
        <v>76</v>
      </c>
      <c r="B17" s="22" t="s">
        <v>77</v>
      </c>
      <c r="C17" s="22">
        <v>0</v>
      </c>
      <c r="D17" s="22">
        <v>0</v>
      </c>
      <c r="E17" s="23">
        <v>0</v>
      </c>
      <c r="F17" s="22">
        <f>C17+D17</f>
        <v>0</v>
      </c>
    </row>
    <row r="18" spans="1:6" x14ac:dyDescent="0.2">
      <c r="A18" s="25" t="s">
        <v>80</v>
      </c>
      <c r="B18" s="22" t="s">
        <v>81</v>
      </c>
      <c r="C18" s="22">
        <v>8</v>
      </c>
      <c r="D18" s="22">
        <v>3</v>
      </c>
      <c r="E18" s="23">
        <v>1</v>
      </c>
      <c r="F18" s="22">
        <f>C18+D18</f>
        <v>11</v>
      </c>
    </row>
    <row r="19" spans="1:6" x14ac:dyDescent="0.2">
      <c r="A19" s="25" t="s">
        <v>82</v>
      </c>
      <c r="B19" s="22" t="s">
        <v>83</v>
      </c>
      <c r="C19" s="22">
        <v>0</v>
      </c>
      <c r="D19" s="22">
        <v>0</v>
      </c>
      <c r="E19" s="23">
        <v>0</v>
      </c>
      <c r="F19" s="22">
        <f>C19+D19</f>
        <v>0</v>
      </c>
    </row>
    <row r="20" spans="1:6" x14ac:dyDescent="0.2">
      <c r="A20" s="25" t="s">
        <v>85</v>
      </c>
      <c r="B20" s="22" t="s">
        <v>86</v>
      </c>
      <c r="C20" s="22">
        <v>0</v>
      </c>
      <c r="D20" s="22">
        <v>0</v>
      </c>
      <c r="E20" s="23">
        <v>0</v>
      </c>
      <c r="F20" s="22">
        <f>C20+D20</f>
        <v>0</v>
      </c>
    </row>
    <row r="21" spans="1:6" x14ac:dyDescent="0.2">
      <c r="A21" s="25" t="s">
        <v>91</v>
      </c>
      <c r="B21" s="22" t="s">
        <v>92</v>
      </c>
      <c r="C21" s="22">
        <v>0</v>
      </c>
      <c r="D21" s="22">
        <v>0</v>
      </c>
      <c r="E21" s="23">
        <v>0</v>
      </c>
      <c r="F21" s="22">
        <f>C21+D21</f>
        <v>0</v>
      </c>
    </row>
    <row r="22" spans="1:6" x14ac:dyDescent="0.2">
      <c r="A22" s="25" t="s">
        <v>94</v>
      </c>
      <c r="B22" s="22" t="s">
        <v>95</v>
      </c>
      <c r="C22" s="22">
        <v>14</v>
      </c>
      <c r="D22" s="22">
        <v>0</v>
      </c>
      <c r="E22" s="23">
        <v>0</v>
      </c>
      <c r="F22" s="22">
        <f>C22+D22</f>
        <v>14</v>
      </c>
    </row>
    <row r="23" spans="1:6" x14ac:dyDescent="0.2">
      <c r="A23" s="25" t="s">
        <v>97</v>
      </c>
      <c r="B23" s="22" t="s">
        <v>98</v>
      </c>
      <c r="C23" s="22">
        <v>0</v>
      </c>
      <c r="D23" s="22">
        <v>0</v>
      </c>
      <c r="E23" s="23">
        <v>0</v>
      </c>
      <c r="F23" s="22">
        <f>C23+D23</f>
        <v>0</v>
      </c>
    </row>
    <row r="24" spans="1:6" x14ac:dyDescent="0.2">
      <c r="A24" s="25" t="s">
        <v>101</v>
      </c>
      <c r="B24" s="22" t="s">
        <v>102</v>
      </c>
      <c r="C24" s="22">
        <v>0</v>
      </c>
      <c r="D24" s="22">
        <v>0</v>
      </c>
      <c r="E24" s="23">
        <v>0</v>
      </c>
      <c r="F24" s="22">
        <f>C24+D24</f>
        <v>0</v>
      </c>
    </row>
    <row r="25" spans="1:6" x14ac:dyDescent="0.2">
      <c r="A25" s="25" t="s">
        <v>105</v>
      </c>
      <c r="B25" s="22" t="s">
        <v>106</v>
      </c>
      <c r="C25" s="22">
        <v>1</v>
      </c>
      <c r="D25" s="22">
        <v>0</v>
      </c>
      <c r="E25" s="23">
        <v>0</v>
      </c>
      <c r="F25" s="22">
        <f>C25+D25</f>
        <v>1</v>
      </c>
    </row>
    <row r="26" spans="1:6" x14ac:dyDescent="0.2">
      <c r="A26" s="25" t="s">
        <v>108</v>
      </c>
      <c r="B26" s="22" t="s">
        <v>109</v>
      </c>
      <c r="C26" s="22">
        <v>0</v>
      </c>
      <c r="D26" s="22">
        <v>1</v>
      </c>
      <c r="E26" s="23">
        <v>0</v>
      </c>
      <c r="F26" s="22">
        <f>C26+D26</f>
        <v>1</v>
      </c>
    </row>
    <row r="27" spans="1:6" x14ac:dyDescent="0.2">
      <c r="A27" s="25" t="s">
        <v>110</v>
      </c>
      <c r="B27" s="22" t="s">
        <v>111</v>
      </c>
      <c r="C27" s="22">
        <v>1</v>
      </c>
      <c r="D27" s="22">
        <v>0</v>
      </c>
      <c r="E27" s="23">
        <v>0</v>
      </c>
      <c r="F27" s="22">
        <f>C27+D27</f>
        <v>1</v>
      </c>
    </row>
    <row r="28" spans="1:6" x14ac:dyDescent="0.2">
      <c r="A28" s="25" t="s">
        <v>113</v>
      </c>
      <c r="B28" s="22" t="s">
        <v>114</v>
      </c>
      <c r="C28" s="22">
        <v>19</v>
      </c>
      <c r="D28" s="22">
        <v>0</v>
      </c>
      <c r="E28" s="23">
        <v>0</v>
      </c>
      <c r="F28" s="22">
        <f>C28+D28</f>
        <v>19</v>
      </c>
    </row>
    <row r="29" spans="1:6" x14ac:dyDescent="0.2">
      <c r="A29" s="25" t="s">
        <v>116</v>
      </c>
      <c r="B29" s="22" t="s">
        <v>117</v>
      </c>
      <c r="C29" s="22">
        <v>18</v>
      </c>
      <c r="D29" s="22">
        <v>0</v>
      </c>
      <c r="E29" s="23">
        <v>0</v>
      </c>
      <c r="F29" s="22">
        <f>C29+D29</f>
        <v>18</v>
      </c>
    </row>
    <row r="30" spans="1:6" x14ac:dyDescent="0.2">
      <c r="A30" s="25" t="s">
        <v>119</v>
      </c>
      <c r="B30" s="22" t="s">
        <v>120</v>
      </c>
      <c r="C30" s="22">
        <v>0</v>
      </c>
      <c r="D30" s="22">
        <v>0</v>
      </c>
      <c r="E30" s="23">
        <v>0</v>
      </c>
      <c r="F30" s="22">
        <f>C30+D30</f>
        <v>0</v>
      </c>
    </row>
    <row r="31" spans="1:6" x14ac:dyDescent="0.2">
      <c r="A31" s="25" t="s">
        <v>285</v>
      </c>
      <c r="B31" s="22" t="s">
        <v>122</v>
      </c>
      <c r="C31" s="22">
        <v>0</v>
      </c>
      <c r="D31" s="22">
        <v>0</v>
      </c>
      <c r="E31" s="23">
        <v>0</v>
      </c>
      <c r="F31" s="22">
        <f>C31+D31</f>
        <v>0</v>
      </c>
    </row>
    <row r="32" spans="1:6" x14ac:dyDescent="0.2">
      <c r="A32" s="25" t="s">
        <v>124</v>
      </c>
      <c r="B32" s="22" t="s">
        <v>125</v>
      </c>
      <c r="C32" s="22">
        <v>1</v>
      </c>
      <c r="D32" s="22">
        <v>0</v>
      </c>
      <c r="E32" s="23">
        <v>0</v>
      </c>
      <c r="F32" s="22">
        <f>C32+D32</f>
        <v>1</v>
      </c>
    </row>
    <row r="33" spans="1:6" x14ac:dyDescent="0.2">
      <c r="A33" s="25" t="s">
        <v>127</v>
      </c>
      <c r="B33" s="22" t="s">
        <v>128</v>
      </c>
      <c r="C33" s="22">
        <v>1</v>
      </c>
      <c r="D33" s="22">
        <v>10</v>
      </c>
      <c r="E33" s="23">
        <v>5</v>
      </c>
      <c r="F33" s="22">
        <f>C33+D33</f>
        <v>11</v>
      </c>
    </row>
    <row r="34" spans="1:6" x14ac:dyDescent="0.2">
      <c r="A34" s="25" t="s">
        <v>129</v>
      </c>
      <c r="B34" s="22" t="s">
        <v>130</v>
      </c>
      <c r="C34" s="22">
        <v>0</v>
      </c>
      <c r="D34" s="22">
        <v>0</v>
      </c>
      <c r="E34" s="23">
        <v>0</v>
      </c>
      <c r="F34" s="22">
        <f>C34+D34</f>
        <v>0</v>
      </c>
    </row>
    <row r="35" spans="1:6" x14ac:dyDescent="0.2">
      <c r="A35" s="25" t="s">
        <v>131</v>
      </c>
      <c r="B35" s="22" t="s">
        <v>132</v>
      </c>
      <c r="C35" s="22">
        <v>1</v>
      </c>
      <c r="D35" s="22">
        <v>0</v>
      </c>
      <c r="E35" s="23">
        <v>0</v>
      </c>
      <c r="F35" s="22">
        <f>C35+D35</f>
        <v>1</v>
      </c>
    </row>
    <row r="36" spans="1:6" x14ac:dyDescent="0.2">
      <c r="A36" s="25" t="s">
        <v>133</v>
      </c>
      <c r="B36" s="22" t="s">
        <v>134</v>
      </c>
      <c r="C36" s="22">
        <v>1</v>
      </c>
      <c r="D36" s="22">
        <v>0</v>
      </c>
      <c r="E36" s="23">
        <v>0</v>
      </c>
      <c r="F36" s="22">
        <f>C36+D36</f>
        <v>1</v>
      </c>
    </row>
    <row r="37" spans="1:6" x14ac:dyDescent="0.2">
      <c r="A37" s="25" t="s">
        <v>135</v>
      </c>
      <c r="B37" s="22" t="s">
        <v>136</v>
      </c>
      <c r="C37" s="22">
        <v>0</v>
      </c>
      <c r="D37" s="22">
        <v>0</v>
      </c>
      <c r="E37" s="23">
        <v>0</v>
      </c>
      <c r="F37" s="22">
        <f>C37+D37</f>
        <v>0</v>
      </c>
    </row>
    <row r="38" spans="1:6" x14ac:dyDescent="0.2">
      <c r="A38" s="25" t="s">
        <v>137</v>
      </c>
      <c r="B38" s="22" t="s">
        <v>138</v>
      </c>
      <c r="C38" s="22">
        <v>0</v>
      </c>
      <c r="D38" s="22">
        <v>0</v>
      </c>
      <c r="E38" s="23">
        <v>0</v>
      </c>
      <c r="F38" s="22">
        <f>C38+D38</f>
        <v>0</v>
      </c>
    </row>
    <row r="39" spans="1:6" x14ac:dyDescent="0.2">
      <c r="A39" s="24" t="s">
        <v>140</v>
      </c>
      <c r="B39" s="22" t="s">
        <v>141</v>
      </c>
      <c r="C39" s="22">
        <v>0</v>
      </c>
      <c r="D39" s="22">
        <v>0</v>
      </c>
      <c r="E39" s="23">
        <v>0</v>
      </c>
      <c r="F39" s="22">
        <f>C39+D39</f>
        <v>0</v>
      </c>
    </row>
    <row r="40" spans="1:6" x14ac:dyDescent="0.2">
      <c r="A40" s="25" t="s">
        <v>284</v>
      </c>
      <c r="B40" s="22" t="s">
        <v>145</v>
      </c>
      <c r="C40" s="22">
        <v>1</v>
      </c>
      <c r="D40" s="22">
        <v>2</v>
      </c>
      <c r="E40" s="23">
        <v>1</v>
      </c>
      <c r="F40" s="22">
        <f>C40+D40</f>
        <v>3</v>
      </c>
    </row>
    <row r="41" spans="1:6" x14ac:dyDescent="0.2">
      <c r="A41" s="25" t="s">
        <v>147</v>
      </c>
      <c r="B41" s="22" t="s">
        <v>148</v>
      </c>
      <c r="C41" s="22">
        <v>0</v>
      </c>
      <c r="D41" s="22">
        <v>0</v>
      </c>
      <c r="E41" s="23">
        <v>0</v>
      </c>
      <c r="F41" s="22">
        <f>C41+D41</f>
        <v>0</v>
      </c>
    </row>
    <row r="42" spans="1:6" x14ac:dyDescent="0.2">
      <c r="A42" s="25" t="s">
        <v>150</v>
      </c>
      <c r="B42" s="22" t="s">
        <v>151</v>
      </c>
      <c r="C42" s="22">
        <v>6</v>
      </c>
      <c r="D42" s="22">
        <v>6</v>
      </c>
      <c r="E42" s="23">
        <v>1</v>
      </c>
      <c r="F42" s="22">
        <f>C42+D42</f>
        <v>12</v>
      </c>
    </row>
    <row r="43" spans="1:6" x14ac:dyDescent="0.2">
      <c r="A43" s="25" t="s">
        <v>153</v>
      </c>
      <c r="B43" s="22" t="s">
        <v>154</v>
      </c>
      <c r="C43" s="22">
        <v>0</v>
      </c>
      <c r="D43" s="22">
        <v>0</v>
      </c>
      <c r="E43" s="23">
        <v>0</v>
      </c>
      <c r="F43" s="22">
        <f>C43+D43</f>
        <v>0</v>
      </c>
    </row>
    <row r="44" spans="1:6" x14ac:dyDescent="0.2">
      <c r="A44" s="25" t="s">
        <v>155</v>
      </c>
      <c r="B44" s="22" t="s">
        <v>156</v>
      </c>
      <c r="C44" s="22">
        <v>0</v>
      </c>
      <c r="D44" s="22">
        <v>0</v>
      </c>
      <c r="E44" s="23">
        <v>0</v>
      </c>
      <c r="F44" s="22">
        <f>C44+D44</f>
        <v>0</v>
      </c>
    </row>
    <row r="45" spans="1:6" x14ac:dyDescent="0.2">
      <c r="A45" s="25" t="s">
        <v>159</v>
      </c>
      <c r="B45" s="22" t="s">
        <v>160</v>
      </c>
      <c r="C45" s="22">
        <v>0</v>
      </c>
      <c r="D45" s="22">
        <v>0</v>
      </c>
      <c r="E45" s="23">
        <v>0</v>
      </c>
      <c r="F45" s="22">
        <f>C45+D45</f>
        <v>0</v>
      </c>
    </row>
    <row r="46" spans="1:6" x14ac:dyDescent="0.2">
      <c r="A46" s="25" t="s">
        <v>161</v>
      </c>
      <c r="B46" s="22" t="s">
        <v>162</v>
      </c>
      <c r="C46" s="22">
        <v>0</v>
      </c>
      <c r="D46" s="22">
        <v>0</v>
      </c>
      <c r="E46" s="23">
        <v>0</v>
      </c>
      <c r="F46" s="22">
        <f>C46+D46</f>
        <v>0</v>
      </c>
    </row>
    <row r="47" spans="1:6" x14ac:dyDescent="0.2">
      <c r="A47" s="25" t="s">
        <v>163</v>
      </c>
      <c r="B47" s="22" t="s">
        <v>164</v>
      </c>
      <c r="C47" s="22">
        <v>0</v>
      </c>
      <c r="D47" s="22">
        <v>0</v>
      </c>
      <c r="E47" s="23">
        <v>0</v>
      </c>
      <c r="F47" s="22">
        <f>C47+D47</f>
        <v>0</v>
      </c>
    </row>
    <row r="48" spans="1:6" x14ac:dyDescent="0.2">
      <c r="A48" s="25" t="s">
        <v>165</v>
      </c>
      <c r="B48" s="22" t="s">
        <v>166</v>
      </c>
      <c r="C48" s="22">
        <v>0</v>
      </c>
      <c r="D48" s="22">
        <v>0</v>
      </c>
      <c r="E48" s="23">
        <v>0</v>
      </c>
      <c r="F48" s="22">
        <f>C48+D48</f>
        <v>0</v>
      </c>
    </row>
    <row r="49" spans="1:6" x14ac:dyDescent="0.2">
      <c r="A49" s="24" t="s">
        <v>168</v>
      </c>
      <c r="B49" s="22" t="s">
        <v>169</v>
      </c>
      <c r="C49" s="22">
        <v>0</v>
      </c>
      <c r="D49" s="22">
        <v>0</v>
      </c>
      <c r="E49" s="23">
        <v>0</v>
      </c>
      <c r="F49" s="22">
        <f>C49+D49</f>
        <v>0</v>
      </c>
    </row>
    <row r="50" spans="1:6" x14ac:dyDescent="0.2">
      <c r="A50" s="24" t="s">
        <v>170</v>
      </c>
      <c r="B50" s="22" t="s">
        <v>171</v>
      </c>
      <c r="C50" s="22">
        <v>0</v>
      </c>
      <c r="D50" s="22">
        <v>0</v>
      </c>
      <c r="E50" s="23">
        <v>0</v>
      </c>
      <c r="F50" s="22">
        <f>C50+D50</f>
        <v>0</v>
      </c>
    </row>
    <row r="51" spans="1:6" x14ac:dyDescent="0.2">
      <c r="A51" s="24" t="s">
        <v>172</v>
      </c>
      <c r="B51" s="22" t="s">
        <v>173</v>
      </c>
      <c r="C51" s="22">
        <v>0</v>
      </c>
      <c r="D51" s="22">
        <v>0</v>
      </c>
      <c r="E51" s="23">
        <v>0</v>
      </c>
      <c r="F51" s="22">
        <f>C51+D51</f>
        <v>0</v>
      </c>
    </row>
    <row r="52" spans="1:6" x14ac:dyDescent="0.2">
      <c r="A52" s="24" t="s">
        <v>176</v>
      </c>
      <c r="B52" s="22" t="s">
        <v>177</v>
      </c>
      <c r="C52" s="22">
        <v>0</v>
      </c>
      <c r="D52" s="22">
        <v>0</v>
      </c>
      <c r="E52" s="23">
        <v>0</v>
      </c>
      <c r="F52" s="22">
        <f>C52+D52</f>
        <v>0</v>
      </c>
    </row>
    <row r="53" spans="1:6" x14ac:dyDescent="0.2">
      <c r="A53" s="24" t="s">
        <v>179</v>
      </c>
      <c r="B53" s="22" t="s">
        <v>180</v>
      </c>
      <c r="C53" s="22">
        <v>0</v>
      </c>
      <c r="D53" s="22">
        <v>0</v>
      </c>
      <c r="E53" s="23">
        <v>0</v>
      </c>
      <c r="F53" s="22">
        <f>C53+D53</f>
        <v>0</v>
      </c>
    </row>
    <row r="54" spans="1:6" x14ac:dyDescent="0.2">
      <c r="A54" s="24" t="s">
        <v>182</v>
      </c>
      <c r="B54" s="22" t="s">
        <v>183</v>
      </c>
      <c r="C54" s="22">
        <v>0</v>
      </c>
      <c r="D54" s="22">
        <v>0</v>
      </c>
      <c r="E54" s="23">
        <v>0</v>
      </c>
      <c r="F54" s="22">
        <f>C54+D54</f>
        <v>0</v>
      </c>
    </row>
    <row r="55" spans="1:6" x14ac:dyDescent="0.2">
      <c r="A55" s="24" t="s">
        <v>184</v>
      </c>
      <c r="B55" s="22" t="s">
        <v>185</v>
      </c>
      <c r="C55" s="22">
        <v>0</v>
      </c>
      <c r="D55" s="22">
        <v>0</v>
      </c>
      <c r="E55" s="23">
        <v>0</v>
      </c>
      <c r="F55" s="22">
        <f>C55+D55</f>
        <v>0</v>
      </c>
    </row>
    <row r="56" spans="1:6" x14ac:dyDescent="0.2">
      <c r="A56" s="24" t="s">
        <v>186</v>
      </c>
      <c r="B56" s="22" t="s">
        <v>187</v>
      </c>
      <c r="C56" s="22">
        <v>0</v>
      </c>
      <c r="D56" s="22">
        <v>0</v>
      </c>
      <c r="E56" s="23">
        <v>0</v>
      </c>
      <c r="F56" s="22">
        <f>C56+D56</f>
        <v>0</v>
      </c>
    </row>
    <row r="57" spans="1:6" x14ac:dyDescent="0.2">
      <c r="A57" s="24" t="s">
        <v>188</v>
      </c>
      <c r="B57" s="22" t="s">
        <v>189</v>
      </c>
      <c r="C57" s="22">
        <v>4</v>
      </c>
      <c r="D57" s="22">
        <v>1</v>
      </c>
      <c r="E57" s="23">
        <v>1</v>
      </c>
      <c r="F57" s="22">
        <f>C57+D57</f>
        <v>5</v>
      </c>
    </row>
    <row r="58" spans="1:6" x14ac:dyDescent="0.2">
      <c r="A58" s="24" t="s">
        <v>190</v>
      </c>
      <c r="B58" s="22" t="s">
        <v>191</v>
      </c>
      <c r="C58" s="22">
        <v>0</v>
      </c>
      <c r="D58" s="22">
        <v>1</v>
      </c>
      <c r="E58" s="23">
        <v>0</v>
      </c>
      <c r="F58" s="22">
        <f>C58+D58</f>
        <v>1</v>
      </c>
    </row>
    <row r="59" spans="1:6" x14ac:dyDescent="0.2">
      <c r="A59" s="24" t="s">
        <v>192</v>
      </c>
      <c r="B59" s="22" t="s">
        <v>193</v>
      </c>
      <c r="C59" s="22">
        <v>2</v>
      </c>
      <c r="D59" s="22">
        <v>0</v>
      </c>
      <c r="E59" s="23">
        <v>0</v>
      </c>
      <c r="F59" s="22">
        <f>C59+D59</f>
        <v>2</v>
      </c>
    </row>
    <row r="60" spans="1:6" x14ac:dyDescent="0.2">
      <c r="A60" s="24" t="s">
        <v>194</v>
      </c>
      <c r="B60" s="22" t="s">
        <v>195</v>
      </c>
      <c r="C60" s="22">
        <v>0</v>
      </c>
      <c r="D60" s="22">
        <v>0</v>
      </c>
      <c r="E60" s="23">
        <v>0</v>
      </c>
      <c r="F60" s="22">
        <f>C60+D60</f>
        <v>0</v>
      </c>
    </row>
    <row r="61" spans="1:6" x14ac:dyDescent="0.2">
      <c r="A61" s="24" t="s">
        <v>196</v>
      </c>
      <c r="B61" s="22" t="s">
        <v>197</v>
      </c>
      <c r="C61" s="22">
        <v>0</v>
      </c>
      <c r="D61" s="22">
        <v>2</v>
      </c>
      <c r="E61" s="23">
        <v>2</v>
      </c>
      <c r="F61" s="22">
        <f>C61+D61</f>
        <v>2</v>
      </c>
    </row>
    <row r="62" spans="1:6" x14ac:dyDescent="0.2">
      <c r="A62" s="24" t="s">
        <v>198</v>
      </c>
      <c r="B62" s="22" t="s">
        <v>199</v>
      </c>
      <c r="C62" s="22">
        <v>0</v>
      </c>
      <c r="D62" s="22">
        <v>0</v>
      </c>
      <c r="E62" s="23">
        <v>0</v>
      </c>
      <c r="F62" s="22">
        <f>C62+D62</f>
        <v>0</v>
      </c>
    </row>
    <row r="63" spans="1:6" x14ac:dyDescent="0.2">
      <c r="A63" s="24" t="s">
        <v>200</v>
      </c>
      <c r="B63" s="22" t="s">
        <v>201</v>
      </c>
      <c r="C63" s="22">
        <v>1</v>
      </c>
      <c r="D63" s="22">
        <v>0</v>
      </c>
      <c r="E63" s="23">
        <v>0</v>
      </c>
      <c r="F63" s="22">
        <f>C63+D63</f>
        <v>1</v>
      </c>
    </row>
    <row r="64" spans="1:6" x14ac:dyDescent="0.2">
      <c r="A64" s="24" t="s">
        <v>204</v>
      </c>
      <c r="B64" s="22" t="s">
        <v>205</v>
      </c>
      <c r="C64" s="22">
        <v>0</v>
      </c>
      <c r="D64" s="22">
        <v>0</v>
      </c>
      <c r="E64" s="23">
        <v>0</v>
      </c>
      <c r="F64" s="22">
        <f>C64+D64</f>
        <v>0</v>
      </c>
    </row>
    <row r="65" spans="1:6" x14ac:dyDescent="0.2">
      <c r="A65" s="24" t="s">
        <v>206</v>
      </c>
      <c r="B65" s="22" t="s">
        <v>207</v>
      </c>
      <c r="C65" s="22">
        <v>0</v>
      </c>
      <c r="D65" s="22">
        <v>0</v>
      </c>
      <c r="E65" s="23">
        <v>0</v>
      </c>
      <c r="F65" s="22">
        <f>C65+D65</f>
        <v>0</v>
      </c>
    </row>
    <row r="66" spans="1:6" x14ac:dyDescent="0.2">
      <c r="A66" s="24" t="s">
        <v>209</v>
      </c>
      <c r="B66" s="22" t="s">
        <v>210</v>
      </c>
      <c r="C66" s="22">
        <v>0</v>
      </c>
      <c r="D66" s="22">
        <v>1</v>
      </c>
      <c r="E66" s="23">
        <v>0</v>
      </c>
      <c r="F66" s="22">
        <f>C66+D66</f>
        <v>1</v>
      </c>
    </row>
    <row r="67" spans="1:6" x14ac:dyDescent="0.2">
      <c r="A67" s="24" t="s">
        <v>211</v>
      </c>
      <c r="B67" s="22" t="s">
        <v>212</v>
      </c>
      <c r="C67" s="22">
        <v>1</v>
      </c>
      <c r="D67" s="22">
        <v>0</v>
      </c>
      <c r="E67" s="23">
        <v>0</v>
      </c>
      <c r="F67" s="22">
        <f>C67+D67</f>
        <v>1</v>
      </c>
    </row>
    <row r="68" spans="1:6" x14ac:dyDescent="0.2">
      <c r="A68" s="24" t="s">
        <v>213</v>
      </c>
      <c r="B68" s="22" t="s">
        <v>214</v>
      </c>
      <c r="C68" s="22">
        <v>0</v>
      </c>
      <c r="D68" s="22">
        <v>0</v>
      </c>
      <c r="E68" s="23">
        <v>0</v>
      </c>
      <c r="F68" s="22">
        <f>C68+D68</f>
        <v>0</v>
      </c>
    </row>
    <row r="69" spans="1:6" x14ac:dyDescent="0.2">
      <c r="A69" s="24" t="s">
        <v>215</v>
      </c>
      <c r="B69" s="22" t="s">
        <v>216</v>
      </c>
      <c r="C69" s="22">
        <v>0</v>
      </c>
      <c r="D69" s="22">
        <v>1</v>
      </c>
      <c r="E69" s="23">
        <v>0</v>
      </c>
      <c r="F69" s="22">
        <f>C69+D69</f>
        <v>1</v>
      </c>
    </row>
    <row r="70" spans="1:6" x14ac:dyDescent="0.2">
      <c r="A70" s="24" t="s">
        <v>218</v>
      </c>
      <c r="B70" s="22" t="s">
        <v>219</v>
      </c>
      <c r="C70" s="22">
        <v>0</v>
      </c>
      <c r="D70" s="22">
        <v>0</v>
      </c>
      <c r="E70" s="23">
        <v>0</v>
      </c>
      <c r="F70" s="22">
        <f>C70+D70</f>
        <v>0</v>
      </c>
    </row>
    <row r="71" spans="1:6" x14ac:dyDescent="0.2">
      <c r="A71" s="24" t="s">
        <v>221</v>
      </c>
      <c r="B71" s="22" t="s">
        <v>222</v>
      </c>
      <c r="C71" s="22">
        <v>0</v>
      </c>
      <c r="D71" s="22">
        <v>0</v>
      </c>
      <c r="E71" s="23">
        <v>0</v>
      </c>
      <c r="F71" s="22">
        <f>C71+D71</f>
        <v>0</v>
      </c>
    </row>
    <row r="72" spans="1:6" x14ac:dyDescent="0.2">
      <c r="A72" s="24" t="s">
        <v>223</v>
      </c>
      <c r="B72" s="22" t="s">
        <v>224</v>
      </c>
      <c r="C72" s="22">
        <v>0</v>
      </c>
      <c r="D72" s="22">
        <v>2</v>
      </c>
      <c r="E72" s="23">
        <v>1</v>
      </c>
      <c r="F72" s="22">
        <f>C72+D72</f>
        <v>2</v>
      </c>
    </row>
    <row r="73" spans="1:6" x14ac:dyDescent="0.2">
      <c r="A73" s="24" t="s">
        <v>225</v>
      </c>
      <c r="B73" s="22" t="s">
        <v>226</v>
      </c>
      <c r="C73" s="22">
        <v>0</v>
      </c>
      <c r="D73" s="22">
        <v>0</v>
      </c>
      <c r="E73" s="23">
        <v>0</v>
      </c>
      <c r="F73" s="22">
        <f>C73+D73</f>
        <v>0</v>
      </c>
    </row>
    <row r="74" spans="1:6" x14ac:dyDescent="0.2">
      <c r="A74" s="24" t="s">
        <v>227</v>
      </c>
      <c r="B74" s="22" t="s">
        <v>228</v>
      </c>
      <c r="C74" s="22">
        <v>0</v>
      </c>
      <c r="D74" s="22">
        <v>0</v>
      </c>
      <c r="E74" s="23">
        <v>0</v>
      </c>
      <c r="F74" s="22">
        <f>C74+D74</f>
        <v>0</v>
      </c>
    </row>
    <row r="75" spans="1:6" x14ac:dyDescent="0.2">
      <c r="A75" s="24" t="s">
        <v>229</v>
      </c>
      <c r="B75" s="22" t="s">
        <v>230</v>
      </c>
      <c r="C75" s="22">
        <v>0</v>
      </c>
      <c r="D75" s="22">
        <v>0</v>
      </c>
      <c r="E75" s="23">
        <v>0</v>
      </c>
      <c r="F75" s="22">
        <f>C75+D75</f>
        <v>0</v>
      </c>
    </row>
    <row r="76" spans="1:6" x14ac:dyDescent="0.2">
      <c r="A76" s="24" t="s">
        <v>232</v>
      </c>
      <c r="B76" s="22" t="s">
        <v>233</v>
      </c>
      <c r="C76" s="22">
        <v>0</v>
      </c>
      <c r="D76" s="22">
        <v>0</v>
      </c>
      <c r="E76" s="23">
        <v>0</v>
      </c>
      <c r="F76" s="22">
        <f>C76+D76</f>
        <v>0</v>
      </c>
    </row>
    <row r="77" spans="1:6" x14ac:dyDescent="0.2">
      <c r="A77" s="24" t="s">
        <v>234</v>
      </c>
      <c r="B77" s="22" t="s">
        <v>235</v>
      </c>
      <c r="C77" s="22">
        <v>0</v>
      </c>
      <c r="D77" s="22">
        <v>0</v>
      </c>
      <c r="E77" s="23">
        <v>0</v>
      </c>
      <c r="F77" s="22">
        <f>C77+D77</f>
        <v>0</v>
      </c>
    </row>
    <row r="78" spans="1:6" x14ac:dyDescent="0.2">
      <c r="A78" s="24" t="s">
        <v>236</v>
      </c>
      <c r="B78" s="22" t="s">
        <v>237</v>
      </c>
      <c r="C78" s="22">
        <v>0</v>
      </c>
      <c r="D78" s="22">
        <v>0</v>
      </c>
      <c r="E78" s="23">
        <v>0</v>
      </c>
      <c r="F78" s="22">
        <f>C78+D78</f>
        <v>0</v>
      </c>
    </row>
    <row r="79" spans="1:6" x14ac:dyDescent="0.2">
      <c r="A79" s="24" t="s">
        <v>238</v>
      </c>
      <c r="B79" s="22" t="s">
        <v>239</v>
      </c>
      <c r="C79" s="22">
        <v>0</v>
      </c>
      <c r="D79" s="22">
        <v>0</v>
      </c>
      <c r="E79" s="23">
        <v>0</v>
      </c>
      <c r="F79" s="22">
        <f>C79+D79</f>
        <v>0</v>
      </c>
    </row>
    <row r="80" spans="1:6" x14ac:dyDescent="0.2">
      <c r="A80" s="24" t="s">
        <v>240</v>
      </c>
      <c r="B80" s="22" t="s">
        <v>241</v>
      </c>
      <c r="C80" s="22">
        <v>0</v>
      </c>
      <c r="D80" s="22">
        <v>8</v>
      </c>
      <c r="E80" s="23">
        <v>8</v>
      </c>
      <c r="F80" s="22">
        <f>C80+D80</f>
        <v>8</v>
      </c>
    </row>
    <row r="81" spans="1:6" x14ac:dyDescent="0.2">
      <c r="A81" s="24" t="s">
        <v>242</v>
      </c>
      <c r="B81" s="22" t="s">
        <v>243</v>
      </c>
      <c r="C81" s="22">
        <v>0</v>
      </c>
      <c r="D81" s="22">
        <v>2</v>
      </c>
      <c r="E81" s="23">
        <v>1</v>
      </c>
      <c r="F81" s="22">
        <f>C81+D81</f>
        <v>2</v>
      </c>
    </row>
    <row r="82" spans="1:6" x14ac:dyDescent="0.2">
      <c r="A82" s="24" t="s">
        <v>244</v>
      </c>
      <c r="B82" s="22" t="s">
        <v>245</v>
      </c>
      <c r="C82" s="22">
        <v>0</v>
      </c>
      <c r="D82" s="22">
        <v>0</v>
      </c>
      <c r="E82" s="23">
        <v>0</v>
      </c>
      <c r="F82" s="22">
        <f>C82+D82</f>
        <v>0</v>
      </c>
    </row>
    <row r="83" spans="1:6" x14ac:dyDescent="0.2">
      <c r="A83" s="24" t="s">
        <v>246</v>
      </c>
      <c r="B83" s="22" t="s">
        <v>247</v>
      </c>
      <c r="C83" s="22">
        <v>1</v>
      </c>
      <c r="D83" s="22">
        <v>0</v>
      </c>
      <c r="E83" s="23">
        <v>0</v>
      </c>
      <c r="F83" s="22">
        <f>C83+D83</f>
        <v>1</v>
      </c>
    </row>
    <row r="84" spans="1:6" x14ac:dyDescent="0.2">
      <c r="A84" s="24" t="s">
        <v>248</v>
      </c>
      <c r="B84" s="22" t="s">
        <v>249</v>
      </c>
      <c r="C84" s="22">
        <v>0</v>
      </c>
      <c r="D84" s="22">
        <v>2</v>
      </c>
      <c r="E84" s="23">
        <v>0</v>
      </c>
      <c r="F84" s="22">
        <f>C84+D84</f>
        <v>2</v>
      </c>
    </row>
    <row r="85" spans="1:6" x14ac:dyDescent="0.2">
      <c r="A85" s="24" t="s">
        <v>250</v>
      </c>
      <c r="B85" s="22" t="s">
        <v>251</v>
      </c>
      <c r="C85" s="22">
        <v>0</v>
      </c>
      <c r="D85" s="22">
        <v>1</v>
      </c>
      <c r="E85" s="23">
        <v>0</v>
      </c>
      <c r="F85" s="22">
        <f>C85+D85</f>
        <v>1</v>
      </c>
    </row>
    <row r="86" spans="1:6" x14ac:dyDescent="0.2">
      <c r="A86" s="24" t="s">
        <v>252</v>
      </c>
      <c r="B86" s="22" t="s">
        <v>253</v>
      </c>
      <c r="C86" s="22">
        <v>0</v>
      </c>
      <c r="D86" s="22">
        <v>1</v>
      </c>
      <c r="E86" s="23">
        <v>0</v>
      </c>
      <c r="F86" s="22">
        <f>C86+D86</f>
        <v>1</v>
      </c>
    </row>
    <row r="87" spans="1:6" x14ac:dyDescent="0.2">
      <c r="A87" s="24" t="s">
        <v>254</v>
      </c>
      <c r="B87" s="22" t="s">
        <v>255</v>
      </c>
      <c r="C87" s="22">
        <v>0</v>
      </c>
      <c r="D87" s="22">
        <v>0</v>
      </c>
      <c r="E87" s="23">
        <v>0</v>
      </c>
      <c r="F87" s="22">
        <f>C87+D87</f>
        <v>0</v>
      </c>
    </row>
    <row r="88" spans="1:6" x14ac:dyDescent="0.2">
      <c r="A88" s="24" t="s">
        <v>256</v>
      </c>
      <c r="B88" s="22" t="s">
        <v>257</v>
      </c>
      <c r="C88" s="22">
        <v>0</v>
      </c>
      <c r="D88" s="22">
        <v>0</v>
      </c>
      <c r="E88" s="23">
        <v>0</v>
      </c>
      <c r="F88" s="22">
        <f>C88+D88</f>
        <v>0</v>
      </c>
    </row>
    <row r="89" spans="1:6" x14ac:dyDescent="0.2">
      <c r="A89" s="24" t="s">
        <v>258</v>
      </c>
      <c r="B89" s="22" t="s">
        <v>259</v>
      </c>
      <c r="C89" s="22">
        <v>1</v>
      </c>
      <c r="D89" s="22">
        <v>0</v>
      </c>
      <c r="E89" s="23">
        <v>0</v>
      </c>
      <c r="F89" s="22">
        <f>C89+D89</f>
        <v>1</v>
      </c>
    </row>
    <row r="90" spans="1:6" x14ac:dyDescent="0.2">
      <c r="A90" s="24" t="s">
        <v>260</v>
      </c>
      <c r="B90" s="22" t="s">
        <v>261</v>
      </c>
      <c r="C90" s="22">
        <v>0</v>
      </c>
      <c r="D90" s="22">
        <v>0</v>
      </c>
      <c r="E90" s="23">
        <v>0</v>
      </c>
      <c r="F90" s="22">
        <f>C90+D90</f>
        <v>0</v>
      </c>
    </row>
    <row r="91" spans="1:6" x14ac:dyDescent="0.2">
      <c r="A91" s="24" t="s">
        <v>262</v>
      </c>
      <c r="B91" s="22" t="s">
        <v>263</v>
      </c>
      <c r="C91" s="22">
        <v>0</v>
      </c>
      <c r="D91" s="22">
        <v>0</v>
      </c>
      <c r="E91" s="23">
        <v>0</v>
      </c>
      <c r="F91" s="22">
        <f>C91+D91</f>
        <v>0</v>
      </c>
    </row>
    <row r="92" spans="1:6" x14ac:dyDescent="0.2">
      <c r="A92" s="24" t="s">
        <v>264</v>
      </c>
      <c r="B92" s="22" t="s">
        <v>265</v>
      </c>
      <c r="C92" s="22">
        <v>0</v>
      </c>
      <c r="D92" s="22">
        <v>0</v>
      </c>
      <c r="E92" s="23">
        <v>0</v>
      </c>
      <c r="F92" s="22">
        <f>C92+D92</f>
        <v>0</v>
      </c>
    </row>
    <row r="93" spans="1:6" x14ac:dyDescent="0.2">
      <c r="A93" s="24" t="s">
        <v>266</v>
      </c>
      <c r="B93" s="22" t="s">
        <v>267</v>
      </c>
      <c r="C93" s="22">
        <v>0</v>
      </c>
      <c r="D93" s="22">
        <v>0</v>
      </c>
      <c r="E93" s="23">
        <v>0</v>
      </c>
      <c r="F93" s="22">
        <f>C93+D93</f>
        <v>0</v>
      </c>
    </row>
    <row r="94" spans="1:6" x14ac:dyDescent="0.2">
      <c r="A94" s="24" t="s">
        <v>268</v>
      </c>
      <c r="B94" s="22" t="s">
        <v>269</v>
      </c>
      <c r="C94" s="22">
        <v>0</v>
      </c>
      <c r="D94" s="22">
        <v>1</v>
      </c>
      <c r="E94" s="23">
        <v>0</v>
      </c>
      <c r="F94" s="22">
        <f>C94+D94</f>
        <v>1</v>
      </c>
    </row>
    <row r="95" spans="1:6" x14ac:dyDescent="0.2">
      <c r="A95" s="24" t="s">
        <v>270</v>
      </c>
      <c r="B95" s="22" t="s">
        <v>271</v>
      </c>
      <c r="C95" s="22">
        <v>0</v>
      </c>
      <c r="D95" s="22">
        <v>0</v>
      </c>
      <c r="E95" s="23">
        <v>0</v>
      </c>
      <c r="F95" s="22">
        <f>C95+D95</f>
        <v>0</v>
      </c>
    </row>
    <row r="96" spans="1:6" x14ac:dyDescent="0.2">
      <c r="A96" s="24" t="s">
        <v>272</v>
      </c>
      <c r="B96" s="22" t="s">
        <v>273</v>
      </c>
      <c r="C96" s="22">
        <v>1</v>
      </c>
      <c r="D96" s="22">
        <v>1</v>
      </c>
      <c r="E96" s="23">
        <v>1</v>
      </c>
      <c r="F96" s="22">
        <f>C96+D96</f>
        <v>2</v>
      </c>
    </row>
    <row r="97" spans="1:6" ht="13.5" thickBot="1" x14ac:dyDescent="0.25">
      <c r="A97" s="21" t="s">
        <v>274</v>
      </c>
      <c r="B97" s="19" t="s">
        <v>275</v>
      </c>
      <c r="C97" s="19">
        <v>0</v>
      </c>
      <c r="D97" s="19">
        <v>0</v>
      </c>
      <c r="E97" s="20">
        <v>0</v>
      </c>
      <c r="F97" s="19">
        <f>C97+D97</f>
        <v>0</v>
      </c>
    </row>
    <row r="99" spans="1:6" ht="15" x14ac:dyDescent="0.2">
      <c r="A99" s="18" t="s">
        <v>283</v>
      </c>
    </row>
    <row r="100" spans="1:6" x14ac:dyDescent="0.2">
      <c r="A100" s="17" t="s">
        <v>282</v>
      </c>
      <c r="B100" s="17" t="s">
        <v>281</v>
      </c>
    </row>
  </sheetData>
  <pageMargins left="0.75" right="0.75" top="0.75" bottom="0.75" header="0.5" footer="0.5"/>
  <pageSetup scale="48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202"/>
  <sheetViews>
    <sheetView workbookViewId="0"/>
  </sheetViews>
  <sheetFormatPr defaultColWidth="11" defaultRowHeight="15.75" x14ac:dyDescent="0.25"/>
  <cols>
    <col min="1" max="1" width="11" style="35"/>
    <col min="2" max="2" width="9.125" style="34" customWidth="1"/>
    <col min="3" max="3" width="17.625" style="32" customWidth="1"/>
    <col min="4" max="5" width="17.625" style="33" customWidth="1"/>
    <col min="6" max="6" width="17.625" style="32" customWidth="1"/>
  </cols>
  <sheetData>
    <row r="1" spans="1:13" s="61" customFormat="1" x14ac:dyDescent="0.25">
      <c r="A1" s="56" t="s">
        <v>310</v>
      </c>
      <c r="B1" s="56"/>
      <c r="C1" s="53"/>
      <c r="D1" s="54"/>
      <c r="E1" s="54"/>
      <c r="F1" s="53"/>
    </row>
    <row r="4" spans="1:13" ht="16.5" thickBot="1" x14ac:dyDescent="0.3">
      <c r="A4" s="60" t="s">
        <v>1</v>
      </c>
      <c r="B4" s="59" t="s">
        <v>290</v>
      </c>
      <c r="C4" s="57" t="s">
        <v>309</v>
      </c>
      <c r="D4" s="58" t="s">
        <v>308</v>
      </c>
      <c r="E4" s="58" t="s">
        <v>307</v>
      </c>
      <c r="F4" s="57" t="s">
        <v>306</v>
      </c>
    </row>
    <row r="5" spans="1:13" x14ac:dyDescent="0.25">
      <c r="A5" s="56"/>
      <c r="B5" s="55"/>
      <c r="C5" s="53"/>
      <c r="D5" s="54"/>
      <c r="E5" s="54"/>
      <c r="F5" s="53"/>
      <c r="H5" s="52"/>
      <c r="I5" s="51"/>
      <c r="J5" s="49"/>
      <c r="K5" s="50"/>
      <c r="L5" s="50"/>
      <c r="M5" s="49"/>
    </row>
    <row r="6" spans="1:13" x14ac:dyDescent="0.25">
      <c r="A6" s="48" t="s">
        <v>33</v>
      </c>
      <c r="B6" s="47" t="s">
        <v>305</v>
      </c>
      <c r="C6" s="45" t="s">
        <v>24</v>
      </c>
      <c r="D6" s="46">
        <v>0.39</v>
      </c>
      <c r="E6" s="46">
        <v>2.62</v>
      </c>
      <c r="F6" s="45" t="s">
        <v>298</v>
      </c>
    </row>
    <row r="7" spans="1:13" x14ac:dyDescent="0.25">
      <c r="A7" s="48"/>
      <c r="B7" s="47"/>
      <c r="C7" s="45"/>
      <c r="D7" s="46"/>
      <c r="E7" s="46"/>
      <c r="F7" s="45"/>
    </row>
    <row r="8" spans="1:13" x14ac:dyDescent="0.25">
      <c r="A8" s="48" t="s">
        <v>39</v>
      </c>
      <c r="B8" s="47" t="s">
        <v>304</v>
      </c>
      <c r="C8" s="45">
        <v>21</v>
      </c>
      <c r="D8" s="46">
        <v>0.38</v>
      </c>
      <c r="E8" s="46">
        <v>2.61</v>
      </c>
      <c r="F8" s="45" t="s">
        <v>298</v>
      </c>
    </row>
    <row r="9" spans="1:13" x14ac:dyDescent="0.25">
      <c r="A9" s="48"/>
      <c r="B9" s="47"/>
      <c r="C9" s="45"/>
      <c r="D9" s="46"/>
      <c r="E9" s="46"/>
      <c r="F9" s="45"/>
    </row>
    <row r="10" spans="1:13" x14ac:dyDescent="0.25">
      <c r="A10" s="48" t="s">
        <v>48</v>
      </c>
      <c r="B10" s="47" t="s">
        <v>49</v>
      </c>
      <c r="C10" s="45">
        <v>16</v>
      </c>
      <c r="D10" s="46">
        <v>-1.06</v>
      </c>
      <c r="E10" s="46">
        <v>0.96</v>
      </c>
      <c r="F10" s="45" t="s">
        <v>297</v>
      </c>
    </row>
    <row r="11" spans="1:13" x14ac:dyDescent="0.25">
      <c r="A11" s="48"/>
      <c r="B11" s="47"/>
      <c r="C11" s="45"/>
      <c r="D11" s="46"/>
      <c r="E11" s="46"/>
      <c r="F11" s="45"/>
    </row>
    <row r="12" spans="1:13" x14ac:dyDescent="0.25">
      <c r="A12" s="48" t="s">
        <v>56</v>
      </c>
      <c r="B12" s="47" t="s">
        <v>57</v>
      </c>
      <c r="C12" s="45">
        <v>2</v>
      </c>
      <c r="D12" s="45">
        <v>0.86199999999999999</v>
      </c>
      <c r="E12" s="46">
        <v>3.64</v>
      </c>
      <c r="F12" s="45" t="s">
        <v>296</v>
      </c>
    </row>
    <row r="13" spans="1:13" x14ac:dyDescent="0.25">
      <c r="A13" s="48"/>
      <c r="B13" s="47" t="s">
        <v>57</v>
      </c>
      <c r="C13" s="45">
        <v>3</v>
      </c>
      <c r="D13" s="45">
        <v>0.60150000000000003</v>
      </c>
      <c r="E13" s="46">
        <v>3.03</v>
      </c>
      <c r="F13" s="45" t="s">
        <v>296</v>
      </c>
    </row>
    <row r="14" spans="1:13" x14ac:dyDescent="0.25">
      <c r="A14" s="48"/>
      <c r="B14" s="47" t="s">
        <v>57</v>
      </c>
      <c r="C14" s="45">
        <v>4</v>
      </c>
      <c r="D14" s="45">
        <v>0.8972</v>
      </c>
      <c r="E14" s="46">
        <v>3.72</v>
      </c>
      <c r="F14" s="45" t="s">
        <v>296</v>
      </c>
    </row>
    <row r="15" spans="1:13" x14ac:dyDescent="0.25">
      <c r="A15" s="48"/>
      <c r="B15" s="47" t="s">
        <v>57</v>
      </c>
      <c r="C15" s="45">
        <v>5</v>
      </c>
      <c r="D15" s="45">
        <v>0.61199999999999999</v>
      </c>
      <c r="E15" s="46">
        <v>3.06</v>
      </c>
      <c r="F15" s="45" t="s">
        <v>296</v>
      </c>
    </row>
    <row r="16" spans="1:13" x14ac:dyDescent="0.25">
      <c r="A16" s="48"/>
      <c r="B16" s="47" t="s">
        <v>57</v>
      </c>
      <c r="C16" s="45">
        <v>7</v>
      </c>
      <c r="D16" s="45">
        <v>0.97799999999999998</v>
      </c>
      <c r="E16" s="46">
        <v>3.94</v>
      </c>
      <c r="F16" s="45" t="s">
        <v>296</v>
      </c>
    </row>
    <row r="17" spans="1:6" x14ac:dyDescent="0.25">
      <c r="A17" s="48"/>
      <c r="B17" s="47" t="s">
        <v>57</v>
      </c>
      <c r="C17" s="45">
        <v>9</v>
      </c>
      <c r="D17" s="45">
        <v>0.61399999999999999</v>
      </c>
      <c r="E17" s="46">
        <v>3.06</v>
      </c>
      <c r="F17" s="45" t="s">
        <v>296</v>
      </c>
    </row>
    <row r="18" spans="1:6" x14ac:dyDescent="0.25">
      <c r="A18" s="48"/>
      <c r="B18" s="47" t="s">
        <v>57</v>
      </c>
      <c r="C18" s="45">
        <v>10</v>
      </c>
      <c r="D18" s="45">
        <v>0.60399999999999998</v>
      </c>
      <c r="E18" s="46">
        <v>3.04</v>
      </c>
      <c r="F18" s="45" t="s">
        <v>296</v>
      </c>
    </row>
    <row r="19" spans="1:6" x14ac:dyDescent="0.25">
      <c r="A19" s="48"/>
      <c r="B19" s="47" t="s">
        <v>57</v>
      </c>
      <c r="C19" s="45">
        <v>11</v>
      </c>
      <c r="D19" s="45">
        <v>0.62150000000000005</v>
      </c>
      <c r="E19" s="46">
        <v>3.08</v>
      </c>
      <c r="F19" s="45" t="s">
        <v>296</v>
      </c>
    </row>
    <row r="20" spans="1:6" x14ac:dyDescent="0.25">
      <c r="A20" s="48"/>
      <c r="B20" s="47" t="s">
        <v>57</v>
      </c>
      <c r="C20" s="45">
        <v>12</v>
      </c>
      <c r="D20" s="45">
        <v>0.60189999999999999</v>
      </c>
      <c r="E20" s="46">
        <v>3.04</v>
      </c>
      <c r="F20" s="45" t="s">
        <v>296</v>
      </c>
    </row>
    <row r="21" spans="1:6" x14ac:dyDescent="0.25">
      <c r="A21" s="48"/>
      <c r="B21" s="47" t="s">
        <v>57</v>
      </c>
      <c r="C21" s="45">
        <v>17</v>
      </c>
      <c r="D21" s="45">
        <v>0.83320000000000005</v>
      </c>
      <c r="E21" s="46">
        <v>3.56</v>
      </c>
      <c r="F21" s="45" t="s">
        <v>296</v>
      </c>
    </row>
    <row r="22" spans="1:6" x14ac:dyDescent="0.25">
      <c r="A22" s="48"/>
      <c r="B22" s="47" t="s">
        <v>57</v>
      </c>
      <c r="C22" s="45">
        <v>18</v>
      </c>
      <c r="D22" s="45">
        <v>1.5142</v>
      </c>
      <c r="E22" s="46">
        <v>5.71</v>
      </c>
      <c r="F22" s="45" t="s">
        <v>296</v>
      </c>
    </row>
    <row r="23" spans="1:6" x14ac:dyDescent="0.25">
      <c r="A23" s="48"/>
      <c r="B23" s="47" t="s">
        <v>57</v>
      </c>
      <c r="C23" s="45">
        <v>19</v>
      </c>
      <c r="D23" s="45">
        <v>1.0936999999999999</v>
      </c>
      <c r="E23" s="46">
        <v>4.2699999999999996</v>
      </c>
      <c r="F23" s="45" t="s">
        <v>296</v>
      </c>
    </row>
    <row r="24" spans="1:6" x14ac:dyDescent="0.25">
      <c r="A24" s="48"/>
      <c r="B24" s="47" t="s">
        <v>57</v>
      </c>
      <c r="C24" s="45">
        <v>20</v>
      </c>
      <c r="D24" s="45">
        <v>1.3521000000000001</v>
      </c>
      <c r="E24" s="46">
        <v>5.1100000000000003</v>
      </c>
      <c r="F24" s="45" t="s">
        <v>296</v>
      </c>
    </row>
    <row r="25" spans="1:6" x14ac:dyDescent="0.25">
      <c r="A25" s="48"/>
      <c r="B25" s="47" t="s">
        <v>57</v>
      </c>
      <c r="C25" s="45">
        <v>23</v>
      </c>
      <c r="D25" s="45">
        <v>0.90880000000000005</v>
      </c>
      <c r="E25" s="46">
        <v>3.75</v>
      </c>
      <c r="F25" s="45" t="s">
        <v>296</v>
      </c>
    </row>
    <row r="26" spans="1:6" x14ac:dyDescent="0.25">
      <c r="A26" s="48"/>
      <c r="B26" s="47" t="s">
        <v>57</v>
      </c>
      <c r="C26" s="45">
        <v>24</v>
      </c>
      <c r="D26" s="45">
        <v>-1.6767000000000001</v>
      </c>
      <c r="E26" s="46">
        <v>0.63</v>
      </c>
      <c r="F26" s="45" t="s">
        <v>297</v>
      </c>
    </row>
    <row r="27" spans="1:6" x14ac:dyDescent="0.25">
      <c r="A27" s="48"/>
      <c r="B27" s="47"/>
      <c r="C27" s="45"/>
      <c r="D27" s="46"/>
      <c r="E27" s="46"/>
      <c r="F27" s="45"/>
    </row>
    <row r="28" spans="1:6" x14ac:dyDescent="0.25">
      <c r="A28" s="48" t="s">
        <v>66</v>
      </c>
      <c r="B28" s="47" t="s">
        <v>67</v>
      </c>
      <c r="C28" s="45">
        <v>2</v>
      </c>
      <c r="D28" s="46">
        <v>0.43</v>
      </c>
      <c r="E28" s="46">
        <v>2.69</v>
      </c>
      <c r="F28" s="45" t="s">
        <v>298</v>
      </c>
    </row>
    <row r="29" spans="1:6" x14ac:dyDescent="0.25">
      <c r="A29" s="48"/>
      <c r="B29" s="47" t="s">
        <v>67</v>
      </c>
      <c r="C29" s="45">
        <v>5</v>
      </c>
      <c r="D29" s="46">
        <v>0.42</v>
      </c>
      <c r="E29" s="46">
        <v>2.68</v>
      </c>
      <c r="F29" s="45" t="s">
        <v>298</v>
      </c>
    </row>
    <row r="30" spans="1:6" x14ac:dyDescent="0.25">
      <c r="A30" s="48"/>
      <c r="B30" s="47" t="s">
        <v>67</v>
      </c>
      <c r="C30" s="45">
        <v>6</v>
      </c>
      <c r="D30" s="46">
        <v>0.28999999999999998</v>
      </c>
      <c r="E30" s="46">
        <v>2.4500000000000002</v>
      </c>
      <c r="F30" s="45" t="s">
        <v>298</v>
      </c>
    </row>
    <row r="31" spans="1:6" x14ac:dyDescent="0.25">
      <c r="A31" s="48"/>
      <c r="B31" s="47" t="s">
        <v>67</v>
      </c>
      <c r="C31" s="45">
        <v>7</v>
      </c>
      <c r="D31" s="46">
        <v>0.48</v>
      </c>
      <c r="E31" s="46">
        <v>2.79</v>
      </c>
      <c r="F31" s="45" t="s">
        <v>298</v>
      </c>
    </row>
    <row r="32" spans="1:6" x14ac:dyDescent="0.25">
      <c r="A32" s="48"/>
      <c r="B32" s="47" t="s">
        <v>67</v>
      </c>
      <c r="C32" s="45">
        <v>8</v>
      </c>
      <c r="D32" s="46">
        <v>-0.55000000000000004</v>
      </c>
      <c r="E32" s="46">
        <v>1.37</v>
      </c>
      <c r="F32" s="45" t="s">
        <v>297</v>
      </c>
    </row>
    <row r="33" spans="1:6" x14ac:dyDescent="0.25">
      <c r="A33" s="48"/>
      <c r="B33" s="47" t="s">
        <v>67</v>
      </c>
      <c r="C33" s="45">
        <v>11</v>
      </c>
      <c r="D33" s="46">
        <v>0.49</v>
      </c>
      <c r="E33" s="46">
        <v>2.81</v>
      </c>
      <c r="F33" s="45" t="s">
        <v>298</v>
      </c>
    </row>
    <row r="34" spans="1:6" x14ac:dyDescent="0.25">
      <c r="A34" s="48"/>
      <c r="B34" s="47" t="s">
        <v>67</v>
      </c>
      <c r="C34" s="45">
        <v>16</v>
      </c>
      <c r="D34" s="46">
        <v>-0.53</v>
      </c>
      <c r="E34" s="46">
        <v>1.38</v>
      </c>
      <c r="F34" s="45" t="s">
        <v>297</v>
      </c>
    </row>
    <row r="35" spans="1:6" x14ac:dyDescent="0.25">
      <c r="A35" s="48"/>
      <c r="B35" s="47" t="s">
        <v>67</v>
      </c>
      <c r="C35" s="45">
        <v>18</v>
      </c>
      <c r="D35" s="46">
        <v>-0.5</v>
      </c>
      <c r="E35" s="46">
        <v>1.42</v>
      </c>
      <c r="F35" s="45" t="s">
        <v>297</v>
      </c>
    </row>
    <row r="36" spans="1:6" x14ac:dyDescent="0.25">
      <c r="A36" s="48"/>
      <c r="B36" s="47" t="s">
        <v>67</v>
      </c>
      <c r="C36" s="45">
        <v>19</v>
      </c>
      <c r="D36" s="46">
        <v>0.54</v>
      </c>
      <c r="E36" s="46">
        <v>2.9</v>
      </c>
      <c r="F36" s="45" t="s">
        <v>298</v>
      </c>
    </row>
    <row r="37" spans="1:6" x14ac:dyDescent="0.25">
      <c r="A37" s="48"/>
      <c r="B37" s="47" t="s">
        <v>67</v>
      </c>
      <c r="C37" s="45">
        <v>20</v>
      </c>
      <c r="D37" s="46">
        <v>0.51</v>
      </c>
      <c r="E37" s="46">
        <v>2.85</v>
      </c>
      <c r="F37" s="45" t="s">
        <v>298</v>
      </c>
    </row>
    <row r="38" spans="1:6" x14ac:dyDescent="0.25">
      <c r="A38" s="48"/>
      <c r="B38" s="47" t="s">
        <v>67</v>
      </c>
      <c r="C38" s="45">
        <v>21</v>
      </c>
      <c r="D38" s="46">
        <v>0.46</v>
      </c>
      <c r="E38" s="46">
        <v>2.75</v>
      </c>
      <c r="F38" s="45" t="s">
        <v>298</v>
      </c>
    </row>
    <row r="39" spans="1:6" x14ac:dyDescent="0.25">
      <c r="A39" s="48"/>
      <c r="B39" s="47"/>
      <c r="C39" s="45"/>
      <c r="D39" s="46"/>
      <c r="E39" s="46"/>
      <c r="F39" s="45"/>
    </row>
    <row r="40" spans="1:6" x14ac:dyDescent="0.25">
      <c r="A40" s="48" t="s">
        <v>80</v>
      </c>
      <c r="B40" s="47" t="s">
        <v>303</v>
      </c>
      <c r="C40" s="45">
        <v>2</v>
      </c>
      <c r="D40" s="46">
        <v>0.52</v>
      </c>
      <c r="E40" s="46">
        <v>2.86</v>
      </c>
      <c r="F40" s="45" t="s">
        <v>296</v>
      </c>
    </row>
    <row r="41" spans="1:6" x14ac:dyDescent="0.25">
      <c r="A41" s="48"/>
      <c r="B41" s="47" t="s">
        <v>303</v>
      </c>
      <c r="C41" s="45">
        <v>3</v>
      </c>
      <c r="D41" s="46">
        <v>0.47</v>
      </c>
      <c r="E41" s="46">
        <v>2.76</v>
      </c>
      <c r="F41" s="45" t="s">
        <v>296</v>
      </c>
    </row>
    <row r="42" spans="1:6" x14ac:dyDescent="0.25">
      <c r="A42" s="48"/>
      <c r="B42" s="47" t="s">
        <v>303</v>
      </c>
      <c r="C42" s="45">
        <v>5</v>
      </c>
      <c r="D42" s="46">
        <v>0.49</v>
      </c>
      <c r="E42" s="46">
        <v>2.81</v>
      </c>
      <c r="F42" s="45" t="s">
        <v>296</v>
      </c>
    </row>
    <row r="43" spans="1:6" x14ac:dyDescent="0.25">
      <c r="A43" s="48"/>
      <c r="B43" s="47" t="s">
        <v>303</v>
      </c>
      <c r="C43" s="45">
        <v>6</v>
      </c>
      <c r="D43" s="46">
        <v>0.47</v>
      </c>
      <c r="E43" s="46">
        <v>2.78</v>
      </c>
      <c r="F43" s="45" t="s">
        <v>296</v>
      </c>
    </row>
    <row r="44" spans="1:6" x14ac:dyDescent="0.25">
      <c r="A44" s="48"/>
      <c r="B44" s="47" t="s">
        <v>303</v>
      </c>
      <c r="C44" s="45">
        <v>8</v>
      </c>
      <c r="D44" s="46">
        <v>-0.6</v>
      </c>
      <c r="E44" s="46">
        <v>1.32</v>
      </c>
      <c r="F44" s="45" t="s">
        <v>297</v>
      </c>
    </row>
    <row r="45" spans="1:6" x14ac:dyDescent="0.25">
      <c r="A45" s="48"/>
      <c r="B45" s="47" t="s">
        <v>303</v>
      </c>
      <c r="C45" s="45">
        <v>10</v>
      </c>
      <c r="D45" s="46">
        <v>0.53</v>
      </c>
      <c r="E45" s="46">
        <v>2.89</v>
      </c>
      <c r="F45" s="45" t="s">
        <v>296</v>
      </c>
    </row>
    <row r="46" spans="1:6" x14ac:dyDescent="0.25">
      <c r="A46" s="48"/>
      <c r="B46" s="47" t="s">
        <v>303</v>
      </c>
      <c r="C46" s="45">
        <v>11</v>
      </c>
      <c r="D46" s="46">
        <v>0.53</v>
      </c>
      <c r="E46" s="46">
        <v>2.88</v>
      </c>
      <c r="F46" s="45" t="s">
        <v>296</v>
      </c>
    </row>
    <row r="47" spans="1:6" x14ac:dyDescent="0.25">
      <c r="A47" s="48"/>
      <c r="B47" s="47" t="s">
        <v>303</v>
      </c>
      <c r="C47" s="45">
        <v>13</v>
      </c>
      <c r="D47" s="46">
        <v>0.44</v>
      </c>
      <c r="E47" s="46">
        <v>2.7</v>
      </c>
      <c r="F47" s="45" t="s">
        <v>296</v>
      </c>
    </row>
    <row r="48" spans="1:6" x14ac:dyDescent="0.25">
      <c r="A48" s="48"/>
      <c r="B48" s="47" t="s">
        <v>303</v>
      </c>
      <c r="C48" s="45">
        <v>14</v>
      </c>
      <c r="D48" s="46">
        <v>-0.57999999999999996</v>
      </c>
      <c r="E48" s="46">
        <v>1.34</v>
      </c>
      <c r="F48" s="45" t="s">
        <v>297</v>
      </c>
    </row>
    <row r="49" spans="1:6" x14ac:dyDescent="0.25">
      <c r="A49" s="48"/>
      <c r="B49" s="47" t="s">
        <v>303</v>
      </c>
      <c r="C49" s="45">
        <v>19</v>
      </c>
      <c r="D49" s="46">
        <v>0.51</v>
      </c>
      <c r="E49" s="46">
        <v>2.84</v>
      </c>
      <c r="F49" s="45" t="s">
        <v>296</v>
      </c>
    </row>
    <row r="50" spans="1:6" x14ac:dyDescent="0.25">
      <c r="A50" s="48"/>
      <c r="B50" s="47" t="s">
        <v>303</v>
      </c>
      <c r="C50" s="45">
        <v>23</v>
      </c>
      <c r="D50" s="46">
        <v>-0.67</v>
      </c>
      <c r="E50" s="46">
        <v>1.26</v>
      </c>
      <c r="F50" s="45" t="s">
        <v>297</v>
      </c>
    </row>
    <row r="51" spans="1:6" x14ac:dyDescent="0.25">
      <c r="A51" s="48"/>
      <c r="B51" s="47"/>
      <c r="C51" s="45"/>
      <c r="D51" s="46"/>
      <c r="E51" s="46"/>
      <c r="F51" s="45"/>
    </row>
    <row r="52" spans="1:6" x14ac:dyDescent="0.25">
      <c r="A52" s="48" t="s">
        <v>94</v>
      </c>
      <c r="B52" s="47" t="s">
        <v>95</v>
      </c>
      <c r="C52" s="45">
        <v>2</v>
      </c>
      <c r="D52" s="45">
        <v>0.3463</v>
      </c>
      <c r="E52" s="46">
        <v>2.54</v>
      </c>
      <c r="F52" s="45" t="s">
        <v>296</v>
      </c>
    </row>
    <row r="53" spans="1:6" x14ac:dyDescent="0.25">
      <c r="A53" s="48"/>
      <c r="B53" s="47" t="s">
        <v>95</v>
      </c>
      <c r="C53" s="45">
        <v>6</v>
      </c>
      <c r="D53" s="45">
        <v>0.4047</v>
      </c>
      <c r="E53" s="46">
        <v>2.65</v>
      </c>
      <c r="F53" s="45" t="s">
        <v>296</v>
      </c>
    </row>
    <row r="54" spans="1:6" x14ac:dyDescent="0.25">
      <c r="A54" s="48"/>
      <c r="B54" s="47" t="s">
        <v>95</v>
      </c>
      <c r="C54" s="45">
        <v>7</v>
      </c>
      <c r="D54" s="45">
        <v>0.43330000000000002</v>
      </c>
      <c r="E54" s="46">
        <v>2.7</v>
      </c>
      <c r="F54" s="45" t="s">
        <v>296</v>
      </c>
    </row>
    <row r="55" spans="1:6" x14ac:dyDescent="0.25">
      <c r="A55" s="48"/>
      <c r="B55" s="47" t="s">
        <v>95</v>
      </c>
      <c r="C55" s="45">
        <v>9</v>
      </c>
      <c r="D55" s="45">
        <v>0.36780000000000002</v>
      </c>
      <c r="E55" s="46">
        <v>2.58</v>
      </c>
      <c r="F55" s="45" t="s">
        <v>296</v>
      </c>
    </row>
    <row r="56" spans="1:6" x14ac:dyDescent="0.25">
      <c r="A56" s="48"/>
      <c r="B56" s="47" t="s">
        <v>95</v>
      </c>
      <c r="C56" s="45">
        <v>13</v>
      </c>
      <c r="D56" s="45">
        <v>0.3528</v>
      </c>
      <c r="E56" s="46">
        <v>2.5499999999999998</v>
      </c>
      <c r="F56" s="45" t="s">
        <v>296</v>
      </c>
    </row>
    <row r="57" spans="1:6" x14ac:dyDescent="0.25">
      <c r="A57" s="48"/>
      <c r="B57" s="47" t="s">
        <v>95</v>
      </c>
      <c r="C57" s="45">
        <v>15</v>
      </c>
      <c r="D57" s="45">
        <v>0.3533</v>
      </c>
      <c r="E57" s="46">
        <v>2.5499999999999998</v>
      </c>
      <c r="F57" s="45" t="s">
        <v>296</v>
      </c>
    </row>
    <row r="58" spans="1:6" x14ac:dyDescent="0.25">
      <c r="A58" s="48"/>
      <c r="B58" s="47" t="s">
        <v>95</v>
      </c>
      <c r="C58" s="45">
        <v>17</v>
      </c>
      <c r="D58" s="45">
        <v>0.45229999999999998</v>
      </c>
      <c r="E58" s="46">
        <v>2.74</v>
      </c>
      <c r="F58" s="45" t="s">
        <v>296</v>
      </c>
    </row>
    <row r="59" spans="1:6" x14ac:dyDescent="0.25">
      <c r="A59" s="48"/>
      <c r="B59" s="47" t="s">
        <v>95</v>
      </c>
      <c r="C59" s="45">
        <v>18</v>
      </c>
      <c r="D59" s="45">
        <v>0.629</v>
      </c>
      <c r="E59" s="46">
        <v>3.09</v>
      </c>
      <c r="F59" s="45" t="s">
        <v>296</v>
      </c>
    </row>
    <row r="60" spans="1:6" x14ac:dyDescent="0.25">
      <c r="A60" s="48"/>
      <c r="B60" s="47" t="s">
        <v>95</v>
      </c>
      <c r="C60" s="45">
        <v>19</v>
      </c>
      <c r="D60" s="45">
        <v>0.89570000000000005</v>
      </c>
      <c r="E60" s="46">
        <v>3.72</v>
      </c>
      <c r="F60" s="45" t="s">
        <v>296</v>
      </c>
    </row>
    <row r="61" spans="1:6" x14ac:dyDescent="0.25">
      <c r="A61" s="48"/>
      <c r="B61" s="47" t="s">
        <v>95</v>
      </c>
      <c r="C61" s="45">
        <v>20</v>
      </c>
      <c r="D61" s="45">
        <v>0.72729999999999995</v>
      </c>
      <c r="E61" s="46">
        <v>3.31</v>
      </c>
      <c r="F61" s="45" t="s">
        <v>296</v>
      </c>
    </row>
    <row r="62" spans="1:6" x14ac:dyDescent="0.25">
      <c r="A62" s="48"/>
      <c r="B62" s="47" t="s">
        <v>95</v>
      </c>
      <c r="C62" s="45">
        <v>21</v>
      </c>
      <c r="D62" s="45">
        <v>0.74950000000000006</v>
      </c>
      <c r="E62" s="46">
        <v>3.36</v>
      </c>
      <c r="F62" s="45" t="s">
        <v>296</v>
      </c>
    </row>
    <row r="63" spans="1:6" x14ac:dyDescent="0.25">
      <c r="A63" s="48"/>
      <c r="B63" s="47" t="s">
        <v>95</v>
      </c>
      <c r="C63" s="45">
        <v>22</v>
      </c>
      <c r="D63" s="45">
        <v>0.68210000000000004</v>
      </c>
      <c r="E63" s="46">
        <v>3.21</v>
      </c>
      <c r="F63" s="45" t="s">
        <v>296</v>
      </c>
    </row>
    <row r="64" spans="1:6" x14ac:dyDescent="0.25">
      <c r="A64" s="48"/>
      <c r="B64" s="47" t="s">
        <v>95</v>
      </c>
      <c r="C64" s="45">
        <v>23</v>
      </c>
      <c r="D64" s="45">
        <v>0.32369999999999999</v>
      </c>
      <c r="E64" s="46">
        <v>2.5</v>
      </c>
      <c r="F64" s="45" t="s">
        <v>296</v>
      </c>
    </row>
    <row r="65" spans="1:6" x14ac:dyDescent="0.25">
      <c r="A65" s="48"/>
      <c r="B65" s="47" t="s">
        <v>95</v>
      </c>
      <c r="C65" s="45">
        <v>24</v>
      </c>
      <c r="D65" s="45">
        <v>0.45590000000000003</v>
      </c>
      <c r="E65" s="46">
        <v>2.74</v>
      </c>
      <c r="F65" s="45" t="s">
        <v>296</v>
      </c>
    </row>
    <row r="66" spans="1:6" x14ac:dyDescent="0.25">
      <c r="A66" s="48"/>
      <c r="B66" s="47"/>
      <c r="C66" s="45"/>
      <c r="D66" s="46"/>
      <c r="E66" s="46"/>
      <c r="F66" s="45"/>
    </row>
    <row r="67" spans="1:6" x14ac:dyDescent="0.25">
      <c r="A67" s="48" t="s">
        <v>105</v>
      </c>
      <c r="B67" s="47" t="s">
        <v>106</v>
      </c>
      <c r="C67" s="45">
        <v>22</v>
      </c>
      <c r="D67" s="46">
        <v>0.43</v>
      </c>
      <c r="E67" s="46">
        <v>2.7</v>
      </c>
      <c r="F67" s="45" t="s">
        <v>298</v>
      </c>
    </row>
    <row r="68" spans="1:6" x14ac:dyDescent="0.25">
      <c r="A68" s="48"/>
      <c r="B68" s="47"/>
      <c r="C68" s="45"/>
      <c r="D68" s="46"/>
      <c r="E68" s="46"/>
      <c r="F68" s="45"/>
    </row>
    <row r="69" spans="1:6" x14ac:dyDescent="0.25">
      <c r="A69" s="48" t="s">
        <v>108</v>
      </c>
      <c r="B69" s="47" t="s">
        <v>109</v>
      </c>
      <c r="C69" s="45">
        <v>16</v>
      </c>
      <c r="D69" s="46">
        <v>-0.33</v>
      </c>
      <c r="E69" s="46">
        <v>1.59</v>
      </c>
      <c r="F69" s="45" t="s">
        <v>297</v>
      </c>
    </row>
    <row r="70" spans="1:6" x14ac:dyDescent="0.25">
      <c r="A70" s="48"/>
      <c r="B70" s="47"/>
      <c r="C70" s="45"/>
      <c r="D70" s="46"/>
      <c r="E70" s="46"/>
      <c r="F70" s="45"/>
    </row>
    <row r="71" spans="1:6" x14ac:dyDescent="0.25">
      <c r="A71" s="48" t="s">
        <v>110</v>
      </c>
      <c r="B71" s="47" t="s">
        <v>111</v>
      </c>
      <c r="C71" s="45">
        <v>20</v>
      </c>
      <c r="D71" s="46">
        <v>0.28999999999999998</v>
      </c>
      <c r="E71" s="46">
        <v>2.44</v>
      </c>
      <c r="F71" s="45" t="s">
        <v>298</v>
      </c>
    </row>
    <row r="72" spans="1:6" x14ac:dyDescent="0.25">
      <c r="A72" s="48"/>
      <c r="B72" s="47"/>
      <c r="C72" s="45"/>
      <c r="D72" s="46"/>
      <c r="E72" s="46"/>
      <c r="F72" s="45"/>
    </row>
    <row r="73" spans="1:6" x14ac:dyDescent="0.25">
      <c r="A73" s="48" t="s">
        <v>113</v>
      </c>
      <c r="B73" s="47" t="s">
        <v>114</v>
      </c>
      <c r="C73" s="45">
        <v>1</v>
      </c>
      <c r="D73" s="46">
        <v>0.83</v>
      </c>
      <c r="E73" s="46">
        <v>3.55</v>
      </c>
      <c r="F73" s="45" t="s">
        <v>296</v>
      </c>
    </row>
    <row r="74" spans="1:6" x14ac:dyDescent="0.25">
      <c r="A74" s="48"/>
      <c r="B74" s="47" t="s">
        <v>114</v>
      </c>
      <c r="C74" s="45">
        <v>2</v>
      </c>
      <c r="D74" s="46">
        <v>0.85</v>
      </c>
      <c r="E74" s="46">
        <v>3.61</v>
      </c>
      <c r="F74" s="45" t="s">
        <v>296</v>
      </c>
    </row>
    <row r="75" spans="1:6" x14ac:dyDescent="0.25">
      <c r="A75" s="48"/>
      <c r="B75" s="47" t="s">
        <v>114</v>
      </c>
      <c r="C75" s="45">
        <v>3</v>
      </c>
      <c r="D75" s="46">
        <v>0.79</v>
      </c>
      <c r="E75" s="46">
        <v>3.46</v>
      </c>
      <c r="F75" s="45" t="s">
        <v>296</v>
      </c>
    </row>
    <row r="76" spans="1:6" x14ac:dyDescent="0.25">
      <c r="A76" s="48"/>
      <c r="B76" s="47" t="s">
        <v>114</v>
      </c>
      <c r="C76" s="45">
        <v>5</v>
      </c>
      <c r="D76" s="46">
        <v>0.84</v>
      </c>
      <c r="E76" s="46">
        <v>3.58</v>
      </c>
      <c r="F76" s="45" t="s">
        <v>296</v>
      </c>
    </row>
    <row r="77" spans="1:6" x14ac:dyDescent="0.25">
      <c r="A77" s="48"/>
      <c r="B77" s="47" t="s">
        <v>114</v>
      </c>
      <c r="C77" s="45">
        <v>6</v>
      </c>
      <c r="D77" s="46">
        <v>1.44</v>
      </c>
      <c r="E77" s="46">
        <v>5.43</v>
      </c>
      <c r="F77" s="45" t="s">
        <v>296</v>
      </c>
    </row>
    <row r="78" spans="1:6" x14ac:dyDescent="0.25">
      <c r="A78" s="48"/>
      <c r="B78" s="47" t="s">
        <v>114</v>
      </c>
      <c r="C78" s="45">
        <v>7</v>
      </c>
      <c r="D78" s="46">
        <v>1.47</v>
      </c>
      <c r="E78" s="46">
        <v>5.56</v>
      </c>
      <c r="F78" s="45" t="s">
        <v>296</v>
      </c>
    </row>
    <row r="79" spans="1:6" x14ac:dyDescent="0.25">
      <c r="A79" s="48"/>
      <c r="B79" s="47" t="s">
        <v>114</v>
      </c>
      <c r="C79" s="45">
        <v>8</v>
      </c>
      <c r="D79" s="46">
        <v>0.77</v>
      </c>
      <c r="E79" s="46">
        <v>3.41</v>
      </c>
      <c r="F79" s="45" t="s">
        <v>296</v>
      </c>
    </row>
    <row r="80" spans="1:6" x14ac:dyDescent="0.25">
      <c r="A80" s="48"/>
      <c r="B80" s="47" t="s">
        <v>114</v>
      </c>
      <c r="C80" s="45">
        <v>9</v>
      </c>
      <c r="D80" s="46">
        <v>1.04</v>
      </c>
      <c r="E80" s="46">
        <v>4.0999999999999996</v>
      </c>
      <c r="F80" s="45" t="s">
        <v>296</v>
      </c>
    </row>
    <row r="81" spans="1:6" x14ac:dyDescent="0.25">
      <c r="A81" s="48"/>
      <c r="B81" s="47" t="s">
        <v>114</v>
      </c>
      <c r="C81" s="45">
        <v>10</v>
      </c>
      <c r="D81" s="46">
        <v>1.01</v>
      </c>
      <c r="E81" s="46">
        <v>4.03</v>
      </c>
      <c r="F81" s="45" t="s">
        <v>296</v>
      </c>
    </row>
    <row r="82" spans="1:6" x14ac:dyDescent="0.25">
      <c r="A82" s="48"/>
      <c r="B82" s="47" t="s">
        <v>114</v>
      </c>
      <c r="C82" s="45">
        <v>11</v>
      </c>
      <c r="D82" s="46">
        <v>1.4</v>
      </c>
      <c r="E82" s="46">
        <v>5.26</v>
      </c>
      <c r="F82" s="45" t="s">
        <v>296</v>
      </c>
    </row>
    <row r="83" spans="1:6" x14ac:dyDescent="0.25">
      <c r="A83" s="48"/>
      <c r="B83" s="47" t="s">
        <v>114</v>
      </c>
      <c r="C83" s="45">
        <v>12</v>
      </c>
      <c r="D83" s="46">
        <v>0.8</v>
      </c>
      <c r="E83" s="46">
        <v>3.49</v>
      </c>
      <c r="F83" s="45" t="s">
        <v>296</v>
      </c>
    </row>
    <row r="84" spans="1:6" x14ac:dyDescent="0.25">
      <c r="A84" s="48"/>
      <c r="B84" s="47" t="s">
        <v>114</v>
      </c>
      <c r="C84" s="45">
        <v>14</v>
      </c>
      <c r="D84" s="46">
        <v>0.81</v>
      </c>
      <c r="E84" s="46">
        <v>3.51</v>
      </c>
      <c r="F84" s="45" t="s">
        <v>296</v>
      </c>
    </row>
    <row r="85" spans="1:6" x14ac:dyDescent="0.25">
      <c r="A85" s="48"/>
      <c r="B85" s="47" t="s">
        <v>114</v>
      </c>
      <c r="C85" s="45">
        <v>17</v>
      </c>
      <c r="D85" s="46">
        <v>0.82</v>
      </c>
      <c r="E85" s="46">
        <v>3.52</v>
      </c>
      <c r="F85" s="45" t="s">
        <v>296</v>
      </c>
    </row>
    <row r="86" spans="1:6" x14ac:dyDescent="0.25">
      <c r="A86" s="48"/>
      <c r="B86" s="47" t="s">
        <v>114</v>
      </c>
      <c r="C86" s="45">
        <v>18</v>
      </c>
      <c r="D86" s="46">
        <v>0.81</v>
      </c>
      <c r="E86" s="46">
        <v>3.52</v>
      </c>
      <c r="F86" s="45" t="s">
        <v>296</v>
      </c>
    </row>
    <row r="87" spans="1:6" x14ac:dyDescent="0.25">
      <c r="A87" s="48"/>
      <c r="B87" s="47" t="s">
        <v>114</v>
      </c>
      <c r="C87" s="45">
        <v>19</v>
      </c>
      <c r="D87" s="46">
        <v>1.56</v>
      </c>
      <c r="E87" s="46">
        <v>5.9</v>
      </c>
      <c r="F87" s="45" t="s">
        <v>296</v>
      </c>
    </row>
    <row r="88" spans="1:6" x14ac:dyDescent="0.25">
      <c r="A88" s="48"/>
      <c r="B88" s="47" t="s">
        <v>114</v>
      </c>
      <c r="C88" s="45">
        <v>20</v>
      </c>
      <c r="D88" s="46">
        <v>1.52</v>
      </c>
      <c r="E88" s="46">
        <v>5.75</v>
      </c>
      <c r="F88" s="45" t="s">
        <v>296</v>
      </c>
    </row>
    <row r="89" spans="1:6" x14ac:dyDescent="0.25">
      <c r="A89" s="48"/>
      <c r="B89" s="47" t="s">
        <v>114</v>
      </c>
      <c r="C89" s="45">
        <v>21</v>
      </c>
      <c r="D89" s="46">
        <v>1.22</v>
      </c>
      <c r="E89" s="46">
        <v>4.67</v>
      </c>
      <c r="F89" s="45" t="s">
        <v>296</v>
      </c>
    </row>
    <row r="90" spans="1:6" x14ac:dyDescent="0.25">
      <c r="A90" s="48"/>
      <c r="B90" s="47" t="s">
        <v>114</v>
      </c>
      <c r="C90" s="45">
        <v>23</v>
      </c>
      <c r="D90" s="46">
        <v>0.78</v>
      </c>
      <c r="E90" s="46">
        <v>3.42</v>
      </c>
      <c r="F90" s="45" t="s">
        <v>296</v>
      </c>
    </row>
    <row r="91" spans="1:6" x14ac:dyDescent="0.25">
      <c r="A91" s="48"/>
      <c r="B91" s="47" t="s">
        <v>114</v>
      </c>
      <c r="C91" s="45">
        <v>24</v>
      </c>
      <c r="D91" s="46">
        <v>0.74</v>
      </c>
      <c r="E91" s="46">
        <v>3.34</v>
      </c>
      <c r="F91" s="45" t="s">
        <v>296</v>
      </c>
    </row>
    <row r="92" spans="1:6" x14ac:dyDescent="0.25">
      <c r="A92" s="48"/>
      <c r="B92" s="47"/>
      <c r="C92" s="45"/>
      <c r="D92" s="46"/>
      <c r="E92" s="46"/>
      <c r="F92" s="45"/>
    </row>
    <row r="93" spans="1:6" x14ac:dyDescent="0.25">
      <c r="A93" s="48" t="s">
        <v>116</v>
      </c>
      <c r="B93" s="47" t="s">
        <v>117</v>
      </c>
      <c r="C93" s="45">
        <v>2</v>
      </c>
      <c r="D93" s="46">
        <v>0.84</v>
      </c>
      <c r="E93" s="46">
        <v>3.57</v>
      </c>
      <c r="F93" s="45" t="s">
        <v>296</v>
      </c>
    </row>
    <row r="94" spans="1:6" x14ac:dyDescent="0.25">
      <c r="A94" s="48"/>
      <c r="B94" s="47" t="s">
        <v>117</v>
      </c>
      <c r="C94" s="45">
        <v>4</v>
      </c>
      <c r="D94" s="46">
        <v>0.79</v>
      </c>
      <c r="E94" s="46">
        <v>3.47</v>
      </c>
      <c r="F94" s="45" t="s">
        <v>296</v>
      </c>
    </row>
    <row r="95" spans="1:6" x14ac:dyDescent="0.25">
      <c r="A95" s="48"/>
      <c r="B95" s="47" t="s">
        <v>117</v>
      </c>
      <c r="C95" s="45">
        <v>5</v>
      </c>
      <c r="D95" s="46">
        <v>0.85</v>
      </c>
      <c r="E95" s="46">
        <v>3.6</v>
      </c>
      <c r="F95" s="45" t="s">
        <v>296</v>
      </c>
    </row>
    <row r="96" spans="1:6" x14ac:dyDescent="0.25">
      <c r="A96" s="48"/>
      <c r="B96" s="47" t="s">
        <v>117</v>
      </c>
      <c r="C96" s="45">
        <v>6</v>
      </c>
      <c r="D96" s="46">
        <v>1.34</v>
      </c>
      <c r="E96" s="46">
        <v>5.07</v>
      </c>
      <c r="F96" s="45" t="s">
        <v>296</v>
      </c>
    </row>
    <row r="97" spans="1:6" x14ac:dyDescent="0.25">
      <c r="A97" s="48"/>
      <c r="B97" s="47" t="s">
        <v>117</v>
      </c>
      <c r="C97" s="45">
        <v>7</v>
      </c>
      <c r="D97" s="46">
        <v>0.85</v>
      </c>
      <c r="E97" s="46">
        <v>3.6</v>
      </c>
      <c r="F97" s="45" t="s">
        <v>296</v>
      </c>
    </row>
    <row r="98" spans="1:6" x14ac:dyDescent="0.25">
      <c r="A98" s="48"/>
      <c r="B98" s="47" t="s">
        <v>117</v>
      </c>
      <c r="C98" s="45">
        <v>8</v>
      </c>
      <c r="D98" s="46">
        <v>0.21</v>
      </c>
      <c r="E98" s="46">
        <v>2.31</v>
      </c>
      <c r="F98" s="45" t="s">
        <v>296</v>
      </c>
    </row>
    <row r="99" spans="1:6" x14ac:dyDescent="0.25">
      <c r="A99" s="48"/>
      <c r="B99" s="47" t="s">
        <v>117</v>
      </c>
      <c r="C99" s="45">
        <v>9</v>
      </c>
      <c r="D99" s="46">
        <v>0.84</v>
      </c>
      <c r="E99" s="46">
        <v>3.59</v>
      </c>
      <c r="F99" s="45" t="s">
        <v>296</v>
      </c>
    </row>
    <row r="100" spans="1:6" x14ac:dyDescent="0.25">
      <c r="A100" s="48"/>
      <c r="B100" s="47" t="s">
        <v>117</v>
      </c>
      <c r="C100" s="45">
        <v>10</v>
      </c>
      <c r="D100" s="46">
        <v>0.84</v>
      </c>
      <c r="E100" s="46">
        <v>3.59</v>
      </c>
      <c r="F100" s="45" t="s">
        <v>296</v>
      </c>
    </row>
    <row r="101" spans="1:6" x14ac:dyDescent="0.25">
      <c r="A101" s="48"/>
      <c r="B101" s="47" t="s">
        <v>117</v>
      </c>
      <c r="C101" s="45">
        <v>11</v>
      </c>
      <c r="D101" s="46">
        <v>0.85</v>
      </c>
      <c r="E101" s="46">
        <v>3.6</v>
      </c>
      <c r="F101" s="45" t="s">
        <v>296</v>
      </c>
    </row>
    <row r="102" spans="1:6" x14ac:dyDescent="0.25">
      <c r="A102" s="48"/>
      <c r="B102" s="47" t="s">
        <v>117</v>
      </c>
      <c r="C102" s="45">
        <v>12</v>
      </c>
      <c r="D102" s="46">
        <v>0.8</v>
      </c>
      <c r="E102" s="46">
        <v>3.49</v>
      </c>
      <c r="F102" s="45" t="s">
        <v>296</v>
      </c>
    </row>
    <row r="103" spans="1:6" x14ac:dyDescent="0.25">
      <c r="A103" s="48"/>
      <c r="B103" s="47" t="s">
        <v>117</v>
      </c>
      <c r="C103" s="45">
        <v>13</v>
      </c>
      <c r="D103" s="46">
        <v>0.8</v>
      </c>
      <c r="E103" s="46">
        <v>3.48</v>
      </c>
      <c r="F103" s="45" t="s">
        <v>296</v>
      </c>
    </row>
    <row r="104" spans="1:6" x14ac:dyDescent="0.25">
      <c r="A104" s="48"/>
      <c r="B104" s="47" t="s">
        <v>117</v>
      </c>
      <c r="C104" s="45">
        <v>14</v>
      </c>
      <c r="D104" s="46">
        <v>0.82</v>
      </c>
      <c r="E104" s="46">
        <v>3.53</v>
      </c>
      <c r="F104" s="45" t="s">
        <v>296</v>
      </c>
    </row>
    <row r="105" spans="1:6" x14ac:dyDescent="0.25">
      <c r="A105" s="48"/>
      <c r="B105" s="47" t="s">
        <v>117</v>
      </c>
      <c r="C105" s="45">
        <v>15</v>
      </c>
      <c r="D105" s="46">
        <v>0.87</v>
      </c>
      <c r="E105" s="46">
        <v>3.66</v>
      </c>
      <c r="F105" s="45" t="s">
        <v>296</v>
      </c>
    </row>
    <row r="106" spans="1:6" x14ac:dyDescent="0.25">
      <c r="A106" s="48"/>
      <c r="B106" s="47" t="s">
        <v>117</v>
      </c>
      <c r="C106" s="45">
        <v>18</v>
      </c>
      <c r="D106" s="46">
        <v>0.85</v>
      </c>
      <c r="E106" s="46">
        <v>3.59</v>
      </c>
      <c r="F106" s="45" t="s">
        <v>296</v>
      </c>
    </row>
    <row r="107" spans="1:6" x14ac:dyDescent="0.25">
      <c r="A107" s="48"/>
      <c r="B107" s="47" t="s">
        <v>117</v>
      </c>
      <c r="C107" s="45">
        <v>19</v>
      </c>
      <c r="D107" s="46">
        <v>1.1599999999999999</v>
      </c>
      <c r="E107" s="46">
        <v>4.47</v>
      </c>
      <c r="F107" s="45" t="s">
        <v>296</v>
      </c>
    </row>
    <row r="108" spans="1:6" x14ac:dyDescent="0.25">
      <c r="A108" s="48"/>
      <c r="B108" s="47" t="s">
        <v>117</v>
      </c>
      <c r="C108" s="45">
        <v>20</v>
      </c>
      <c r="D108" s="46">
        <v>0.88</v>
      </c>
      <c r="E108" s="46">
        <v>3.68</v>
      </c>
      <c r="F108" s="45" t="s">
        <v>296</v>
      </c>
    </row>
    <row r="109" spans="1:6" x14ac:dyDescent="0.25">
      <c r="A109" s="48"/>
      <c r="B109" s="47" t="s">
        <v>117</v>
      </c>
      <c r="C109" s="45">
        <v>21</v>
      </c>
      <c r="D109" s="46">
        <v>0.85</v>
      </c>
      <c r="E109" s="46">
        <v>3.6</v>
      </c>
      <c r="F109" s="45" t="s">
        <v>296</v>
      </c>
    </row>
    <row r="110" spans="1:6" x14ac:dyDescent="0.25">
      <c r="A110" s="48"/>
      <c r="B110" s="47" t="s">
        <v>117</v>
      </c>
      <c r="C110" s="45">
        <v>23</v>
      </c>
      <c r="D110" s="46">
        <v>0.77</v>
      </c>
      <c r="E110" s="46">
        <v>3.42</v>
      </c>
      <c r="F110" s="45" t="s">
        <v>296</v>
      </c>
    </row>
    <row r="111" spans="1:6" x14ac:dyDescent="0.25">
      <c r="A111" s="48"/>
      <c r="B111" s="47"/>
      <c r="C111" s="45"/>
      <c r="D111" s="46"/>
      <c r="E111" s="46"/>
      <c r="F111" s="45"/>
    </row>
    <row r="112" spans="1:6" x14ac:dyDescent="0.25">
      <c r="A112" s="48" t="s">
        <v>124</v>
      </c>
      <c r="B112" s="47" t="s">
        <v>302</v>
      </c>
      <c r="C112" s="45">
        <v>13</v>
      </c>
      <c r="D112" s="46">
        <v>-0.21</v>
      </c>
      <c r="E112" s="46">
        <v>1.73</v>
      </c>
      <c r="F112" s="45" t="s">
        <v>297</v>
      </c>
    </row>
    <row r="113" spans="1:6" x14ac:dyDescent="0.25">
      <c r="A113" s="52"/>
      <c r="B113" s="51"/>
      <c r="C113" s="49"/>
      <c r="D113" s="50"/>
      <c r="E113" s="50"/>
      <c r="F113" s="49"/>
    </row>
    <row r="114" spans="1:6" x14ac:dyDescent="0.25">
      <c r="A114" s="48" t="s">
        <v>127</v>
      </c>
      <c r="B114" s="47" t="s">
        <v>128</v>
      </c>
      <c r="C114" s="45">
        <v>3</v>
      </c>
      <c r="D114" s="46">
        <v>-0.48</v>
      </c>
      <c r="E114" s="46">
        <v>1.44</v>
      </c>
      <c r="F114" s="45" t="s">
        <v>297</v>
      </c>
    </row>
    <row r="115" spans="1:6" x14ac:dyDescent="0.25">
      <c r="A115" s="48"/>
      <c r="B115" s="47" t="s">
        <v>128</v>
      </c>
      <c r="C115" s="45">
        <v>6</v>
      </c>
      <c r="D115" s="46">
        <v>-0.35</v>
      </c>
      <c r="E115" s="46">
        <v>1.56</v>
      </c>
      <c r="F115" s="45" t="s">
        <v>297</v>
      </c>
    </row>
    <row r="116" spans="1:6" x14ac:dyDescent="0.25">
      <c r="A116" s="48"/>
      <c r="B116" s="47" t="s">
        <v>128</v>
      </c>
      <c r="C116" s="45">
        <v>7</v>
      </c>
      <c r="D116" s="46">
        <v>0.34</v>
      </c>
      <c r="E116" s="46">
        <v>2.54</v>
      </c>
      <c r="F116" s="45" t="s">
        <v>298</v>
      </c>
    </row>
    <row r="117" spans="1:6" x14ac:dyDescent="0.25">
      <c r="A117" s="48"/>
      <c r="B117" s="47" t="s">
        <v>128</v>
      </c>
      <c r="C117" s="45">
        <v>8</v>
      </c>
      <c r="D117" s="46">
        <v>-0.92</v>
      </c>
      <c r="E117" s="46">
        <v>1.05</v>
      </c>
      <c r="F117" s="45" t="s">
        <v>297</v>
      </c>
    </row>
    <row r="118" spans="1:6" x14ac:dyDescent="0.25">
      <c r="A118" s="48"/>
      <c r="B118" s="47" t="s">
        <v>128</v>
      </c>
      <c r="C118" s="45">
        <v>9</v>
      </c>
      <c r="D118" s="46">
        <v>-0.91</v>
      </c>
      <c r="E118" s="46">
        <v>1.06</v>
      </c>
      <c r="F118" s="45" t="s">
        <v>297</v>
      </c>
    </row>
    <row r="119" spans="1:6" x14ac:dyDescent="0.25">
      <c r="A119" s="48"/>
      <c r="B119" s="47" t="s">
        <v>128</v>
      </c>
      <c r="C119" s="45">
        <v>12</v>
      </c>
      <c r="D119" s="46">
        <v>-0.84</v>
      </c>
      <c r="E119" s="46">
        <v>1.1100000000000001</v>
      </c>
      <c r="F119" s="45" t="s">
        <v>297</v>
      </c>
    </row>
    <row r="120" spans="1:6" x14ac:dyDescent="0.25">
      <c r="A120" s="48"/>
      <c r="B120" s="47" t="s">
        <v>128</v>
      </c>
      <c r="C120" s="45">
        <v>13</v>
      </c>
      <c r="D120" s="46">
        <v>-0.92</v>
      </c>
      <c r="E120" s="46">
        <v>1.06</v>
      </c>
      <c r="F120" s="45" t="s">
        <v>297</v>
      </c>
    </row>
    <row r="121" spans="1:6" x14ac:dyDescent="0.25">
      <c r="A121" s="48"/>
      <c r="B121" s="47" t="s">
        <v>128</v>
      </c>
      <c r="C121" s="45">
        <v>14</v>
      </c>
      <c r="D121" s="46">
        <v>-0.38</v>
      </c>
      <c r="E121" s="46">
        <v>1.54</v>
      </c>
      <c r="F121" s="45" t="s">
        <v>297</v>
      </c>
    </row>
    <row r="122" spans="1:6" x14ac:dyDescent="0.25">
      <c r="A122" s="48"/>
      <c r="B122" s="47" t="s">
        <v>128</v>
      </c>
      <c r="C122" s="45">
        <v>15</v>
      </c>
      <c r="D122" s="46">
        <v>-0.31</v>
      </c>
      <c r="E122" s="46">
        <v>1.61</v>
      </c>
      <c r="F122" s="45" t="s">
        <v>297</v>
      </c>
    </row>
    <row r="123" spans="1:6" x14ac:dyDescent="0.25">
      <c r="A123" s="48"/>
      <c r="B123" s="47" t="s">
        <v>128</v>
      </c>
      <c r="C123" s="45">
        <v>16</v>
      </c>
      <c r="D123" s="46">
        <v>-0.9</v>
      </c>
      <c r="E123" s="46">
        <v>1.07</v>
      </c>
      <c r="F123" s="45" t="s">
        <v>297</v>
      </c>
    </row>
    <row r="124" spans="1:6" x14ac:dyDescent="0.25">
      <c r="A124" s="48"/>
      <c r="B124" s="47" t="s">
        <v>128</v>
      </c>
      <c r="C124" s="45">
        <v>22</v>
      </c>
      <c r="D124" s="46">
        <v>-0.78</v>
      </c>
      <c r="E124" s="46">
        <v>1.17</v>
      </c>
      <c r="F124" s="45" t="s">
        <v>297</v>
      </c>
    </row>
    <row r="125" spans="1:6" x14ac:dyDescent="0.25">
      <c r="A125" s="52"/>
      <c r="B125" s="51"/>
      <c r="C125" s="49"/>
      <c r="D125" s="50"/>
      <c r="E125" s="50"/>
      <c r="F125" s="49"/>
    </row>
    <row r="126" spans="1:6" x14ac:dyDescent="0.25">
      <c r="A126" s="48" t="s">
        <v>131</v>
      </c>
      <c r="B126" s="47" t="s">
        <v>301</v>
      </c>
      <c r="C126" s="45">
        <v>6</v>
      </c>
      <c r="D126" s="46">
        <v>0.23</v>
      </c>
      <c r="E126" s="46">
        <v>2.34</v>
      </c>
      <c r="F126" s="45" t="s">
        <v>298</v>
      </c>
    </row>
    <row r="127" spans="1:6" x14ac:dyDescent="0.25">
      <c r="A127" s="48"/>
      <c r="B127" s="47"/>
      <c r="C127" s="45"/>
      <c r="D127" s="46"/>
      <c r="E127" s="46"/>
      <c r="F127" s="45"/>
    </row>
    <row r="128" spans="1:6" x14ac:dyDescent="0.25">
      <c r="A128" s="48" t="s">
        <v>133</v>
      </c>
      <c r="B128" s="47" t="s">
        <v>300</v>
      </c>
      <c r="C128" s="45">
        <v>21</v>
      </c>
      <c r="D128" s="46">
        <v>0.32</v>
      </c>
      <c r="E128" s="46">
        <v>2.5</v>
      </c>
      <c r="F128" s="45" t="s">
        <v>298</v>
      </c>
    </row>
    <row r="129" spans="1:6" x14ac:dyDescent="0.25">
      <c r="A129" s="48"/>
      <c r="B129" s="47"/>
      <c r="C129" s="45"/>
      <c r="D129" s="46"/>
      <c r="E129" s="46"/>
      <c r="F129" s="45"/>
    </row>
    <row r="130" spans="1:6" x14ac:dyDescent="0.25">
      <c r="A130" s="48" t="s">
        <v>299</v>
      </c>
      <c r="B130" s="47" t="s">
        <v>145</v>
      </c>
      <c r="C130" s="45">
        <v>13</v>
      </c>
      <c r="D130" s="46">
        <v>-0.49</v>
      </c>
      <c r="E130" s="46">
        <v>1.42</v>
      </c>
      <c r="F130" s="45" t="s">
        <v>297</v>
      </c>
    </row>
    <row r="131" spans="1:6" x14ac:dyDescent="0.25">
      <c r="A131" s="48"/>
      <c r="B131" s="47" t="s">
        <v>145</v>
      </c>
      <c r="C131" s="45">
        <v>16</v>
      </c>
      <c r="D131" s="46">
        <v>-1.08</v>
      </c>
      <c r="E131" s="46">
        <v>0.95</v>
      </c>
      <c r="F131" s="45" t="s">
        <v>297</v>
      </c>
    </row>
    <row r="132" spans="1:6" x14ac:dyDescent="0.25">
      <c r="A132" s="48"/>
      <c r="B132" s="47" t="s">
        <v>145</v>
      </c>
      <c r="C132" s="45">
        <v>19</v>
      </c>
      <c r="D132" s="46">
        <v>0.5</v>
      </c>
      <c r="E132" s="46">
        <v>2.82</v>
      </c>
      <c r="F132" s="45" t="s">
        <v>298</v>
      </c>
    </row>
    <row r="133" spans="1:6" x14ac:dyDescent="0.25">
      <c r="A133" s="48"/>
      <c r="B133" s="47"/>
      <c r="C133" s="45"/>
      <c r="D133" s="46"/>
      <c r="E133" s="46"/>
      <c r="F133" s="45"/>
    </row>
    <row r="134" spans="1:6" x14ac:dyDescent="0.25">
      <c r="A134" s="48" t="s">
        <v>150</v>
      </c>
      <c r="B134" s="47" t="s">
        <v>151</v>
      </c>
      <c r="C134" s="45">
        <v>3</v>
      </c>
      <c r="D134" s="46">
        <v>-0.46</v>
      </c>
      <c r="E134" s="46">
        <v>1.45</v>
      </c>
      <c r="F134" s="45" t="s">
        <v>297</v>
      </c>
    </row>
    <row r="135" spans="1:6" x14ac:dyDescent="0.25">
      <c r="A135" s="48"/>
      <c r="B135" s="47" t="s">
        <v>151</v>
      </c>
      <c r="C135" s="45">
        <v>7</v>
      </c>
      <c r="D135" s="46">
        <v>0.48</v>
      </c>
      <c r="E135" s="46">
        <v>2.78</v>
      </c>
      <c r="F135" s="45" t="s">
        <v>296</v>
      </c>
    </row>
    <row r="136" spans="1:6" x14ac:dyDescent="0.25">
      <c r="A136" s="48"/>
      <c r="B136" s="47" t="s">
        <v>151</v>
      </c>
      <c r="C136" s="45">
        <v>9</v>
      </c>
      <c r="D136" s="46">
        <v>-0.22</v>
      </c>
      <c r="E136" s="46">
        <v>1.71</v>
      </c>
      <c r="F136" s="45" t="s">
        <v>297</v>
      </c>
    </row>
    <row r="137" spans="1:6" x14ac:dyDescent="0.25">
      <c r="A137" s="48"/>
      <c r="B137" s="47" t="s">
        <v>151</v>
      </c>
      <c r="C137" s="45">
        <v>11</v>
      </c>
      <c r="D137" s="46">
        <v>0.38</v>
      </c>
      <c r="E137" s="46">
        <v>2.61</v>
      </c>
      <c r="F137" s="45" t="s">
        <v>296</v>
      </c>
    </row>
    <row r="138" spans="1:6" x14ac:dyDescent="0.25">
      <c r="A138" s="48"/>
      <c r="B138" s="47" t="s">
        <v>151</v>
      </c>
      <c r="C138" s="45">
        <v>12</v>
      </c>
      <c r="D138" s="46">
        <v>-0.28000000000000003</v>
      </c>
      <c r="E138" s="46">
        <v>1.64</v>
      </c>
      <c r="F138" s="45" t="s">
        <v>297</v>
      </c>
    </row>
    <row r="139" spans="1:6" x14ac:dyDescent="0.25">
      <c r="A139" s="48"/>
      <c r="B139" s="47" t="s">
        <v>151</v>
      </c>
      <c r="C139" s="45">
        <v>14</v>
      </c>
      <c r="D139" s="46">
        <v>-0.31</v>
      </c>
      <c r="E139" s="46">
        <v>1.61</v>
      </c>
      <c r="F139" s="45" t="s">
        <v>297</v>
      </c>
    </row>
    <row r="140" spans="1:6" x14ac:dyDescent="0.25">
      <c r="A140" s="48"/>
      <c r="B140" s="47" t="s">
        <v>151</v>
      </c>
      <c r="C140" s="45">
        <v>16</v>
      </c>
      <c r="D140" s="46">
        <v>-0.49</v>
      </c>
      <c r="E140" s="46">
        <v>1.42</v>
      </c>
      <c r="F140" s="45" t="s">
        <v>297</v>
      </c>
    </row>
    <row r="141" spans="1:6" x14ac:dyDescent="0.25">
      <c r="A141" s="48"/>
      <c r="B141" s="47" t="s">
        <v>151</v>
      </c>
      <c r="C141" s="45">
        <v>18</v>
      </c>
      <c r="D141" s="46">
        <v>0.48</v>
      </c>
      <c r="E141" s="46">
        <v>2.79</v>
      </c>
      <c r="F141" s="45" t="s">
        <v>296</v>
      </c>
    </row>
    <row r="142" spans="1:6" x14ac:dyDescent="0.25">
      <c r="A142" s="48"/>
      <c r="B142" s="47" t="s">
        <v>151</v>
      </c>
      <c r="C142" s="45">
        <v>19</v>
      </c>
      <c r="D142" s="46">
        <v>0.45</v>
      </c>
      <c r="E142" s="46">
        <v>2.74</v>
      </c>
      <c r="F142" s="45" t="s">
        <v>296</v>
      </c>
    </row>
    <row r="143" spans="1:6" x14ac:dyDescent="0.25">
      <c r="A143" s="48"/>
      <c r="B143" s="47" t="s">
        <v>151</v>
      </c>
      <c r="C143" s="45">
        <v>20</v>
      </c>
      <c r="D143" s="46">
        <v>0.84</v>
      </c>
      <c r="E143" s="46">
        <v>3.58</v>
      </c>
      <c r="F143" s="45" t="s">
        <v>296</v>
      </c>
    </row>
    <row r="144" spans="1:6" x14ac:dyDescent="0.25">
      <c r="A144" s="48"/>
      <c r="B144" s="47" t="s">
        <v>151</v>
      </c>
      <c r="C144" s="45">
        <v>22</v>
      </c>
      <c r="D144" s="46">
        <v>-0.24</v>
      </c>
      <c r="E144" s="46">
        <v>1.7</v>
      </c>
      <c r="F144" s="45" t="s">
        <v>297</v>
      </c>
    </row>
    <row r="145" spans="1:6" x14ac:dyDescent="0.25">
      <c r="A145" s="48"/>
      <c r="B145" s="47" t="s">
        <v>151</v>
      </c>
      <c r="C145" s="45">
        <v>24</v>
      </c>
      <c r="D145" s="46">
        <v>0.39</v>
      </c>
      <c r="E145" s="46">
        <v>2.62</v>
      </c>
      <c r="F145" s="45" t="s">
        <v>296</v>
      </c>
    </row>
    <row r="147" spans="1:6" x14ac:dyDescent="0.25">
      <c r="A147" s="37" t="s">
        <v>188</v>
      </c>
      <c r="B147" s="34" t="s">
        <v>189</v>
      </c>
      <c r="C147" s="32">
        <v>7</v>
      </c>
      <c r="D147" s="33">
        <v>0.203225886203099</v>
      </c>
      <c r="E147" s="33">
        <f>(2^D147)*2</f>
        <v>2.3025394685294187</v>
      </c>
      <c r="F147" s="32" t="str">
        <f>IF(E147&gt;2,"gain", "loss")</f>
        <v>gain</v>
      </c>
    </row>
    <row r="148" spans="1:6" x14ac:dyDescent="0.25">
      <c r="A148" s="37"/>
      <c r="B148" s="34" t="s">
        <v>189</v>
      </c>
      <c r="C148" s="32">
        <v>12</v>
      </c>
      <c r="D148" s="33">
        <v>-0.34117411379690099</v>
      </c>
      <c r="E148" s="33">
        <f>(2^D148)*2</f>
        <v>1.5787972224117572</v>
      </c>
      <c r="F148" s="32" t="str">
        <f>IF(E148&gt;2,"gain", "loss")</f>
        <v>loss</v>
      </c>
    </row>
    <row r="149" spans="1:6" x14ac:dyDescent="0.25">
      <c r="A149" s="37"/>
      <c r="B149" s="34" t="s">
        <v>189</v>
      </c>
      <c r="C149" s="32">
        <v>18</v>
      </c>
      <c r="D149" s="33">
        <v>0.20292588620309901</v>
      </c>
      <c r="E149" s="33">
        <f>(2^D149)*2</f>
        <v>2.3020607186855377</v>
      </c>
      <c r="F149" s="32" t="str">
        <f>IF(E149&gt;2,"gain", "loss")</f>
        <v>gain</v>
      </c>
    </row>
    <row r="150" spans="1:6" x14ac:dyDescent="0.25">
      <c r="A150" s="37"/>
      <c r="B150" s="34" t="s">
        <v>189</v>
      </c>
      <c r="C150" s="32">
        <v>19</v>
      </c>
      <c r="D150" s="33">
        <v>0.24172588620309901</v>
      </c>
      <c r="E150" s="33">
        <f>(2^D150)*2</f>
        <v>2.3648126405477465</v>
      </c>
      <c r="F150" s="32" t="str">
        <f>IF(E150&gt;2,"gain", "loss")</f>
        <v>gain</v>
      </c>
    </row>
    <row r="151" spans="1:6" x14ac:dyDescent="0.25">
      <c r="A151" s="37"/>
      <c r="B151" s="34" t="s">
        <v>189</v>
      </c>
      <c r="C151" s="32">
        <v>21</v>
      </c>
      <c r="D151" s="33">
        <v>0.170725886203099</v>
      </c>
      <c r="E151" s="33">
        <f>(2^D151)*2</f>
        <v>2.2512493915371685</v>
      </c>
      <c r="F151" s="32" t="str">
        <f>IF(E151&gt;2,"gain", "loss")</f>
        <v>gain</v>
      </c>
    </row>
    <row r="152" spans="1:6" x14ac:dyDescent="0.25">
      <c r="A152" s="37"/>
    </row>
    <row r="153" spans="1:6" x14ac:dyDescent="0.25">
      <c r="A153" s="37" t="s">
        <v>190</v>
      </c>
      <c r="B153" s="34" t="s">
        <v>191</v>
      </c>
      <c r="C153" s="32" t="s">
        <v>295</v>
      </c>
      <c r="D153" s="33">
        <v>-8.8969580457154598E-2</v>
      </c>
      <c r="E153" s="33">
        <f>(2^D153)*2</f>
        <v>1.8803880529967119</v>
      </c>
      <c r="F153" s="32" t="str">
        <f>IF(E153&gt;2,"gain", "loss")</f>
        <v>loss</v>
      </c>
    </row>
    <row r="154" spans="1:6" x14ac:dyDescent="0.25">
      <c r="A154" s="37"/>
    </row>
    <row r="155" spans="1:6" x14ac:dyDescent="0.25">
      <c r="A155" s="37" t="s">
        <v>192</v>
      </c>
      <c r="B155" s="34" t="s">
        <v>193</v>
      </c>
      <c r="C155" s="32">
        <v>7</v>
      </c>
      <c r="D155" s="33">
        <v>0.12828503947793801</v>
      </c>
      <c r="E155" s="33">
        <f>(2^D155)*2</f>
        <v>2.1859873304785817</v>
      </c>
      <c r="F155" s="32" t="str">
        <f>IF(E155&gt;2,"gain", "loss")</f>
        <v>gain</v>
      </c>
    </row>
    <row r="156" spans="1:6" x14ac:dyDescent="0.25">
      <c r="A156" s="37"/>
      <c r="B156" s="34" t="s">
        <v>193</v>
      </c>
      <c r="C156" s="32">
        <v>19</v>
      </c>
      <c r="D156" s="33">
        <v>0.20558503947793799</v>
      </c>
      <c r="E156" s="33">
        <f>(2^D156)*2</f>
        <v>2.3063077543722708</v>
      </c>
      <c r="F156" s="32" t="str">
        <f>IF(E156&gt;2,"gain", "loss")</f>
        <v>gain</v>
      </c>
    </row>
    <row r="157" spans="1:6" x14ac:dyDescent="0.25">
      <c r="A157" s="37"/>
    </row>
    <row r="158" spans="1:6" x14ac:dyDescent="0.25">
      <c r="A158" s="37" t="s">
        <v>196</v>
      </c>
      <c r="B158" s="34" t="s">
        <v>197</v>
      </c>
      <c r="C158" s="32">
        <v>8</v>
      </c>
      <c r="D158" s="33">
        <v>-0.25114942246439098</v>
      </c>
      <c r="E158" s="33">
        <f>(2^D158)*2</f>
        <v>1.6804534479320079</v>
      </c>
      <c r="F158" s="32" t="str">
        <f>IF(E158&gt;2,"gain", "loss")</f>
        <v>loss</v>
      </c>
    </row>
    <row r="159" spans="1:6" x14ac:dyDescent="0.25">
      <c r="A159" s="37"/>
      <c r="B159" s="34" t="s">
        <v>197</v>
      </c>
      <c r="C159" s="32">
        <v>13</v>
      </c>
      <c r="D159" s="33">
        <v>-0.24084942246439101</v>
      </c>
      <c r="E159" s="33">
        <f>(2^D159)*2</f>
        <v>1.6924938336159174</v>
      </c>
      <c r="F159" s="32" t="str">
        <f>IF(E159&gt;2,"gain", "loss")</f>
        <v>loss</v>
      </c>
    </row>
    <row r="160" spans="1:6" x14ac:dyDescent="0.25">
      <c r="A160" s="37"/>
    </row>
    <row r="161" spans="1:6" x14ac:dyDescent="0.25">
      <c r="A161" s="37" t="s">
        <v>200</v>
      </c>
      <c r="B161" s="34" t="s">
        <v>201</v>
      </c>
      <c r="C161" s="32">
        <v>14</v>
      </c>
      <c r="D161" s="33">
        <v>0.129968858879383</v>
      </c>
      <c r="E161" s="33">
        <f>(2^D161)*2</f>
        <v>2.1885401615406899</v>
      </c>
      <c r="F161" s="32" t="str">
        <f>IF(E161&gt;2,"gain", "loss")</f>
        <v>gain</v>
      </c>
    </row>
    <row r="162" spans="1:6" x14ac:dyDescent="0.25">
      <c r="A162" s="37"/>
    </row>
    <row r="163" spans="1:6" x14ac:dyDescent="0.25">
      <c r="A163" s="37" t="s">
        <v>209</v>
      </c>
      <c r="B163" s="34" t="s">
        <v>210</v>
      </c>
      <c r="C163" s="32" t="s">
        <v>295</v>
      </c>
      <c r="D163" s="33">
        <v>-3.5736209254260999E-2</v>
      </c>
      <c r="E163" s="33">
        <f>(2^D163)*2</f>
        <v>1.9510676349879845</v>
      </c>
      <c r="F163" s="32" t="str">
        <f>IF(E163&gt;2,"gain", "loss")</f>
        <v>loss</v>
      </c>
    </row>
    <row r="164" spans="1:6" x14ac:dyDescent="0.25">
      <c r="A164" s="37"/>
    </row>
    <row r="165" spans="1:6" x14ac:dyDescent="0.25">
      <c r="A165" s="37" t="s">
        <v>211</v>
      </c>
      <c r="B165" s="34" t="s">
        <v>212</v>
      </c>
      <c r="C165" s="32">
        <v>13</v>
      </c>
      <c r="D165" s="33">
        <v>0.209725472710179</v>
      </c>
      <c r="E165" s="33">
        <f>(2^D165)*2</f>
        <v>2.3129362023522058</v>
      </c>
      <c r="F165" s="32" t="str">
        <f>IF(E165&gt;2,"gain", "loss")</f>
        <v>gain</v>
      </c>
    </row>
    <row r="166" spans="1:6" x14ac:dyDescent="0.25">
      <c r="A166" s="37"/>
    </row>
    <row r="167" spans="1:6" x14ac:dyDescent="0.25">
      <c r="A167" s="37" t="s">
        <v>215</v>
      </c>
      <c r="B167" s="34" t="s">
        <v>216</v>
      </c>
      <c r="C167" s="32">
        <v>22</v>
      </c>
      <c r="D167" s="33">
        <v>-7.7285099859698794E-2</v>
      </c>
      <c r="E167" s="33">
        <f>(2^D167)*2</f>
        <v>1.895679276373043</v>
      </c>
      <c r="F167" s="32" t="str">
        <f>IF(E167&gt;2,"gain", "loss")</f>
        <v>loss</v>
      </c>
    </row>
    <row r="168" spans="1:6" x14ac:dyDescent="0.25">
      <c r="A168" s="37"/>
    </row>
    <row r="169" spans="1:6" x14ac:dyDescent="0.25">
      <c r="A169" s="37" t="s">
        <v>223</v>
      </c>
      <c r="B169" s="34" t="s">
        <v>224</v>
      </c>
      <c r="C169" s="32">
        <v>16</v>
      </c>
      <c r="D169" s="33">
        <v>-0.32231577983847098</v>
      </c>
      <c r="E169" s="33">
        <f>(2^D169)*2</f>
        <v>1.5995701013950603</v>
      </c>
      <c r="F169" s="32" t="str">
        <f>IF(E169&gt;2,"gain", "loss")</f>
        <v>loss</v>
      </c>
    </row>
    <row r="170" spans="1:6" x14ac:dyDescent="0.25">
      <c r="A170" s="37"/>
      <c r="B170" s="34" t="s">
        <v>224</v>
      </c>
      <c r="C170" s="32" t="s">
        <v>295</v>
      </c>
      <c r="D170" s="33">
        <v>-0.25201577983847101</v>
      </c>
      <c r="E170" s="33">
        <f>(2^D170)*2</f>
        <v>1.6794446164415504</v>
      </c>
      <c r="F170" s="32" t="str">
        <f>IF(E170&gt;2,"gain", "loss")</f>
        <v>loss</v>
      </c>
    </row>
    <row r="171" spans="1:6" x14ac:dyDescent="0.25">
      <c r="A171" s="37"/>
    </row>
    <row r="172" spans="1:6" x14ac:dyDescent="0.25">
      <c r="A172" s="37" t="s">
        <v>240</v>
      </c>
      <c r="B172" s="34" t="s">
        <v>241</v>
      </c>
      <c r="C172" s="32">
        <v>3</v>
      </c>
      <c r="D172" s="33">
        <v>-0.35288123184187398</v>
      </c>
      <c r="E172" s="33">
        <f>(2^D172)*2</f>
        <v>1.5660375093871028</v>
      </c>
      <c r="F172" s="32" t="str">
        <f>IF(E172&gt;2,"gain", "loss")</f>
        <v>loss</v>
      </c>
    </row>
    <row r="173" spans="1:6" x14ac:dyDescent="0.25">
      <c r="A173" s="37"/>
      <c r="B173" s="34" t="s">
        <v>241</v>
      </c>
      <c r="C173" s="32">
        <v>4</v>
      </c>
      <c r="D173" s="33">
        <v>-0.32878123184187402</v>
      </c>
      <c r="E173" s="33">
        <f>(2^D173)*2</f>
        <v>1.5924176511252144</v>
      </c>
      <c r="F173" s="32" t="str">
        <f>IF(E173&gt;2,"gain", "loss")</f>
        <v>loss</v>
      </c>
    </row>
    <row r="174" spans="1:6" x14ac:dyDescent="0.25">
      <c r="A174" s="37"/>
      <c r="B174" s="34" t="s">
        <v>241</v>
      </c>
      <c r="C174" s="32">
        <v>8</v>
      </c>
      <c r="D174" s="33">
        <v>-0.35328123184187399</v>
      </c>
      <c r="E174" s="33">
        <f>(2^D174)*2</f>
        <v>1.5656033717804223</v>
      </c>
      <c r="F174" s="32" t="str">
        <f>IF(E174&gt;2,"gain", "loss")</f>
        <v>loss</v>
      </c>
    </row>
    <row r="175" spans="1:6" x14ac:dyDescent="0.25">
      <c r="A175" s="37"/>
      <c r="B175" s="34" t="s">
        <v>241</v>
      </c>
      <c r="C175" s="32">
        <v>10</v>
      </c>
      <c r="D175" s="33">
        <v>-0.34888123184187397</v>
      </c>
      <c r="E175" s="33">
        <f>(2^D175)*2</f>
        <v>1.5703855121505994</v>
      </c>
      <c r="F175" s="32" t="str">
        <f>IF(E175&gt;2,"gain", "loss")</f>
        <v>loss</v>
      </c>
    </row>
    <row r="176" spans="1:6" x14ac:dyDescent="0.25">
      <c r="A176" s="37"/>
      <c r="B176" s="34" t="s">
        <v>241</v>
      </c>
      <c r="C176" s="32">
        <v>12</v>
      </c>
      <c r="D176" s="33">
        <v>-0.32428123184187402</v>
      </c>
      <c r="E176" s="33">
        <f>(2^D176)*2</f>
        <v>1.5973924147626604</v>
      </c>
      <c r="F176" s="32" t="str">
        <f>IF(E176&gt;2,"gain", "loss")</f>
        <v>loss</v>
      </c>
    </row>
    <row r="177" spans="1:6" x14ac:dyDescent="0.25">
      <c r="A177" s="37"/>
      <c r="B177" s="34" t="s">
        <v>241</v>
      </c>
      <c r="C177" s="32">
        <v>16</v>
      </c>
      <c r="D177" s="33">
        <v>-0.33678123184187397</v>
      </c>
      <c r="E177" s="33">
        <f>(2^D177)*2</f>
        <v>1.5836118501126959</v>
      </c>
      <c r="F177" s="32" t="str">
        <f>IF(E177&gt;2,"gain", "loss")</f>
        <v>loss</v>
      </c>
    </row>
    <row r="178" spans="1:6" x14ac:dyDescent="0.25">
      <c r="A178" s="44"/>
      <c r="B178" s="34" t="s">
        <v>241</v>
      </c>
      <c r="C178" s="32">
        <v>22</v>
      </c>
      <c r="D178" s="33">
        <v>-0.332481231841874</v>
      </c>
      <c r="E178" s="33">
        <f>(2^D178)*2</f>
        <v>1.5883388983573525</v>
      </c>
      <c r="F178" s="32" t="str">
        <f>IF(E178&gt;2,"gain", "loss")</f>
        <v>loss</v>
      </c>
    </row>
    <row r="179" spans="1:6" x14ac:dyDescent="0.25">
      <c r="A179" s="37"/>
      <c r="B179" s="34" t="s">
        <v>241</v>
      </c>
      <c r="C179" s="32" t="s">
        <v>295</v>
      </c>
      <c r="D179" s="33">
        <v>-0.356681231841874</v>
      </c>
      <c r="E179" s="33">
        <f>(2^D179)*2</f>
        <v>1.5619180579621359</v>
      </c>
      <c r="F179" s="32" t="str">
        <f>IF(E179&gt;2,"gain", "loss")</f>
        <v>loss</v>
      </c>
    </row>
    <row r="180" spans="1:6" x14ac:dyDescent="0.25">
      <c r="A180" s="44"/>
    </row>
    <row r="181" spans="1:6" x14ac:dyDescent="0.25">
      <c r="A181" s="37" t="s">
        <v>242</v>
      </c>
      <c r="B181" s="34" t="s">
        <v>243</v>
      </c>
      <c r="C181" s="32">
        <v>8</v>
      </c>
      <c r="D181" s="43">
        <v>-0.133491359100566</v>
      </c>
      <c r="E181" s="33">
        <f>(2^D181)*2</f>
        <v>1.8232452567995387</v>
      </c>
      <c r="F181" s="32" t="str">
        <f>IF(E181&gt;2,"gain", "loss")</f>
        <v>loss</v>
      </c>
    </row>
    <row r="182" spans="1:6" x14ac:dyDescent="0.25">
      <c r="A182" s="37"/>
      <c r="B182" s="34" t="s">
        <v>243</v>
      </c>
      <c r="C182" s="32">
        <v>16</v>
      </c>
      <c r="D182" s="33">
        <v>-0.32899135910056598</v>
      </c>
      <c r="E182" s="33">
        <f>(2^D182)*2</f>
        <v>1.5921857337902456</v>
      </c>
      <c r="F182" s="32" t="str">
        <f>IF(E182&gt;2,"gain", "loss")</f>
        <v>loss</v>
      </c>
    </row>
    <row r="183" spans="1:6" x14ac:dyDescent="0.25">
      <c r="A183" s="37"/>
    </row>
    <row r="184" spans="1:6" x14ac:dyDescent="0.25">
      <c r="A184" s="37" t="s">
        <v>246</v>
      </c>
      <c r="B184" s="34" t="s">
        <v>247</v>
      </c>
      <c r="C184" s="32">
        <v>20</v>
      </c>
      <c r="D184" s="33">
        <v>0.16137266530436001</v>
      </c>
      <c r="E184" s="33">
        <f>(2^D184)*2</f>
        <v>2.2367013939141529</v>
      </c>
      <c r="F184" s="32" t="str">
        <f>IF(E184&gt;2,"gain", "loss")</f>
        <v>gain</v>
      </c>
    </row>
    <row r="185" spans="1:6" x14ac:dyDescent="0.25">
      <c r="A185" s="37"/>
    </row>
    <row r="186" spans="1:6" x14ac:dyDescent="0.25">
      <c r="A186" s="37" t="s">
        <v>248</v>
      </c>
      <c r="B186" s="34" t="s">
        <v>249</v>
      </c>
      <c r="C186" s="32">
        <v>4</v>
      </c>
      <c r="D186" s="33">
        <v>-6.8706409211623007E-2</v>
      </c>
      <c r="E186" s="33">
        <f>(2^D186)*2</f>
        <v>1.9069851256682158</v>
      </c>
      <c r="F186" s="32" t="str">
        <f>IF(E186&gt;2,"gain", "loss")</f>
        <v>loss</v>
      </c>
    </row>
    <row r="187" spans="1:6" x14ac:dyDescent="0.25">
      <c r="A187" s="37"/>
      <c r="B187" s="34" t="s">
        <v>249</v>
      </c>
      <c r="C187" s="32">
        <v>16</v>
      </c>
      <c r="D187" s="33">
        <v>-4.2306409211623E-2</v>
      </c>
      <c r="E187" s="33">
        <f>(2^D187)*2</f>
        <v>1.9422024493433256</v>
      </c>
      <c r="F187" s="32" t="str">
        <f>IF(E187&gt;2,"gain", "loss")</f>
        <v>loss</v>
      </c>
    </row>
    <row r="188" spans="1:6" x14ac:dyDescent="0.25">
      <c r="A188" s="37"/>
    </row>
    <row r="189" spans="1:6" x14ac:dyDescent="0.25">
      <c r="A189" s="37" t="s">
        <v>250</v>
      </c>
      <c r="B189" s="34" t="s">
        <v>251</v>
      </c>
      <c r="C189" s="32">
        <v>22</v>
      </c>
      <c r="D189" s="33">
        <v>-0.155563434494568</v>
      </c>
      <c r="E189" s="33">
        <f>(2^D189)*2</f>
        <v>1.7955633640577515</v>
      </c>
      <c r="F189" s="32" t="str">
        <f>IF(E189&gt;2,"gain", "loss")</f>
        <v>loss</v>
      </c>
    </row>
    <row r="190" spans="1:6" x14ac:dyDescent="0.25">
      <c r="A190" s="37"/>
    </row>
    <row r="191" spans="1:6" x14ac:dyDescent="0.25">
      <c r="A191" s="37" t="s">
        <v>252</v>
      </c>
      <c r="B191" s="34" t="s">
        <v>253</v>
      </c>
      <c r="C191" s="32">
        <v>16</v>
      </c>
      <c r="D191" s="33">
        <v>-0.18228210255767899</v>
      </c>
      <c r="E191" s="33">
        <f>(2^D191)*2</f>
        <v>1.7626156227370786</v>
      </c>
      <c r="F191" s="32" t="str">
        <f>IF(E191&gt;2,"gain", "loss")</f>
        <v>loss</v>
      </c>
    </row>
    <row r="192" spans="1:6" x14ac:dyDescent="0.25">
      <c r="A192" s="37"/>
    </row>
    <row r="193" spans="1:6" x14ac:dyDescent="0.25">
      <c r="A193" s="42" t="s">
        <v>258</v>
      </c>
      <c r="B193" s="34" t="s">
        <v>259</v>
      </c>
      <c r="C193" s="32">
        <v>19</v>
      </c>
      <c r="D193" s="33">
        <v>0.13328909487145099</v>
      </c>
      <c r="E193" s="33">
        <f>(2^D193)*2</f>
        <v>2.1935826948534256</v>
      </c>
      <c r="F193" s="32" t="str">
        <f>IF(E193&gt;2,"gain", "loss")</f>
        <v>gain</v>
      </c>
    </row>
    <row r="194" spans="1:6" x14ac:dyDescent="0.25">
      <c r="A194" s="37"/>
    </row>
    <row r="195" spans="1:6" x14ac:dyDescent="0.25">
      <c r="A195" s="42" t="s">
        <v>268</v>
      </c>
      <c r="B195" s="34" t="s">
        <v>269</v>
      </c>
      <c r="C195" s="32" t="s">
        <v>295</v>
      </c>
      <c r="D195" s="33">
        <v>-0.12313678542218</v>
      </c>
      <c r="E195" s="33">
        <f>(2^D195)*2</f>
        <v>1.8363782048681216</v>
      </c>
      <c r="F195" s="32" t="str">
        <f>IF(E195&gt;2,"gain", "loss")</f>
        <v>loss</v>
      </c>
    </row>
    <row r="196" spans="1:6" x14ac:dyDescent="0.25">
      <c r="A196" s="37"/>
    </row>
    <row r="197" spans="1:6" x14ac:dyDescent="0.25">
      <c r="A197" s="42" t="s">
        <v>272</v>
      </c>
      <c r="B197" s="34" t="s">
        <v>273</v>
      </c>
      <c r="C197" s="32">
        <v>7</v>
      </c>
      <c r="D197" s="33">
        <v>0.15815785066163701</v>
      </c>
      <c r="E197" s="33">
        <f>(2^D197)*2</f>
        <v>2.2317228124339539</v>
      </c>
      <c r="F197" s="32" t="str">
        <f>IF(E197&gt;2,"gain", "loss")</f>
        <v>gain</v>
      </c>
    </row>
    <row r="198" spans="1:6" ht="16.5" thickBot="1" x14ac:dyDescent="0.3">
      <c r="A198" s="41"/>
      <c r="B198" s="40" t="s">
        <v>273</v>
      </c>
      <c r="C198" s="38">
        <v>16</v>
      </c>
      <c r="D198" s="39">
        <v>-0.396642149338363</v>
      </c>
      <c r="E198" s="39">
        <f>(2^D198)*2</f>
        <v>1.5192484823026637</v>
      </c>
      <c r="F198" s="38" t="str">
        <f>IF(E198&gt;2,"gain", "loss")</f>
        <v>loss</v>
      </c>
    </row>
    <row r="199" spans="1:6" x14ac:dyDescent="0.25">
      <c r="A199" s="37"/>
    </row>
    <row r="200" spans="1:6" x14ac:dyDescent="0.25">
      <c r="A200" s="36" t="s">
        <v>294</v>
      </c>
    </row>
    <row r="201" spans="1:6" x14ac:dyDescent="0.25">
      <c r="A201" s="36" t="s">
        <v>293</v>
      </c>
    </row>
    <row r="202" spans="1:6" x14ac:dyDescent="0.25">
      <c r="A202" s="36"/>
    </row>
  </sheetData>
  <conditionalFormatting sqref="D181">
    <cfRule type="cellIs" dxfId="2" priority="1" stopIfTrue="1" operator="lessThan">
      <formula>-0.15</formula>
    </cfRule>
    <cfRule type="cellIs" dxfId="1" priority="2" stopIfTrue="1" operator="greaterThan">
      <formula>0.15</formula>
    </cfRule>
  </conditionalFormatting>
  <pageMargins left="0.75" right="0.75" top="1" bottom="1" header="0.5" footer="0.5"/>
  <pageSetup scale="7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31"/>
  <sheetViews>
    <sheetView workbookViewId="0"/>
  </sheetViews>
  <sheetFormatPr defaultColWidth="10.875" defaultRowHeight="12.75" x14ac:dyDescent="0.2"/>
  <cols>
    <col min="1" max="1" width="20.5" style="63" customWidth="1"/>
    <col min="2" max="2" width="10.875" style="63"/>
    <col min="3" max="3" width="14" style="63" customWidth="1"/>
    <col min="4" max="4" width="10.875" style="62"/>
    <col min="5" max="16384" width="10.875" style="17"/>
  </cols>
  <sheetData>
    <row r="1" spans="1:9" s="77" customFormat="1" x14ac:dyDescent="0.2">
      <c r="A1" s="79" t="s">
        <v>339</v>
      </c>
      <c r="B1" s="79"/>
      <c r="C1" s="79"/>
      <c r="D1" s="78"/>
    </row>
    <row r="3" spans="1:9" ht="13.5" thickBot="1" x14ac:dyDescent="0.25">
      <c r="A3" s="76" t="s">
        <v>338</v>
      </c>
      <c r="B3" s="76" t="s">
        <v>306</v>
      </c>
      <c r="C3" s="75" t="s">
        <v>337</v>
      </c>
      <c r="D3" s="74" t="s">
        <v>336</v>
      </c>
    </row>
    <row r="4" spans="1:9" ht="15" x14ac:dyDescent="0.2">
      <c r="A4" s="63" t="s">
        <v>335</v>
      </c>
      <c r="B4" s="63" t="s">
        <v>297</v>
      </c>
      <c r="C4" s="69">
        <v>4</v>
      </c>
      <c r="D4" s="68">
        <f>C4/94*100</f>
        <v>4.2553191489361701</v>
      </c>
      <c r="F4" s="73"/>
      <c r="G4" s="73"/>
      <c r="H4" s="73"/>
      <c r="I4" s="72"/>
    </row>
    <row r="5" spans="1:9" ht="15" x14ac:dyDescent="0.2">
      <c r="A5" s="63" t="s">
        <v>334</v>
      </c>
      <c r="B5" s="63" t="s">
        <v>296</v>
      </c>
      <c r="C5" s="69">
        <v>41</v>
      </c>
      <c r="D5" s="68">
        <f>C5/94*100</f>
        <v>43.61702127659575</v>
      </c>
      <c r="F5" s="73"/>
      <c r="G5" s="73"/>
      <c r="H5" s="73"/>
      <c r="I5" s="72"/>
    </row>
    <row r="6" spans="1:9" ht="15" x14ac:dyDescent="0.2">
      <c r="A6" s="63" t="s">
        <v>333</v>
      </c>
      <c r="B6" s="63" t="s">
        <v>296</v>
      </c>
      <c r="C6" s="69">
        <v>12</v>
      </c>
      <c r="D6" s="68">
        <f>C6/94*100</f>
        <v>12.76595744680851</v>
      </c>
      <c r="F6" s="73"/>
      <c r="G6" s="73"/>
      <c r="H6" s="73"/>
      <c r="I6" s="72"/>
    </row>
    <row r="7" spans="1:9" ht="15" x14ac:dyDescent="0.2">
      <c r="A7" s="63" t="s">
        <v>332</v>
      </c>
      <c r="B7" s="63" t="s">
        <v>297</v>
      </c>
      <c r="C7" s="69">
        <v>1</v>
      </c>
      <c r="D7" s="68">
        <f>C7/94*100</f>
        <v>1.0638297872340425</v>
      </c>
      <c r="F7" s="73"/>
      <c r="G7" s="73"/>
      <c r="H7" s="73"/>
      <c r="I7" s="72"/>
    </row>
    <row r="8" spans="1:9" ht="15" x14ac:dyDescent="0.2">
      <c r="A8" s="63" t="s">
        <v>331</v>
      </c>
      <c r="B8" s="63" t="s">
        <v>296</v>
      </c>
      <c r="C8" s="69">
        <v>2</v>
      </c>
      <c r="D8" s="68">
        <f>C8/94*100</f>
        <v>2.1276595744680851</v>
      </c>
      <c r="F8" s="73"/>
      <c r="G8" s="73"/>
      <c r="H8" s="73"/>
      <c r="I8" s="72"/>
    </row>
    <row r="9" spans="1:9" ht="15" x14ac:dyDescent="0.2">
      <c r="A9" s="63" t="s">
        <v>330</v>
      </c>
      <c r="B9" s="63" t="s">
        <v>296</v>
      </c>
      <c r="C9" s="69">
        <v>1</v>
      </c>
      <c r="D9" s="68">
        <f>C9/94*100</f>
        <v>1.0638297872340425</v>
      </c>
      <c r="F9" s="73"/>
      <c r="G9" s="73"/>
      <c r="H9" s="73"/>
      <c r="I9" s="72"/>
    </row>
    <row r="10" spans="1:9" ht="15" x14ac:dyDescent="0.2">
      <c r="A10" s="63" t="s">
        <v>329</v>
      </c>
      <c r="B10" s="63" t="s">
        <v>297</v>
      </c>
      <c r="C10" s="69">
        <v>1</v>
      </c>
      <c r="D10" s="68">
        <f>C10/94*100</f>
        <v>1.0638297872340425</v>
      </c>
      <c r="F10" s="73"/>
      <c r="G10" s="73"/>
      <c r="H10" s="73"/>
      <c r="I10" s="72"/>
    </row>
    <row r="11" spans="1:9" ht="15" x14ac:dyDescent="0.2">
      <c r="A11" s="63" t="s">
        <v>328</v>
      </c>
      <c r="B11" s="63" t="s">
        <v>296</v>
      </c>
      <c r="C11" s="69">
        <v>41</v>
      </c>
      <c r="D11" s="68">
        <f>C11/94*100</f>
        <v>43.61702127659575</v>
      </c>
      <c r="F11" s="73"/>
      <c r="G11" s="73"/>
      <c r="H11" s="73"/>
      <c r="I11" s="72"/>
    </row>
    <row r="12" spans="1:9" ht="15" x14ac:dyDescent="0.2">
      <c r="A12" s="63" t="s">
        <v>327</v>
      </c>
      <c r="B12" s="63" t="s">
        <v>297</v>
      </c>
      <c r="C12" s="69">
        <v>1</v>
      </c>
      <c r="D12" s="68">
        <f>C12/94*100</f>
        <v>1.0638297872340425</v>
      </c>
      <c r="F12" s="73"/>
      <c r="G12" s="73"/>
      <c r="H12" s="73"/>
      <c r="I12" s="72"/>
    </row>
    <row r="13" spans="1:9" ht="15" x14ac:dyDescent="0.2">
      <c r="A13" s="63" t="s">
        <v>326</v>
      </c>
      <c r="B13" s="63" t="s">
        <v>296</v>
      </c>
      <c r="C13" s="69">
        <v>4</v>
      </c>
      <c r="D13" s="68">
        <f>C13/94*100</f>
        <v>4.2553191489361701</v>
      </c>
      <c r="F13" s="73"/>
      <c r="G13" s="73"/>
      <c r="H13" s="73"/>
      <c r="I13" s="72"/>
    </row>
    <row r="14" spans="1:9" ht="15" x14ac:dyDescent="0.2">
      <c r="A14" s="63" t="s">
        <v>325</v>
      </c>
      <c r="B14" s="63" t="s">
        <v>297</v>
      </c>
      <c r="C14" s="69">
        <v>2</v>
      </c>
      <c r="D14" s="68">
        <f>C14/94*100</f>
        <v>2.1276595744680851</v>
      </c>
      <c r="F14" s="73"/>
      <c r="G14" s="73"/>
      <c r="H14" s="73"/>
      <c r="I14" s="72"/>
    </row>
    <row r="15" spans="1:9" ht="15" x14ac:dyDescent="0.2">
      <c r="A15" s="63" t="s">
        <v>324</v>
      </c>
      <c r="B15" s="63" t="s">
        <v>298</v>
      </c>
      <c r="C15" s="69">
        <v>1</v>
      </c>
      <c r="D15" s="68">
        <f>C15/94*100</f>
        <v>1.0638297872340425</v>
      </c>
      <c r="F15" s="73"/>
      <c r="G15" s="73"/>
      <c r="H15" s="73"/>
      <c r="I15" s="72"/>
    </row>
    <row r="16" spans="1:9" ht="15" x14ac:dyDescent="0.2">
      <c r="A16" s="63" t="s">
        <v>323</v>
      </c>
      <c r="B16" s="63" t="s">
        <v>296</v>
      </c>
      <c r="C16" s="69">
        <v>1</v>
      </c>
      <c r="D16" s="68">
        <f>C16/94*100</f>
        <v>1.0638297872340425</v>
      </c>
      <c r="F16" s="73"/>
      <c r="G16" s="73"/>
      <c r="H16" s="73"/>
      <c r="I16" s="72"/>
    </row>
    <row r="17" spans="1:10" ht="15" x14ac:dyDescent="0.2">
      <c r="A17" s="63" t="s">
        <v>322</v>
      </c>
      <c r="B17" s="63" t="s">
        <v>297</v>
      </c>
      <c r="C17" s="69">
        <v>1</v>
      </c>
      <c r="D17" s="68">
        <f>C17/94*100</f>
        <v>1.0638297872340425</v>
      </c>
      <c r="F17" s="73"/>
      <c r="G17" s="73"/>
      <c r="H17" s="73"/>
      <c r="I17" s="72"/>
    </row>
    <row r="18" spans="1:10" ht="15" x14ac:dyDescent="0.2">
      <c r="A18" s="63" t="s">
        <v>321</v>
      </c>
      <c r="B18" s="63" t="s">
        <v>297</v>
      </c>
      <c r="C18" s="69">
        <v>1</v>
      </c>
      <c r="D18" s="68">
        <f>C18/94*100</f>
        <v>1.0638297872340425</v>
      </c>
      <c r="F18" s="73"/>
      <c r="G18" s="73"/>
      <c r="H18" s="73"/>
      <c r="I18" s="72"/>
    </row>
    <row r="19" spans="1:10" ht="15" x14ac:dyDescent="0.2">
      <c r="A19" s="63" t="s">
        <v>320</v>
      </c>
      <c r="B19" s="63" t="s">
        <v>297</v>
      </c>
      <c r="C19" s="69">
        <v>1</v>
      </c>
      <c r="D19" s="68">
        <f>C19/94*100</f>
        <v>1.0638297872340425</v>
      </c>
      <c r="F19" s="73"/>
      <c r="G19" s="73"/>
      <c r="H19" s="73"/>
      <c r="I19" s="72"/>
    </row>
    <row r="20" spans="1:10" ht="15" x14ac:dyDescent="0.2">
      <c r="A20" s="63" t="s">
        <v>319</v>
      </c>
      <c r="B20" s="63" t="s">
        <v>298</v>
      </c>
      <c r="C20" s="69">
        <v>1</v>
      </c>
      <c r="D20" s="68">
        <f>C20/94*100</f>
        <v>1.0638297872340425</v>
      </c>
      <c r="F20" s="73"/>
      <c r="G20" s="73"/>
      <c r="H20" s="73"/>
      <c r="I20" s="72"/>
    </row>
    <row r="21" spans="1:10" ht="15" x14ac:dyDescent="0.2">
      <c r="A21" s="63" t="s">
        <v>318</v>
      </c>
      <c r="B21" s="63" t="s">
        <v>296</v>
      </c>
      <c r="C21" s="69">
        <v>3</v>
      </c>
      <c r="D21" s="68">
        <f>C21/94*100</f>
        <v>3.1914893617021276</v>
      </c>
      <c r="F21" s="73"/>
      <c r="G21" s="73"/>
      <c r="H21" s="73"/>
      <c r="I21" s="72"/>
    </row>
    <row r="22" spans="1:10" ht="15" x14ac:dyDescent="0.2">
      <c r="A22" s="63" t="s">
        <v>318</v>
      </c>
      <c r="B22" s="63" t="s">
        <v>297</v>
      </c>
      <c r="C22" s="69">
        <v>19</v>
      </c>
      <c r="D22" s="68">
        <f>C22/94*100</f>
        <v>20.212765957446805</v>
      </c>
      <c r="F22" s="73"/>
      <c r="G22" s="73"/>
      <c r="H22" s="73"/>
      <c r="I22" s="72"/>
    </row>
    <row r="23" spans="1:10" ht="15" x14ac:dyDescent="0.2">
      <c r="A23" s="63" t="s">
        <v>317</v>
      </c>
      <c r="B23" s="63" t="s">
        <v>297</v>
      </c>
      <c r="C23" s="69">
        <v>6</v>
      </c>
      <c r="D23" s="68">
        <f>C23/94*100</f>
        <v>6.3829787234042552</v>
      </c>
      <c r="F23" s="73"/>
      <c r="G23" s="73"/>
      <c r="H23" s="73"/>
      <c r="I23" s="72"/>
    </row>
    <row r="24" spans="1:10" ht="15" x14ac:dyDescent="0.2">
      <c r="A24" s="63" t="s">
        <v>316</v>
      </c>
      <c r="B24" s="63" t="s">
        <v>296</v>
      </c>
      <c r="C24" s="69">
        <v>3</v>
      </c>
      <c r="D24" s="68">
        <f>C24/94*100</f>
        <v>3.1914893617021276</v>
      </c>
      <c r="F24" s="73"/>
      <c r="G24" s="73"/>
      <c r="H24" s="73"/>
      <c r="I24" s="72"/>
    </row>
    <row r="25" spans="1:10" ht="15" x14ac:dyDescent="0.2">
      <c r="A25" s="63" t="s">
        <v>315</v>
      </c>
      <c r="B25" s="63" t="s">
        <v>297</v>
      </c>
      <c r="C25" s="69">
        <v>1</v>
      </c>
      <c r="D25" s="68">
        <f>C25/94*100</f>
        <v>1.0638297872340425</v>
      </c>
      <c r="F25" s="73"/>
      <c r="G25" s="73"/>
      <c r="H25" s="73"/>
      <c r="I25" s="72"/>
    </row>
    <row r="26" spans="1:10" ht="15" x14ac:dyDescent="0.2">
      <c r="A26" s="63" t="s">
        <v>314</v>
      </c>
      <c r="B26" s="63" t="s">
        <v>296</v>
      </c>
      <c r="C26" s="69">
        <v>1</v>
      </c>
      <c r="D26" s="68">
        <f>C26/94*100</f>
        <v>1.0638297872340425</v>
      </c>
      <c r="F26" s="73"/>
      <c r="G26" s="73"/>
      <c r="H26" s="73"/>
      <c r="I26" s="72"/>
    </row>
    <row r="27" spans="1:10" ht="15" x14ac:dyDescent="0.2">
      <c r="A27" s="63" t="s">
        <v>313</v>
      </c>
      <c r="B27" s="63" t="s">
        <v>296</v>
      </c>
      <c r="C27" s="69">
        <v>1</v>
      </c>
      <c r="D27" s="68">
        <f>C27/94*100</f>
        <v>1.0638297872340425</v>
      </c>
      <c r="F27" s="73"/>
      <c r="G27" s="73"/>
      <c r="H27" s="73"/>
      <c r="I27" s="72"/>
    </row>
    <row r="28" spans="1:10" ht="15" x14ac:dyDescent="0.2">
      <c r="A28" s="63" t="s">
        <v>313</v>
      </c>
      <c r="B28" s="63" t="s">
        <v>297</v>
      </c>
      <c r="C28" s="69">
        <v>1</v>
      </c>
      <c r="D28" s="68">
        <f>C28/94*100</f>
        <v>1.0638297872340425</v>
      </c>
      <c r="F28" s="71"/>
      <c r="G28" s="71"/>
      <c r="H28" s="71"/>
      <c r="I28" s="70"/>
      <c r="J28" s="64"/>
    </row>
    <row r="29" spans="1:10" ht="15" x14ac:dyDescent="0.2">
      <c r="A29" s="63" t="s">
        <v>312</v>
      </c>
      <c r="B29" s="63" t="s">
        <v>296</v>
      </c>
      <c r="C29" s="69">
        <v>2</v>
      </c>
      <c r="D29" s="68">
        <f>C29/94*100</f>
        <v>2.1276595744680851</v>
      </c>
      <c r="F29" s="71"/>
      <c r="G29" s="71"/>
      <c r="H29" s="71"/>
      <c r="I29" s="70"/>
      <c r="J29" s="64"/>
    </row>
    <row r="30" spans="1:10" x14ac:dyDescent="0.2">
      <c r="A30" s="63" t="s">
        <v>311</v>
      </c>
      <c r="B30" s="63" t="s">
        <v>297</v>
      </c>
      <c r="C30" s="69">
        <v>2</v>
      </c>
      <c r="D30" s="68">
        <f>C30/94*100</f>
        <v>2.1276595744680851</v>
      </c>
      <c r="F30" s="64"/>
      <c r="G30" s="64"/>
      <c r="H30" s="64"/>
      <c r="I30" s="64"/>
      <c r="J30" s="64"/>
    </row>
    <row r="31" spans="1:10" ht="13.5" thickBot="1" x14ac:dyDescent="0.25">
      <c r="A31" s="67" t="s">
        <v>311</v>
      </c>
      <c r="B31" s="67" t="s">
        <v>296</v>
      </c>
      <c r="C31" s="66">
        <v>1</v>
      </c>
      <c r="D31" s="65">
        <f>C31/94*100</f>
        <v>1.0638297872340425</v>
      </c>
      <c r="F31" s="64"/>
      <c r="G31" s="64"/>
      <c r="H31" s="64"/>
      <c r="I31" s="64"/>
      <c r="J31" s="64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102"/>
  <sheetViews>
    <sheetView topLeftCell="A80" workbookViewId="0">
      <selection activeCell="C94" sqref="C94"/>
    </sheetView>
  </sheetViews>
  <sheetFormatPr defaultColWidth="11" defaultRowHeight="15.75" x14ac:dyDescent="0.25"/>
  <cols>
    <col min="2" max="2" width="16.875" customWidth="1"/>
  </cols>
  <sheetData>
    <row r="1" spans="1:4" x14ac:dyDescent="0.25">
      <c r="A1" s="85" t="s">
        <v>343</v>
      </c>
      <c r="B1" s="81"/>
      <c r="C1" s="81"/>
      <c r="D1" s="81"/>
    </row>
    <row r="2" spans="1:4" x14ac:dyDescent="0.25">
      <c r="A2" s="69"/>
      <c r="B2" s="69"/>
      <c r="C2" s="69"/>
      <c r="D2" s="69"/>
    </row>
    <row r="3" spans="1:4" ht="16.5" thickBot="1" x14ac:dyDescent="0.3">
      <c r="A3" s="75" t="s">
        <v>1</v>
      </c>
      <c r="B3" s="75" t="s">
        <v>290</v>
      </c>
      <c r="C3" s="75" t="s">
        <v>342</v>
      </c>
      <c r="D3" s="84"/>
    </row>
    <row r="4" spans="1:4" x14ac:dyDescent="0.25">
      <c r="A4" s="5" t="s">
        <v>14</v>
      </c>
      <c r="B4" s="5" t="s">
        <v>15</v>
      </c>
      <c r="C4" s="69">
        <f>'[1]step 3-sorted lesions'!B328</f>
        <v>1</v>
      </c>
      <c r="D4" s="69"/>
    </row>
    <row r="5" spans="1:4" x14ac:dyDescent="0.25">
      <c r="A5" s="5" t="s">
        <v>26</v>
      </c>
      <c r="B5" s="5" t="s">
        <v>27</v>
      </c>
      <c r="C5" s="69">
        <f>'[1]step 3-sorted lesions'!B354</f>
        <v>1</v>
      </c>
      <c r="D5" s="69"/>
    </row>
    <row r="6" spans="1:4" x14ac:dyDescent="0.25">
      <c r="A6" s="5" t="s">
        <v>33</v>
      </c>
      <c r="B6" s="5" t="s">
        <v>34</v>
      </c>
      <c r="C6" s="69">
        <f>'[1]step 3-sorted lesions'!B332</f>
        <v>9</v>
      </c>
      <c r="D6" s="83"/>
    </row>
    <row r="7" spans="1:4" x14ac:dyDescent="0.25">
      <c r="A7" s="5" t="s">
        <v>39</v>
      </c>
      <c r="B7" s="5" t="s">
        <v>40</v>
      </c>
      <c r="C7" s="69">
        <f>'[1]step 3-sorted lesions'!$B$355</f>
        <v>9</v>
      </c>
      <c r="D7" s="69"/>
    </row>
    <row r="8" spans="1:4" x14ac:dyDescent="0.25">
      <c r="A8" s="5" t="s">
        <v>43</v>
      </c>
      <c r="B8" s="5" t="s">
        <v>44</v>
      </c>
      <c r="C8" s="69">
        <f>'[1]step 3-sorted lesions'!B2</f>
        <v>3</v>
      </c>
      <c r="D8" s="69"/>
    </row>
    <row r="9" spans="1:4" x14ac:dyDescent="0.25">
      <c r="A9" s="5" t="s">
        <v>48</v>
      </c>
      <c r="B9" s="5" t="s">
        <v>49</v>
      </c>
      <c r="C9" s="69">
        <f>'[1]step 3-sorted lesions'!B7</f>
        <v>11</v>
      </c>
      <c r="D9" s="69"/>
    </row>
    <row r="10" spans="1:4" x14ac:dyDescent="0.25">
      <c r="A10" s="5" t="s">
        <v>52</v>
      </c>
      <c r="B10" s="5" t="s">
        <v>53</v>
      </c>
      <c r="C10" s="69">
        <f>'[1]step 3-sorted lesions'!B24</f>
        <v>5</v>
      </c>
      <c r="D10" s="69"/>
    </row>
    <row r="11" spans="1:4" x14ac:dyDescent="0.25">
      <c r="A11" s="5" t="s">
        <v>56</v>
      </c>
      <c r="B11" s="5" t="s">
        <v>57</v>
      </c>
      <c r="C11" s="69">
        <v>13</v>
      </c>
      <c r="D11" s="69"/>
    </row>
    <row r="12" spans="1:4" x14ac:dyDescent="0.25">
      <c r="A12" s="5" t="s">
        <v>59</v>
      </c>
      <c r="B12" s="5" t="s">
        <v>60</v>
      </c>
      <c r="C12" s="69">
        <f>'[1]step 3-sorted lesions'!B54</f>
        <v>19</v>
      </c>
      <c r="D12" s="69"/>
    </row>
    <row r="13" spans="1:4" x14ac:dyDescent="0.25">
      <c r="A13" s="5" t="s">
        <v>62</v>
      </c>
      <c r="B13" s="5" t="s">
        <v>63</v>
      </c>
      <c r="C13" s="69">
        <f>'[1]step 3-sorted lesions'!B101</f>
        <v>8</v>
      </c>
      <c r="D13" s="69"/>
    </row>
    <row r="14" spans="1:4" x14ac:dyDescent="0.25">
      <c r="A14" s="5" t="s">
        <v>66</v>
      </c>
      <c r="B14" s="5" t="s">
        <v>67</v>
      </c>
      <c r="C14" s="69">
        <f>'[1]step 3-sorted lesions'!B109</f>
        <v>7</v>
      </c>
      <c r="D14" s="69"/>
    </row>
    <row r="15" spans="1:4" x14ac:dyDescent="0.25">
      <c r="A15" s="8" t="s">
        <v>69</v>
      </c>
      <c r="B15" s="8" t="s">
        <v>70</v>
      </c>
      <c r="C15" s="69">
        <f>'[1]step 3-sorted lesions'!B129</f>
        <v>4</v>
      </c>
      <c r="D15" s="69"/>
    </row>
    <row r="16" spans="1:4" x14ac:dyDescent="0.25">
      <c r="A16" s="8" t="s">
        <v>73</v>
      </c>
      <c r="B16" s="8" t="s">
        <v>74</v>
      </c>
      <c r="C16" s="69">
        <f>'[1]step 3-sorted lesions'!B138</f>
        <v>0</v>
      </c>
      <c r="D16" s="69"/>
    </row>
    <row r="17" spans="1:4" x14ac:dyDescent="0.25">
      <c r="A17" s="8" t="s">
        <v>76</v>
      </c>
      <c r="B17" s="8" t="s">
        <v>77</v>
      </c>
      <c r="C17" s="69">
        <f>'[1]step 3-sorted lesions'!B139</f>
        <v>0</v>
      </c>
      <c r="D17" s="69"/>
    </row>
    <row r="18" spans="1:4" x14ac:dyDescent="0.25">
      <c r="A18" s="8" t="s">
        <v>80</v>
      </c>
      <c r="B18" s="8" t="s">
        <v>81</v>
      </c>
      <c r="C18" s="69">
        <v>6</v>
      </c>
      <c r="D18" s="69"/>
    </row>
    <row r="19" spans="1:4" x14ac:dyDescent="0.25">
      <c r="A19" s="5" t="s">
        <v>82</v>
      </c>
      <c r="B19" s="5" t="s">
        <v>83</v>
      </c>
      <c r="C19" s="69">
        <v>2</v>
      </c>
      <c r="D19" s="69"/>
    </row>
    <row r="20" spans="1:4" x14ac:dyDescent="0.25">
      <c r="A20" s="5" t="s">
        <v>85</v>
      </c>
      <c r="B20" s="5" t="s">
        <v>86</v>
      </c>
      <c r="C20" s="69">
        <f>'[1]step 3-sorted lesions'!B477</f>
        <v>5</v>
      </c>
      <c r="D20" s="69"/>
    </row>
    <row r="21" spans="1:4" x14ac:dyDescent="0.25">
      <c r="A21" s="5" t="s">
        <v>91</v>
      </c>
      <c r="B21" s="5" t="s">
        <v>92</v>
      </c>
      <c r="C21" s="69">
        <f>'[1]step 3-sorted lesions'!B527</f>
        <v>2</v>
      </c>
      <c r="D21" s="69"/>
    </row>
    <row r="22" spans="1:4" x14ac:dyDescent="0.25">
      <c r="A22" s="5" t="s">
        <v>94</v>
      </c>
      <c r="B22" s="5" t="s">
        <v>95</v>
      </c>
      <c r="C22" s="69">
        <v>13</v>
      </c>
      <c r="D22" s="69"/>
    </row>
    <row r="23" spans="1:4" x14ac:dyDescent="0.25">
      <c r="A23" s="5" t="s">
        <v>97</v>
      </c>
      <c r="B23" s="5" t="s">
        <v>98</v>
      </c>
      <c r="C23" s="69">
        <f>'[1]step 3-sorted lesions'!B162</f>
        <v>3</v>
      </c>
      <c r="D23" s="69"/>
    </row>
    <row r="24" spans="1:4" x14ac:dyDescent="0.25">
      <c r="A24" s="5" t="s">
        <v>101</v>
      </c>
      <c r="B24" s="5" t="s">
        <v>102</v>
      </c>
      <c r="C24" s="69">
        <f>'[1]step 3-sorted lesions'!B165</f>
        <v>7</v>
      </c>
      <c r="D24" s="69"/>
    </row>
    <row r="25" spans="1:4" x14ac:dyDescent="0.25">
      <c r="A25" s="8" t="s">
        <v>105</v>
      </c>
      <c r="B25" s="8" t="s">
        <v>106</v>
      </c>
      <c r="C25" s="69">
        <f>'[1]step 3-sorted lesions'!B176</f>
        <v>5</v>
      </c>
      <c r="D25" s="69"/>
    </row>
    <row r="26" spans="1:4" x14ac:dyDescent="0.25">
      <c r="A26" s="8" t="s">
        <v>108</v>
      </c>
      <c r="B26" s="8" t="s">
        <v>109</v>
      </c>
      <c r="C26" s="69">
        <f>'[1]step 3-sorted lesions'!B183</f>
        <v>10</v>
      </c>
      <c r="D26" s="69"/>
    </row>
    <row r="27" spans="1:4" x14ac:dyDescent="0.25">
      <c r="A27" s="8" t="s">
        <v>110</v>
      </c>
      <c r="B27" s="8" t="s">
        <v>111</v>
      </c>
      <c r="C27" s="69">
        <f>'[1]step 3-sorted lesions'!B200</f>
        <v>2</v>
      </c>
      <c r="D27" s="69"/>
    </row>
    <row r="28" spans="1:4" x14ac:dyDescent="0.25">
      <c r="A28" s="8" t="s">
        <v>113</v>
      </c>
      <c r="B28" s="8" t="s">
        <v>114</v>
      </c>
      <c r="C28" s="69">
        <v>10</v>
      </c>
      <c r="D28" s="69"/>
    </row>
    <row r="29" spans="1:4" x14ac:dyDescent="0.25">
      <c r="A29" s="8" t="s">
        <v>116</v>
      </c>
      <c r="B29" s="8" t="s">
        <v>117</v>
      </c>
      <c r="C29" s="69">
        <v>19</v>
      </c>
      <c r="D29" s="69"/>
    </row>
    <row r="30" spans="1:4" x14ac:dyDescent="0.25">
      <c r="A30" s="8" t="s">
        <v>119</v>
      </c>
      <c r="B30" s="8" t="s">
        <v>120</v>
      </c>
      <c r="C30" s="69">
        <f>'[1]step 3-sorted lesions'!B268</f>
        <v>2</v>
      </c>
      <c r="D30" s="69"/>
    </row>
    <row r="31" spans="1:4" x14ac:dyDescent="0.25">
      <c r="A31" s="8" t="s">
        <v>121</v>
      </c>
      <c r="B31" s="8" t="s">
        <v>122</v>
      </c>
      <c r="C31" s="69">
        <f>'[1]step 3-sorted lesions'!B271</f>
        <v>0</v>
      </c>
      <c r="D31" s="69"/>
    </row>
    <row r="32" spans="1:4" x14ac:dyDescent="0.25">
      <c r="A32" s="5" t="s">
        <v>124</v>
      </c>
      <c r="B32" s="5" t="s">
        <v>125</v>
      </c>
      <c r="C32" s="69">
        <f>'[1]step 3-sorted lesions'!B483</f>
        <v>13</v>
      </c>
      <c r="D32" s="69"/>
    </row>
    <row r="33" spans="1:4" x14ac:dyDescent="0.25">
      <c r="A33" s="5" t="s">
        <v>127</v>
      </c>
      <c r="B33" s="5" t="s">
        <v>128</v>
      </c>
      <c r="C33" s="69">
        <f>'[1]step 3-sorted lesions'!B272</f>
        <v>2</v>
      </c>
      <c r="D33" s="69"/>
    </row>
    <row r="34" spans="1:4" x14ac:dyDescent="0.25">
      <c r="A34" s="8" t="s">
        <v>129</v>
      </c>
      <c r="B34" s="8" t="s">
        <v>130</v>
      </c>
      <c r="C34" s="69">
        <f>'[1]step 3-sorted lesions'!B285</f>
        <v>2</v>
      </c>
      <c r="D34" s="69"/>
    </row>
    <row r="35" spans="1:4" x14ac:dyDescent="0.25">
      <c r="A35" s="5" t="s">
        <v>131</v>
      </c>
      <c r="B35" s="5" t="s">
        <v>132</v>
      </c>
      <c r="C35" s="69">
        <f>'[1]step 3-sorted lesions'!B377</f>
        <v>4</v>
      </c>
      <c r="D35" s="69"/>
    </row>
    <row r="36" spans="1:4" x14ac:dyDescent="0.25">
      <c r="A36" s="5" t="s">
        <v>133</v>
      </c>
      <c r="B36" s="5" t="s">
        <v>134</v>
      </c>
      <c r="C36" s="69">
        <f>'[1]step 3-sorted lesions'!B431</f>
        <v>5</v>
      </c>
      <c r="D36" s="69"/>
    </row>
    <row r="37" spans="1:4" x14ac:dyDescent="0.25">
      <c r="A37" s="5" t="s">
        <v>135</v>
      </c>
      <c r="B37" s="5" t="s">
        <v>136</v>
      </c>
      <c r="C37" s="69">
        <f>'[1]step 3-sorted lesions'!B442</f>
        <v>10</v>
      </c>
      <c r="D37" s="69"/>
    </row>
    <row r="38" spans="1:4" x14ac:dyDescent="0.25">
      <c r="A38" s="5" t="s">
        <v>137</v>
      </c>
      <c r="B38" s="5" t="s">
        <v>138</v>
      </c>
      <c r="C38" s="69">
        <f>'[1]step 3-sorted lesions'!B458</f>
        <v>5</v>
      </c>
      <c r="D38" s="69"/>
    </row>
    <row r="39" spans="1:4" x14ac:dyDescent="0.25">
      <c r="A39" s="5" t="s">
        <v>140</v>
      </c>
      <c r="B39" s="5" t="s">
        <v>141</v>
      </c>
      <c r="C39" s="69">
        <f>'[1]step 3-sorted lesions'!B453</f>
        <v>5</v>
      </c>
      <c r="D39" s="69"/>
    </row>
    <row r="40" spans="1:4" x14ac:dyDescent="0.25">
      <c r="A40" s="8" t="s">
        <v>144</v>
      </c>
      <c r="B40" s="8" t="s">
        <v>145</v>
      </c>
      <c r="C40" s="69">
        <f>'[1]step 3-sorted lesions'!B288</f>
        <v>11</v>
      </c>
      <c r="D40" s="69"/>
    </row>
    <row r="41" spans="1:4" x14ac:dyDescent="0.25">
      <c r="A41" s="8" t="s">
        <v>147</v>
      </c>
      <c r="B41" s="8" t="s">
        <v>148</v>
      </c>
      <c r="C41" s="69">
        <f>'[1]step 3-sorted lesions'!B308</f>
        <v>0</v>
      </c>
      <c r="D41" s="69"/>
    </row>
    <row r="42" spans="1:4" x14ac:dyDescent="0.25">
      <c r="A42" s="9" t="s">
        <v>150</v>
      </c>
      <c r="B42" s="9" t="s">
        <v>151</v>
      </c>
      <c r="C42" s="69">
        <f>'[1]step 3-sorted lesions'!B309</f>
        <v>5</v>
      </c>
      <c r="D42" s="69"/>
    </row>
    <row r="43" spans="1:4" x14ac:dyDescent="0.25">
      <c r="A43" s="5" t="s">
        <v>153</v>
      </c>
      <c r="B43" s="5" t="s">
        <v>154</v>
      </c>
      <c r="C43" s="69">
        <f>'[1]step 3-sorted lesions'!B464</f>
        <v>7</v>
      </c>
      <c r="D43" s="69"/>
    </row>
    <row r="44" spans="1:4" x14ac:dyDescent="0.25">
      <c r="A44" s="5" t="s">
        <v>155</v>
      </c>
      <c r="B44" s="5" t="s">
        <v>156</v>
      </c>
      <c r="C44" s="69">
        <f>'[1]step 3-sorted lesions'!B439</f>
        <v>2</v>
      </c>
      <c r="D44" s="69"/>
    </row>
    <row r="45" spans="1:4" x14ac:dyDescent="0.25">
      <c r="A45" s="5" t="s">
        <v>159</v>
      </c>
      <c r="B45" s="5" t="s">
        <v>160</v>
      </c>
      <c r="C45" s="69">
        <f>'[1]step 3-sorted lesions'!B327</f>
        <v>0</v>
      </c>
      <c r="D45" s="69"/>
    </row>
    <row r="46" spans="1:4" x14ac:dyDescent="0.25">
      <c r="A46" s="5" t="s">
        <v>161</v>
      </c>
      <c r="B46" s="5" t="s">
        <v>162</v>
      </c>
      <c r="C46" s="69">
        <v>7</v>
      </c>
      <c r="D46" s="69"/>
    </row>
    <row r="47" spans="1:4" x14ac:dyDescent="0.25">
      <c r="A47" s="5" t="s">
        <v>163</v>
      </c>
      <c r="B47" s="5" t="s">
        <v>164</v>
      </c>
      <c r="C47" s="69">
        <f>'[1]step 3-sorted lesions'!B482</f>
        <v>0</v>
      </c>
      <c r="D47" s="69"/>
    </row>
    <row r="48" spans="1:4" x14ac:dyDescent="0.25">
      <c r="A48" s="5" t="s">
        <v>165</v>
      </c>
      <c r="B48" s="5" t="s">
        <v>166</v>
      </c>
      <c r="C48" s="69">
        <v>4</v>
      </c>
      <c r="D48" s="69"/>
    </row>
    <row r="49" spans="1:4" x14ac:dyDescent="0.25">
      <c r="A49" s="69" t="s">
        <v>168</v>
      </c>
      <c r="B49" s="11" t="s">
        <v>169</v>
      </c>
      <c r="C49" s="69">
        <f>'[1]step 3-sorted lesions'!B530</f>
        <v>4</v>
      </c>
      <c r="D49" s="69"/>
    </row>
    <row r="50" spans="1:4" x14ac:dyDescent="0.25">
      <c r="A50" s="69" t="s">
        <v>170</v>
      </c>
      <c r="B50" s="11" t="s">
        <v>171</v>
      </c>
      <c r="C50" s="69">
        <f>'[1]step 3-sorted lesions'!B534</f>
        <v>1</v>
      </c>
      <c r="D50" s="69"/>
    </row>
    <row r="51" spans="1:4" x14ac:dyDescent="0.25">
      <c r="A51" s="69" t="s">
        <v>172</v>
      </c>
      <c r="B51" s="11" t="s">
        <v>173</v>
      </c>
      <c r="C51" s="69">
        <f>'[1]step 3-sorted lesions'!B541</f>
        <v>8</v>
      </c>
      <c r="D51" s="69"/>
    </row>
    <row r="52" spans="1:4" x14ac:dyDescent="0.25">
      <c r="A52" s="69" t="s">
        <v>176</v>
      </c>
      <c r="B52" s="11" t="s">
        <v>177</v>
      </c>
      <c r="C52" s="69">
        <f>'[1]step 3-sorted lesions'!B549</f>
        <v>2</v>
      </c>
      <c r="D52" s="69"/>
    </row>
    <row r="53" spans="1:4" x14ac:dyDescent="0.25">
      <c r="A53" s="69" t="s">
        <v>179</v>
      </c>
      <c r="B53" s="11" t="s">
        <v>180</v>
      </c>
      <c r="C53" s="69">
        <f>'[1]step 3-sorted lesions'!B554</f>
        <v>2</v>
      </c>
      <c r="D53" s="69"/>
    </row>
    <row r="54" spans="1:4" x14ac:dyDescent="0.25">
      <c r="A54" s="69" t="s">
        <v>182</v>
      </c>
      <c r="B54" s="11" t="s">
        <v>183</v>
      </c>
      <c r="C54" s="69">
        <f>'[1]step 3-sorted lesions'!B556</f>
        <v>1</v>
      </c>
      <c r="D54" s="69"/>
    </row>
    <row r="55" spans="1:4" x14ac:dyDescent="0.25">
      <c r="A55" s="69" t="s">
        <v>184</v>
      </c>
      <c r="B55" s="11" t="s">
        <v>185</v>
      </c>
      <c r="C55" s="69">
        <f>'[1]step 3-sorted lesions'!B560</f>
        <v>2</v>
      </c>
      <c r="D55" s="69"/>
    </row>
    <row r="56" spans="1:4" x14ac:dyDescent="0.25">
      <c r="A56" s="69" t="s">
        <v>186</v>
      </c>
      <c r="B56" s="11" t="s">
        <v>187</v>
      </c>
      <c r="C56" s="69">
        <f>'[1]step 3-sorted lesions'!B563</f>
        <v>4</v>
      </c>
      <c r="D56" s="69"/>
    </row>
    <row r="57" spans="1:4" x14ac:dyDescent="0.25">
      <c r="A57" s="69" t="s">
        <v>188</v>
      </c>
      <c r="B57" s="11" t="s">
        <v>189</v>
      </c>
      <c r="C57" s="69">
        <f>'[1]step 3-sorted lesions'!B569</f>
        <v>3</v>
      </c>
      <c r="D57" s="69"/>
    </row>
    <row r="58" spans="1:4" x14ac:dyDescent="0.25">
      <c r="A58" s="69" t="s">
        <v>190</v>
      </c>
      <c r="B58" s="11" t="s">
        <v>191</v>
      </c>
      <c r="C58" s="69">
        <f>'[1]step 3-sorted lesions'!B577</f>
        <v>3</v>
      </c>
      <c r="D58" s="69"/>
    </row>
    <row r="59" spans="1:4" x14ac:dyDescent="0.25">
      <c r="A59" s="69" t="s">
        <v>192</v>
      </c>
      <c r="B59" s="11" t="s">
        <v>193</v>
      </c>
      <c r="C59" s="69">
        <f>'[1]step 3-sorted lesions'!B582</f>
        <v>4</v>
      </c>
      <c r="D59" s="69"/>
    </row>
    <row r="60" spans="1:4" x14ac:dyDescent="0.25">
      <c r="A60" s="69" t="s">
        <v>194</v>
      </c>
      <c r="B60" s="11" t="s">
        <v>195</v>
      </c>
      <c r="C60" s="69">
        <f>'[1]step 3-sorted lesions'!B589</f>
        <v>5</v>
      </c>
      <c r="D60" s="69"/>
    </row>
    <row r="61" spans="1:4" x14ac:dyDescent="0.25">
      <c r="A61" s="69" t="s">
        <v>196</v>
      </c>
      <c r="B61" s="11" t="s">
        <v>197</v>
      </c>
      <c r="C61" s="69">
        <f>'[1]step 3-sorted lesions'!B594</f>
        <v>3</v>
      </c>
      <c r="D61" s="69"/>
    </row>
    <row r="62" spans="1:4" x14ac:dyDescent="0.25">
      <c r="A62" s="69" t="s">
        <v>198</v>
      </c>
      <c r="B62" s="11" t="s">
        <v>199</v>
      </c>
      <c r="C62" s="69">
        <f>'[1]step 3-sorted lesions'!B601</f>
        <v>7</v>
      </c>
      <c r="D62" s="69"/>
    </row>
    <row r="63" spans="1:4" x14ac:dyDescent="0.25">
      <c r="A63" s="69" t="s">
        <v>200</v>
      </c>
      <c r="B63" s="11" t="s">
        <v>201</v>
      </c>
      <c r="C63" s="69">
        <f>'[1]step 3-sorted lesions'!B608</f>
        <v>6</v>
      </c>
      <c r="D63" s="69"/>
    </row>
    <row r="64" spans="1:4" x14ac:dyDescent="0.25">
      <c r="A64" s="69" t="s">
        <v>204</v>
      </c>
      <c r="B64" s="11" t="s">
        <v>205</v>
      </c>
      <c r="C64" s="69">
        <f>'[1]step 3-sorted lesions'!B615</f>
        <v>1</v>
      </c>
      <c r="D64" s="69"/>
    </row>
    <row r="65" spans="1:4" x14ac:dyDescent="0.25">
      <c r="A65" s="69" t="s">
        <v>206</v>
      </c>
      <c r="B65" s="11" t="s">
        <v>207</v>
      </c>
      <c r="C65" s="69">
        <f>'[1]step 3-sorted lesions'!B616</f>
        <v>4</v>
      </c>
      <c r="D65" s="69"/>
    </row>
    <row r="66" spans="1:4" x14ac:dyDescent="0.25">
      <c r="A66" s="69" t="s">
        <v>209</v>
      </c>
      <c r="B66" s="11" t="s">
        <v>210</v>
      </c>
      <c r="C66" s="69">
        <f>'[1]step 3-sorted lesions'!B629</f>
        <v>4</v>
      </c>
      <c r="D66" s="69"/>
    </row>
    <row r="67" spans="1:4" x14ac:dyDescent="0.25">
      <c r="A67" s="69" t="s">
        <v>211</v>
      </c>
      <c r="B67" s="11" t="s">
        <v>212</v>
      </c>
      <c r="C67" s="69">
        <v>4</v>
      </c>
      <c r="D67" s="69"/>
    </row>
    <row r="68" spans="1:4" x14ac:dyDescent="0.25">
      <c r="A68" s="69" t="s">
        <v>213</v>
      </c>
      <c r="B68" s="11" t="s">
        <v>214</v>
      </c>
      <c r="C68" s="69">
        <f>'[1]step 3-sorted lesions'!B641</f>
        <v>4</v>
      </c>
      <c r="D68" s="69"/>
    </row>
    <row r="69" spans="1:4" x14ac:dyDescent="0.25">
      <c r="A69" s="69" t="s">
        <v>215</v>
      </c>
      <c r="B69" s="11" t="s">
        <v>216</v>
      </c>
      <c r="C69" s="69">
        <f>'[1]step 3-sorted lesions'!B649</f>
        <v>4</v>
      </c>
      <c r="D69" s="69"/>
    </row>
    <row r="70" spans="1:4" x14ac:dyDescent="0.25">
      <c r="A70" s="69" t="s">
        <v>218</v>
      </c>
      <c r="B70" s="11" t="s">
        <v>219</v>
      </c>
      <c r="C70" s="69">
        <f>'[1]step 3-sorted lesions'!B656</f>
        <v>1</v>
      </c>
      <c r="D70" s="69"/>
    </row>
    <row r="71" spans="1:4" x14ac:dyDescent="0.25">
      <c r="A71" s="69" t="s">
        <v>221</v>
      </c>
      <c r="B71" s="11" t="s">
        <v>222</v>
      </c>
      <c r="C71" s="69">
        <v>0</v>
      </c>
      <c r="D71" s="69"/>
    </row>
    <row r="72" spans="1:4" x14ac:dyDescent="0.25">
      <c r="A72" s="69" t="s">
        <v>223</v>
      </c>
      <c r="B72" s="11" t="s">
        <v>224</v>
      </c>
      <c r="C72" s="69">
        <f>'[1]step 3-sorted lesions'!B662</f>
        <v>6</v>
      </c>
      <c r="D72" s="69"/>
    </row>
    <row r="73" spans="1:4" x14ac:dyDescent="0.25">
      <c r="A73" s="69" t="s">
        <v>225</v>
      </c>
      <c r="B73" s="11" t="s">
        <v>226</v>
      </c>
      <c r="C73" s="69">
        <f>'[1]step 3-sorted lesions'!B672</f>
        <v>4</v>
      </c>
      <c r="D73" s="69"/>
    </row>
    <row r="74" spans="1:4" x14ac:dyDescent="0.25">
      <c r="A74" s="69" t="s">
        <v>227</v>
      </c>
      <c r="B74" s="11" t="s">
        <v>228</v>
      </c>
      <c r="C74" s="69">
        <f>'[1]step 3-sorted lesions'!B676</f>
        <v>5</v>
      </c>
      <c r="D74" s="69"/>
    </row>
    <row r="75" spans="1:4" x14ac:dyDescent="0.25">
      <c r="A75" s="69" t="s">
        <v>229</v>
      </c>
      <c r="B75" s="11" t="s">
        <v>230</v>
      </c>
      <c r="C75" s="69">
        <f>'[1]step 3-sorted lesions'!B686</f>
        <v>1</v>
      </c>
      <c r="D75" s="69"/>
    </row>
    <row r="76" spans="1:4" x14ac:dyDescent="0.25">
      <c r="A76" s="69" t="s">
        <v>232</v>
      </c>
      <c r="B76" s="11" t="s">
        <v>233</v>
      </c>
      <c r="C76" s="69">
        <f>'[1]step 3-sorted lesions'!B687</f>
        <v>3</v>
      </c>
      <c r="D76" s="69"/>
    </row>
    <row r="77" spans="1:4" x14ac:dyDescent="0.25">
      <c r="A77" s="69" t="s">
        <v>234</v>
      </c>
      <c r="B77" s="11" t="s">
        <v>235</v>
      </c>
      <c r="C77" s="69">
        <f>'[1]step 3-sorted lesions'!B691</f>
        <v>9</v>
      </c>
      <c r="D77" s="69"/>
    </row>
    <row r="78" spans="1:4" x14ac:dyDescent="0.25">
      <c r="A78" s="69" t="s">
        <v>236</v>
      </c>
      <c r="B78" s="11" t="s">
        <v>237</v>
      </c>
      <c r="C78" s="69">
        <f>'[1]step 3-sorted lesions'!B700</f>
        <v>2</v>
      </c>
      <c r="D78" s="69"/>
    </row>
    <row r="79" spans="1:4" x14ac:dyDescent="0.25">
      <c r="A79" s="69" t="s">
        <v>238</v>
      </c>
      <c r="B79" s="11" t="s">
        <v>239</v>
      </c>
      <c r="C79" s="69">
        <v>0</v>
      </c>
      <c r="D79" s="69"/>
    </row>
    <row r="80" spans="1:4" x14ac:dyDescent="0.25">
      <c r="A80" s="69" t="s">
        <v>240</v>
      </c>
      <c r="B80" s="11" t="s">
        <v>241</v>
      </c>
      <c r="C80" s="69">
        <f>'[1]step 3-sorted lesions'!B734</f>
        <v>10</v>
      </c>
      <c r="D80" s="69"/>
    </row>
    <row r="81" spans="1:4" x14ac:dyDescent="0.25">
      <c r="A81" s="69" t="s">
        <v>242</v>
      </c>
      <c r="B81" s="11" t="s">
        <v>243</v>
      </c>
      <c r="C81" s="69">
        <f>'[1]step 3-sorted lesions'!B753</f>
        <v>9</v>
      </c>
      <c r="D81" s="69"/>
    </row>
    <row r="82" spans="1:4" x14ac:dyDescent="0.25">
      <c r="A82" s="69" t="s">
        <v>244</v>
      </c>
      <c r="B82" s="11" t="s">
        <v>245</v>
      </c>
      <c r="C82" s="69">
        <f>'[1]step 3-sorted lesions'!B767</f>
        <v>1</v>
      </c>
      <c r="D82" s="69"/>
    </row>
    <row r="83" spans="1:4" x14ac:dyDescent="0.25">
      <c r="A83" s="69" t="s">
        <v>246</v>
      </c>
      <c r="B83" s="11" t="s">
        <v>247</v>
      </c>
      <c r="C83" s="69">
        <f>'[1]step 3-sorted lesions'!B768</f>
        <v>3</v>
      </c>
      <c r="D83" s="69"/>
    </row>
    <row r="84" spans="1:4" x14ac:dyDescent="0.25">
      <c r="A84" s="69" t="s">
        <v>248</v>
      </c>
      <c r="B84" s="11" t="s">
        <v>249</v>
      </c>
      <c r="C84" s="69">
        <f>'[1]step 3-sorted lesions'!B776</f>
        <v>12</v>
      </c>
      <c r="D84" s="69"/>
    </row>
    <row r="85" spans="1:4" x14ac:dyDescent="0.25">
      <c r="A85" s="69" t="s">
        <v>250</v>
      </c>
      <c r="B85" s="11" t="s">
        <v>251</v>
      </c>
      <c r="C85" s="69">
        <v>0</v>
      </c>
      <c r="D85" s="69"/>
    </row>
    <row r="86" spans="1:4" x14ac:dyDescent="0.25">
      <c r="A86" s="69" t="s">
        <v>252</v>
      </c>
      <c r="B86" s="11" t="s">
        <v>253</v>
      </c>
      <c r="C86" s="69">
        <f>'[1]step 3-sorted lesions'!B792</f>
        <v>11</v>
      </c>
      <c r="D86" s="69"/>
    </row>
    <row r="87" spans="1:4" x14ac:dyDescent="0.25">
      <c r="A87" s="69" t="s">
        <v>254</v>
      </c>
      <c r="B87" s="11" t="s">
        <v>255</v>
      </c>
      <c r="C87" s="69">
        <f>'[1]step 3-sorted lesions'!B819</f>
        <v>3</v>
      </c>
      <c r="D87" s="69"/>
    </row>
    <row r="88" spans="1:4" x14ac:dyDescent="0.25">
      <c r="A88" s="69" t="s">
        <v>256</v>
      </c>
      <c r="B88" s="11" t="s">
        <v>257</v>
      </c>
      <c r="C88" s="69">
        <f>'[1]step 3-sorted lesions'!B823</f>
        <v>11</v>
      </c>
      <c r="D88" s="69"/>
    </row>
    <row r="89" spans="1:4" x14ac:dyDescent="0.25">
      <c r="A89" s="69" t="s">
        <v>258</v>
      </c>
      <c r="B89" s="11" t="s">
        <v>259</v>
      </c>
      <c r="C89" s="69">
        <f>'[1]step 3-sorted lesions'!B839</f>
        <v>7</v>
      </c>
      <c r="D89" s="69"/>
    </row>
    <row r="90" spans="1:4" x14ac:dyDescent="0.25">
      <c r="A90" s="69" t="s">
        <v>260</v>
      </c>
      <c r="B90" s="11" t="s">
        <v>261</v>
      </c>
      <c r="C90" s="69">
        <f>'[1]step 3-sorted lesions'!B849</f>
        <v>9</v>
      </c>
      <c r="D90" s="69"/>
    </row>
    <row r="91" spans="1:4" x14ac:dyDescent="0.25">
      <c r="A91" s="69" t="s">
        <v>262</v>
      </c>
      <c r="B91" s="11" t="s">
        <v>263</v>
      </c>
      <c r="C91" s="69">
        <f>'[1]step 3-sorted lesions'!B858</f>
        <v>8</v>
      </c>
      <c r="D91" s="69"/>
    </row>
    <row r="92" spans="1:4" x14ac:dyDescent="0.25">
      <c r="A92" s="69" t="s">
        <v>264</v>
      </c>
      <c r="B92" s="11" t="s">
        <v>265</v>
      </c>
      <c r="C92" s="69">
        <f>'[1]step 3-sorted lesions'!B866</f>
        <v>5</v>
      </c>
      <c r="D92" s="69"/>
    </row>
    <row r="93" spans="1:4" x14ac:dyDescent="0.25">
      <c r="A93" s="69" t="s">
        <v>266</v>
      </c>
      <c r="B93" s="11" t="s">
        <v>267</v>
      </c>
      <c r="C93" s="69">
        <v>4</v>
      </c>
      <c r="D93" s="69"/>
    </row>
    <row r="94" spans="1:4" x14ac:dyDescent="0.25">
      <c r="A94" s="69" t="s">
        <v>268</v>
      </c>
      <c r="B94" s="11" t="s">
        <v>269</v>
      </c>
      <c r="C94" s="69">
        <f>'[1]step 3-sorted lesions'!B876</f>
        <v>3</v>
      </c>
      <c r="D94" s="69"/>
    </row>
    <row r="95" spans="1:4" x14ac:dyDescent="0.25">
      <c r="A95" s="69" t="s">
        <v>270</v>
      </c>
      <c r="B95" s="11" t="s">
        <v>271</v>
      </c>
      <c r="C95" s="69">
        <f>'[1]step 3-sorted lesions'!B889</f>
        <v>3</v>
      </c>
      <c r="D95" s="69"/>
    </row>
    <row r="96" spans="1:4" x14ac:dyDescent="0.25">
      <c r="A96" s="69" t="s">
        <v>272</v>
      </c>
      <c r="B96" s="11" t="s">
        <v>273</v>
      </c>
      <c r="C96" s="69">
        <f>'[1]step 3-sorted lesions'!B892</f>
        <v>5</v>
      </c>
      <c r="D96" s="69"/>
    </row>
    <row r="97" spans="1:4" ht="16.5" thickBot="1" x14ac:dyDescent="0.3">
      <c r="A97" s="66" t="s">
        <v>274</v>
      </c>
      <c r="B97" s="13" t="s">
        <v>275</v>
      </c>
      <c r="C97" s="66">
        <f>'[1]step 3-sorted lesions'!B899</f>
        <v>15</v>
      </c>
      <c r="D97" s="83"/>
    </row>
    <row r="98" spans="1:4" x14ac:dyDescent="0.25">
      <c r="A98" s="69"/>
      <c r="B98" s="69"/>
      <c r="C98" s="69"/>
      <c r="D98" s="69"/>
    </row>
    <row r="99" spans="1:4" x14ac:dyDescent="0.25">
      <c r="A99" s="81" t="s">
        <v>341</v>
      </c>
      <c r="B99" s="69"/>
      <c r="C99" s="82">
        <f>AVERAGE(C4:C97)</f>
        <v>5.1489361702127656</v>
      </c>
      <c r="D99" s="69"/>
    </row>
    <row r="100" spans="1:4" x14ac:dyDescent="0.25">
      <c r="A100" s="81" t="s">
        <v>340</v>
      </c>
      <c r="B100" s="69"/>
      <c r="C100" s="80">
        <f>COUNTIF($C$4:$C$97,"&lt;=2")</f>
        <v>28</v>
      </c>
      <c r="D100" s="80"/>
    </row>
    <row r="101" spans="1:4" x14ac:dyDescent="0.25">
      <c r="A101" s="69"/>
      <c r="B101" s="69"/>
      <c r="C101" s="69"/>
      <c r="D101" s="69"/>
    </row>
    <row r="102" spans="1:4" x14ac:dyDescent="0.25">
      <c r="A102" s="63"/>
      <c r="B102" s="63"/>
      <c r="C102" s="63"/>
      <c r="D102" s="63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581"/>
  <sheetViews>
    <sheetView topLeftCell="A559" workbookViewId="0">
      <selection activeCell="E583" sqref="E583"/>
    </sheetView>
  </sheetViews>
  <sheetFormatPr defaultColWidth="11" defaultRowHeight="15.95" customHeight="1" x14ac:dyDescent="0.25"/>
  <cols>
    <col min="1" max="1" width="12.875" style="88" customWidth="1"/>
    <col min="2" max="2" width="14.875" style="86" customWidth="1"/>
    <col min="3" max="3" width="15" style="86" customWidth="1"/>
    <col min="4" max="6" width="11" style="86"/>
    <col min="7" max="7" width="17.375" style="86" customWidth="1"/>
    <col min="8" max="8" width="17.375" style="87" customWidth="1"/>
    <col min="9" max="9" width="15" style="87" customWidth="1"/>
    <col min="10" max="10" width="11" style="86"/>
    <col min="11" max="11" width="26" style="86" customWidth="1"/>
  </cols>
  <sheetData>
    <row r="1" spans="1:11" s="61" customFormat="1" ht="15.95" customHeight="1" x14ac:dyDescent="0.25">
      <c r="A1" s="106" t="s">
        <v>365</v>
      </c>
      <c r="B1" s="104"/>
      <c r="C1" s="104"/>
      <c r="D1" s="104"/>
      <c r="E1" s="104"/>
      <c r="F1" s="104"/>
      <c r="G1" s="104"/>
      <c r="H1" s="105"/>
      <c r="I1" s="105"/>
      <c r="J1" s="104"/>
      <c r="K1" s="104"/>
    </row>
    <row r="5" spans="1:11" ht="15.95" customHeight="1" thickBot="1" x14ac:dyDescent="0.3">
      <c r="A5" s="102" t="s">
        <v>1</v>
      </c>
      <c r="B5" s="102" t="s">
        <v>290</v>
      </c>
      <c r="C5" s="102" t="s">
        <v>364</v>
      </c>
      <c r="D5" s="102" t="s">
        <v>363</v>
      </c>
      <c r="E5" s="102" t="s">
        <v>362</v>
      </c>
      <c r="F5" s="102" t="s">
        <v>361</v>
      </c>
      <c r="G5" s="102" t="s">
        <v>360</v>
      </c>
      <c r="H5" s="103" t="s">
        <v>359</v>
      </c>
      <c r="I5" s="103" t="s">
        <v>358</v>
      </c>
      <c r="J5" s="102" t="s">
        <v>357</v>
      </c>
      <c r="K5" s="101" t="s">
        <v>356</v>
      </c>
    </row>
    <row r="6" spans="1:11" ht="15.95" customHeight="1" x14ac:dyDescent="0.25">
      <c r="A6" s="88" t="s">
        <v>14</v>
      </c>
      <c r="B6" s="86" t="s">
        <v>355</v>
      </c>
      <c r="C6" s="86">
        <v>6</v>
      </c>
      <c r="D6" s="86">
        <v>94649</v>
      </c>
      <c r="E6" s="86">
        <v>58882675</v>
      </c>
      <c r="F6" s="86">
        <v>58788026</v>
      </c>
      <c r="G6" s="86">
        <v>40467</v>
      </c>
      <c r="H6" s="87">
        <v>1.2978000000000001</v>
      </c>
      <c r="I6" s="87">
        <v>4.9170737706035412</v>
      </c>
      <c r="J6" s="86" t="s">
        <v>298</v>
      </c>
      <c r="K6" s="86">
        <v>984</v>
      </c>
    </row>
    <row r="8" spans="1:11" ht="15.95" customHeight="1" x14ac:dyDescent="0.25">
      <c r="A8" s="88" t="s">
        <v>26</v>
      </c>
      <c r="B8" s="86" t="s">
        <v>354</v>
      </c>
      <c r="C8" s="86">
        <v>6</v>
      </c>
      <c r="D8" s="86">
        <v>950000</v>
      </c>
      <c r="E8" s="86">
        <v>57527000</v>
      </c>
      <c r="F8" s="86">
        <v>56577000</v>
      </c>
      <c r="G8" s="86">
        <v>39126</v>
      </c>
      <c r="H8" s="87">
        <v>0.53539999999999999</v>
      </c>
      <c r="I8" s="87">
        <v>2.8986878846392119</v>
      </c>
      <c r="J8" s="86" t="s">
        <v>298</v>
      </c>
      <c r="K8" s="86">
        <v>947</v>
      </c>
    </row>
    <row r="10" spans="1:11" ht="15.95" customHeight="1" x14ac:dyDescent="0.25">
      <c r="A10" s="88" t="s">
        <v>33</v>
      </c>
      <c r="B10" s="86" t="s">
        <v>305</v>
      </c>
      <c r="C10" s="86">
        <v>1</v>
      </c>
      <c r="D10" s="86">
        <v>520000</v>
      </c>
      <c r="E10" s="86">
        <v>25264714</v>
      </c>
      <c r="F10" s="86">
        <v>24744714</v>
      </c>
      <c r="G10" s="86">
        <v>14468</v>
      </c>
      <c r="H10" s="87">
        <v>-1.0774999999999999</v>
      </c>
      <c r="I10" s="87">
        <v>0.94769846094838317</v>
      </c>
      <c r="J10" s="86" t="s">
        <v>297</v>
      </c>
      <c r="K10" s="86">
        <v>343</v>
      </c>
    </row>
    <row r="11" spans="1:11" ht="15.95" customHeight="1" x14ac:dyDescent="0.25">
      <c r="B11" s="86" t="s">
        <v>305</v>
      </c>
      <c r="C11" s="86">
        <v>1</v>
      </c>
      <c r="D11" s="86">
        <v>173476489</v>
      </c>
      <c r="E11" s="86">
        <v>177451632</v>
      </c>
      <c r="F11" s="86">
        <v>3975143</v>
      </c>
      <c r="G11" s="86">
        <v>2783</v>
      </c>
      <c r="H11" s="87">
        <v>0.34339999999999998</v>
      </c>
      <c r="I11" s="87">
        <v>2.5374862417029731</v>
      </c>
      <c r="J11" s="86" t="s">
        <v>298</v>
      </c>
      <c r="K11" s="86">
        <v>16</v>
      </c>
    </row>
    <row r="12" spans="1:11" ht="15.95" customHeight="1" x14ac:dyDescent="0.25">
      <c r="B12" s="86" t="s">
        <v>305</v>
      </c>
      <c r="C12" s="86">
        <v>3</v>
      </c>
      <c r="D12" s="86">
        <v>122772819</v>
      </c>
      <c r="E12" s="86">
        <v>199380503</v>
      </c>
      <c r="F12" s="86">
        <v>76607684</v>
      </c>
      <c r="G12" s="86">
        <v>48407</v>
      </c>
      <c r="H12" s="87">
        <v>0.69259999999999999</v>
      </c>
      <c r="I12" s="87">
        <v>3.2323871429561262</v>
      </c>
      <c r="J12" s="86" t="s">
        <v>298</v>
      </c>
      <c r="K12" s="86">
        <v>514</v>
      </c>
    </row>
    <row r="13" spans="1:11" ht="15.95" customHeight="1" x14ac:dyDescent="0.25">
      <c r="B13" s="86" t="s">
        <v>305</v>
      </c>
      <c r="C13" s="86">
        <v>6</v>
      </c>
      <c r="D13" s="86">
        <v>94649</v>
      </c>
      <c r="E13" s="86">
        <v>57599116</v>
      </c>
      <c r="F13" s="86">
        <v>57504467</v>
      </c>
      <c r="G13" s="86">
        <v>39948</v>
      </c>
      <c r="H13" s="87">
        <v>1.2412000000000001</v>
      </c>
      <c r="I13" s="87">
        <v>4.7279015686373231</v>
      </c>
      <c r="J13" s="86" t="s">
        <v>298</v>
      </c>
      <c r="K13" s="86">
        <v>983</v>
      </c>
    </row>
    <row r="14" spans="1:11" ht="15.95" customHeight="1" x14ac:dyDescent="0.25">
      <c r="B14" s="86" t="s">
        <v>305</v>
      </c>
      <c r="C14" s="86">
        <v>12</v>
      </c>
      <c r="D14" s="86">
        <v>113843807</v>
      </c>
      <c r="E14" s="86">
        <v>132288250</v>
      </c>
      <c r="F14" s="86">
        <v>18444443</v>
      </c>
      <c r="G14" s="86">
        <v>13024</v>
      </c>
      <c r="H14" s="87">
        <v>0.50270000000000004</v>
      </c>
      <c r="I14" s="87">
        <v>2.8337254750988849</v>
      </c>
      <c r="J14" s="86" t="s">
        <v>298</v>
      </c>
      <c r="K14" s="86">
        <v>169</v>
      </c>
    </row>
    <row r="15" spans="1:11" ht="15.95" customHeight="1" x14ac:dyDescent="0.25">
      <c r="B15" s="86" t="s">
        <v>305</v>
      </c>
      <c r="C15" s="86">
        <v>17</v>
      </c>
      <c r="D15" s="86">
        <v>514</v>
      </c>
      <c r="E15" s="86">
        <v>22143683</v>
      </c>
      <c r="F15" s="86">
        <v>22143169</v>
      </c>
      <c r="G15" s="86">
        <v>13447</v>
      </c>
      <c r="H15" s="87">
        <v>-1.1671</v>
      </c>
      <c r="I15" s="87">
        <v>0.89063116461903191</v>
      </c>
      <c r="J15" s="86" t="s">
        <v>297</v>
      </c>
      <c r="K15" s="86">
        <v>393</v>
      </c>
    </row>
    <row r="16" spans="1:11" ht="15.95" customHeight="1" x14ac:dyDescent="0.25">
      <c r="B16" s="86" t="s">
        <v>305</v>
      </c>
      <c r="C16" s="86">
        <v>18</v>
      </c>
      <c r="D16" s="86">
        <v>1543</v>
      </c>
      <c r="E16" s="86">
        <v>15205871</v>
      </c>
      <c r="F16" s="86">
        <v>15204328</v>
      </c>
      <c r="G16" s="86">
        <v>10715</v>
      </c>
      <c r="H16" s="87">
        <v>-0.33829999999999999</v>
      </c>
      <c r="I16" s="87">
        <v>1.5819456118240642</v>
      </c>
      <c r="J16" s="86" t="s">
        <v>297</v>
      </c>
      <c r="K16" s="86">
        <v>85</v>
      </c>
    </row>
    <row r="17" spans="1:11" ht="15.95" customHeight="1" x14ac:dyDescent="0.25">
      <c r="B17" s="86" t="s">
        <v>305</v>
      </c>
      <c r="C17" s="86">
        <v>18</v>
      </c>
      <c r="D17" s="86">
        <v>15210903</v>
      </c>
      <c r="E17" s="86">
        <v>76082000</v>
      </c>
      <c r="F17" s="86">
        <v>60871097</v>
      </c>
      <c r="G17" s="86">
        <v>41269</v>
      </c>
      <c r="H17" s="87">
        <v>0.20569999999999999</v>
      </c>
      <c r="I17" s="87">
        <v>2.3064915388172169</v>
      </c>
      <c r="J17" s="86" t="s">
        <v>298</v>
      </c>
      <c r="K17" s="86">
        <v>215</v>
      </c>
    </row>
    <row r="18" spans="1:11" ht="15.95" customHeight="1" x14ac:dyDescent="0.25">
      <c r="B18" s="86" t="s">
        <v>305</v>
      </c>
      <c r="C18" s="86">
        <v>21</v>
      </c>
      <c r="D18" s="86">
        <v>15689933</v>
      </c>
      <c r="E18" s="86">
        <v>46921373</v>
      </c>
      <c r="F18" s="86">
        <v>31231440</v>
      </c>
      <c r="G18" s="86">
        <v>23518</v>
      </c>
      <c r="H18" s="87">
        <v>0.71109999999999995</v>
      </c>
      <c r="I18" s="87">
        <v>3.2741036620703552</v>
      </c>
      <c r="J18" s="86" t="s">
        <v>298</v>
      </c>
      <c r="K18" s="86">
        <v>271</v>
      </c>
    </row>
    <row r="20" spans="1:11" ht="15.95" customHeight="1" x14ac:dyDescent="0.25">
      <c r="A20" s="88" t="s">
        <v>39</v>
      </c>
      <c r="B20" s="86" t="s">
        <v>304</v>
      </c>
      <c r="C20" s="86">
        <v>1</v>
      </c>
      <c r="D20" s="86">
        <v>520000</v>
      </c>
      <c r="E20" s="86">
        <v>6717506</v>
      </c>
      <c r="F20" s="86">
        <v>6197506</v>
      </c>
      <c r="G20" s="86">
        <v>3253</v>
      </c>
      <c r="H20" s="87">
        <v>-0.61280000000000001</v>
      </c>
      <c r="I20" s="87">
        <v>1.3078526428444999</v>
      </c>
      <c r="J20" s="86" t="s">
        <v>297</v>
      </c>
      <c r="K20" s="86">
        <v>119</v>
      </c>
    </row>
    <row r="21" spans="1:11" ht="15.95" customHeight="1" x14ac:dyDescent="0.25">
      <c r="B21" s="86" t="s">
        <v>304</v>
      </c>
      <c r="C21" s="86">
        <v>1</v>
      </c>
      <c r="D21" s="86">
        <v>142788033</v>
      </c>
      <c r="E21" s="86">
        <v>154839388</v>
      </c>
      <c r="F21" s="86">
        <v>12051355</v>
      </c>
      <c r="G21" s="86">
        <v>5246</v>
      </c>
      <c r="H21" s="87">
        <v>0.84930000000000005</v>
      </c>
      <c r="I21" s="87">
        <v>3.6032531169150452</v>
      </c>
      <c r="J21" s="86" t="s">
        <v>298</v>
      </c>
      <c r="K21" s="86">
        <v>299</v>
      </c>
    </row>
    <row r="22" spans="1:11" ht="15.95" customHeight="1" x14ac:dyDescent="0.25">
      <c r="B22" s="86" t="s">
        <v>304</v>
      </c>
      <c r="C22" s="86">
        <v>1</v>
      </c>
      <c r="D22" s="86">
        <v>154839538</v>
      </c>
      <c r="E22" s="86">
        <v>246841402</v>
      </c>
      <c r="F22" s="86">
        <v>92001864</v>
      </c>
      <c r="G22" s="86">
        <v>64991</v>
      </c>
      <c r="H22" s="87">
        <v>1.1349</v>
      </c>
      <c r="I22" s="87">
        <v>4.3920668097244473</v>
      </c>
      <c r="J22" s="86" t="s">
        <v>298</v>
      </c>
      <c r="K22" s="86">
        <v>705</v>
      </c>
    </row>
    <row r="23" spans="1:11" ht="15.95" customHeight="1" x14ac:dyDescent="0.25">
      <c r="B23" s="86" t="s">
        <v>304</v>
      </c>
      <c r="C23" s="86">
        <v>2</v>
      </c>
      <c r="D23" s="86">
        <v>2772</v>
      </c>
      <c r="E23" s="86">
        <v>79807254</v>
      </c>
      <c r="F23" s="86">
        <v>79804482</v>
      </c>
      <c r="G23" s="86">
        <v>56260</v>
      </c>
      <c r="H23" s="87">
        <v>1.4379999999999999</v>
      </c>
      <c r="I23" s="87">
        <v>5.4188999099414703</v>
      </c>
      <c r="J23" s="86" t="s">
        <v>298</v>
      </c>
      <c r="K23" s="86">
        <v>439</v>
      </c>
    </row>
    <row r="24" spans="1:11" ht="15.95" customHeight="1" x14ac:dyDescent="0.25">
      <c r="B24" s="86" t="s">
        <v>304</v>
      </c>
      <c r="C24" s="86">
        <v>2</v>
      </c>
      <c r="D24" s="86">
        <v>145943954</v>
      </c>
      <c r="E24" s="86">
        <v>242738117</v>
      </c>
      <c r="F24" s="86">
        <v>96794163</v>
      </c>
      <c r="G24" s="86">
        <v>60765</v>
      </c>
      <c r="H24" s="87">
        <v>0.41010000000000002</v>
      </c>
      <c r="I24" s="87">
        <v>2.6575558295420598</v>
      </c>
      <c r="J24" s="86" t="s">
        <v>298</v>
      </c>
      <c r="K24" s="86">
        <v>529</v>
      </c>
    </row>
    <row r="25" spans="1:11" ht="15.95" customHeight="1" x14ac:dyDescent="0.25">
      <c r="B25" s="86" t="s">
        <v>304</v>
      </c>
      <c r="C25" s="86">
        <v>6</v>
      </c>
      <c r="D25" s="86">
        <v>94649</v>
      </c>
      <c r="E25" s="86">
        <v>58882675</v>
      </c>
      <c r="F25" s="86">
        <v>58788026</v>
      </c>
      <c r="G25" s="86">
        <v>40467</v>
      </c>
      <c r="H25" s="87">
        <v>1.6244000000000001</v>
      </c>
      <c r="I25" s="87">
        <v>6.1662782852437923</v>
      </c>
      <c r="J25" s="86" t="s">
        <v>298</v>
      </c>
      <c r="K25" s="86">
        <v>984</v>
      </c>
    </row>
    <row r="26" spans="1:11" ht="15.95" customHeight="1" x14ac:dyDescent="0.25">
      <c r="B26" s="86" t="s">
        <v>304</v>
      </c>
      <c r="C26" s="86">
        <v>10</v>
      </c>
      <c r="D26" s="86">
        <v>75028988</v>
      </c>
      <c r="E26" s="86">
        <v>102142287</v>
      </c>
      <c r="F26" s="86">
        <v>27113299</v>
      </c>
      <c r="G26" s="86">
        <v>18230</v>
      </c>
      <c r="H26" s="87">
        <v>0.50409999999999999</v>
      </c>
      <c r="I26" s="87">
        <v>2.8364766741260454</v>
      </c>
      <c r="J26" s="86" t="s">
        <v>298</v>
      </c>
      <c r="K26" s="86">
        <v>223</v>
      </c>
    </row>
    <row r="27" spans="1:11" ht="15.95" customHeight="1" x14ac:dyDescent="0.25">
      <c r="B27" s="86" t="s">
        <v>304</v>
      </c>
      <c r="C27" s="86">
        <v>15</v>
      </c>
      <c r="D27" s="86">
        <v>59601082</v>
      </c>
      <c r="E27" s="86">
        <v>100286551</v>
      </c>
      <c r="F27" s="86">
        <v>40685469</v>
      </c>
      <c r="G27" s="86">
        <v>27412</v>
      </c>
      <c r="H27" s="87">
        <v>0.53139999999999998</v>
      </c>
      <c r="I27" s="87">
        <v>2.8906621464778444</v>
      </c>
      <c r="J27" s="86" t="s">
        <v>298</v>
      </c>
      <c r="K27" s="86">
        <v>383</v>
      </c>
    </row>
    <row r="28" spans="1:11" ht="15.95" customHeight="1" x14ac:dyDescent="0.25">
      <c r="B28" s="86" t="s">
        <v>304</v>
      </c>
      <c r="C28" s="86">
        <v>21</v>
      </c>
      <c r="D28" s="86">
        <v>37510634</v>
      </c>
      <c r="E28" s="86">
        <v>46921373</v>
      </c>
      <c r="F28" s="86">
        <v>9410739</v>
      </c>
      <c r="G28" s="86">
        <v>7250</v>
      </c>
      <c r="H28" s="87">
        <v>0.78049999999999997</v>
      </c>
      <c r="I28" s="87">
        <v>3.435452176448206</v>
      </c>
      <c r="J28" s="86" t="s">
        <v>298</v>
      </c>
      <c r="K28" s="86">
        <v>127</v>
      </c>
    </row>
    <row r="30" spans="1:11" ht="15.95" customHeight="1" x14ac:dyDescent="0.25">
      <c r="A30" s="88" t="s">
        <v>43</v>
      </c>
      <c r="B30" s="86" t="s">
        <v>44</v>
      </c>
      <c r="C30" s="86">
        <v>1</v>
      </c>
      <c r="D30" s="86">
        <v>142716044</v>
      </c>
      <c r="E30" s="86">
        <v>247190999</v>
      </c>
      <c r="F30" s="86">
        <v>104474955</v>
      </c>
      <c r="G30" s="86">
        <v>70450</v>
      </c>
      <c r="H30" s="87">
        <v>0.67989999999999995</v>
      </c>
      <c r="I30" s="87">
        <v>3.204057414325006</v>
      </c>
      <c r="J30" s="86" t="s">
        <v>298</v>
      </c>
      <c r="K30" s="86">
        <v>1106</v>
      </c>
    </row>
    <row r="31" spans="1:11" ht="15.95" customHeight="1" x14ac:dyDescent="0.25">
      <c r="B31" s="86" t="s">
        <v>44</v>
      </c>
      <c r="C31" s="86">
        <v>12</v>
      </c>
      <c r="D31" s="86">
        <v>103979486</v>
      </c>
      <c r="E31" s="86">
        <v>132288250</v>
      </c>
      <c r="F31" s="86">
        <v>28308764</v>
      </c>
      <c r="G31" s="86">
        <v>19638</v>
      </c>
      <c r="H31" s="87">
        <v>0.23549999999999999</v>
      </c>
      <c r="I31" s="87">
        <v>2.3546293854026494</v>
      </c>
      <c r="J31" s="86" t="s">
        <v>298</v>
      </c>
      <c r="K31" s="86">
        <v>272</v>
      </c>
    </row>
    <row r="32" spans="1:11" ht="15.95" customHeight="1" x14ac:dyDescent="0.25">
      <c r="B32" s="86" t="s">
        <v>44</v>
      </c>
      <c r="C32" s="86">
        <v>16</v>
      </c>
      <c r="D32" s="86">
        <v>45061903</v>
      </c>
      <c r="E32" s="86">
        <v>88815024</v>
      </c>
      <c r="F32" s="86">
        <v>43753121</v>
      </c>
      <c r="G32" s="86">
        <v>32598</v>
      </c>
      <c r="H32" s="87">
        <v>-1.0034000000000001</v>
      </c>
      <c r="I32" s="87">
        <v>0.99764607442426767</v>
      </c>
      <c r="J32" s="86" t="s">
        <v>297</v>
      </c>
      <c r="K32" s="86">
        <v>416</v>
      </c>
    </row>
    <row r="34" spans="1:11" ht="15.95" customHeight="1" x14ac:dyDescent="0.25">
      <c r="A34" s="88" t="s">
        <v>48</v>
      </c>
      <c r="B34" s="86" t="s">
        <v>49</v>
      </c>
      <c r="C34" s="86">
        <v>1</v>
      </c>
      <c r="D34" s="86">
        <v>142727287</v>
      </c>
      <c r="E34" s="86">
        <v>247190999</v>
      </c>
      <c r="F34" s="86">
        <v>104463712</v>
      </c>
      <c r="G34" s="86">
        <v>70439</v>
      </c>
      <c r="H34" s="87">
        <v>0.88529999999999998</v>
      </c>
      <c r="I34" s="87">
        <v>3.6942973705929543</v>
      </c>
      <c r="J34" s="86" t="s">
        <v>298</v>
      </c>
      <c r="K34" s="86">
        <v>1013</v>
      </c>
    </row>
    <row r="35" spans="1:11" ht="15.95" customHeight="1" x14ac:dyDescent="0.25">
      <c r="B35" s="86" t="s">
        <v>49</v>
      </c>
      <c r="C35" s="86">
        <v>4</v>
      </c>
      <c r="D35" s="86">
        <v>2269</v>
      </c>
      <c r="E35" s="86">
        <v>4795512</v>
      </c>
      <c r="F35" s="86">
        <v>4793243</v>
      </c>
      <c r="G35" s="86">
        <v>2265</v>
      </c>
      <c r="H35" s="87">
        <v>0.24060000000000001</v>
      </c>
      <c r="I35" s="87">
        <v>2.3629678492357535</v>
      </c>
      <c r="J35" s="86" t="s">
        <v>298</v>
      </c>
      <c r="K35" s="86">
        <v>75</v>
      </c>
    </row>
    <row r="36" spans="1:11" ht="15.95" customHeight="1" x14ac:dyDescent="0.25">
      <c r="B36" s="86" t="s">
        <v>49</v>
      </c>
      <c r="C36" s="86">
        <v>6</v>
      </c>
      <c r="D36" s="86">
        <v>4903174</v>
      </c>
      <c r="E36" s="86">
        <v>34085000</v>
      </c>
      <c r="F36" s="86">
        <v>29181826</v>
      </c>
      <c r="G36" s="86">
        <v>20513</v>
      </c>
      <c r="H36" s="87">
        <v>0.68320000000000003</v>
      </c>
      <c r="I36" s="87">
        <v>3.2113947178456224</v>
      </c>
      <c r="J36" s="86" t="s">
        <v>298</v>
      </c>
      <c r="K36" s="86">
        <v>423</v>
      </c>
    </row>
    <row r="37" spans="1:11" ht="15.95" customHeight="1" x14ac:dyDescent="0.25">
      <c r="B37" s="86" t="s">
        <v>49</v>
      </c>
      <c r="C37" s="86">
        <v>6</v>
      </c>
      <c r="D37" s="86">
        <v>34440157</v>
      </c>
      <c r="E37" s="86">
        <v>52968334</v>
      </c>
      <c r="F37" s="86">
        <v>18528177</v>
      </c>
      <c r="G37" s="86">
        <v>12212</v>
      </c>
      <c r="H37" s="87">
        <v>0.69940000000000002</v>
      </c>
      <c r="I37" s="87">
        <v>3.247658641265105</v>
      </c>
      <c r="J37" s="86" t="s">
        <v>298</v>
      </c>
      <c r="K37" s="86">
        <v>211</v>
      </c>
    </row>
    <row r="38" spans="1:11" ht="15.95" customHeight="1" x14ac:dyDescent="0.25">
      <c r="B38" s="86" t="s">
        <v>49</v>
      </c>
      <c r="C38" s="86">
        <v>7</v>
      </c>
      <c r="D38" s="86">
        <v>61625000</v>
      </c>
      <c r="E38" s="86">
        <v>108150186</v>
      </c>
      <c r="F38" s="86">
        <v>46525186</v>
      </c>
      <c r="G38" s="86">
        <v>26544</v>
      </c>
      <c r="H38" s="87">
        <v>2.1903999999999999</v>
      </c>
      <c r="I38" s="87">
        <v>9.128640372643849</v>
      </c>
      <c r="J38" s="86" t="s">
        <v>298</v>
      </c>
      <c r="K38" s="86">
        <v>344</v>
      </c>
    </row>
    <row r="39" spans="1:11" ht="15.95" customHeight="1" x14ac:dyDescent="0.25">
      <c r="B39" s="86" t="s">
        <v>49</v>
      </c>
      <c r="C39" s="86">
        <v>7</v>
      </c>
      <c r="D39" s="86">
        <v>108151123</v>
      </c>
      <c r="E39" s="86">
        <v>144880823</v>
      </c>
      <c r="F39" s="86">
        <v>36729700</v>
      </c>
      <c r="G39" s="86">
        <v>23465</v>
      </c>
      <c r="H39" s="87">
        <v>1.4280999999999999</v>
      </c>
      <c r="I39" s="87">
        <v>5.3818418620102797</v>
      </c>
      <c r="J39" s="86" t="s">
        <v>298</v>
      </c>
      <c r="K39" s="86">
        <v>228</v>
      </c>
    </row>
    <row r="40" spans="1:11" ht="15.95" customHeight="1" x14ac:dyDescent="0.25">
      <c r="B40" s="86" t="s">
        <v>49</v>
      </c>
      <c r="C40" s="86">
        <v>7</v>
      </c>
      <c r="D40" s="86">
        <v>144883125</v>
      </c>
      <c r="E40" s="86">
        <v>158819753</v>
      </c>
      <c r="F40" s="86">
        <v>13936628</v>
      </c>
      <c r="G40" s="86">
        <v>9219</v>
      </c>
      <c r="H40" s="87">
        <v>1.8923000000000001</v>
      </c>
      <c r="I40" s="87">
        <v>7.4245315391911637</v>
      </c>
      <c r="J40" s="86" t="s">
        <v>298</v>
      </c>
      <c r="K40" s="86">
        <v>104</v>
      </c>
    </row>
    <row r="41" spans="1:11" ht="15.95" customHeight="1" x14ac:dyDescent="0.25">
      <c r="B41" s="86" t="s">
        <v>49</v>
      </c>
      <c r="C41" s="86">
        <v>9</v>
      </c>
      <c r="D41" s="86">
        <v>30910</v>
      </c>
      <c r="E41" s="86">
        <v>32228362</v>
      </c>
      <c r="F41" s="86">
        <v>32197452</v>
      </c>
      <c r="G41" s="86">
        <v>27759</v>
      </c>
      <c r="H41" s="87">
        <v>-0.36780000000000002</v>
      </c>
      <c r="I41" s="87">
        <v>1.5499267124918596</v>
      </c>
      <c r="J41" s="86" t="s">
        <v>297</v>
      </c>
      <c r="K41" s="86">
        <v>121</v>
      </c>
    </row>
    <row r="42" spans="1:11" ht="15.95" customHeight="1" x14ac:dyDescent="0.25">
      <c r="B42" s="86" t="s">
        <v>49</v>
      </c>
      <c r="C42" s="86">
        <v>13</v>
      </c>
      <c r="D42" s="86">
        <v>42251486</v>
      </c>
      <c r="E42" s="86">
        <v>114126487</v>
      </c>
      <c r="F42" s="86">
        <v>71875001</v>
      </c>
      <c r="G42" s="86">
        <v>48168</v>
      </c>
      <c r="H42" s="87">
        <v>0.62239999999999995</v>
      </c>
      <c r="I42" s="87">
        <v>3.0788679654523774</v>
      </c>
      <c r="J42" s="86" t="s">
        <v>298</v>
      </c>
      <c r="K42" s="86">
        <v>252</v>
      </c>
    </row>
    <row r="43" spans="1:11" ht="15.95" customHeight="1" x14ac:dyDescent="0.25">
      <c r="B43" s="86" t="s">
        <v>49</v>
      </c>
      <c r="C43" s="86">
        <v>17</v>
      </c>
      <c r="D43" s="86">
        <v>514</v>
      </c>
      <c r="E43" s="86">
        <v>18299662</v>
      </c>
      <c r="F43" s="86">
        <v>18299148</v>
      </c>
      <c r="G43" s="86">
        <v>11819</v>
      </c>
      <c r="H43" s="87">
        <v>-1.0576000000000001</v>
      </c>
      <c r="I43" s="87">
        <v>0.96086123432718884</v>
      </c>
      <c r="J43" s="86" t="s">
        <v>297</v>
      </c>
      <c r="K43" s="86">
        <v>347</v>
      </c>
    </row>
    <row r="44" spans="1:11" ht="15.95" customHeight="1" x14ac:dyDescent="0.25">
      <c r="B44" s="86" t="s">
        <v>49</v>
      </c>
      <c r="C44" s="86">
        <v>17</v>
      </c>
      <c r="D44" s="86">
        <v>54920107</v>
      </c>
      <c r="E44" s="86">
        <v>78510000</v>
      </c>
      <c r="F44" s="86">
        <v>23589893</v>
      </c>
      <c r="G44" s="86">
        <v>13949</v>
      </c>
      <c r="H44" s="87">
        <v>0.70320000000000005</v>
      </c>
      <c r="I44" s="87">
        <v>3.2562241175071946</v>
      </c>
      <c r="J44" s="86" t="s">
        <v>298</v>
      </c>
      <c r="K44" s="86">
        <v>331</v>
      </c>
    </row>
    <row r="46" spans="1:11" ht="15.95" customHeight="1" x14ac:dyDescent="0.25">
      <c r="A46" s="88" t="s">
        <v>52</v>
      </c>
      <c r="B46" s="86" t="s">
        <v>53</v>
      </c>
      <c r="C46" s="86">
        <v>1</v>
      </c>
      <c r="D46" s="86">
        <v>142745495</v>
      </c>
      <c r="E46" s="86">
        <v>153538268</v>
      </c>
      <c r="F46" s="86">
        <v>10792773</v>
      </c>
      <c r="G46" s="86">
        <v>4681</v>
      </c>
      <c r="H46" s="87">
        <v>0.51759999999999995</v>
      </c>
      <c r="I46" s="87">
        <v>2.8631435403946148</v>
      </c>
      <c r="J46" s="86" t="s">
        <v>298</v>
      </c>
      <c r="K46" s="86">
        <v>257</v>
      </c>
    </row>
    <row r="47" spans="1:11" ht="15.95" customHeight="1" x14ac:dyDescent="0.25">
      <c r="B47" s="86" t="s">
        <v>53</v>
      </c>
      <c r="C47" s="86">
        <v>1</v>
      </c>
      <c r="D47" s="86">
        <v>160659000</v>
      </c>
      <c r="E47" s="86">
        <v>164723245</v>
      </c>
      <c r="F47" s="86">
        <v>4064245</v>
      </c>
      <c r="G47" s="86">
        <v>3310</v>
      </c>
      <c r="H47" s="87">
        <v>0.4919</v>
      </c>
      <c r="I47" s="87">
        <v>2.8125914390868849</v>
      </c>
      <c r="J47" s="86" t="s">
        <v>298</v>
      </c>
      <c r="K47" s="86">
        <v>22</v>
      </c>
    </row>
    <row r="48" spans="1:11" ht="15.95" customHeight="1" x14ac:dyDescent="0.25">
      <c r="B48" s="86" t="s">
        <v>53</v>
      </c>
      <c r="C48" s="86">
        <v>1</v>
      </c>
      <c r="D48" s="86">
        <v>165132000</v>
      </c>
      <c r="E48" s="86">
        <v>205740005</v>
      </c>
      <c r="F48" s="86">
        <v>40608005</v>
      </c>
      <c r="G48" s="86">
        <v>27691</v>
      </c>
      <c r="H48" s="87">
        <v>0.29070000000000001</v>
      </c>
      <c r="I48" s="87">
        <v>2.4464673007929365</v>
      </c>
      <c r="J48" s="86" t="s">
        <v>298</v>
      </c>
      <c r="K48" s="86">
        <v>329</v>
      </c>
    </row>
    <row r="49" spans="1:11" ht="15.95" customHeight="1" x14ac:dyDescent="0.25">
      <c r="B49" s="86" t="s">
        <v>53</v>
      </c>
      <c r="C49" s="86">
        <v>1</v>
      </c>
      <c r="D49" s="86">
        <v>216920648</v>
      </c>
      <c r="E49" s="86">
        <v>223979243</v>
      </c>
      <c r="F49" s="86">
        <v>7058595</v>
      </c>
      <c r="G49" s="86">
        <v>4706</v>
      </c>
      <c r="H49" s="87">
        <v>0.27989999999999998</v>
      </c>
      <c r="I49" s="87">
        <v>2.4282214514714409</v>
      </c>
      <c r="J49" s="86" t="s">
        <v>298</v>
      </c>
      <c r="K49" s="86">
        <v>44</v>
      </c>
    </row>
    <row r="50" spans="1:11" ht="15.95" customHeight="1" x14ac:dyDescent="0.25">
      <c r="B50" s="86" t="s">
        <v>53</v>
      </c>
      <c r="C50" s="86">
        <v>1</v>
      </c>
      <c r="D50" s="86">
        <v>242291796</v>
      </c>
      <c r="E50" s="86">
        <v>247190999</v>
      </c>
      <c r="F50" s="86">
        <v>4899203</v>
      </c>
      <c r="G50" s="86">
        <v>3240</v>
      </c>
      <c r="H50" s="87">
        <v>0.39360000000000001</v>
      </c>
      <c r="I50" s="87">
        <v>2.6273347014482598</v>
      </c>
      <c r="J50" s="86" t="s">
        <v>298</v>
      </c>
      <c r="K50" s="86">
        <v>76</v>
      </c>
    </row>
    <row r="52" spans="1:11" ht="15.95" customHeight="1" x14ac:dyDescent="0.25">
      <c r="A52" s="88" t="s">
        <v>56</v>
      </c>
      <c r="B52" s="86" t="s">
        <v>57</v>
      </c>
      <c r="C52" s="86">
        <v>1</v>
      </c>
      <c r="D52" s="86">
        <v>142719931</v>
      </c>
      <c r="E52" s="86">
        <v>210287271</v>
      </c>
      <c r="F52" s="86">
        <v>67567340</v>
      </c>
      <c r="G52" s="86">
        <v>44064</v>
      </c>
      <c r="H52" s="87">
        <v>1.0764</v>
      </c>
      <c r="I52" s="87">
        <v>4.2175348800361503</v>
      </c>
      <c r="J52" s="86" t="s">
        <v>298</v>
      </c>
      <c r="K52" s="86">
        <v>768</v>
      </c>
    </row>
    <row r="53" spans="1:11" ht="15.95" customHeight="1" x14ac:dyDescent="0.25">
      <c r="B53" s="86" t="s">
        <v>57</v>
      </c>
      <c r="C53" s="86">
        <v>3</v>
      </c>
      <c r="D53" s="86">
        <v>35333</v>
      </c>
      <c r="E53" s="86">
        <v>14044051</v>
      </c>
      <c r="F53" s="86">
        <v>14008718</v>
      </c>
      <c r="G53" s="86">
        <v>11811</v>
      </c>
      <c r="H53" s="87">
        <v>0.60150000000000003</v>
      </c>
      <c r="I53" s="87">
        <v>3.0345866161014601</v>
      </c>
      <c r="J53" s="86" t="s">
        <v>298</v>
      </c>
      <c r="K53" s="86">
        <v>89</v>
      </c>
    </row>
    <row r="54" spans="1:11" ht="15.95" customHeight="1" x14ac:dyDescent="0.25">
      <c r="B54" s="86" t="s">
        <v>57</v>
      </c>
      <c r="C54" s="86">
        <v>3</v>
      </c>
      <c r="D54" s="86">
        <v>14523105</v>
      </c>
      <c r="E54" s="86">
        <v>199380503</v>
      </c>
      <c r="F54" s="86">
        <v>184857398</v>
      </c>
      <c r="G54" s="86">
        <v>115446</v>
      </c>
      <c r="H54" s="87">
        <v>0.60699999999999998</v>
      </c>
      <c r="I54" s="87">
        <v>3.04617747940652</v>
      </c>
      <c r="J54" s="86" t="s">
        <v>298</v>
      </c>
      <c r="K54" s="86">
        <v>1141</v>
      </c>
    </row>
    <row r="55" spans="1:11" ht="15.95" customHeight="1" x14ac:dyDescent="0.25">
      <c r="B55" s="86" t="s">
        <v>57</v>
      </c>
      <c r="C55" s="86">
        <v>4</v>
      </c>
      <c r="D55" s="86">
        <v>61420</v>
      </c>
      <c r="E55" s="86">
        <v>17841744</v>
      </c>
      <c r="F55" s="86">
        <v>17780324</v>
      </c>
      <c r="G55" s="86">
        <v>12339</v>
      </c>
      <c r="H55" s="87">
        <v>0.96430000000000005</v>
      </c>
      <c r="I55" s="87">
        <v>3.9022332083325</v>
      </c>
      <c r="J55" s="86" t="s">
        <v>298</v>
      </c>
      <c r="K55" s="86">
        <v>175</v>
      </c>
    </row>
    <row r="56" spans="1:11" ht="15.95" customHeight="1" x14ac:dyDescent="0.25">
      <c r="B56" s="86" t="s">
        <v>57</v>
      </c>
      <c r="C56" s="86">
        <v>4</v>
      </c>
      <c r="D56" s="86">
        <v>18091669</v>
      </c>
      <c r="E56" s="86">
        <v>191261892</v>
      </c>
      <c r="F56" s="86">
        <v>173170223</v>
      </c>
      <c r="G56" s="86">
        <v>107576</v>
      </c>
      <c r="H56" s="87">
        <v>0.8972</v>
      </c>
      <c r="I56" s="87">
        <v>3.7248956237097102</v>
      </c>
      <c r="J56" s="86" t="s">
        <v>298</v>
      </c>
      <c r="K56" s="86">
        <v>722</v>
      </c>
    </row>
    <row r="57" spans="1:11" ht="15.95" customHeight="1" x14ac:dyDescent="0.25">
      <c r="B57" s="86" t="s">
        <v>57</v>
      </c>
      <c r="C57" s="86">
        <v>6</v>
      </c>
      <c r="D57" s="86">
        <v>11298784</v>
      </c>
      <c r="E57" s="86">
        <v>170892918</v>
      </c>
      <c r="F57" s="86">
        <v>159594134</v>
      </c>
      <c r="G57" s="86">
        <v>103607</v>
      </c>
      <c r="H57" s="87">
        <v>0.61450000000000005</v>
      </c>
      <c r="I57" s="87">
        <v>3.0620545830203798</v>
      </c>
      <c r="J57" s="86" t="s">
        <v>298</v>
      </c>
      <c r="K57" s="86">
        <v>1020</v>
      </c>
    </row>
    <row r="58" spans="1:11" ht="15.95" customHeight="1" x14ac:dyDescent="0.25">
      <c r="B58" s="86" t="s">
        <v>57</v>
      </c>
      <c r="C58" s="86">
        <v>7</v>
      </c>
      <c r="D58" s="86">
        <v>52899</v>
      </c>
      <c r="E58" s="86">
        <v>104692293</v>
      </c>
      <c r="F58" s="86">
        <v>104639394</v>
      </c>
      <c r="G58" s="86">
        <v>65949</v>
      </c>
      <c r="H58" s="87">
        <v>0.97799999999999998</v>
      </c>
      <c r="I58" s="87">
        <v>3.9394657715822001</v>
      </c>
      <c r="J58" s="86" t="s">
        <v>298</v>
      </c>
      <c r="K58" s="86">
        <v>636</v>
      </c>
    </row>
    <row r="59" spans="1:11" ht="15.95" customHeight="1" x14ac:dyDescent="0.25">
      <c r="B59" s="86" t="s">
        <v>57</v>
      </c>
      <c r="C59" s="86">
        <v>7</v>
      </c>
      <c r="D59" s="86">
        <v>104692824</v>
      </c>
      <c r="E59" s="86">
        <v>158819753</v>
      </c>
      <c r="F59" s="86">
        <v>54126929</v>
      </c>
      <c r="G59" s="86">
        <v>34968</v>
      </c>
      <c r="H59" s="87">
        <v>1.7502</v>
      </c>
      <c r="I59" s="87">
        <v>6.7281039706414996</v>
      </c>
      <c r="J59" s="86" t="s">
        <v>298</v>
      </c>
      <c r="K59" s="86">
        <v>347</v>
      </c>
    </row>
    <row r="60" spans="1:11" ht="15.95" customHeight="1" x14ac:dyDescent="0.25">
      <c r="B60" s="86" t="s">
        <v>57</v>
      </c>
      <c r="C60" s="86">
        <v>13</v>
      </c>
      <c r="D60" s="86">
        <v>27337389</v>
      </c>
      <c r="E60" s="86">
        <v>114126487</v>
      </c>
      <c r="F60" s="86">
        <v>86789098</v>
      </c>
      <c r="G60" s="86">
        <v>59185</v>
      </c>
      <c r="H60" s="87">
        <v>0.57620000000000005</v>
      </c>
      <c r="I60" s="87">
        <v>2.9818341149284699</v>
      </c>
      <c r="J60" s="86" t="s">
        <v>298</v>
      </c>
      <c r="K60" s="86">
        <v>289</v>
      </c>
    </row>
    <row r="61" spans="1:11" ht="15.95" customHeight="1" x14ac:dyDescent="0.25">
      <c r="B61" s="86" t="s">
        <v>57</v>
      </c>
      <c r="C61" s="86">
        <v>16</v>
      </c>
      <c r="D61" s="86">
        <v>765</v>
      </c>
      <c r="E61" s="86">
        <v>35140715</v>
      </c>
      <c r="F61" s="86">
        <v>35139950</v>
      </c>
      <c r="G61" s="86">
        <v>21521</v>
      </c>
      <c r="H61" s="87">
        <v>0.64290000000000003</v>
      </c>
      <c r="I61" s="87">
        <v>3.12292949794963</v>
      </c>
      <c r="J61" s="86" t="s">
        <v>298</v>
      </c>
      <c r="K61" s="86">
        <v>490</v>
      </c>
    </row>
    <row r="62" spans="1:11" ht="15.95" customHeight="1" x14ac:dyDescent="0.25">
      <c r="B62" s="86" t="s">
        <v>57</v>
      </c>
      <c r="C62" s="86">
        <v>16</v>
      </c>
      <c r="D62" s="86">
        <v>45021271</v>
      </c>
      <c r="E62" s="86">
        <v>88690249</v>
      </c>
      <c r="F62" s="86">
        <v>43668978</v>
      </c>
      <c r="G62" s="86">
        <v>32601</v>
      </c>
      <c r="H62" s="87">
        <v>-0.84530000000000005</v>
      </c>
      <c r="I62" s="87">
        <v>1.11319011278299</v>
      </c>
      <c r="J62" s="86" t="s">
        <v>297</v>
      </c>
      <c r="K62" s="86">
        <v>374</v>
      </c>
    </row>
    <row r="63" spans="1:11" ht="15.95" customHeight="1" x14ac:dyDescent="0.25">
      <c r="B63" s="86" t="s">
        <v>57</v>
      </c>
      <c r="C63" s="86">
        <v>17</v>
      </c>
      <c r="D63" s="86">
        <v>514</v>
      </c>
      <c r="E63" s="86">
        <v>22326425</v>
      </c>
      <c r="F63" s="86">
        <v>22325911</v>
      </c>
      <c r="G63" s="86">
        <v>13465</v>
      </c>
      <c r="H63" s="87">
        <v>0.83320000000000005</v>
      </c>
      <c r="I63" s="87">
        <v>3.5632655416814298</v>
      </c>
      <c r="J63" s="86" t="s">
        <v>298</v>
      </c>
      <c r="K63" s="86">
        <v>401</v>
      </c>
    </row>
    <row r="64" spans="1:11" ht="15.95" customHeight="1" x14ac:dyDescent="0.25">
      <c r="B64" s="86" t="s">
        <v>57</v>
      </c>
      <c r="C64" s="86">
        <v>17</v>
      </c>
      <c r="D64" s="86">
        <v>22333578</v>
      </c>
      <c r="E64" s="86">
        <v>78643088</v>
      </c>
      <c r="F64" s="86">
        <v>56309510</v>
      </c>
      <c r="G64" s="86">
        <v>33138</v>
      </c>
      <c r="H64" s="87">
        <v>1.1183000000000001</v>
      </c>
      <c r="I64" s="87">
        <v>4.3418202498012999</v>
      </c>
      <c r="J64" s="86" t="s">
        <v>298</v>
      </c>
      <c r="K64" s="86">
        <v>851</v>
      </c>
    </row>
    <row r="66" spans="1:11" ht="15.95" customHeight="1" x14ac:dyDescent="0.25">
      <c r="A66" s="88" t="s">
        <v>59</v>
      </c>
      <c r="B66" s="86" t="s">
        <v>60</v>
      </c>
      <c r="C66" s="86">
        <v>1</v>
      </c>
      <c r="D66" s="86">
        <v>142718394</v>
      </c>
      <c r="E66" s="86">
        <v>156390870</v>
      </c>
      <c r="F66" s="86">
        <v>13672476</v>
      </c>
      <c r="G66" s="86">
        <v>6351</v>
      </c>
      <c r="H66" s="87">
        <v>1.8096000000000001</v>
      </c>
      <c r="I66" s="87">
        <v>7.0109016663413843</v>
      </c>
      <c r="J66" s="86" t="s">
        <v>298</v>
      </c>
      <c r="K66" s="86">
        <v>323</v>
      </c>
    </row>
    <row r="67" spans="1:11" ht="15.95" customHeight="1" x14ac:dyDescent="0.25">
      <c r="B67" s="86" t="s">
        <v>60</v>
      </c>
      <c r="C67" s="86">
        <v>1</v>
      </c>
      <c r="D67" s="86">
        <v>160038140</v>
      </c>
      <c r="E67" s="86">
        <v>163467190</v>
      </c>
      <c r="F67" s="86">
        <v>3429050</v>
      </c>
      <c r="G67" s="86">
        <v>2796</v>
      </c>
      <c r="H67" s="87">
        <v>1.1728000000000001</v>
      </c>
      <c r="I67" s="87">
        <v>4.508976528379085</v>
      </c>
      <c r="J67" s="86" t="s">
        <v>298</v>
      </c>
      <c r="K67" s="86">
        <v>19</v>
      </c>
    </row>
    <row r="68" spans="1:11" ht="15.95" customHeight="1" x14ac:dyDescent="0.25">
      <c r="B68" s="86" t="s">
        <v>60</v>
      </c>
      <c r="C68" s="86">
        <v>1</v>
      </c>
      <c r="D68" s="86">
        <v>169563386</v>
      </c>
      <c r="E68" s="86">
        <v>173255831</v>
      </c>
      <c r="F68" s="86">
        <v>3692445</v>
      </c>
      <c r="G68" s="86">
        <v>2228</v>
      </c>
      <c r="H68" s="87">
        <v>0.63439999999999996</v>
      </c>
      <c r="I68" s="87">
        <v>3.1045840712602319</v>
      </c>
      <c r="J68" s="86" t="s">
        <v>298</v>
      </c>
      <c r="K68" s="86">
        <v>44</v>
      </c>
    </row>
    <row r="69" spans="1:11" ht="15.95" customHeight="1" x14ac:dyDescent="0.25">
      <c r="B69" s="86" t="s">
        <v>60</v>
      </c>
      <c r="C69" s="86">
        <v>1</v>
      </c>
      <c r="D69" s="86">
        <v>173785648</v>
      </c>
      <c r="E69" s="86">
        <v>177222626</v>
      </c>
      <c r="F69" s="86">
        <v>3436978</v>
      </c>
      <c r="G69" s="86">
        <v>2251</v>
      </c>
      <c r="H69" s="87">
        <v>0.68630000000000002</v>
      </c>
      <c r="I69" s="87">
        <v>3.2183026414121665</v>
      </c>
      <c r="J69" s="86" t="s">
        <v>298</v>
      </c>
      <c r="K69" s="86">
        <v>16</v>
      </c>
    </row>
    <row r="70" spans="1:11" ht="15.95" customHeight="1" x14ac:dyDescent="0.25">
      <c r="A70" s="89"/>
      <c r="B70" s="86" t="s">
        <v>60</v>
      </c>
      <c r="C70" s="86">
        <v>1</v>
      </c>
      <c r="D70" s="86">
        <v>177223176</v>
      </c>
      <c r="E70" s="86">
        <v>180489076</v>
      </c>
      <c r="F70" s="86">
        <v>3265900</v>
      </c>
      <c r="G70" s="86">
        <v>2398</v>
      </c>
      <c r="H70" s="87">
        <v>1.1407</v>
      </c>
      <c r="I70" s="87">
        <v>4.4097595732038064</v>
      </c>
      <c r="J70" s="86" t="s">
        <v>298</v>
      </c>
      <c r="K70" s="86">
        <v>23</v>
      </c>
    </row>
    <row r="71" spans="1:11" ht="15.95" customHeight="1" x14ac:dyDescent="0.25">
      <c r="A71" s="89"/>
      <c r="B71" s="86" t="s">
        <v>60</v>
      </c>
      <c r="C71" s="86">
        <v>1</v>
      </c>
      <c r="D71" s="86">
        <v>184063749</v>
      </c>
      <c r="E71" s="86">
        <v>192518816</v>
      </c>
      <c r="F71" s="86">
        <v>8455067</v>
      </c>
      <c r="G71" s="86">
        <v>5738</v>
      </c>
      <c r="H71" s="87">
        <v>0.54359999999999997</v>
      </c>
      <c r="I71" s="87">
        <v>2.9152103776314746</v>
      </c>
      <c r="J71" s="86" t="s">
        <v>298</v>
      </c>
      <c r="K71" s="86">
        <v>21</v>
      </c>
    </row>
    <row r="72" spans="1:11" ht="15.95" customHeight="1" x14ac:dyDescent="0.25">
      <c r="A72" s="89"/>
      <c r="B72" s="86" t="s">
        <v>60</v>
      </c>
      <c r="C72" s="86">
        <v>1</v>
      </c>
      <c r="D72" s="86">
        <v>197319583</v>
      </c>
      <c r="E72" s="86">
        <v>213743284</v>
      </c>
      <c r="F72" s="86">
        <v>16423701</v>
      </c>
      <c r="G72" s="86">
        <v>11591</v>
      </c>
      <c r="H72" s="87">
        <v>0.72370000000000001</v>
      </c>
      <c r="I72" s="87">
        <v>3.3028237854311784</v>
      </c>
      <c r="J72" s="86" t="s">
        <v>298</v>
      </c>
      <c r="K72" s="86">
        <v>176</v>
      </c>
    </row>
    <row r="73" spans="1:11" ht="15.95" customHeight="1" x14ac:dyDescent="0.25">
      <c r="A73" s="89"/>
      <c r="B73" s="86" t="s">
        <v>60</v>
      </c>
      <c r="C73" s="86">
        <v>1</v>
      </c>
      <c r="D73" s="86">
        <v>240767540</v>
      </c>
      <c r="E73" s="86">
        <v>247190999</v>
      </c>
      <c r="F73" s="86">
        <v>6423459</v>
      </c>
      <c r="G73" s="86">
        <v>4265</v>
      </c>
      <c r="H73" s="87">
        <v>0.62039999999999995</v>
      </c>
      <c r="I73" s="87">
        <v>3.0746027052893798</v>
      </c>
      <c r="J73" s="86" t="s">
        <v>298</v>
      </c>
      <c r="K73" s="86">
        <v>83</v>
      </c>
    </row>
    <row r="74" spans="1:11" ht="15.95" customHeight="1" x14ac:dyDescent="0.25">
      <c r="A74" s="89"/>
      <c r="B74" s="86" t="s">
        <v>60</v>
      </c>
      <c r="C74" s="86">
        <v>2</v>
      </c>
      <c r="D74" s="86">
        <v>2772</v>
      </c>
      <c r="E74" s="86">
        <v>80779368</v>
      </c>
      <c r="F74" s="86">
        <v>80776596</v>
      </c>
      <c r="G74" s="86">
        <v>57084</v>
      </c>
      <c r="H74" s="87">
        <v>0.65369999999999995</v>
      </c>
      <c r="I74" s="87">
        <v>3.1463954388450568</v>
      </c>
      <c r="J74" s="86" t="s">
        <v>298</v>
      </c>
      <c r="K74" s="86">
        <v>497</v>
      </c>
    </row>
    <row r="75" spans="1:11" ht="15.95" customHeight="1" x14ac:dyDescent="0.25">
      <c r="A75" s="89"/>
      <c r="B75" s="86" t="s">
        <v>60</v>
      </c>
      <c r="C75" s="86">
        <v>5</v>
      </c>
      <c r="D75" s="86">
        <v>54182953</v>
      </c>
      <c r="E75" s="86">
        <v>70426997</v>
      </c>
      <c r="F75" s="86">
        <v>16244044</v>
      </c>
      <c r="G75" s="86">
        <v>9658</v>
      </c>
      <c r="H75" s="87">
        <v>0.63629999999999998</v>
      </c>
      <c r="I75" s="87">
        <v>3.1086754388148017</v>
      </c>
      <c r="J75" s="86" t="s">
        <v>298</v>
      </c>
      <c r="K75" s="86">
        <v>85</v>
      </c>
    </row>
    <row r="76" spans="1:11" ht="15.95" customHeight="1" x14ac:dyDescent="0.25">
      <c r="A76" s="89"/>
      <c r="B76" s="86" t="s">
        <v>60</v>
      </c>
      <c r="C76" s="86">
        <v>5</v>
      </c>
      <c r="D76" s="86">
        <v>75911060</v>
      </c>
      <c r="E76" s="86">
        <v>79930591</v>
      </c>
      <c r="F76" s="86">
        <v>4019531</v>
      </c>
      <c r="G76" s="86">
        <v>2540</v>
      </c>
      <c r="H76" s="87">
        <v>-0.81920000000000004</v>
      </c>
      <c r="I76" s="87">
        <v>1.1335122637199859</v>
      </c>
      <c r="J76" s="86" t="s">
        <v>297</v>
      </c>
      <c r="K76" s="86">
        <v>35</v>
      </c>
    </row>
    <row r="77" spans="1:11" ht="15.95" customHeight="1" x14ac:dyDescent="0.25">
      <c r="A77" s="89"/>
      <c r="B77" s="86" t="s">
        <v>60</v>
      </c>
      <c r="C77" s="86">
        <v>5</v>
      </c>
      <c r="D77" s="86">
        <v>81861375</v>
      </c>
      <c r="E77" s="86">
        <v>91811398</v>
      </c>
      <c r="F77" s="86">
        <v>9950023</v>
      </c>
      <c r="G77" s="86">
        <v>5571</v>
      </c>
      <c r="H77" s="87">
        <v>-0.92459999999999998</v>
      </c>
      <c r="I77" s="87">
        <v>1.0536531301386902</v>
      </c>
      <c r="J77" s="86" t="s">
        <v>297</v>
      </c>
      <c r="K77" s="86">
        <v>26</v>
      </c>
    </row>
    <row r="78" spans="1:11" ht="15.95" customHeight="1" x14ac:dyDescent="0.25">
      <c r="A78" s="89"/>
      <c r="B78" s="86" t="s">
        <v>60</v>
      </c>
      <c r="C78" s="86">
        <v>6</v>
      </c>
      <c r="D78" s="86">
        <v>94649</v>
      </c>
      <c r="E78" s="86">
        <v>47823040</v>
      </c>
      <c r="F78" s="86">
        <v>47728391</v>
      </c>
      <c r="G78" s="86">
        <v>33715</v>
      </c>
      <c r="H78" s="87">
        <v>1.0884</v>
      </c>
      <c r="I78" s="87">
        <v>4.2527616498880318</v>
      </c>
      <c r="J78" s="86" t="s">
        <v>298</v>
      </c>
      <c r="K78" s="86">
        <v>928</v>
      </c>
    </row>
    <row r="79" spans="1:11" ht="15.95" customHeight="1" x14ac:dyDescent="0.25">
      <c r="A79" s="89"/>
      <c r="B79" s="86" t="s">
        <v>60</v>
      </c>
      <c r="C79" s="86">
        <v>6</v>
      </c>
      <c r="D79" s="86">
        <v>58885344</v>
      </c>
      <c r="E79" s="86">
        <v>170824447</v>
      </c>
      <c r="F79" s="86">
        <v>111939103</v>
      </c>
      <c r="G79" s="86">
        <v>72227</v>
      </c>
      <c r="H79" s="87">
        <v>-0.88580000000000003</v>
      </c>
      <c r="I79" s="87">
        <v>1.0823746831175745</v>
      </c>
      <c r="J79" s="86" t="s">
        <v>297</v>
      </c>
      <c r="K79" s="86">
        <v>500</v>
      </c>
    </row>
    <row r="80" spans="1:11" ht="15.95" customHeight="1" x14ac:dyDescent="0.25">
      <c r="A80" s="89"/>
      <c r="B80" s="86" t="s">
        <v>60</v>
      </c>
      <c r="C80" s="86">
        <v>8</v>
      </c>
      <c r="D80" s="86">
        <v>95373762</v>
      </c>
      <c r="E80" s="86">
        <v>146268947</v>
      </c>
      <c r="F80" s="86">
        <v>50895185</v>
      </c>
      <c r="G80" s="86">
        <v>34013</v>
      </c>
      <c r="H80" s="87">
        <v>0.6351</v>
      </c>
      <c r="I80" s="87">
        <v>3.1060907903500672</v>
      </c>
      <c r="J80" s="86" t="s">
        <v>298</v>
      </c>
      <c r="K80" s="86">
        <v>299</v>
      </c>
    </row>
    <row r="81" spans="1:11" ht="15.95" customHeight="1" x14ac:dyDescent="0.25">
      <c r="A81" s="89"/>
      <c r="B81" s="86" t="s">
        <v>60</v>
      </c>
      <c r="C81" s="86">
        <v>11</v>
      </c>
      <c r="D81" s="86">
        <v>68480834</v>
      </c>
      <c r="E81" s="86">
        <v>90738466</v>
      </c>
      <c r="F81" s="86">
        <v>22257632</v>
      </c>
      <c r="G81" s="86">
        <v>14466</v>
      </c>
      <c r="H81" s="87">
        <v>0.65580000000000005</v>
      </c>
      <c r="I81" s="87">
        <v>3.1509786955182806</v>
      </c>
      <c r="J81" s="86" t="s">
        <v>298</v>
      </c>
      <c r="K81" s="86">
        <v>163</v>
      </c>
    </row>
    <row r="82" spans="1:11" ht="15.95" customHeight="1" x14ac:dyDescent="0.25">
      <c r="A82" s="89"/>
      <c r="B82" s="86" t="s">
        <v>60</v>
      </c>
      <c r="C82" s="86">
        <v>11</v>
      </c>
      <c r="D82" s="86">
        <v>90740531</v>
      </c>
      <c r="E82" s="86">
        <v>134449982</v>
      </c>
      <c r="F82" s="86">
        <v>43709451</v>
      </c>
      <c r="G82" s="86">
        <v>32318</v>
      </c>
      <c r="H82" s="87">
        <v>-0.83520000000000005</v>
      </c>
      <c r="I82" s="87">
        <v>1.1210106621801785</v>
      </c>
      <c r="J82" s="86" t="s">
        <v>297</v>
      </c>
      <c r="K82" s="86">
        <v>355</v>
      </c>
    </row>
    <row r="83" spans="1:11" ht="15.95" customHeight="1" x14ac:dyDescent="0.25">
      <c r="A83" s="89"/>
      <c r="B83" s="86" t="s">
        <v>60</v>
      </c>
      <c r="C83" s="86">
        <v>13</v>
      </c>
      <c r="D83" s="86">
        <v>37608260</v>
      </c>
      <c r="E83" s="86">
        <v>41444315</v>
      </c>
      <c r="F83" s="86">
        <v>3836055</v>
      </c>
      <c r="G83" s="86">
        <v>2672</v>
      </c>
      <c r="H83" s="87">
        <v>-0.84630000000000005</v>
      </c>
      <c r="I83" s="87">
        <v>1.1124187755508814</v>
      </c>
      <c r="J83" s="86" t="s">
        <v>297</v>
      </c>
      <c r="K83" s="86">
        <v>27</v>
      </c>
    </row>
    <row r="84" spans="1:11" ht="15.95" customHeight="1" x14ac:dyDescent="0.25">
      <c r="A84" s="89"/>
      <c r="B84" s="86" t="s">
        <v>60</v>
      </c>
      <c r="C84" s="86">
        <v>13</v>
      </c>
      <c r="D84" s="86">
        <v>78516710</v>
      </c>
      <c r="E84" s="86">
        <v>114126487</v>
      </c>
      <c r="F84" s="86">
        <v>35609777</v>
      </c>
      <c r="G84" s="86">
        <v>24688</v>
      </c>
      <c r="H84" s="87">
        <v>0.60609999999999997</v>
      </c>
      <c r="I84" s="87">
        <v>3.0442777676208697</v>
      </c>
      <c r="J84" s="86" t="s">
        <v>298</v>
      </c>
      <c r="K84" s="86">
        <v>122</v>
      </c>
    </row>
    <row r="85" spans="1:11" ht="15.95" customHeight="1" x14ac:dyDescent="0.25">
      <c r="A85" s="89"/>
    </row>
    <row r="86" spans="1:11" ht="15.95" customHeight="1" x14ac:dyDescent="0.25">
      <c r="A86" s="88" t="s">
        <v>62</v>
      </c>
      <c r="B86" s="86" t="s">
        <v>63</v>
      </c>
      <c r="C86" s="86">
        <v>1</v>
      </c>
      <c r="D86" s="86">
        <v>200194844</v>
      </c>
      <c r="E86" s="86">
        <v>247190999</v>
      </c>
      <c r="F86" s="86">
        <v>46996155</v>
      </c>
      <c r="G86" s="86">
        <v>33433</v>
      </c>
      <c r="H86" s="87">
        <v>0.63480000000000003</v>
      </c>
      <c r="I86" s="87">
        <v>3.1054449640781252</v>
      </c>
      <c r="J86" s="86" t="s">
        <v>298</v>
      </c>
      <c r="K86" s="86">
        <v>411</v>
      </c>
    </row>
    <row r="87" spans="1:11" ht="15.95" customHeight="1" x14ac:dyDescent="0.25">
      <c r="B87" s="86" t="s">
        <v>63</v>
      </c>
      <c r="C87" s="86">
        <v>2</v>
      </c>
      <c r="D87" s="86">
        <v>15965067</v>
      </c>
      <c r="E87" s="86">
        <v>19387862</v>
      </c>
      <c r="F87" s="86">
        <v>3422795</v>
      </c>
      <c r="G87" s="86">
        <v>2611</v>
      </c>
      <c r="H87" s="87">
        <v>4.0949999999999998</v>
      </c>
      <c r="I87" s="87">
        <v>34.178093057531242</v>
      </c>
      <c r="J87" s="86" t="s">
        <v>298</v>
      </c>
      <c r="K87" s="86">
        <v>11</v>
      </c>
    </row>
    <row r="88" spans="1:11" ht="15.95" customHeight="1" x14ac:dyDescent="0.25">
      <c r="B88" s="86" t="s">
        <v>63</v>
      </c>
      <c r="C88" s="86">
        <v>6</v>
      </c>
      <c r="D88" s="86">
        <v>89154536</v>
      </c>
      <c r="E88" s="86">
        <v>170892918</v>
      </c>
      <c r="F88" s="86">
        <v>81738382</v>
      </c>
      <c r="G88" s="86">
        <v>54744</v>
      </c>
      <c r="H88" s="87">
        <v>-0.9153</v>
      </c>
      <c r="I88" s="87">
        <v>1.0604672004838902</v>
      </c>
      <c r="J88" s="86" t="s">
        <v>297</v>
      </c>
      <c r="K88" s="86">
        <v>411</v>
      </c>
    </row>
    <row r="89" spans="1:11" ht="15.95" customHeight="1" x14ac:dyDescent="0.25">
      <c r="B89" s="86" t="s">
        <v>63</v>
      </c>
      <c r="C89" s="86">
        <v>10</v>
      </c>
      <c r="D89" s="86">
        <v>101955</v>
      </c>
      <c r="E89" s="86">
        <v>21822848</v>
      </c>
      <c r="F89" s="86">
        <v>21720893</v>
      </c>
      <c r="G89" s="86">
        <v>18193</v>
      </c>
      <c r="H89" s="87">
        <v>0.60650000000000004</v>
      </c>
      <c r="I89" s="87">
        <v>3.045121937662866</v>
      </c>
      <c r="J89" s="86" t="s">
        <v>298</v>
      </c>
      <c r="K89" s="86">
        <v>119</v>
      </c>
    </row>
    <row r="90" spans="1:11" ht="15.95" customHeight="1" x14ac:dyDescent="0.25">
      <c r="B90" s="86" t="s">
        <v>63</v>
      </c>
      <c r="C90" s="86">
        <v>10</v>
      </c>
      <c r="D90" s="86">
        <v>121003797</v>
      </c>
      <c r="E90" s="86">
        <v>135356682</v>
      </c>
      <c r="F90" s="86">
        <v>14352885</v>
      </c>
      <c r="G90" s="86">
        <v>11041</v>
      </c>
      <c r="H90" s="87">
        <v>-0.85489999999999999</v>
      </c>
      <c r="I90" s="87">
        <v>1.1058072993850692</v>
      </c>
      <c r="J90" s="86" t="s">
        <v>297</v>
      </c>
      <c r="K90" s="86">
        <v>117</v>
      </c>
    </row>
    <row r="91" spans="1:11" ht="15.95" customHeight="1" x14ac:dyDescent="0.25">
      <c r="B91" s="86" t="s">
        <v>63</v>
      </c>
      <c r="C91" s="86">
        <v>13</v>
      </c>
      <c r="D91" s="86">
        <v>29994630</v>
      </c>
      <c r="E91" s="86">
        <v>62157103</v>
      </c>
      <c r="F91" s="86">
        <v>32162473</v>
      </c>
      <c r="G91" s="86">
        <v>21324</v>
      </c>
      <c r="H91" s="87">
        <v>-0.39439999999999997</v>
      </c>
      <c r="I91" s="87">
        <v>1.521611442076535</v>
      </c>
      <c r="J91" s="86" t="s">
        <v>297</v>
      </c>
      <c r="K91" s="86">
        <v>166</v>
      </c>
    </row>
    <row r="92" spans="1:11" ht="15.95" customHeight="1" x14ac:dyDescent="0.25">
      <c r="B92" s="86" t="s">
        <v>63</v>
      </c>
      <c r="C92" s="86">
        <v>17</v>
      </c>
      <c r="D92" s="86">
        <v>514</v>
      </c>
      <c r="E92" s="86">
        <v>8737000</v>
      </c>
      <c r="F92" s="86">
        <v>8736486</v>
      </c>
      <c r="G92" s="86">
        <v>5091</v>
      </c>
      <c r="H92" s="87">
        <v>-0.26169999999999999</v>
      </c>
      <c r="I92" s="87">
        <v>1.6682089458833342</v>
      </c>
      <c r="J92" s="86" t="s">
        <v>297</v>
      </c>
      <c r="K92" s="86">
        <v>256</v>
      </c>
    </row>
    <row r="93" spans="1:11" ht="15.95" customHeight="1" x14ac:dyDescent="0.25">
      <c r="B93" s="86" t="s">
        <v>63</v>
      </c>
      <c r="C93" s="86">
        <v>19</v>
      </c>
      <c r="D93" s="86">
        <v>41898</v>
      </c>
      <c r="E93" s="86">
        <v>19529963</v>
      </c>
      <c r="F93" s="86">
        <v>19488065</v>
      </c>
      <c r="G93" s="86">
        <v>8774</v>
      </c>
      <c r="H93" s="87">
        <v>0.45500000000000002</v>
      </c>
      <c r="I93" s="87">
        <v>2.741565609959407</v>
      </c>
      <c r="J93" s="86" t="s">
        <v>298</v>
      </c>
      <c r="K93" s="86">
        <v>608</v>
      </c>
    </row>
    <row r="95" spans="1:11" ht="15.95" customHeight="1" x14ac:dyDescent="0.25">
      <c r="A95" s="88" t="s">
        <v>66</v>
      </c>
      <c r="B95" s="86" t="s">
        <v>67</v>
      </c>
      <c r="C95" s="86">
        <v>1</v>
      </c>
      <c r="D95" s="86">
        <v>615321</v>
      </c>
      <c r="E95" s="86">
        <v>17097545</v>
      </c>
      <c r="F95" s="86">
        <v>16482224</v>
      </c>
      <c r="G95" s="86">
        <v>9121</v>
      </c>
      <c r="H95" s="87">
        <v>-0.47889999999999999</v>
      </c>
      <c r="I95" s="87">
        <v>1.4350490011763277</v>
      </c>
      <c r="J95" s="86" t="s">
        <v>297</v>
      </c>
      <c r="K95" s="86">
        <v>259</v>
      </c>
    </row>
    <row r="96" spans="1:11" ht="15.95" customHeight="1" x14ac:dyDescent="0.25">
      <c r="B96" s="86" t="s">
        <v>67</v>
      </c>
      <c r="C96" s="86">
        <v>1</v>
      </c>
      <c r="D96" s="86">
        <v>17097800</v>
      </c>
      <c r="E96" s="86">
        <v>247190999</v>
      </c>
      <c r="F96" s="86">
        <v>230093199</v>
      </c>
      <c r="G96" s="86">
        <v>137125</v>
      </c>
      <c r="H96" s="87">
        <v>0.47470000000000001</v>
      </c>
      <c r="I96" s="87">
        <v>2.7792584490444687</v>
      </c>
      <c r="J96" s="86" t="s">
        <v>298</v>
      </c>
      <c r="K96" s="86">
        <v>2063</v>
      </c>
    </row>
    <row r="97" spans="1:11" ht="15.95" customHeight="1" x14ac:dyDescent="0.25">
      <c r="B97" s="86" t="s">
        <v>67</v>
      </c>
      <c r="C97" s="86">
        <v>6</v>
      </c>
      <c r="D97" s="86">
        <v>94649</v>
      </c>
      <c r="E97" s="86">
        <v>51000635</v>
      </c>
      <c r="F97" s="86">
        <v>50905986</v>
      </c>
      <c r="G97" s="86">
        <v>35536</v>
      </c>
      <c r="H97" s="87">
        <v>0.7147</v>
      </c>
      <c r="I97" s="87">
        <v>3.2822838325375359</v>
      </c>
      <c r="J97" s="86" t="s">
        <v>298</v>
      </c>
      <c r="K97" s="86">
        <v>945</v>
      </c>
    </row>
    <row r="98" spans="1:11" ht="15.95" customHeight="1" x14ac:dyDescent="0.25">
      <c r="B98" s="86" t="s">
        <v>67</v>
      </c>
      <c r="C98" s="86">
        <v>14</v>
      </c>
      <c r="D98" s="86">
        <v>18072112</v>
      </c>
      <c r="E98" s="86">
        <v>38688236</v>
      </c>
      <c r="F98" s="86">
        <v>20616124</v>
      </c>
      <c r="G98" s="86">
        <v>12920</v>
      </c>
      <c r="H98" s="87">
        <v>-0.54459999999999997</v>
      </c>
      <c r="I98" s="87">
        <v>1.3711629193668844</v>
      </c>
      <c r="J98" s="86" t="s">
        <v>297</v>
      </c>
      <c r="K98" s="86">
        <v>193</v>
      </c>
    </row>
    <row r="99" spans="1:11" ht="15.95" customHeight="1" x14ac:dyDescent="0.25">
      <c r="B99" s="86" t="s">
        <v>67</v>
      </c>
      <c r="C99" s="86">
        <v>14</v>
      </c>
      <c r="D99" s="86">
        <v>39019209</v>
      </c>
      <c r="E99" s="86">
        <v>91067320</v>
      </c>
      <c r="F99" s="86">
        <v>52048111</v>
      </c>
      <c r="G99" s="86">
        <v>34164</v>
      </c>
      <c r="H99" s="87">
        <v>-0.54379999999999995</v>
      </c>
      <c r="I99" s="87">
        <v>1.3719234643845677</v>
      </c>
      <c r="J99" s="86" t="s">
        <v>297</v>
      </c>
      <c r="K99" s="86">
        <v>308</v>
      </c>
    </row>
    <row r="100" spans="1:11" ht="15.95" customHeight="1" x14ac:dyDescent="0.25">
      <c r="B100" s="86" t="s">
        <v>67</v>
      </c>
      <c r="C100" s="86">
        <v>14</v>
      </c>
      <c r="D100" s="86">
        <v>91070001</v>
      </c>
      <c r="E100" s="86">
        <v>106356482</v>
      </c>
      <c r="F100" s="86">
        <v>15286481</v>
      </c>
      <c r="G100" s="86">
        <v>9739</v>
      </c>
      <c r="H100" s="87">
        <v>0.4602</v>
      </c>
      <c r="I100" s="87">
        <v>2.7514650438892319</v>
      </c>
      <c r="J100" s="86" t="s">
        <v>298</v>
      </c>
      <c r="K100" s="86">
        <v>250</v>
      </c>
    </row>
    <row r="101" spans="1:11" ht="15.95" customHeight="1" x14ac:dyDescent="0.25">
      <c r="B101" s="86" t="s">
        <v>67</v>
      </c>
      <c r="C101" s="86">
        <v>17</v>
      </c>
      <c r="D101" s="86">
        <v>42838762</v>
      </c>
      <c r="E101" s="86">
        <v>78643088</v>
      </c>
      <c r="F101" s="86">
        <v>35804326</v>
      </c>
      <c r="G101" s="86">
        <v>21806</v>
      </c>
      <c r="H101" s="87">
        <v>0.38479999999999998</v>
      </c>
      <c r="I101" s="87">
        <v>2.6113575380609957</v>
      </c>
      <c r="J101" s="86" t="s">
        <v>298</v>
      </c>
      <c r="K101" s="86">
        <v>499</v>
      </c>
    </row>
    <row r="103" spans="1:11" ht="15.95" customHeight="1" x14ac:dyDescent="0.25">
      <c r="A103" s="88" t="s">
        <v>69</v>
      </c>
      <c r="B103" s="86" t="s">
        <v>70</v>
      </c>
      <c r="C103" s="86">
        <v>1</v>
      </c>
      <c r="D103" s="86">
        <v>143596389</v>
      </c>
      <c r="E103" s="86">
        <v>247190999</v>
      </c>
      <c r="F103" s="86">
        <v>103594610</v>
      </c>
      <c r="G103" s="86">
        <v>70353</v>
      </c>
      <c r="H103" s="87">
        <v>0.30349999999999999</v>
      </c>
      <c r="I103" s="87">
        <v>2.4682696284670858</v>
      </c>
      <c r="J103" s="86" t="s">
        <v>298</v>
      </c>
      <c r="K103" s="86">
        <v>1100</v>
      </c>
    </row>
    <row r="104" spans="1:11" ht="15.95" customHeight="1" x14ac:dyDescent="0.25">
      <c r="B104" s="86" t="s">
        <v>70</v>
      </c>
      <c r="C104" s="86">
        <v>2</v>
      </c>
      <c r="D104" s="86">
        <v>2772</v>
      </c>
      <c r="E104" s="86">
        <v>89402000</v>
      </c>
      <c r="F104" s="86">
        <v>89399228</v>
      </c>
      <c r="G104" s="86">
        <v>72296</v>
      </c>
      <c r="H104" s="87">
        <v>0.22170000000000001</v>
      </c>
      <c r="I104" s="87">
        <v>2.3322137189409555</v>
      </c>
      <c r="J104" s="86" t="s">
        <v>298</v>
      </c>
      <c r="K104" s="86">
        <v>726</v>
      </c>
    </row>
    <row r="105" spans="1:11" ht="15.95" customHeight="1" x14ac:dyDescent="0.25">
      <c r="B105" s="86" t="s">
        <v>70</v>
      </c>
      <c r="C105" s="86">
        <v>6</v>
      </c>
      <c r="D105" s="86">
        <v>94649</v>
      </c>
      <c r="E105" s="86">
        <v>53584000</v>
      </c>
      <c r="F105" s="86">
        <v>53489351</v>
      </c>
      <c r="G105" s="86">
        <v>37421</v>
      </c>
      <c r="H105" s="87">
        <v>0.47889999999999999</v>
      </c>
      <c r="I105" s="87">
        <v>2.7873612655185638</v>
      </c>
      <c r="J105" s="86" t="s">
        <v>298</v>
      </c>
      <c r="K105" s="86">
        <v>966</v>
      </c>
    </row>
    <row r="106" spans="1:11" ht="15.95" customHeight="1" x14ac:dyDescent="0.25">
      <c r="B106" s="86" t="s">
        <v>70</v>
      </c>
      <c r="C106" s="86">
        <v>13</v>
      </c>
      <c r="D106" s="86">
        <v>44216898</v>
      </c>
      <c r="E106" s="86">
        <v>47708264</v>
      </c>
      <c r="F106" s="86">
        <v>3491366</v>
      </c>
      <c r="G106" s="86">
        <v>2330</v>
      </c>
      <c r="H106" s="87">
        <v>-0.92710000000000004</v>
      </c>
      <c r="I106" s="87">
        <v>1.0518288694555127</v>
      </c>
      <c r="J106" s="86" t="s">
        <v>297</v>
      </c>
      <c r="K106" s="86">
        <v>24</v>
      </c>
    </row>
    <row r="108" spans="1:11" ht="15.95" customHeight="1" x14ac:dyDescent="0.25">
      <c r="A108" s="88" t="s">
        <v>80</v>
      </c>
      <c r="B108" s="86" t="s">
        <v>303</v>
      </c>
      <c r="C108" s="86">
        <v>1</v>
      </c>
      <c r="D108" s="86">
        <v>142348955</v>
      </c>
      <c r="E108" s="86">
        <v>247190999</v>
      </c>
      <c r="F108" s="86">
        <v>104842044</v>
      </c>
      <c r="G108" s="86">
        <v>70452</v>
      </c>
      <c r="H108" s="87">
        <v>0.87009999999999998</v>
      </c>
      <c r="I108" s="87">
        <v>3.6555791775761599</v>
      </c>
      <c r="J108" s="86" t="s">
        <v>298</v>
      </c>
      <c r="K108" s="86">
        <v>1128</v>
      </c>
    </row>
    <row r="109" spans="1:11" ht="15.95" customHeight="1" x14ac:dyDescent="0.25">
      <c r="B109" s="86" t="s">
        <v>303</v>
      </c>
      <c r="C109" s="86">
        <v>7</v>
      </c>
      <c r="D109" s="86">
        <v>52899</v>
      </c>
      <c r="E109" s="86">
        <v>108814812</v>
      </c>
      <c r="F109" s="86">
        <v>108761913</v>
      </c>
      <c r="G109" s="86">
        <v>68670</v>
      </c>
      <c r="H109" s="87">
        <v>0.55020000000000002</v>
      </c>
      <c r="I109" s="87">
        <v>2.9285773507784199</v>
      </c>
      <c r="J109" s="86" t="s">
        <v>298</v>
      </c>
      <c r="K109" s="86">
        <v>662</v>
      </c>
    </row>
    <row r="110" spans="1:11" ht="15.95" customHeight="1" x14ac:dyDescent="0.25">
      <c r="B110" s="86" t="s">
        <v>303</v>
      </c>
      <c r="C110" s="86">
        <v>16</v>
      </c>
      <c r="D110" s="86">
        <v>45048875</v>
      </c>
      <c r="E110" s="86">
        <v>59779101</v>
      </c>
      <c r="F110" s="86">
        <v>14730226</v>
      </c>
      <c r="G110" s="86">
        <v>10123</v>
      </c>
      <c r="H110" s="87">
        <v>-1.5346</v>
      </c>
      <c r="I110" s="87">
        <v>0.69035005584422904</v>
      </c>
      <c r="J110" s="86" t="s">
        <v>297</v>
      </c>
      <c r="K110" s="86">
        <v>106</v>
      </c>
    </row>
    <row r="111" spans="1:11" ht="15.95" customHeight="1" x14ac:dyDescent="0.25">
      <c r="B111" s="86" t="s">
        <v>303</v>
      </c>
      <c r="C111" s="86">
        <v>17</v>
      </c>
      <c r="D111" s="86">
        <v>514</v>
      </c>
      <c r="E111" s="86">
        <v>19345137</v>
      </c>
      <c r="F111" s="86">
        <v>19344623</v>
      </c>
      <c r="G111" s="86">
        <v>12181</v>
      </c>
      <c r="H111" s="87">
        <v>-0.55659999999999998</v>
      </c>
      <c r="I111" s="87">
        <v>1.3598052077041001</v>
      </c>
      <c r="J111" s="86" t="s">
        <v>297</v>
      </c>
      <c r="K111" s="86">
        <v>360</v>
      </c>
    </row>
    <row r="112" spans="1:11" ht="15.95" customHeight="1" x14ac:dyDescent="0.25">
      <c r="B112" s="86" t="s">
        <v>303</v>
      </c>
      <c r="C112" s="86">
        <v>17</v>
      </c>
      <c r="D112" s="86">
        <v>19346983</v>
      </c>
      <c r="E112" s="86">
        <v>78643088</v>
      </c>
      <c r="F112" s="86">
        <v>59296105</v>
      </c>
      <c r="G112" s="86">
        <v>34422</v>
      </c>
      <c r="H112" s="87">
        <v>0.57750000000000001</v>
      </c>
      <c r="I112" s="87">
        <v>2.9845222307480799</v>
      </c>
      <c r="J112" s="86" t="s">
        <v>298</v>
      </c>
      <c r="K112" s="86">
        <v>991</v>
      </c>
    </row>
    <row r="113" spans="1:11" ht="15.95" customHeight="1" x14ac:dyDescent="0.25">
      <c r="B113" s="86" t="s">
        <v>303</v>
      </c>
      <c r="C113" s="86">
        <v>20</v>
      </c>
      <c r="D113" s="86">
        <v>47750273</v>
      </c>
      <c r="E113" s="86">
        <v>62426585</v>
      </c>
      <c r="F113" s="86">
        <v>14676312</v>
      </c>
      <c r="G113" s="86">
        <v>10934</v>
      </c>
      <c r="H113" s="87">
        <v>0.91690000000000005</v>
      </c>
      <c r="I113" s="87">
        <v>3.7761079276732201</v>
      </c>
      <c r="J113" s="86" t="s">
        <v>298</v>
      </c>
      <c r="K113" s="86">
        <v>175</v>
      </c>
    </row>
    <row r="115" spans="1:11" ht="15.95" customHeight="1" x14ac:dyDescent="0.25">
      <c r="A115" s="88" t="s">
        <v>82</v>
      </c>
      <c r="B115" s="86" t="s">
        <v>353</v>
      </c>
      <c r="C115" s="86">
        <v>1</v>
      </c>
      <c r="D115" s="86">
        <v>142727302</v>
      </c>
      <c r="E115" s="86">
        <v>247190999</v>
      </c>
      <c r="F115" s="86">
        <v>104463697</v>
      </c>
      <c r="G115" s="86">
        <v>70438</v>
      </c>
      <c r="H115" s="87">
        <v>0.44240000000000002</v>
      </c>
      <c r="I115" s="87">
        <v>2.7177259782881262</v>
      </c>
      <c r="J115" s="86" t="s">
        <v>298</v>
      </c>
      <c r="K115" s="86">
        <v>1106</v>
      </c>
    </row>
    <row r="116" spans="1:11" ht="15.95" customHeight="1" x14ac:dyDescent="0.25">
      <c r="B116" s="86" t="s">
        <v>353</v>
      </c>
      <c r="C116" s="86">
        <v>2</v>
      </c>
      <c r="D116" s="86">
        <v>2772</v>
      </c>
      <c r="E116" s="86">
        <v>94694000</v>
      </c>
      <c r="F116" s="86">
        <v>94691228</v>
      </c>
      <c r="G116" s="86">
        <v>61892</v>
      </c>
      <c r="H116" s="87">
        <v>0.22409999999999999</v>
      </c>
      <c r="I116" s="87">
        <v>2.3360967094992122</v>
      </c>
      <c r="J116" s="86" t="s">
        <v>298</v>
      </c>
      <c r="K116" s="86">
        <v>494</v>
      </c>
    </row>
    <row r="118" spans="1:11" ht="15.95" customHeight="1" x14ac:dyDescent="0.25">
      <c r="A118" s="88" t="s">
        <v>85</v>
      </c>
      <c r="B118" s="86" t="s">
        <v>352</v>
      </c>
      <c r="C118" s="86">
        <v>1</v>
      </c>
      <c r="D118" s="86">
        <v>142222140</v>
      </c>
      <c r="E118" s="86">
        <v>223176095</v>
      </c>
      <c r="F118" s="86">
        <v>80953955</v>
      </c>
      <c r="G118" s="86">
        <v>53109</v>
      </c>
      <c r="H118" s="87">
        <v>0.64019999999999999</v>
      </c>
      <c r="I118" s="87">
        <v>3.1170904091768081</v>
      </c>
      <c r="J118" s="86" t="s">
        <v>298</v>
      </c>
      <c r="K118" s="86">
        <v>896</v>
      </c>
    </row>
    <row r="119" spans="1:11" ht="15.95" customHeight="1" x14ac:dyDescent="0.25">
      <c r="B119" s="86" t="s">
        <v>352</v>
      </c>
      <c r="C119" s="86">
        <v>2</v>
      </c>
      <c r="D119" s="86">
        <v>2772</v>
      </c>
      <c r="E119" s="86">
        <v>21406395</v>
      </c>
      <c r="F119" s="86">
        <v>21403623</v>
      </c>
      <c r="G119" s="86">
        <v>16480</v>
      </c>
      <c r="H119" s="87">
        <v>0.62109999999999999</v>
      </c>
      <c r="I119" s="87">
        <v>3.0760948738000038</v>
      </c>
      <c r="J119" s="86" t="s">
        <v>298</v>
      </c>
      <c r="K119" s="86">
        <v>98</v>
      </c>
    </row>
    <row r="120" spans="1:11" ht="15.95" customHeight="1" x14ac:dyDescent="0.25">
      <c r="B120" s="86" t="s">
        <v>352</v>
      </c>
      <c r="C120" s="86">
        <v>2</v>
      </c>
      <c r="D120" s="86">
        <v>128306299</v>
      </c>
      <c r="E120" s="86">
        <v>242738000</v>
      </c>
      <c r="F120" s="86">
        <v>114431701</v>
      </c>
      <c r="G120" s="86">
        <v>71818</v>
      </c>
      <c r="H120" s="87">
        <v>-0.23799999999999999</v>
      </c>
      <c r="I120" s="87">
        <v>1.6958399292662958</v>
      </c>
      <c r="J120" s="86" t="s">
        <v>297</v>
      </c>
      <c r="K120" s="86">
        <v>686</v>
      </c>
    </row>
    <row r="121" spans="1:11" ht="15.95" customHeight="1" x14ac:dyDescent="0.25">
      <c r="B121" s="86" t="s">
        <v>352</v>
      </c>
      <c r="C121" s="86">
        <v>5</v>
      </c>
      <c r="D121" s="86">
        <v>51487490</v>
      </c>
      <c r="E121" s="86">
        <v>180722914</v>
      </c>
      <c r="F121" s="86">
        <v>129235424</v>
      </c>
      <c r="G121" s="86">
        <v>82961</v>
      </c>
      <c r="H121" s="87">
        <v>-0.63580000000000003</v>
      </c>
      <c r="I121" s="87">
        <v>1.2871676742622349</v>
      </c>
      <c r="J121" s="86" t="s">
        <v>297</v>
      </c>
      <c r="K121" s="86">
        <v>826</v>
      </c>
    </row>
    <row r="122" spans="1:11" ht="15.95" customHeight="1" x14ac:dyDescent="0.25">
      <c r="B122" s="86" t="s">
        <v>352</v>
      </c>
      <c r="C122" s="86">
        <v>6</v>
      </c>
      <c r="D122" s="86">
        <v>95000</v>
      </c>
      <c r="E122" s="86">
        <v>33841000</v>
      </c>
      <c r="F122" s="86">
        <v>33746000</v>
      </c>
      <c r="G122" s="86">
        <v>24404</v>
      </c>
      <c r="H122" s="87">
        <v>0.3861</v>
      </c>
      <c r="I122" s="87">
        <v>2.6137116701951628</v>
      </c>
      <c r="J122" s="86" t="s">
        <v>298</v>
      </c>
      <c r="K122" s="86">
        <v>752</v>
      </c>
    </row>
    <row r="124" spans="1:11" ht="15.95" customHeight="1" x14ac:dyDescent="0.25">
      <c r="A124" s="88" t="s">
        <v>91</v>
      </c>
      <c r="B124" s="86" t="s">
        <v>351</v>
      </c>
      <c r="C124" s="86">
        <v>6</v>
      </c>
      <c r="D124" s="86">
        <v>94649</v>
      </c>
      <c r="E124" s="86">
        <v>44222763</v>
      </c>
      <c r="F124" s="86">
        <v>44128114</v>
      </c>
      <c r="G124" s="86">
        <v>31181</v>
      </c>
      <c r="H124" s="87">
        <v>0.53969999999999996</v>
      </c>
      <c r="I124" s="87">
        <v>2.907340407336561</v>
      </c>
      <c r="J124" s="86" t="s">
        <v>298</v>
      </c>
      <c r="K124" s="86">
        <v>898</v>
      </c>
    </row>
    <row r="125" spans="1:11" ht="15.95" customHeight="1" x14ac:dyDescent="0.25">
      <c r="B125" s="86" t="s">
        <v>351</v>
      </c>
      <c r="C125" s="86">
        <v>8</v>
      </c>
      <c r="D125" s="86">
        <v>105515085</v>
      </c>
      <c r="E125" s="86">
        <v>146268947</v>
      </c>
      <c r="F125" s="86">
        <v>40753862</v>
      </c>
      <c r="G125" s="86">
        <v>27631</v>
      </c>
      <c r="H125" s="87">
        <v>-0.92989999999999995</v>
      </c>
      <c r="I125" s="87">
        <v>1.0497894469607874</v>
      </c>
      <c r="J125" s="86" t="s">
        <v>297</v>
      </c>
      <c r="K125" s="86">
        <v>230</v>
      </c>
    </row>
    <row r="127" spans="1:11" ht="15.95" customHeight="1" x14ac:dyDescent="0.25">
      <c r="A127" s="88" t="s">
        <v>94</v>
      </c>
      <c r="B127" s="86" t="s">
        <v>95</v>
      </c>
      <c r="C127" s="86">
        <v>1</v>
      </c>
      <c r="D127" s="86">
        <v>143977814</v>
      </c>
      <c r="E127" s="86">
        <v>247190999</v>
      </c>
      <c r="F127" s="86">
        <v>103213185</v>
      </c>
      <c r="G127" s="86">
        <v>70127</v>
      </c>
      <c r="H127" s="87">
        <v>0.2165</v>
      </c>
      <c r="I127" s="87">
        <v>2.3238226998828901</v>
      </c>
      <c r="J127" s="86" t="s">
        <v>298</v>
      </c>
      <c r="K127" s="86">
        <v>1119</v>
      </c>
    </row>
    <row r="128" spans="1:11" ht="15.95" customHeight="1" x14ac:dyDescent="0.25">
      <c r="B128" s="86" t="s">
        <v>95</v>
      </c>
      <c r="C128" s="86">
        <v>11</v>
      </c>
      <c r="D128" s="86">
        <v>188510</v>
      </c>
      <c r="E128" s="86">
        <v>50638943</v>
      </c>
      <c r="F128" s="86">
        <v>50450433</v>
      </c>
      <c r="G128" s="86">
        <v>35218</v>
      </c>
      <c r="H128" s="87">
        <v>0.4027</v>
      </c>
      <c r="I128" s="87">
        <v>2.6439593572255702</v>
      </c>
      <c r="J128" s="86" t="s">
        <v>298</v>
      </c>
      <c r="K128" s="86">
        <v>491</v>
      </c>
    </row>
    <row r="129" spans="1:11" ht="15.95" customHeight="1" x14ac:dyDescent="0.25">
      <c r="B129" s="86" t="s">
        <v>95</v>
      </c>
      <c r="C129" s="86">
        <v>11</v>
      </c>
      <c r="D129" s="86">
        <v>50641694</v>
      </c>
      <c r="E129" s="86">
        <v>69817313</v>
      </c>
      <c r="F129" s="86">
        <v>19175619</v>
      </c>
      <c r="G129" s="86">
        <v>8276</v>
      </c>
      <c r="H129" s="87">
        <v>0.74139999999999995</v>
      </c>
      <c r="I129" s="87">
        <v>3.3435947484932198</v>
      </c>
      <c r="J129" s="86" t="s">
        <v>298</v>
      </c>
      <c r="K129" s="86">
        <v>435</v>
      </c>
    </row>
    <row r="130" spans="1:11" ht="15.95" customHeight="1" x14ac:dyDescent="0.25">
      <c r="B130" s="86" t="s">
        <v>95</v>
      </c>
      <c r="C130" s="86">
        <v>11</v>
      </c>
      <c r="D130" s="86">
        <v>69818074</v>
      </c>
      <c r="E130" s="86">
        <v>73327795</v>
      </c>
      <c r="F130" s="86">
        <v>3509721</v>
      </c>
      <c r="G130" s="86">
        <v>1877</v>
      </c>
      <c r="H130" s="87">
        <v>1.0299</v>
      </c>
      <c r="I130" s="87">
        <v>4.0837654279690101</v>
      </c>
      <c r="J130" s="86" t="s">
        <v>298</v>
      </c>
      <c r="K130" s="86">
        <v>49</v>
      </c>
    </row>
    <row r="131" spans="1:11" ht="15.95" customHeight="1" x14ac:dyDescent="0.25">
      <c r="B131" s="86" t="s">
        <v>95</v>
      </c>
      <c r="C131" s="86">
        <v>11</v>
      </c>
      <c r="D131" s="86">
        <v>73328129</v>
      </c>
      <c r="E131" s="86">
        <v>80780253</v>
      </c>
      <c r="F131" s="86">
        <v>7452124</v>
      </c>
      <c r="G131" s="86">
        <v>4999</v>
      </c>
      <c r="H131" s="87">
        <v>0.7157</v>
      </c>
      <c r="I131" s="87">
        <v>3.2845597269956501</v>
      </c>
      <c r="J131" s="86" t="s">
        <v>298</v>
      </c>
      <c r="K131" s="86">
        <v>62</v>
      </c>
    </row>
    <row r="132" spans="1:11" ht="15.95" customHeight="1" x14ac:dyDescent="0.25">
      <c r="B132" s="86" t="s">
        <v>95</v>
      </c>
      <c r="C132" s="86">
        <v>11</v>
      </c>
      <c r="D132" s="86">
        <v>80780728</v>
      </c>
      <c r="E132" s="86">
        <v>86712858</v>
      </c>
      <c r="F132" s="86">
        <v>5932130</v>
      </c>
      <c r="G132" s="86">
        <v>4129</v>
      </c>
      <c r="H132" s="87">
        <v>0.37830000000000003</v>
      </c>
      <c r="I132" s="87">
        <v>2.5996186442101501</v>
      </c>
      <c r="J132" s="86" t="s">
        <v>298</v>
      </c>
      <c r="K132" s="86">
        <v>27</v>
      </c>
    </row>
    <row r="133" spans="1:11" ht="15.95" customHeight="1" x14ac:dyDescent="0.25">
      <c r="B133" s="86" t="s">
        <v>95</v>
      </c>
      <c r="C133" s="86">
        <v>11</v>
      </c>
      <c r="D133" s="86">
        <v>86712986</v>
      </c>
      <c r="E133" s="86">
        <v>102605295</v>
      </c>
      <c r="F133" s="86">
        <v>15892309</v>
      </c>
      <c r="G133" s="86">
        <v>11578</v>
      </c>
      <c r="H133" s="87">
        <v>0.68569999999999998</v>
      </c>
      <c r="I133" s="87">
        <v>3.21696446525611</v>
      </c>
      <c r="J133" s="86" t="s">
        <v>298</v>
      </c>
      <c r="K133" s="86">
        <v>82</v>
      </c>
    </row>
    <row r="134" spans="1:11" ht="15.95" customHeight="1" x14ac:dyDescent="0.25">
      <c r="B134" s="86" t="s">
        <v>95</v>
      </c>
      <c r="C134" s="86">
        <v>11</v>
      </c>
      <c r="D134" s="86">
        <v>102605727</v>
      </c>
      <c r="E134" s="86">
        <v>105617263</v>
      </c>
      <c r="F134" s="86">
        <v>3011536</v>
      </c>
      <c r="G134" s="86">
        <v>2141</v>
      </c>
      <c r="H134" s="87">
        <v>0.245</v>
      </c>
      <c r="I134" s="87">
        <v>2.3701855418831599</v>
      </c>
      <c r="J134" s="86" t="s">
        <v>298</v>
      </c>
      <c r="K134" s="86">
        <v>13</v>
      </c>
    </row>
    <row r="135" spans="1:11" ht="15.95" customHeight="1" x14ac:dyDescent="0.25">
      <c r="B135" s="86" t="s">
        <v>95</v>
      </c>
      <c r="C135" s="86">
        <v>11</v>
      </c>
      <c r="D135" s="86">
        <v>106110276</v>
      </c>
      <c r="E135" s="86">
        <v>119304144</v>
      </c>
      <c r="F135" s="86">
        <v>13193868</v>
      </c>
      <c r="G135" s="86">
        <v>9131</v>
      </c>
      <c r="H135" s="87">
        <v>0.64739999999999998</v>
      </c>
      <c r="I135" s="87">
        <v>3.1326856295133099</v>
      </c>
      <c r="J135" s="86" t="s">
        <v>298</v>
      </c>
      <c r="K135" s="86">
        <v>131</v>
      </c>
    </row>
    <row r="136" spans="1:11" ht="15.95" customHeight="1" x14ac:dyDescent="0.25">
      <c r="B136" s="86" t="s">
        <v>95</v>
      </c>
      <c r="C136" s="86">
        <v>11</v>
      </c>
      <c r="D136" s="86">
        <v>121738883</v>
      </c>
      <c r="E136" s="86">
        <v>128124911</v>
      </c>
      <c r="F136" s="86">
        <v>6386028</v>
      </c>
      <c r="G136" s="86">
        <v>5057</v>
      </c>
      <c r="H136" s="87">
        <v>0.64059999999999995</v>
      </c>
      <c r="I136" s="87">
        <v>3.1179547699685899</v>
      </c>
      <c r="J136" s="86" t="s">
        <v>298</v>
      </c>
      <c r="K136" s="86">
        <v>78</v>
      </c>
    </row>
    <row r="137" spans="1:11" ht="15.95" customHeight="1" x14ac:dyDescent="0.25">
      <c r="B137" s="86" t="s">
        <v>95</v>
      </c>
      <c r="C137" s="86">
        <v>11</v>
      </c>
      <c r="D137" s="86">
        <v>129974935</v>
      </c>
      <c r="E137" s="86">
        <v>134449982</v>
      </c>
      <c r="F137" s="86">
        <v>4475047</v>
      </c>
      <c r="G137" s="86">
        <v>3662</v>
      </c>
      <c r="H137" s="87">
        <v>0.66239999999999999</v>
      </c>
      <c r="I137" s="87">
        <v>3.1654267257300202</v>
      </c>
      <c r="J137" s="86" t="s">
        <v>298</v>
      </c>
      <c r="K137" s="86">
        <v>18</v>
      </c>
    </row>
    <row r="138" spans="1:11" ht="15.95" customHeight="1" x14ac:dyDescent="0.25">
      <c r="B138" s="86" t="s">
        <v>95</v>
      </c>
      <c r="C138" s="86">
        <v>13</v>
      </c>
      <c r="D138" s="86">
        <v>17924937</v>
      </c>
      <c r="E138" s="86">
        <v>99270834</v>
      </c>
      <c r="F138" s="86">
        <v>81345897</v>
      </c>
      <c r="G138" s="86">
        <v>54831</v>
      </c>
      <c r="H138" s="87">
        <v>0.3528</v>
      </c>
      <c r="I138" s="87">
        <v>2.5540734240888301</v>
      </c>
      <c r="J138" s="86" t="s">
        <v>298</v>
      </c>
      <c r="K138" s="86">
        <v>284</v>
      </c>
    </row>
    <row r="139" spans="1:11" ht="15.95" customHeight="1" x14ac:dyDescent="0.25">
      <c r="B139" s="86" t="s">
        <v>95</v>
      </c>
      <c r="C139" s="86">
        <v>13</v>
      </c>
      <c r="D139" s="86">
        <v>99391628</v>
      </c>
      <c r="E139" s="86">
        <v>114126487</v>
      </c>
      <c r="F139" s="86">
        <v>14734859</v>
      </c>
      <c r="G139" s="86">
        <v>11048</v>
      </c>
      <c r="H139" s="87">
        <v>0.33360000000000001</v>
      </c>
      <c r="I139" s="87">
        <v>2.52030790855747</v>
      </c>
      <c r="J139" s="86" t="s">
        <v>298</v>
      </c>
      <c r="K139" s="86">
        <v>66</v>
      </c>
    </row>
    <row r="141" spans="1:11" ht="15.95" customHeight="1" x14ac:dyDescent="0.25">
      <c r="A141" s="88" t="s">
        <v>97</v>
      </c>
      <c r="B141" s="86" t="s">
        <v>98</v>
      </c>
      <c r="C141" s="86">
        <v>2</v>
      </c>
      <c r="D141" s="86">
        <v>101566768</v>
      </c>
      <c r="E141" s="86">
        <v>242683192</v>
      </c>
      <c r="F141" s="86">
        <v>141116424</v>
      </c>
      <c r="G141" s="86">
        <v>88203</v>
      </c>
      <c r="H141" s="87">
        <v>-0.2402</v>
      </c>
      <c r="I141" s="87">
        <v>1.6932558733467893</v>
      </c>
      <c r="J141" s="86" t="s">
        <v>297</v>
      </c>
      <c r="K141" s="86">
        <v>833</v>
      </c>
    </row>
    <row r="142" spans="1:11" ht="15.95" customHeight="1" x14ac:dyDescent="0.25">
      <c r="B142" s="86" t="s">
        <v>98</v>
      </c>
      <c r="C142" s="86">
        <v>6</v>
      </c>
      <c r="D142" s="86">
        <v>94649</v>
      </c>
      <c r="E142" s="86">
        <v>58866975</v>
      </c>
      <c r="F142" s="86">
        <v>58772326</v>
      </c>
      <c r="G142" s="86">
        <v>40466</v>
      </c>
      <c r="H142" s="87">
        <v>0.81059999999999999</v>
      </c>
      <c r="I142" s="87">
        <v>3.5078814688291056</v>
      </c>
      <c r="J142" s="86" t="s">
        <v>298</v>
      </c>
      <c r="K142" s="86">
        <v>984</v>
      </c>
    </row>
    <row r="143" spans="1:11" ht="15.95" customHeight="1" x14ac:dyDescent="0.25">
      <c r="B143" s="86" t="s">
        <v>98</v>
      </c>
      <c r="C143" s="86">
        <v>13</v>
      </c>
      <c r="D143" s="86">
        <v>41731067</v>
      </c>
      <c r="E143" s="86">
        <v>81664647</v>
      </c>
      <c r="F143" s="86">
        <v>39933580</v>
      </c>
      <c r="G143" s="86">
        <v>25870</v>
      </c>
      <c r="H143" s="87">
        <v>-0.96319999999999995</v>
      </c>
      <c r="I143" s="87">
        <v>1.0258359244236197</v>
      </c>
      <c r="J143" s="86" t="s">
        <v>297</v>
      </c>
      <c r="K143" s="86">
        <v>137</v>
      </c>
    </row>
    <row r="145" spans="1:11" ht="15.95" customHeight="1" x14ac:dyDescent="0.25">
      <c r="A145" s="88" t="s">
        <v>101</v>
      </c>
      <c r="B145" s="86" t="s">
        <v>102</v>
      </c>
      <c r="C145" s="86">
        <v>1</v>
      </c>
      <c r="D145" s="86">
        <v>142719660</v>
      </c>
      <c r="E145" s="86">
        <v>247190999</v>
      </c>
      <c r="F145" s="86">
        <v>104471339</v>
      </c>
      <c r="G145" s="86">
        <v>70448</v>
      </c>
      <c r="H145" s="87">
        <v>0.92449999999999999</v>
      </c>
      <c r="I145" s="87">
        <v>3.7960526442038272</v>
      </c>
      <c r="J145" s="86" t="s">
        <v>298</v>
      </c>
      <c r="K145" s="86">
        <v>1013</v>
      </c>
    </row>
    <row r="146" spans="1:11" ht="15.95" customHeight="1" x14ac:dyDescent="0.25">
      <c r="B146" s="86" t="s">
        <v>102</v>
      </c>
      <c r="C146" s="86">
        <v>6</v>
      </c>
      <c r="D146" s="86">
        <v>94649</v>
      </c>
      <c r="E146" s="86">
        <v>57390098</v>
      </c>
      <c r="F146" s="86">
        <v>57295449</v>
      </c>
      <c r="G146" s="86">
        <v>39855</v>
      </c>
      <c r="H146" s="87">
        <v>0.22409999999999999</v>
      </c>
      <c r="I146" s="87">
        <v>2.3360967094992122</v>
      </c>
      <c r="J146" s="86" t="s">
        <v>298</v>
      </c>
      <c r="K146" s="86">
        <v>983</v>
      </c>
    </row>
    <row r="147" spans="1:11" ht="15.95" customHeight="1" x14ac:dyDescent="0.25">
      <c r="B147" s="86" t="s">
        <v>102</v>
      </c>
      <c r="C147" s="86">
        <v>8</v>
      </c>
      <c r="D147" s="86">
        <v>8107701</v>
      </c>
      <c r="E147" s="86">
        <v>35870712</v>
      </c>
      <c r="F147" s="86">
        <v>27763011</v>
      </c>
      <c r="G147" s="86">
        <v>21618</v>
      </c>
      <c r="H147" s="87">
        <v>-0.87929999999999997</v>
      </c>
      <c r="I147" s="87">
        <v>1.0872622775115679</v>
      </c>
      <c r="J147" s="86" t="s">
        <v>297</v>
      </c>
      <c r="K147" s="86">
        <v>171</v>
      </c>
    </row>
    <row r="148" spans="1:11" ht="15.95" customHeight="1" x14ac:dyDescent="0.25">
      <c r="B148" s="86" t="s">
        <v>102</v>
      </c>
      <c r="C148" s="86">
        <v>11</v>
      </c>
      <c r="D148" s="86">
        <v>71155216</v>
      </c>
      <c r="E148" s="86">
        <v>134449982</v>
      </c>
      <c r="F148" s="86">
        <v>63294766</v>
      </c>
      <c r="G148" s="86">
        <v>45118</v>
      </c>
      <c r="H148" s="87">
        <v>-0.72230000000000005</v>
      </c>
      <c r="I148" s="87">
        <v>1.2122607103223373</v>
      </c>
      <c r="J148" s="86" t="s">
        <v>297</v>
      </c>
      <c r="K148" s="86">
        <v>448</v>
      </c>
    </row>
    <row r="149" spans="1:11" ht="15.95" customHeight="1" x14ac:dyDescent="0.25">
      <c r="B149" s="86" t="s">
        <v>102</v>
      </c>
      <c r="C149" s="86">
        <v>16</v>
      </c>
      <c r="D149" s="86">
        <v>45048875</v>
      </c>
      <c r="E149" s="86">
        <v>88815024</v>
      </c>
      <c r="F149" s="86">
        <v>43766149</v>
      </c>
      <c r="G149" s="86">
        <v>32601</v>
      </c>
      <c r="H149" s="87">
        <v>-0.81720000000000004</v>
      </c>
      <c r="I149" s="87">
        <v>1.135084735081699</v>
      </c>
      <c r="J149" s="86" t="s">
        <v>297</v>
      </c>
      <c r="K149" s="86">
        <v>374</v>
      </c>
    </row>
    <row r="150" spans="1:11" ht="15.95" customHeight="1" x14ac:dyDescent="0.25">
      <c r="B150" s="86" t="s">
        <v>102</v>
      </c>
      <c r="C150" s="86">
        <v>19</v>
      </c>
      <c r="D150" s="86">
        <v>41898</v>
      </c>
      <c r="E150" s="86">
        <v>5356815</v>
      </c>
      <c r="F150" s="86">
        <v>5314917</v>
      </c>
      <c r="G150" s="86">
        <v>1621</v>
      </c>
      <c r="H150" s="87">
        <v>-0.6149</v>
      </c>
      <c r="I150" s="87">
        <v>1.3059503055289743</v>
      </c>
      <c r="J150" s="86" t="s">
        <v>297</v>
      </c>
      <c r="K150" s="86">
        <v>175</v>
      </c>
    </row>
    <row r="151" spans="1:11" ht="15.95" customHeight="1" x14ac:dyDescent="0.25">
      <c r="B151" s="86" t="s">
        <v>102</v>
      </c>
      <c r="C151" s="86">
        <v>19</v>
      </c>
      <c r="D151" s="86">
        <v>55330298</v>
      </c>
      <c r="E151" s="86">
        <v>63789654</v>
      </c>
      <c r="F151" s="86">
        <v>8459356</v>
      </c>
      <c r="G151" s="86">
        <v>5428</v>
      </c>
      <c r="H151" s="87">
        <v>-0.72719999999999996</v>
      </c>
      <c r="I151" s="87">
        <v>1.2081503465789316</v>
      </c>
      <c r="J151" s="86" t="s">
        <v>297</v>
      </c>
      <c r="K151" s="86">
        <v>365</v>
      </c>
    </row>
    <row r="153" spans="1:11" ht="15.95" customHeight="1" x14ac:dyDescent="0.25">
      <c r="A153" s="88" t="s">
        <v>105</v>
      </c>
      <c r="B153" s="86" t="s">
        <v>106</v>
      </c>
      <c r="C153" s="86">
        <v>1</v>
      </c>
      <c r="D153" s="86">
        <v>144106312</v>
      </c>
      <c r="E153" s="86">
        <v>247190999</v>
      </c>
      <c r="F153" s="86">
        <v>103084687</v>
      </c>
      <c r="G153" s="86">
        <v>70106</v>
      </c>
      <c r="H153" s="87">
        <v>0.36649999999999999</v>
      </c>
      <c r="I153" s="87">
        <v>2.5784427262883272</v>
      </c>
      <c r="J153" s="86" t="s">
        <v>298</v>
      </c>
      <c r="K153" s="86">
        <v>1002</v>
      </c>
    </row>
    <row r="154" spans="1:11" ht="15.95" customHeight="1" x14ac:dyDescent="0.25">
      <c r="B154" s="86" t="s">
        <v>106</v>
      </c>
      <c r="C154" s="86">
        <v>2</v>
      </c>
      <c r="D154" s="86">
        <v>2772</v>
      </c>
      <c r="E154" s="86">
        <v>15354629</v>
      </c>
      <c r="F154" s="86">
        <v>15351857</v>
      </c>
      <c r="G154" s="86">
        <v>11951</v>
      </c>
      <c r="H154" s="87">
        <v>0.68010000000000004</v>
      </c>
      <c r="I154" s="87">
        <v>3.2045016217870281</v>
      </c>
      <c r="J154" s="86" t="s">
        <v>298</v>
      </c>
      <c r="K154" s="86">
        <v>71</v>
      </c>
    </row>
    <row r="155" spans="1:11" ht="15.95" customHeight="1" x14ac:dyDescent="0.25">
      <c r="B155" s="86" t="s">
        <v>106</v>
      </c>
      <c r="C155" s="86">
        <v>2</v>
      </c>
      <c r="D155" s="86">
        <v>16348595</v>
      </c>
      <c r="E155" s="86">
        <v>89574000</v>
      </c>
      <c r="F155" s="86">
        <v>73225405</v>
      </c>
      <c r="G155" s="86">
        <v>48944</v>
      </c>
      <c r="H155" s="87">
        <v>0.64639999999999997</v>
      </c>
      <c r="I155" s="87">
        <v>3.130514969681911</v>
      </c>
      <c r="J155" s="86" t="s">
        <v>298</v>
      </c>
      <c r="K155" s="86">
        <v>487</v>
      </c>
    </row>
    <row r="156" spans="1:11" ht="15.95" customHeight="1" x14ac:dyDescent="0.25">
      <c r="B156" s="86" t="s">
        <v>106</v>
      </c>
      <c r="C156" s="86">
        <v>6</v>
      </c>
      <c r="D156" s="86">
        <v>94649</v>
      </c>
      <c r="E156" s="86">
        <v>58882675</v>
      </c>
      <c r="F156" s="86">
        <v>58788026</v>
      </c>
      <c r="G156" s="86">
        <v>40467</v>
      </c>
      <c r="H156" s="87">
        <v>1.0145</v>
      </c>
      <c r="I156" s="87">
        <v>4.0404052455137869</v>
      </c>
      <c r="J156" s="86" t="s">
        <v>298</v>
      </c>
      <c r="K156" s="86">
        <v>984</v>
      </c>
    </row>
    <row r="157" spans="1:11" ht="15.95" customHeight="1" x14ac:dyDescent="0.25">
      <c r="B157" s="86" t="s">
        <v>106</v>
      </c>
      <c r="C157" s="86">
        <v>19</v>
      </c>
      <c r="D157" s="86">
        <v>41898</v>
      </c>
      <c r="E157" s="86">
        <v>19639000</v>
      </c>
      <c r="F157" s="86">
        <v>19597102</v>
      </c>
      <c r="G157" s="86">
        <v>8829</v>
      </c>
      <c r="H157" s="87">
        <v>0.32369999999999999</v>
      </c>
      <c r="I157" s="87">
        <v>2.5030723639213108</v>
      </c>
      <c r="J157" s="86" t="s">
        <v>298</v>
      </c>
      <c r="K157" s="86">
        <v>584</v>
      </c>
    </row>
    <row r="159" spans="1:11" ht="15.95" customHeight="1" x14ac:dyDescent="0.25">
      <c r="A159" s="88" t="s">
        <v>108</v>
      </c>
      <c r="B159" s="86" t="s">
        <v>109</v>
      </c>
      <c r="C159" s="86">
        <v>1</v>
      </c>
      <c r="D159" s="86">
        <v>142693888</v>
      </c>
      <c r="E159" s="86">
        <v>153226506</v>
      </c>
      <c r="F159" s="86">
        <v>10532618</v>
      </c>
      <c r="G159" s="86">
        <v>4562</v>
      </c>
      <c r="H159" s="87">
        <v>1.8340000000000001</v>
      </c>
      <c r="I159" s="87">
        <v>7.1304839671757687</v>
      </c>
      <c r="J159" s="86" t="s">
        <v>298</v>
      </c>
      <c r="K159" s="86">
        <v>234</v>
      </c>
    </row>
    <row r="160" spans="1:11" ht="15.95" customHeight="1" x14ac:dyDescent="0.25">
      <c r="B160" s="86" t="s">
        <v>109</v>
      </c>
      <c r="C160" s="86">
        <v>1</v>
      </c>
      <c r="D160" s="86">
        <v>199590718</v>
      </c>
      <c r="E160" s="86">
        <v>206935190</v>
      </c>
      <c r="F160" s="86">
        <v>7344472</v>
      </c>
      <c r="G160" s="86">
        <v>5020</v>
      </c>
      <c r="H160" s="87">
        <v>2.1724999999999999</v>
      </c>
      <c r="I160" s="87">
        <v>9.0160780210955647</v>
      </c>
      <c r="J160" s="86" t="s">
        <v>298</v>
      </c>
      <c r="K160" s="86">
        <v>108</v>
      </c>
    </row>
    <row r="161" spans="1:11" ht="15.95" customHeight="1" x14ac:dyDescent="0.25">
      <c r="B161" s="86" t="s">
        <v>109</v>
      </c>
      <c r="C161" s="86">
        <v>1</v>
      </c>
      <c r="D161" s="86">
        <v>208066871</v>
      </c>
      <c r="E161" s="86">
        <v>211317124</v>
      </c>
      <c r="F161" s="86">
        <v>3250253</v>
      </c>
      <c r="G161" s="86">
        <v>2201</v>
      </c>
      <c r="H161" s="87">
        <v>1.6777</v>
      </c>
      <c r="I161" s="87">
        <v>6.3983503887579669</v>
      </c>
      <c r="J161" s="86" t="s">
        <v>298</v>
      </c>
      <c r="K161" s="86">
        <v>31</v>
      </c>
    </row>
    <row r="162" spans="1:11" ht="15.95" customHeight="1" x14ac:dyDescent="0.25">
      <c r="B162" s="86" t="s">
        <v>109</v>
      </c>
      <c r="C162" s="86">
        <v>4</v>
      </c>
      <c r="D162" s="86">
        <v>56707</v>
      </c>
      <c r="E162" s="86">
        <v>99955623</v>
      </c>
      <c r="F162" s="86">
        <v>99898916</v>
      </c>
      <c r="G162" s="86">
        <v>62198</v>
      </c>
      <c r="H162" s="87">
        <v>-0.2787</v>
      </c>
      <c r="I162" s="87">
        <v>1.6486669649216614</v>
      </c>
      <c r="J162" s="86" t="s">
        <v>297</v>
      </c>
      <c r="K162" s="86">
        <v>502</v>
      </c>
    </row>
    <row r="163" spans="1:11" ht="15.95" customHeight="1" x14ac:dyDescent="0.25">
      <c r="B163" s="86" t="s">
        <v>109</v>
      </c>
      <c r="C163" s="86">
        <v>4</v>
      </c>
      <c r="D163" s="86">
        <v>99963457</v>
      </c>
      <c r="E163" s="86">
        <v>191261892</v>
      </c>
      <c r="F163" s="86">
        <v>91298435</v>
      </c>
      <c r="G163" s="86">
        <v>57892</v>
      </c>
      <c r="H163" s="87">
        <v>0.30330000000000001</v>
      </c>
      <c r="I163" s="87">
        <v>2.4679274773569748</v>
      </c>
      <c r="J163" s="86" t="s">
        <v>298</v>
      </c>
      <c r="K163" s="86">
        <v>371</v>
      </c>
    </row>
    <row r="164" spans="1:11" ht="15.95" customHeight="1" x14ac:dyDescent="0.25">
      <c r="B164" s="86" t="s">
        <v>109</v>
      </c>
      <c r="C164" s="86">
        <v>6</v>
      </c>
      <c r="D164" s="86">
        <v>94649</v>
      </c>
      <c r="E164" s="86">
        <v>34803975</v>
      </c>
      <c r="F164" s="86">
        <v>34709326</v>
      </c>
      <c r="G164" s="86">
        <v>24992</v>
      </c>
      <c r="H164" s="87">
        <v>1.1904999999999999</v>
      </c>
      <c r="I164" s="87">
        <v>4.5646365718537165</v>
      </c>
      <c r="J164" s="86" t="s">
        <v>298</v>
      </c>
      <c r="K164" s="86">
        <v>763</v>
      </c>
    </row>
    <row r="165" spans="1:11" ht="15.95" customHeight="1" x14ac:dyDescent="0.25">
      <c r="B165" s="86" t="s">
        <v>109</v>
      </c>
      <c r="C165" s="86">
        <v>6</v>
      </c>
      <c r="D165" s="86">
        <v>36874270</v>
      </c>
      <c r="E165" s="86">
        <v>43216000</v>
      </c>
      <c r="F165" s="86">
        <v>6341730</v>
      </c>
      <c r="G165" s="86">
        <v>4450</v>
      </c>
      <c r="H165" s="87">
        <v>1.1752</v>
      </c>
      <c r="I165" s="87">
        <v>4.516483693414993</v>
      </c>
      <c r="J165" s="86" t="s">
        <v>298</v>
      </c>
      <c r="K165" s="86">
        <v>81</v>
      </c>
    </row>
    <row r="166" spans="1:11" ht="15.95" customHeight="1" x14ac:dyDescent="0.25">
      <c r="B166" s="86" t="s">
        <v>109</v>
      </c>
      <c r="C166" s="86">
        <v>6</v>
      </c>
      <c r="D166" s="86">
        <v>43646934</v>
      </c>
      <c r="E166" s="86">
        <v>58882675</v>
      </c>
      <c r="F166" s="86">
        <v>15235741</v>
      </c>
      <c r="G166" s="86">
        <v>9621</v>
      </c>
      <c r="H166" s="87">
        <v>1.0844</v>
      </c>
      <c r="I166" s="87">
        <v>4.2409868218199334</v>
      </c>
      <c r="J166" s="86" t="s">
        <v>298</v>
      </c>
      <c r="K166" s="86">
        <v>99</v>
      </c>
    </row>
    <row r="167" spans="1:11" ht="15.95" customHeight="1" x14ac:dyDescent="0.25">
      <c r="B167" s="86" t="s">
        <v>109</v>
      </c>
      <c r="C167" s="86">
        <v>13</v>
      </c>
      <c r="D167" s="86">
        <v>89845348</v>
      </c>
      <c r="E167" s="86">
        <v>114126487</v>
      </c>
      <c r="F167" s="86">
        <v>24281139</v>
      </c>
      <c r="G167" s="86">
        <v>17646</v>
      </c>
      <c r="H167" s="87">
        <v>0.2082</v>
      </c>
      <c r="I167" s="87">
        <v>2.3104918490887192</v>
      </c>
      <c r="J167" s="86" t="s">
        <v>298</v>
      </c>
      <c r="K167" s="86">
        <v>110</v>
      </c>
    </row>
    <row r="168" spans="1:11" ht="15.95" customHeight="1" x14ac:dyDescent="0.25">
      <c r="B168" s="86" t="s">
        <v>109</v>
      </c>
      <c r="C168" s="86">
        <v>16</v>
      </c>
      <c r="D168" s="86">
        <v>45033000</v>
      </c>
      <c r="E168" s="86">
        <v>88675950</v>
      </c>
      <c r="F168" s="86">
        <v>43642950</v>
      </c>
      <c r="G168" s="86">
        <v>32593</v>
      </c>
      <c r="H168" s="87">
        <v>-0.90649999999999997</v>
      </c>
      <c r="I168" s="87">
        <v>1.0669554953581137</v>
      </c>
      <c r="J168" s="86" t="s">
        <v>297</v>
      </c>
      <c r="K168" s="86">
        <v>374</v>
      </c>
    </row>
    <row r="170" spans="1:11" ht="15.95" customHeight="1" x14ac:dyDescent="0.25">
      <c r="A170" s="88" t="s">
        <v>110</v>
      </c>
      <c r="B170" s="86" t="s">
        <v>111</v>
      </c>
      <c r="C170" s="86">
        <v>6</v>
      </c>
      <c r="D170" s="86">
        <v>94649</v>
      </c>
      <c r="E170" s="86">
        <v>57599116</v>
      </c>
      <c r="F170" s="86">
        <v>57504467</v>
      </c>
      <c r="G170" s="86">
        <v>39948</v>
      </c>
      <c r="H170" s="87">
        <v>1.2299</v>
      </c>
      <c r="I170" s="87">
        <v>4.6910146293017672</v>
      </c>
      <c r="J170" s="86" t="s">
        <v>298</v>
      </c>
      <c r="K170" s="86">
        <v>983</v>
      </c>
    </row>
    <row r="171" spans="1:11" ht="15.95" customHeight="1" x14ac:dyDescent="0.25">
      <c r="B171" s="86" t="s">
        <v>111</v>
      </c>
      <c r="C171" s="86">
        <v>17</v>
      </c>
      <c r="D171" s="86">
        <v>514</v>
      </c>
      <c r="E171" s="86">
        <v>19034031</v>
      </c>
      <c r="F171" s="86">
        <v>19033517</v>
      </c>
      <c r="G171" s="86">
        <v>12038</v>
      </c>
      <c r="H171" s="87">
        <v>-0.4224</v>
      </c>
      <c r="I171" s="87">
        <v>1.4923645546174074</v>
      </c>
      <c r="J171" s="86" t="s">
        <v>297</v>
      </c>
      <c r="K171" s="86">
        <v>362</v>
      </c>
    </row>
    <row r="173" spans="1:11" ht="15.95" customHeight="1" x14ac:dyDescent="0.25">
      <c r="A173" s="88" t="s">
        <v>113</v>
      </c>
      <c r="B173" s="86" t="s">
        <v>114</v>
      </c>
      <c r="C173" s="86">
        <v>1</v>
      </c>
      <c r="D173" s="86">
        <v>51586</v>
      </c>
      <c r="E173" s="86">
        <v>143580184</v>
      </c>
      <c r="F173" s="86">
        <v>143528598</v>
      </c>
      <c r="G173" s="86">
        <v>75911</v>
      </c>
      <c r="H173" s="87">
        <v>0.82650000000000001</v>
      </c>
      <c r="I173" s="87">
        <v>3.5467557956878402</v>
      </c>
      <c r="J173" s="86" t="s">
        <v>298</v>
      </c>
      <c r="K173" s="86">
        <v>1246</v>
      </c>
    </row>
    <row r="174" spans="1:11" ht="15.95" customHeight="1" x14ac:dyDescent="0.25">
      <c r="B174" s="86" t="s">
        <v>114</v>
      </c>
      <c r="C174" s="86">
        <v>1</v>
      </c>
      <c r="D174" s="86">
        <v>143580441</v>
      </c>
      <c r="E174" s="86">
        <v>247190999</v>
      </c>
      <c r="F174" s="86">
        <v>103610558</v>
      </c>
      <c r="G174" s="86">
        <v>70371</v>
      </c>
      <c r="H174" s="87">
        <v>1.1356999999999999</v>
      </c>
      <c r="I174" s="87">
        <v>4.3945029640882298</v>
      </c>
      <c r="J174" s="86" t="s">
        <v>298</v>
      </c>
      <c r="K174" s="86">
        <v>1007</v>
      </c>
    </row>
    <row r="175" spans="1:11" ht="15.95" customHeight="1" x14ac:dyDescent="0.25">
      <c r="B175" s="86" t="s">
        <v>114</v>
      </c>
      <c r="C175" s="86">
        <v>4</v>
      </c>
      <c r="D175" s="86">
        <v>2269</v>
      </c>
      <c r="E175" s="86">
        <v>182988261</v>
      </c>
      <c r="F175" s="86">
        <v>182985992</v>
      </c>
      <c r="G175" s="86">
        <v>114352</v>
      </c>
      <c r="H175" s="87">
        <v>0.80769999999999997</v>
      </c>
      <c r="I175" s="87">
        <v>3.5008372644385202</v>
      </c>
      <c r="J175" s="86" t="s">
        <v>298</v>
      </c>
      <c r="K175" s="86">
        <v>833</v>
      </c>
    </row>
    <row r="176" spans="1:11" ht="15.95" customHeight="1" x14ac:dyDescent="0.25">
      <c r="B176" s="86" t="s">
        <v>114</v>
      </c>
      <c r="C176" s="86">
        <v>13</v>
      </c>
      <c r="D176" s="86">
        <v>17924937</v>
      </c>
      <c r="E176" s="86">
        <v>42939280</v>
      </c>
      <c r="F176" s="86">
        <v>25014343</v>
      </c>
      <c r="G176" s="86">
        <v>18385</v>
      </c>
      <c r="H176" s="87">
        <v>0.81140000000000001</v>
      </c>
      <c r="I176" s="87">
        <v>3.5098271907677998</v>
      </c>
      <c r="J176" s="86" t="s">
        <v>298</v>
      </c>
      <c r="K176" s="86">
        <v>170</v>
      </c>
    </row>
    <row r="177" spans="1:11" ht="15.95" customHeight="1" x14ac:dyDescent="0.25">
      <c r="B177" s="86" t="s">
        <v>114</v>
      </c>
      <c r="C177" s="86">
        <v>13</v>
      </c>
      <c r="D177" s="86">
        <v>76670130</v>
      </c>
      <c r="E177" s="86">
        <v>114126487</v>
      </c>
      <c r="F177" s="86">
        <v>37456357</v>
      </c>
      <c r="G177" s="86">
        <v>25955</v>
      </c>
      <c r="H177" s="87">
        <v>0.77890000000000004</v>
      </c>
      <c r="I177" s="87">
        <v>3.4316442500172002</v>
      </c>
      <c r="J177" s="86" t="s">
        <v>298</v>
      </c>
      <c r="K177" s="86">
        <v>153</v>
      </c>
    </row>
    <row r="178" spans="1:11" ht="15.95" customHeight="1" x14ac:dyDescent="0.25">
      <c r="B178" s="86" t="s">
        <v>114</v>
      </c>
      <c r="C178" s="86">
        <v>14</v>
      </c>
      <c r="D178" s="86">
        <v>18072112</v>
      </c>
      <c r="E178" s="86">
        <v>21456626</v>
      </c>
      <c r="F178" s="86">
        <v>3384514</v>
      </c>
      <c r="G178" s="86">
        <v>1619</v>
      </c>
      <c r="H178" s="87">
        <v>0.80469999999999997</v>
      </c>
      <c r="I178" s="87">
        <v>3.4935650417016899</v>
      </c>
      <c r="J178" s="86" t="s">
        <v>298</v>
      </c>
      <c r="K178" s="86">
        <v>72</v>
      </c>
    </row>
    <row r="179" spans="1:11" ht="15.95" customHeight="1" x14ac:dyDescent="0.25">
      <c r="B179" s="86" t="s">
        <v>114</v>
      </c>
      <c r="C179" s="86">
        <v>15</v>
      </c>
      <c r="D179" s="86">
        <v>53045663</v>
      </c>
      <c r="E179" s="86">
        <v>100286551</v>
      </c>
      <c r="F179" s="86">
        <v>47240888</v>
      </c>
      <c r="G179" s="86">
        <v>32165</v>
      </c>
      <c r="H179" s="87">
        <v>0.82930000000000004</v>
      </c>
      <c r="I179" s="87">
        <v>3.5536460664692502</v>
      </c>
      <c r="J179" s="86" t="s">
        <v>298</v>
      </c>
      <c r="K179" s="86">
        <v>375</v>
      </c>
    </row>
    <row r="180" spans="1:11" ht="15.95" customHeight="1" x14ac:dyDescent="0.25">
      <c r="B180" s="86" t="s">
        <v>114</v>
      </c>
      <c r="C180" s="86">
        <v>16</v>
      </c>
      <c r="D180" s="86">
        <v>765</v>
      </c>
      <c r="E180" s="86">
        <v>35005570</v>
      </c>
      <c r="F180" s="86">
        <v>35004805</v>
      </c>
      <c r="G180" s="86">
        <v>21514</v>
      </c>
      <c r="H180" s="87">
        <v>0.83799999999999997</v>
      </c>
      <c r="I180" s="87">
        <v>3.57514064942715</v>
      </c>
      <c r="J180" s="86" t="s">
        <v>298</v>
      </c>
      <c r="K180" s="86">
        <v>533</v>
      </c>
    </row>
    <row r="181" spans="1:11" ht="15.95" customHeight="1" x14ac:dyDescent="0.25">
      <c r="B181" s="86" t="s">
        <v>114</v>
      </c>
      <c r="C181" s="86">
        <v>18</v>
      </c>
      <c r="D181" s="86">
        <v>35184184</v>
      </c>
      <c r="E181" s="86">
        <v>76116029</v>
      </c>
      <c r="F181" s="86">
        <v>40931845</v>
      </c>
      <c r="G181" s="86">
        <v>29478</v>
      </c>
      <c r="H181" s="87">
        <v>1.4518</v>
      </c>
      <c r="I181" s="87">
        <v>5.47098272378655</v>
      </c>
      <c r="J181" s="86" t="s">
        <v>298</v>
      </c>
      <c r="K181" s="86">
        <v>165</v>
      </c>
    </row>
    <row r="182" spans="1:11" ht="15.95" customHeight="1" x14ac:dyDescent="0.25">
      <c r="B182" s="86" t="s">
        <v>114</v>
      </c>
      <c r="C182" s="86">
        <v>22</v>
      </c>
      <c r="D182" s="86">
        <v>14432516</v>
      </c>
      <c r="E182" s="86">
        <v>49581309</v>
      </c>
      <c r="F182" s="86">
        <v>35148793</v>
      </c>
      <c r="G182" s="86">
        <v>24480</v>
      </c>
      <c r="H182" s="87">
        <v>0.86829999999999996</v>
      </c>
      <c r="I182" s="87">
        <v>3.6510210837338999</v>
      </c>
      <c r="J182" s="86" t="s">
        <v>298</v>
      </c>
      <c r="K182" s="86">
        <v>548</v>
      </c>
    </row>
    <row r="184" spans="1:11" ht="15.95" customHeight="1" x14ac:dyDescent="0.25">
      <c r="A184" s="88" t="s">
        <v>116</v>
      </c>
      <c r="B184" s="86" t="s">
        <v>117</v>
      </c>
      <c r="C184" s="86">
        <v>1</v>
      </c>
      <c r="D184" s="86">
        <v>24032948</v>
      </c>
      <c r="E184" s="86">
        <v>142719931</v>
      </c>
      <c r="F184" s="86">
        <v>118686983</v>
      </c>
      <c r="G184" s="86">
        <v>62042</v>
      </c>
      <c r="H184" s="87">
        <v>0.85429999999999995</v>
      </c>
      <c r="I184" s="87">
        <v>3.6157627055530601</v>
      </c>
      <c r="J184" s="86" t="s">
        <v>298</v>
      </c>
      <c r="K184" s="86">
        <v>875</v>
      </c>
    </row>
    <row r="185" spans="1:11" ht="15.95" customHeight="1" x14ac:dyDescent="0.25">
      <c r="B185" s="86" t="s">
        <v>117</v>
      </c>
      <c r="C185" s="86">
        <v>1</v>
      </c>
      <c r="D185" s="86">
        <v>142719976</v>
      </c>
      <c r="E185" s="86">
        <v>247190999</v>
      </c>
      <c r="F185" s="86">
        <v>104471023</v>
      </c>
      <c r="G185" s="86">
        <v>70444</v>
      </c>
      <c r="H185" s="87">
        <v>1.4802</v>
      </c>
      <c r="I185" s="87">
        <v>5.5797481291247504</v>
      </c>
      <c r="J185" s="86" t="s">
        <v>298</v>
      </c>
      <c r="K185" s="86">
        <v>1013</v>
      </c>
    </row>
    <row r="186" spans="1:11" ht="15.95" customHeight="1" x14ac:dyDescent="0.25">
      <c r="B186" s="86" t="s">
        <v>117</v>
      </c>
      <c r="C186" s="86">
        <v>2</v>
      </c>
      <c r="D186" s="86">
        <v>2772</v>
      </c>
      <c r="E186" s="86">
        <v>119105369</v>
      </c>
      <c r="F186" s="86">
        <v>119102597</v>
      </c>
      <c r="G186" s="86">
        <v>75721</v>
      </c>
      <c r="H186" s="87">
        <v>0.83640000000000003</v>
      </c>
      <c r="I186" s="87">
        <v>3.57117788939606</v>
      </c>
      <c r="J186" s="86" t="s">
        <v>298</v>
      </c>
      <c r="K186" s="86">
        <v>653</v>
      </c>
    </row>
    <row r="187" spans="1:11" ht="15.95" customHeight="1" x14ac:dyDescent="0.25">
      <c r="B187" s="86" t="s">
        <v>117</v>
      </c>
      <c r="C187" s="86">
        <v>2</v>
      </c>
      <c r="D187" s="86">
        <v>119185735</v>
      </c>
      <c r="E187" s="86">
        <v>242738117</v>
      </c>
      <c r="F187" s="86">
        <v>123552382</v>
      </c>
      <c r="G187" s="86">
        <v>77726</v>
      </c>
      <c r="H187" s="87">
        <v>0.84640000000000004</v>
      </c>
      <c r="I187" s="87">
        <v>3.5960173959672002</v>
      </c>
      <c r="J187" s="86" t="s">
        <v>298</v>
      </c>
      <c r="K187" s="86">
        <v>735</v>
      </c>
    </row>
    <row r="188" spans="1:11" ht="15.95" customHeight="1" x14ac:dyDescent="0.25">
      <c r="B188" s="86" t="s">
        <v>117</v>
      </c>
      <c r="C188" s="86">
        <v>3</v>
      </c>
      <c r="D188" s="86">
        <v>82934057</v>
      </c>
      <c r="E188" s="86">
        <v>199380503</v>
      </c>
      <c r="F188" s="86">
        <v>116446446</v>
      </c>
      <c r="G188" s="86">
        <v>69357</v>
      </c>
      <c r="H188" s="87">
        <v>0.84109999999999996</v>
      </c>
      <c r="I188" s="87">
        <v>3.5828310146783098</v>
      </c>
      <c r="J188" s="86" t="s">
        <v>298</v>
      </c>
      <c r="K188" s="86">
        <v>604</v>
      </c>
    </row>
    <row r="189" spans="1:11" ht="15.95" customHeight="1" x14ac:dyDescent="0.25">
      <c r="B189" s="86" t="s">
        <v>117</v>
      </c>
      <c r="C189" s="86">
        <v>6</v>
      </c>
      <c r="D189" s="86">
        <v>94649</v>
      </c>
      <c r="E189" s="86">
        <v>47232946</v>
      </c>
      <c r="F189" s="86">
        <v>47138297</v>
      </c>
      <c r="G189" s="86">
        <v>33283</v>
      </c>
      <c r="H189" s="87">
        <v>1.3431</v>
      </c>
      <c r="I189" s="87">
        <v>5.0739172822607204</v>
      </c>
      <c r="J189" s="86" t="s">
        <v>298</v>
      </c>
      <c r="K189" s="86">
        <v>924</v>
      </c>
    </row>
    <row r="190" spans="1:11" ht="15.95" customHeight="1" x14ac:dyDescent="0.25">
      <c r="B190" s="86" t="s">
        <v>117</v>
      </c>
      <c r="C190" s="86">
        <v>6</v>
      </c>
      <c r="D190" s="86">
        <v>47233282</v>
      </c>
      <c r="E190" s="86">
        <v>108669620</v>
      </c>
      <c r="F190" s="86">
        <v>61436338</v>
      </c>
      <c r="G190" s="86">
        <v>37308</v>
      </c>
      <c r="H190" s="87">
        <v>0.84440000000000004</v>
      </c>
      <c r="I190" s="87">
        <v>3.5910357111672799</v>
      </c>
      <c r="J190" s="86" t="s">
        <v>298</v>
      </c>
      <c r="K190" s="86">
        <v>220</v>
      </c>
    </row>
    <row r="191" spans="1:11" ht="15.95" customHeight="1" x14ac:dyDescent="0.25">
      <c r="B191" s="86" t="s">
        <v>117</v>
      </c>
      <c r="C191" s="86">
        <v>6</v>
      </c>
      <c r="D191" s="86">
        <v>108670083</v>
      </c>
      <c r="E191" s="86">
        <v>170892918</v>
      </c>
      <c r="F191" s="86">
        <v>62222835</v>
      </c>
      <c r="G191" s="86">
        <v>42105</v>
      </c>
      <c r="H191" s="87">
        <v>0.5948</v>
      </c>
      <c r="I191" s="87">
        <v>3.0205264082271599</v>
      </c>
      <c r="J191" s="86" t="s">
        <v>298</v>
      </c>
      <c r="K191" s="86">
        <v>340</v>
      </c>
    </row>
    <row r="192" spans="1:11" ht="15.95" customHeight="1" x14ac:dyDescent="0.25">
      <c r="B192" s="86" t="s">
        <v>117</v>
      </c>
      <c r="C192" s="86">
        <v>8</v>
      </c>
      <c r="D192" s="86">
        <v>21242</v>
      </c>
      <c r="E192" s="86">
        <v>43899440</v>
      </c>
      <c r="F192" s="86">
        <v>43878198</v>
      </c>
      <c r="G192" s="86">
        <v>34614</v>
      </c>
      <c r="H192" s="87">
        <v>0.20949999999999999</v>
      </c>
      <c r="I192" s="87">
        <v>2.3125747515746502</v>
      </c>
      <c r="J192" s="86" t="s">
        <v>298</v>
      </c>
      <c r="K192" s="86">
        <v>325</v>
      </c>
    </row>
    <row r="193" spans="1:11" ht="15.95" customHeight="1" x14ac:dyDescent="0.25">
      <c r="B193" s="86" t="s">
        <v>117</v>
      </c>
      <c r="C193" s="86">
        <v>8</v>
      </c>
      <c r="D193" s="86">
        <v>43903129</v>
      </c>
      <c r="E193" s="86">
        <v>146268947</v>
      </c>
      <c r="F193" s="86">
        <v>102365818</v>
      </c>
      <c r="G193" s="86">
        <v>63518</v>
      </c>
      <c r="H193" s="87">
        <v>0.51749999999999996</v>
      </c>
      <c r="I193" s="87">
        <v>2.8629450892852302</v>
      </c>
      <c r="J193" s="86" t="s">
        <v>298</v>
      </c>
      <c r="K193" s="86">
        <v>508</v>
      </c>
    </row>
    <row r="194" spans="1:11" ht="15.95" customHeight="1" x14ac:dyDescent="0.25">
      <c r="B194" s="86" t="s">
        <v>117</v>
      </c>
      <c r="C194" s="86">
        <v>12</v>
      </c>
      <c r="D194" s="86">
        <v>20691</v>
      </c>
      <c r="E194" s="86">
        <v>20155152</v>
      </c>
      <c r="F194" s="86">
        <v>20134461</v>
      </c>
      <c r="G194" s="86">
        <v>13818</v>
      </c>
      <c r="H194" s="87">
        <v>0.85599999999999998</v>
      </c>
      <c r="I194" s="87">
        <v>3.6200258515316199</v>
      </c>
      <c r="J194" s="86" t="s">
        <v>298</v>
      </c>
      <c r="K194" s="86">
        <v>257</v>
      </c>
    </row>
    <row r="195" spans="1:11" ht="15.95" customHeight="1" x14ac:dyDescent="0.25">
      <c r="B195" s="86" t="s">
        <v>117</v>
      </c>
      <c r="C195" s="86">
        <v>12</v>
      </c>
      <c r="D195" s="86">
        <v>20208468</v>
      </c>
      <c r="E195" s="86">
        <v>33368170</v>
      </c>
      <c r="F195" s="86">
        <v>13159702</v>
      </c>
      <c r="G195" s="86">
        <v>9773</v>
      </c>
      <c r="H195" s="87">
        <v>1.0987</v>
      </c>
      <c r="I195" s="87">
        <v>4.2832325269893303</v>
      </c>
      <c r="J195" s="86" t="s">
        <v>298</v>
      </c>
      <c r="K195" s="86">
        <v>75</v>
      </c>
    </row>
    <row r="196" spans="1:11" ht="15.95" customHeight="1" x14ac:dyDescent="0.25">
      <c r="B196" s="86" t="s">
        <v>117</v>
      </c>
      <c r="C196" s="86">
        <v>12</v>
      </c>
      <c r="D196" s="86">
        <v>33368459</v>
      </c>
      <c r="E196" s="86">
        <v>132288250</v>
      </c>
      <c r="F196" s="86">
        <v>98919791</v>
      </c>
      <c r="G196" s="86">
        <v>63585</v>
      </c>
      <c r="H196" s="87">
        <v>0.80149999999999999</v>
      </c>
      <c r="I196" s="87">
        <v>3.4858246540117599</v>
      </c>
      <c r="J196" s="86" t="s">
        <v>298</v>
      </c>
      <c r="K196" s="86">
        <v>843</v>
      </c>
    </row>
    <row r="197" spans="1:11" ht="15.95" customHeight="1" x14ac:dyDescent="0.25">
      <c r="B197" s="86" t="s">
        <v>117</v>
      </c>
      <c r="C197" s="86">
        <v>17</v>
      </c>
      <c r="D197" s="86">
        <v>22151190</v>
      </c>
      <c r="E197" s="86">
        <v>78643088</v>
      </c>
      <c r="F197" s="86">
        <v>56491898</v>
      </c>
      <c r="G197" s="86">
        <v>33156</v>
      </c>
      <c r="H197" s="87">
        <v>0.88829999999999998</v>
      </c>
      <c r="I197" s="87">
        <v>3.70198743876526</v>
      </c>
      <c r="J197" s="86" t="s">
        <v>298</v>
      </c>
      <c r="K197" s="86">
        <v>956</v>
      </c>
    </row>
    <row r="198" spans="1:11" ht="15.95" customHeight="1" x14ac:dyDescent="0.25">
      <c r="B198" s="86" t="s">
        <v>117</v>
      </c>
      <c r="C198" s="86">
        <v>19</v>
      </c>
      <c r="D198" s="86">
        <v>41898</v>
      </c>
      <c r="E198" s="86">
        <v>14755043</v>
      </c>
      <c r="F198" s="86">
        <v>14713145</v>
      </c>
      <c r="G198" s="86">
        <v>6202</v>
      </c>
      <c r="H198" s="87">
        <v>1.1615</v>
      </c>
      <c r="I198" s="87">
        <v>4.47379763532195</v>
      </c>
      <c r="J198" s="86" t="s">
        <v>298</v>
      </c>
      <c r="K198" s="86">
        <v>469</v>
      </c>
    </row>
    <row r="199" spans="1:11" ht="15.95" customHeight="1" x14ac:dyDescent="0.25">
      <c r="B199" s="86" t="s">
        <v>117</v>
      </c>
      <c r="C199" s="86">
        <v>19</v>
      </c>
      <c r="D199" s="86">
        <v>14756103</v>
      </c>
      <c r="E199" s="86">
        <v>52943847</v>
      </c>
      <c r="F199" s="86">
        <v>38187744</v>
      </c>
      <c r="G199" s="86">
        <v>17557</v>
      </c>
      <c r="H199" s="87">
        <v>0.86399999999999999</v>
      </c>
      <c r="I199" s="87">
        <v>3.6401552963235999</v>
      </c>
      <c r="J199" s="86" t="s">
        <v>298</v>
      </c>
      <c r="K199" s="86">
        <v>652</v>
      </c>
    </row>
    <row r="200" spans="1:11" ht="15.95" customHeight="1" x14ac:dyDescent="0.25">
      <c r="B200" s="86" t="s">
        <v>117</v>
      </c>
      <c r="C200" s="86">
        <v>19</v>
      </c>
      <c r="D200" s="86">
        <v>52946204</v>
      </c>
      <c r="E200" s="86">
        <v>63789654</v>
      </c>
      <c r="F200" s="86">
        <v>10843450</v>
      </c>
      <c r="G200" s="86">
        <v>6564</v>
      </c>
      <c r="H200" s="87">
        <v>1.1984999999999999</v>
      </c>
      <c r="I200" s="87">
        <v>4.5900186005013</v>
      </c>
      <c r="J200" s="86" t="s">
        <v>298</v>
      </c>
      <c r="K200" s="86">
        <v>508</v>
      </c>
    </row>
    <row r="201" spans="1:11" ht="15.95" customHeight="1" x14ac:dyDescent="0.25">
      <c r="B201" s="86" t="s">
        <v>117</v>
      </c>
      <c r="C201" s="86">
        <v>22</v>
      </c>
      <c r="D201" s="86">
        <v>14432516</v>
      </c>
      <c r="E201" s="86">
        <v>38327347</v>
      </c>
      <c r="F201" s="86">
        <v>23894831</v>
      </c>
      <c r="G201" s="86">
        <v>16427</v>
      </c>
      <c r="H201" s="87">
        <v>0.89910000000000001</v>
      </c>
      <c r="I201" s="87">
        <v>3.7298044671325998</v>
      </c>
      <c r="J201" s="86" t="s">
        <v>298</v>
      </c>
      <c r="K201" s="86">
        <v>384</v>
      </c>
    </row>
    <row r="202" spans="1:11" ht="15.95" customHeight="1" x14ac:dyDescent="0.25">
      <c r="B202" s="86" t="s">
        <v>117</v>
      </c>
      <c r="C202" s="86">
        <v>22</v>
      </c>
      <c r="D202" s="86">
        <v>38364555</v>
      </c>
      <c r="E202" s="86">
        <v>49581309</v>
      </c>
      <c r="F202" s="86">
        <v>11216754</v>
      </c>
      <c r="G202" s="86">
        <v>8028</v>
      </c>
      <c r="H202" s="87">
        <v>0.89280000000000004</v>
      </c>
      <c r="I202" s="87">
        <v>3.7135525658433401</v>
      </c>
      <c r="J202" s="86" t="s">
        <v>298</v>
      </c>
      <c r="K202" s="86">
        <v>165</v>
      </c>
    </row>
    <row r="204" spans="1:11" ht="15.95" customHeight="1" x14ac:dyDescent="0.25">
      <c r="A204" s="88" t="s">
        <v>119</v>
      </c>
      <c r="B204" s="86" t="s">
        <v>120</v>
      </c>
      <c r="C204" s="86">
        <v>1</v>
      </c>
      <c r="D204" s="86">
        <v>142693888</v>
      </c>
      <c r="E204" s="86">
        <v>247190999</v>
      </c>
      <c r="F204" s="86">
        <v>104497111</v>
      </c>
      <c r="G204" s="86">
        <v>70451</v>
      </c>
      <c r="H204" s="87">
        <v>0.64890000000000003</v>
      </c>
      <c r="I204" s="87">
        <v>3.1359444416645972</v>
      </c>
      <c r="J204" s="86" t="s">
        <v>298</v>
      </c>
      <c r="K204" s="86">
        <v>1013</v>
      </c>
    </row>
    <row r="205" spans="1:11" ht="15.95" customHeight="1" x14ac:dyDescent="0.25">
      <c r="B205" s="86" t="s">
        <v>120</v>
      </c>
      <c r="C205" s="86">
        <v>16</v>
      </c>
      <c r="D205" s="86">
        <v>33907368</v>
      </c>
      <c r="E205" s="86">
        <v>88815000</v>
      </c>
      <c r="F205" s="86">
        <v>54907632</v>
      </c>
      <c r="G205" s="86">
        <v>33075</v>
      </c>
      <c r="H205" s="87">
        <v>-0.98599999999999999</v>
      </c>
      <c r="I205" s="87">
        <v>1.0097512975966858</v>
      </c>
      <c r="J205" s="86" t="s">
        <v>297</v>
      </c>
      <c r="K205" s="86">
        <v>377</v>
      </c>
    </row>
    <row r="207" spans="1:11" ht="15.95" customHeight="1" x14ac:dyDescent="0.25">
      <c r="A207" s="88" t="s">
        <v>124</v>
      </c>
      <c r="B207" s="86" t="s">
        <v>302</v>
      </c>
      <c r="C207" s="86">
        <v>1</v>
      </c>
      <c r="D207" s="86">
        <v>72000</v>
      </c>
      <c r="E207" s="86">
        <v>6650234</v>
      </c>
      <c r="F207" s="86">
        <v>6578234</v>
      </c>
      <c r="G207" s="86">
        <v>3231</v>
      </c>
      <c r="H207" s="87">
        <v>-1.1646000000000001</v>
      </c>
      <c r="I207" s="87">
        <v>0.89217584880103962</v>
      </c>
      <c r="J207" s="86" t="s">
        <v>297</v>
      </c>
      <c r="K207" s="86">
        <v>126</v>
      </c>
    </row>
    <row r="208" spans="1:11" ht="15.95" customHeight="1" x14ac:dyDescent="0.25">
      <c r="B208" s="86" t="s">
        <v>302</v>
      </c>
      <c r="C208" s="86">
        <v>1</v>
      </c>
      <c r="D208" s="86">
        <v>142719976</v>
      </c>
      <c r="E208" s="86">
        <v>247190999</v>
      </c>
      <c r="F208" s="86">
        <v>104471023</v>
      </c>
      <c r="G208" s="86">
        <v>70444</v>
      </c>
      <c r="H208" s="87">
        <v>0.56930000000000003</v>
      </c>
      <c r="I208" s="87">
        <v>2.9676069000326155</v>
      </c>
      <c r="J208" s="86" t="s">
        <v>298</v>
      </c>
      <c r="K208" s="86">
        <v>1094</v>
      </c>
    </row>
    <row r="209" spans="1:11" ht="15.95" customHeight="1" x14ac:dyDescent="0.25">
      <c r="B209" s="86" t="s">
        <v>302</v>
      </c>
      <c r="C209" s="86">
        <v>3</v>
      </c>
      <c r="D209" s="86">
        <v>109026181</v>
      </c>
      <c r="E209" s="86">
        <v>199380000</v>
      </c>
      <c r="F209" s="86">
        <v>90353819</v>
      </c>
      <c r="G209" s="86">
        <v>57100</v>
      </c>
      <c r="H209" s="87">
        <v>0.58620000000000005</v>
      </c>
      <c r="I209" s="87">
        <v>3.00257441137569</v>
      </c>
      <c r="J209" s="86" t="s">
        <v>298</v>
      </c>
      <c r="K209" s="86">
        <v>600</v>
      </c>
    </row>
    <row r="210" spans="1:11" ht="15.95" customHeight="1" x14ac:dyDescent="0.25">
      <c r="B210" s="86" t="s">
        <v>302</v>
      </c>
      <c r="C210" s="86">
        <v>5</v>
      </c>
      <c r="D210" s="86">
        <v>127242062</v>
      </c>
      <c r="E210" s="86">
        <v>174941287</v>
      </c>
      <c r="F210" s="86">
        <v>47699225</v>
      </c>
      <c r="G210" s="86">
        <v>32218</v>
      </c>
      <c r="H210" s="87">
        <v>-0.44879999999999998</v>
      </c>
      <c r="I210" s="87">
        <v>1.4653039947983255</v>
      </c>
      <c r="J210" s="86" t="s">
        <v>297</v>
      </c>
      <c r="K210" s="86">
        <v>407</v>
      </c>
    </row>
    <row r="211" spans="1:11" ht="15.95" customHeight="1" x14ac:dyDescent="0.25">
      <c r="B211" s="86" t="s">
        <v>302</v>
      </c>
      <c r="C211" s="86">
        <v>6</v>
      </c>
      <c r="D211" s="86">
        <v>94649</v>
      </c>
      <c r="E211" s="86">
        <v>58882675</v>
      </c>
      <c r="F211" s="86">
        <v>58788026</v>
      </c>
      <c r="G211" s="86">
        <v>40467</v>
      </c>
      <c r="H211" s="87">
        <v>0.79979999999999996</v>
      </c>
      <c r="I211" s="87">
        <v>3.481719550908855</v>
      </c>
      <c r="J211" s="86" t="s">
        <v>298</v>
      </c>
      <c r="K211" s="86">
        <v>984</v>
      </c>
    </row>
    <row r="212" spans="1:11" ht="15.95" customHeight="1" x14ac:dyDescent="0.25">
      <c r="B212" s="86" t="s">
        <v>302</v>
      </c>
      <c r="C212" s="86">
        <v>7</v>
      </c>
      <c r="D212" s="86">
        <v>120189081</v>
      </c>
      <c r="E212" s="86">
        <v>158819753</v>
      </c>
      <c r="F212" s="86">
        <v>38630672</v>
      </c>
      <c r="G212" s="86">
        <v>25320</v>
      </c>
      <c r="H212" s="87">
        <v>0.59619999999999995</v>
      </c>
      <c r="I212" s="87">
        <v>3.0234589679930366</v>
      </c>
      <c r="J212" s="86" t="s">
        <v>298</v>
      </c>
      <c r="K212" s="86">
        <v>292</v>
      </c>
    </row>
    <row r="213" spans="1:11" ht="15.95" customHeight="1" x14ac:dyDescent="0.25">
      <c r="B213" s="86" t="s">
        <v>302</v>
      </c>
      <c r="C213" s="86">
        <v>13</v>
      </c>
      <c r="D213" s="86">
        <v>54119567</v>
      </c>
      <c r="E213" s="86">
        <v>114126487</v>
      </c>
      <c r="F213" s="86">
        <v>60006920</v>
      </c>
      <c r="G213" s="86">
        <v>40452</v>
      </c>
      <c r="H213" s="87">
        <v>-0.27539999999999998</v>
      </c>
      <c r="I213" s="87">
        <v>1.6524424184675186</v>
      </c>
      <c r="J213" s="86" t="s">
        <v>297</v>
      </c>
      <c r="K213" s="86">
        <v>166</v>
      </c>
    </row>
    <row r="214" spans="1:11" ht="15.95" customHeight="1" x14ac:dyDescent="0.25">
      <c r="B214" s="86" t="s">
        <v>302</v>
      </c>
      <c r="C214" s="86">
        <v>16</v>
      </c>
      <c r="D214" s="86">
        <v>765</v>
      </c>
      <c r="E214" s="86">
        <v>4146106</v>
      </c>
      <c r="F214" s="86">
        <v>4145341</v>
      </c>
      <c r="G214" s="86">
        <v>1735</v>
      </c>
      <c r="H214" s="87">
        <v>-1.0682</v>
      </c>
      <c r="I214" s="87">
        <v>0.95382731283922317</v>
      </c>
      <c r="J214" s="86" t="s">
        <v>297</v>
      </c>
      <c r="K214" s="86">
        <v>191</v>
      </c>
    </row>
    <row r="215" spans="1:11" ht="15.95" customHeight="1" x14ac:dyDescent="0.25">
      <c r="B215" s="86" t="s">
        <v>302</v>
      </c>
      <c r="C215" s="86">
        <v>16</v>
      </c>
      <c r="D215" s="86">
        <v>48613138</v>
      </c>
      <c r="E215" s="86">
        <v>88815024</v>
      </c>
      <c r="F215" s="86">
        <v>40201886</v>
      </c>
      <c r="G215" s="86">
        <v>30513</v>
      </c>
      <c r="H215" s="87">
        <v>-1.2054</v>
      </c>
      <c r="I215" s="87">
        <v>0.86729818769590206</v>
      </c>
      <c r="J215" s="86" t="s">
        <v>297</v>
      </c>
      <c r="K215" s="86">
        <v>354</v>
      </c>
    </row>
    <row r="216" spans="1:11" ht="15.95" customHeight="1" x14ac:dyDescent="0.25">
      <c r="B216" s="86" t="s">
        <v>302</v>
      </c>
      <c r="C216" s="86">
        <v>17</v>
      </c>
      <c r="D216" s="86">
        <v>514</v>
      </c>
      <c r="E216" s="86">
        <v>20278953</v>
      </c>
      <c r="F216" s="86">
        <v>20278439</v>
      </c>
      <c r="G216" s="86">
        <v>12677</v>
      </c>
      <c r="H216" s="87">
        <v>-1.0914999999999999</v>
      </c>
      <c r="I216" s="87">
        <v>0.93854641554212936</v>
      </c>
      <c r="J216" s="86" t="s">
        <v>297</v>
      </c>
      <c r="K216" s="86">
        <v>368</v>
      </c>
    </row>
    <row r="217" spans="1:11" ht="15.95" customHeight="1" x14ac:dyDescent="0.25">
      <c r="B217" s="86" t="s">
        <v>302</v>
      </c>
      <c r="C217" s="86">
        <v>17</v>
      </c>
      <c r="D217" s="86">
        <v>54461512</v>
      </c>
      <c r="E217" s="86">
        <v>74762843</v>
      </c>
      <c r="F217" s="86">
        <v>20301331</v>
      </c>
      <c r="G217" s="86">
        <v>12436</v>
      </c>
      <c r="H217" s="87">
        <v>0.248</v>
      </c>
      <c r="I217" s="87">
        <v>2.3751193321468205</v>
      </c>
      <c r="J217" s="86" t="s">
        <v>298</v>
      </c>
      <c r="K217" s="86">
        <v>265</v>
      </c>
    </row>
    <row r="218" spans="1:11" ht="15.95" customHeight="1" x14ac:dyDescent="0.25">
      <c r="B218" s="86" t="s">
        <v>302</v>
      </c>
      <c r="C218" s="86">
        <v>17</v>
      </c>
      <c r="D218" s="86">
        <v>74764122</v>
      </c>
      <c r="E218" s="86">
        <v>78643088</v>
      </c>
      <c r="F218" s="86">
        <v>3878966</v>
      </c>
      <c r="G218" s="86">
        <v>1796</v>
      </c>
      <c r="H218" s="87">
        <v>0.86550000000000005</v>
      </c>
      <c r="I218" s="87">
        <v>3.643942009615373</v>
      </c>
      <c r="J218" s="86" t="s">
        <v>298</v>
      </c>
      <c r="K218" s="86">
        <v>85</v>
      </c>
    </row>
    <row r="219" spans="1:11" ht="15.95" customHeight="1" x14ac:dyDescent="0.25">
      <c r="B219" s="86" t="s">
        <v>302</v>
      </c>
      <c r="C219" s="86">
        <v>18</v>
      </c>
      <c r="D219" s="86">
        <v>46151972</v>
      </c>
      <c r="E219" s="86">
        <v>76116029</v>
      </c>
      <c r="F219" s="86">
        <v>29964057</v>
      </c>
      <c r="G219" s="86">
        <v>21937</v>
      </c>
      <c r="H219" s="87">
        <v>0.5665</v>
      </c>
      <c r="I219" s="87">
        <v>2.9618529181414717</v>
      </c>
      <c r="J219" s="86" t="s">
        <v>298</v>
      </c>
      <c r="K219" s="86">
        <v>114</v>
      </c>
    </row>
    <row r="221" spans="1:11" ht="15.95" customHeight="1" x14ac:dyDescent="0.25">
      <c r="A221" s="88" t="s">
        <v>127</v>
      </c>
      <c r="B221" s="86" t="s">
        <v>128</v>
      </c>
      <c r="C221" s="86">
        <v>1</v>
      </c>
      <c r="D221" s="86">
        <v>51586</v>
      </c>
      <c r="E221" s="86">
        <v>7629874</v>
      </c>
      <c r="F221" s="86">
        <v>7578288</v>
      </c>
      <c r="G221" s="86">
        <v>3931</v>
      </c>
      <c r="H221" s="87">
        <v>-0.85599999999999998</v>
      </c>
      <c r="I221" s="87">
        <v>1.1049644847999116</v>
      </c>
      <c r="J221" s="86" t="s">
        <v>297</v>
      </c>
      <c r="K221" s="86">
        <v>129</v>
      </c>
    </row>
    <row r="222" spans="1:11" ht="15.95" customHeight="1" x14ac:dyDescent="0.25">
      <c r="B222" s="86" t="s">
        <v>128</v>
      </c>
      <c r="C222" s="86">
        <v>2</v>
      </c>
      <c r="D222" s="86">
        <v>2772</v>
      </c>
      <c r="E222" s="86">
        <v>74912521</v>
      </c>
      <c r="F222" s="86">
        <v>74909749</v>
      </c>
      <c r="G222" s="86">
        <v>52719</v>
      </c>
      <c r="H222" s="87">
        <v>0.56830000000000003</v>
      </c>
      <c r="I222" s="87">
        <v>2.9655506244100014</v>
      </c>
      <c r="J222" s="86" t="s">
        <v>298</v>
      </c>
      <c r="K222" s="86">
        <v>481</v>
      </c>
    </row>
    <row r="224" spans="1:11" ht="15.95" customHeight="1" x14ac:dyDescent="0.25">
      <c r="A224" s="88" t="s">
        <v>129</v>
      </c>
      <c r="B224" s="86" t="s">
        <v>130</v>
      </c>
      <c r="C224" s="86">
        <v>2</v>
      </c>
      <c r="D224" s="86">
        <v>2772</v>
      </c>
      <c r="E224" s="86">
        <v>91649922</v>
      </c>
      <c r="F224" s="86">
        <v>91647150</v>
      </c>
      <c r="G224" s="86">
        <v>61888</v>
      </c>
      <c r="H224" s="87">
        <v>0.29260000000000003</v>
      </c>
      <c r="I224" s="87">
        <v>2.4496913709769075</v>
      </c>
      <c r="J224" s="86" t="s">
        <v>298</v>
      </c>
      <c r="K224" s="86">
        <v>494</v>
      </c>
    </row>
    <row r="225" spans="1:11" ht="15.95" customHeight="1" x14ac:dyDescent="0.25">
      <c r="B225" s="86" t="s">
        <v>130</v>
      </c>
      <c r="C225" s="86">
        <v>5</v>
      </c>
      <c r="D225" s="86">
        <v>154656000</v>
      </c>
      <c r="E225" s="86">
        <v>180722914</v>
      </c>
      <c r="F225" s="86">
        <v>26066914</v>
      </c>
      <c r="G225" s="86">
        <v>17823</v>
      </c>
      <c r="H225" s="87">
        <v>-0.24099999999999999</v>
      </c>
      <c r="I225" s="87">
        <v>1.6923171932005796</v>
      </c>
      <c r="J225" s="86" t="s">
        <v>297</v>
      </c>
      <c r="K225" s="86">
        <v>181</v>
      </c>
    </row>
    <row r="227" spans="1:11" ht="15.95" customHeight="1" x14ac:dyDescent="0.25">
      <c r="A227" s="88" t="s">
        <v>131</v>
      </c>
      <c r="B227" s="86" t="s">
        <v>301</v>
      </c>
      <c r="C227" s="86">
        <v>1</v>
      </c>
      <c r="D227" s="86">
        <v>520000</v>
      </c>
      <c r="E227" s="86">
        <v>54462049</v>
      </c>
      <c r="F227" s="86">
        <v>53942049</v>
      </c>
      <c r="G227" s="86">
        <v>30863</v>
      </c>
      <c r="H227" s="87">
        <v>-0.51019999999999999</v>
      </c>
      <c r="I227" s="87">
        <v>1.4042501918315953</v>
      </c>
      <c r="J227" s="86" t="s">
        <v>297</v>
      </c>
      <c r="K227" s="86">
        <v>799</v>
      </c>
    </row>
    <row r="228" spans="1:11" ht="15.95" customHeight="1" x14ac:dyDescent="0.25">
      <c r="B228" s="86" t="s">
        <v>301</v>
      </c>
      <c r="C228" s="86">
        <v>8</v>
      </c>
      <c r="D228" s="86">
        <v>97090000</v>
      </c>
      <c r="E228" s="86">
        <v>146268947</v>
      </c>
      <c r="F228" s="86">
        <v>49178947</v>
      </c>
      <c r="G228" s="86">
        <v>32760</v>
      </c>
      <c r="H228" s="87">
        <v>-0.50060000000000004</v>
      </c>
      <c r="I228" s="87">
        <v>1.413625529773431</v>
      </c>
      <c r="J228" s="86" t="s">
        <v>297</v>
      </c>
      <c r="K228" s="86">
        <v>284</v>
      </c>
    </row>
    <row r="229" spans="1:11" ht="15.95" customHeight="1" x14ac:dyDescent="0.25">
      <c r="B229" s="86" t="s">
        <v>301</v>
      </c>
      <c r="C229" s="86">
        <v>12</v>
      </c>
      <c r="D229" s="86">
        <v>123047643</v>
      </c>
      <c r="E229" s="86">
        <v>132288250</v>
      </c>
      <c r="F229" s="86">
        <v>9240607</v>
      </c>
      <c r="G229" s="86">
        <v>7268</v>
      </c>
      <c r="H229" s="87">
        <v>0.21779999999999999</v>
      </c>
      <c r="I229" s="87">
        <v>2.3259176200966696</v>
      </c>
      <c r="J229" s="86" t="s">
        <v>298</v>
      </c>
      <c r="K229" s="86">
        <v>56</v>
      </c>
    </row>
    <row r="230" spans="1:11" ht="15.95" customHeight="1" x14ac:dyDescent="0.25">
      <c r="B230" s="86" t="s">
        <v>301</v>
      </c>
      <c r="C230" s="86">
        <v>20</v>
      </c>
      <c r="D230" s="86">
        <v>29335000</v>
      </c>
      <c r="E230" s="86">
        <v>62426585</v>
      </c>
      <c r="F230" s="86">
        <v>33091585</v>
      </c>
      <c r="G230" s="86">
        <v>22913</v>
      </c>
      <c r="H230" s="87">
        <v>0.21590000000000001</v>
      </c>
      <c r="I230" s="87">
        <v>2.322856450131273</v>
      </c>
      <c r="J230" s="86" t="s">
        <v>298</v>
      </c>
      <c r="K230" s="86">
        <v>381</v>
      </c>
    </row>
    <row r="232" spans="1:11" ht="15.95" customHeight="1" x14ac:dyDescent="0.25">
      <c r="A232" s="88" t="s">
        <v>133</v>
      </c>
      <c r="B232" s="86" t="s">
        <v>300</v>
      </c>
      <c r="C232" s="86">
        <v>2</v>
      </c>
      <c r="D232" s="86">
        <v>2772</v>
      </c>
      <c r="E232" s="86">
        <v>87341444</v>
      </c>
      <c r="F232" s="86">
        <v>87338672</v>
      </c>
      <c r="G232" s="100">
        <v>60756</v>
      </c>
      <c r="H232" s="87">
        <v>7.0041225260660797E-2</v>
      </c>
      <c r="I232" s="87">
        <v>2.0994933597753591</v>
      </c>
      <c r="J232" s="86" t="s">
        <v>298</v>
      </c>
      <c r="K232" s="86">
        <v>479</v>
      </c>
    </row>
    <row r="233" spans="1:11" ht="15.95" customHeight="1" x14ac:dyDescent="0.25">
      <c r="B233" s="86" t="s">
        <v>300</v>
      </c>
      <c r="C233" s="86">
        <v>7</v>
      </c>
      <c r="D233" s="86">
        <v>118040721</v>
      </c>
      <c r="E233" s="86">
        <v>158820000</v>
      </c>
      <c r="F233" s="86">
        <v>40779279</v>
      </c>
      <c r="G233" s="86">
        <v>26483</v>
      </c>
      <c r="H233" s="87">
        <v>0.27989999999999998</v>
      </c>
      <c r="I233" s="87">
        <v>2.4282214514714409</v>
      </c>
      <c r="J233" s="86" t="s">
        <v>298</v>
      </c>
      <c r="K233" s="86">
        <v>293</v>
      </c>
    </row>
    <row r="234" spans="1:11" ht="15.95" customHeight="1" x14ac:dyDescent="0.25">
      <c r="B234" s="86" t="s">
        <v>300</v>
      </c>
      <c r="C234" s="86">
        <v>8</v>
      </c>
      <c r="D234" s="86">
        <v>21242</v>
      </c>
      <c r="E234" s="86">
        <v>13434907</v>
      </c>
      <c r="F234" s="86">
        <v>13413665</v>
      </c>
      <c r="G234" s="86">
        <v>12737</v>
      </c>
      <c r="H234" s="87">
        <v>-0.48359999999999997</v>
      </c>
      <c r="I234" s="87">
        <v>1.4303815173546344</v>
      </c>
      <c r="J234" s="86" t="s">
        <v>297</v>
      </c>
      <c r="K234" s="86">
        <v>117</v>
      </c>
    </row>
    <row r="235" spans="1:11" ht="15.95" customHeight="1" x14ac:dyDescent="0.25">
      <c r="B235" s="86" t="s">
        <v>300</v>
      </c>
      <c r="C235" s="86">
        <v>17</v>
      </c>
      <c r="D235" s="86">
        <v>514</v>
      </c>
      <c r="E235" s="86">
        <v>21492779</v>
      </c>
      <c r="F235" s="86">
        <v>21492265</v>
      </c>
      <c r="G235" s="86">
        <v>13212</v>
      </c>
      <c r="H235" s="87">
        <v>-0.88749999999999996</v>
      </c>
      <c r="I235" s="87">
        <v>1.0811000178342638</v>
      </c>
      <c r="J235" s="86" t="s">
        <v>297</v>
      </c>
      <c r="K235" s="86">
        <v>390</v>
      </c>
    </row>
    <row r="236" spans="1:11" ht="15.95" customHeight="1" x14ac:dyDescent="0.25">
      <c r="B236" s="86" t="s">
        <v>300</v>
      </c>
      <c r="C236" s="86">
        <v>21</v>
      </c>
      <c r="D236" s="86">
        <v>23630837</v>
      </c>
      <c r="E236" s="86">
        <v>46921373</v>
      </c>
      <c r="F236" s="86">
        <v>23290536</v>
      </c>
      <c r="G236" s="86">
        <v>17565</v>
      </c>
      <c r="H236" s="87">
        <v>0.49430000000000002</v>
      </c>
      <c r="I236" s="87">
        <v>2.8172742286243584</v>
      </c>
      <c r="J236" s="86" t="s">
        <v>298</v>
      </c>
      <c r="K236" s="86">
        <v>217</v>
      </c>
    </row>
    <row r="238" spans="1:11" ht="15.95" customHeight="1" x14ac:dyDescent="0.25">
      <c r="A238" s="88" t="s">
        <v>135</v>
      </c>
      <c r="B238" s="86" t="s">
        <v>350</v>
      </c>
      <c r="C238" s="86">
        <v>1</v>
      </c>
      <c r="D238" s="86">
        <v>142693888</v>
      </c>
      <c r="E238" s="86">
        <v>247190999</v>
      </c>
      <c r="F238" s="86">
        <v>104497111</v>
      </c>
      <c r="G238" s="86">
        <v>70451</v>
      </c>
      <c r="H238" s="87">
        <v>1.4608000000000001</v>
      </c>
      <c r="I238" s="87">
        <v>5.5052191680314246</v>
      </c>
      <c r="J238" s="86" t="s">
        <v>298</v>
      </c>
      <c r="K238" s="86">
        <v>1013</v>
      </c>
    </row>
    <row r="239" spans="1:11" ht="15.95" customHeight="1" x14ac:dyDescent="0.25">
      <c r="B239" s="86" t="s">
        <v>350</v>
      </c>
      <c r="C239" s="86">
        <v>2</v>
      </c>
      <c r="D239" s="86">
        <v>2772</v>
      </c>
      <c r="E239" s="86">
        <v>34544573</v>
      </c>
      <c r="F239" s="86">
        <v>34541801</v>
      </c>
      <c r="G239" s="86">
        <v>24714</v>
      </c>
      <c r="H239" s="87">
        <v>0.66390000000000005</v>
      </c>
      <c r="I239" s="87">
        <v>3.1687195971821192</v>
      </c>
      <c r="J239" s="86" t="s">
        <v>298</v>
      </c>
      <c r="K239" s="86">
        <v>194</v>
      </c>
    </row>
    <row r="240" spans="1:11" ht="15.95" customHeight="1" x14ac:dyDescent="0.25">
      <c r="B240" s="86" t="s">
        <v>350</v>
      </c>
      <c r="C240" s="86">
        <v>2</v>
      </c>
      <c r="D240" s="86">
        <v>34591048</v>
      </c>
      <c r="E240" s="86">
        <v>53180284</v>
      </c>
      <c r="F240" s="86">
        <v>18589236</v>
      </c>
      <c r="G240" s="86">
        <v>13876</v>
      </c>
      <c r="H240" s="87">
        <v>0.33550000000000002</v>
      </c>
      <c r="I240" s="87">
        <v>2.5236292893827015</v>
      </c>
      <c r="J240" s="86" t="s">
        <v>298</v>
      </c>
      <c r="K240" s="86">
        <v>90</v>
      </c>
    </row>
    <row r="241" spans="1:11" ht="15.95" customHeight="1" x14ac:dyDescent="0.25">
      <c r="B241" s="86" t="s">
        <v>350</v>
      </c>
      <c r="C241" s="86">
        <v>5</v>
      </c>
      <c r="D241" s="86">
        <v>68520</v>
      </c>
      <c r="E241" s="86">
        <v>39258184</v>
      </c>
      <c r="F241" s="86">
        <v>39189664</v>
      </c>
      <c r="G241" s="86">
        <v>27740</v>
      </c>
      <c r="H241" s="87">
        <v>0.34050000000000002</v>
      </c>
      <c r="I241" s="87">
        <v>2.5323906956066535</v>
      </c>
      <c r="J241" s="86" t="s">
        <v>298</v>
      </c>
      <c r="K241" s="86">
        <v>147</v>
      </c>
    </row>
    <row r="242" spans="1:11" ht="15.95" customHeight="1" x14ac:dyDescent="0.25">
      <c r="B242" s="86" t="s">
        <v>350</v>
      </c>
      <c r="C242" s="86">
        <v>5</v>
      </c>
      <c r="D242" s="86">
        <v>139385036</v>
      </c>
      <c r="E242" s="86">
        <v>180722914</v>
      </c>
      <c r="F242" s="86">
        <v>41337878</v>
      </c>
      <c r="G242" s="86">
        <v>28047</v>
      </c>
      <c r="H242" s="87">
        <v>-0.48149999999999998</v>
      </c>
      <c r="I242" s="87">
        <v>1.4324651097580985</v>
      </c>
      <c r="J242" s="86" t="s">
        <v>297</v>
      </c>
      <c r="K242" s="86">
        <v>393</v>
      </c>
    </row>
    <row r="243" spans="1:11" ht="15.95" customHeight="1" x14ac:dyDescent="0.25">
      <c r="B243" s="86" t="s">
        <v>350</v>
      </c>
      <c r="C243" s="86">
        <v>6</v>
      </c>
      <c r="D243" s="86">
        <v>94649</v>
      </c>
      <c r="E243" s="86">
        <v>58882675</v>
      </c>
      <c r="F243" s="86">
        <v>58788026</v>
      </c>
      <c r="G243" s="86">
        <v>40467</v>
      </c>
      <c r="H243" s="87">
        <v>1.0951</v>
      </c>
      <c r="I243" s="87">
        <v>4.2725577730652446</v>
      </c>
      <c r="J243" s="86" t="s">
        <v>298</v>
      </c>
      <c r="K243" s="86">
        <v>984</v>
      </c>
    </row>
    <row r="244" spans="1:11" ht="15.95" customHeight="1" x14ac:dyDescent="0.25">
      <c r="B244" s="86" t="s">
        <v>350</v>
      </c>
      <c r="C244" s="86">
        <v>11</v>
      </c>
      <c r="D244" s="86">
        <v>189000</v>
      </c>
      <c r="E244" s="86">
        <v>25722881</v>
      </c>
      <c r="F244" s="86">
        <v>25533881</v>
      </c>
      <c r="G244" s="86">
        <v>18804</v>
      </c>
      <c r="H244" s="87">
        <v>0.31159999999999999</v>
      </c>
      <c r="I244" s="87">
        <v>2.4821666849025217</v>
      </c>
      <c r="J244" s="86" t="s">
        <v>298</v>
      </c>
      <c r="K244" s="86">
        <v>349</v>
      </c>
    </row>
    <row r="245" spans="1:11" ht="15.95" customHeight="1" x14ac:dyDescent="0.25">
      <c r="B245" s="86" t="s">
        <v>350</v>
      </c>
      <c r="C245" s="86">
        <v>12</v>
      </c>
      <c r="D245" s="86">
        <v>20691</v>
      </c>
      <c r="E245" s="86">
        <v>15558234</v>
      </c>
      <c r="F245" s="86">
        <v>15537543</v>
      </c>
      <c r="G245" s="86">
        <v>10861</v>
      </c>
      <c r="H245" s="87">
        <v>0.32769999999999999</v>
      </c>
      <c r="I245" s="87">
        <v>2.5100219838954971</v>
      </c>
      <c r="J245" s="86" t="s">
        <v>298</v>
      </c>
      <c r="K245" s="86">
        <v>239</v>
      </c>
    </row>
    <row r="246" spans="1:11" ht="15.95" customHeight="1" x14ac:dyDescent="0.25">
      <c r="B246" s="86" t="s">
        <v>350</v>
      </c>
      <c r="C246" s="86">
        <v>16</v>
      </c>
      <c r="D246" s="86">
        <v>35015740</v>
      </c>
      <c r="E246" s="86">
        <v>88815024</v>
      </c>
      <c r="F246" s="86">
        <v>53799284</v>
      </c>
      <c r="G246" s="86">
        <v>32610</v>
      </c>
      <c r="H246" s="87">
        <v>-1.1972</v>
      </c>
      <c r="I246" s="87">
        <v>0.87224177900297095</v>
      </c>
      <c r="J246" s="86" t="s">
        <v>297</v>
      </c>
      <c r="K246" s="86">
        <v>374</v>
      </c>
    </row>
    <row r="247" spans="1:11" ht="15.95" customHeight="1" x14ac:dyDescent="0.25">
      <c r="B247" s="86" t="s">
        <v>350</v>
      </c>
      <c r="C247" s="86">
        <v>20</v>
      </c>
      <c r="D247" s="86">
        <v>34533794</v>
      </c>
      <c r="E247" s="86">
        <v>62386000</v>
      </c>
      <c r="F247" s="86">
        <v>27852206</v>
      </c>
      <c r="G247" s="86">
        <v>20362</v>
      </c>
      <c r="H247" s="87">
        <v>0.37719999999999998</v>
      </c>
      <c r="I247" s="87">
        <v>2.5976372894927335</v>
      </c>
      <c r="J247" s="86" t="s">
        <v>298</v>
      </c>
      <c r="K247" s="86">
        <v>326</v>
      </c>
    </row>
    <row r="249" spans="1:11" ht="15.95" customHeight="1" x14ac:dyDescent="0.25">
      <c r="A249" s="88" t="s">
        <v>137</v>
      </c>
      <c r="B249" s="86" t="s">
        <v>349</v>
      </c>
      <c r="C249" s="86">
        <v>6</v>
      </c>
      <c r="D249" s="86">
        <v>94649</v>
      </c>
      <c r="E249" s="86">
        <v>39502124</v>
      </c>
      <c r="F249" s="86">
        <v>39407475</v>
      </c>
      <c r="G249" s="86">
        <v>28115</v>
      </c>
      <c r="H249" s="87">
        <v>0.47249999999999998</v>
      </c>
      <c r="I249" s="87">
        <v>2.7750235214884236</v>
      </c>
      <c r="J249" s="86" t="s">
        <v>298</v>
      </c>
      <c r="K249" s="86">
        <v>821</v>
      </c>
    </row>
    <row r="250" spans="1:11" ht="15.95" customHeight="1" x14ac:dyDescent="0.25">
      <c r="B250" s="86" t="s">
        <v>349</v>
      </c>
      <c r="C250" s="86">
        <v>7</v>
      </c>
      <c r="D250" s="86">
        <v>102925000</v>
      </c>
      <c r="E250" s="86">
        <v>158819753</v>
      </c>
      <c r="F250" s="86">
        <v>55894753</v>
      </c>
      <c r="G250" s="86">
        <v>36249</v>
      </c>
      <c r="H250" s="87">
        <v>0.30520000000000003</v>
      </c>
      <c r="I250" s="87">
        <v>2.4711798287754343</v>
      </c>
      <c r="J250" s="86" t="s">
        <v>298</v>
      </c>
      <c r="K250" s="86">
        <v>353</v>
      </c>
    </row>
    <row r="251" spans="1:11" ht="15.95" customHeight="1" x14ac:dyDescent="0.25">
      <c r="B251" s="86" t="s">
        <v>349</v>
      </c>
      <c r="C251" s="86">
        <v>15</v>
      </c>
      <c r="D251" s="86">
        <v>22507475</v>
      </c>
      <c r="E251" s="86">
        <v>100287000</v>
      </c>
      <c r="F251" s="86">
        <v>77779525</v>
      </c>
      <c r="G251" s="86">
        <v>51713</v>
      </c>
      <c r="H251" s="87">
        <v>0.39240000000000003</v>
      </c>
      <c r="I251" s="87">
        <v>2.625150254491317</v>
      </c>
      <c r="J251" s="86" t="s">
        <v>298</v>
      </c>
      <c r="K251" s="86">
        <v>770</v>
      </c>
    </row>
    <row r="252" spans="1:11" ht="15.95" customHeight="1" x14ac:dyDescent="0.25">
      <c r="B252" s="86" t="s">
        <v>349</v>
      </c>
      <c r="C252" s="86">
        <v>17</v>
      </c>
      <c r="D252" s="86">
        <v>514</v>
      </c>
      <c r="E252" s="86">
        <v>3396155</v>
      </c>
      <c r="F252" s="86">
        <v>3395641</v>
      </c>
      <c r="G252" s="86">
        <v>1883</v>
      </c>
      <c r="H252" s="87">
        <v>-0.55189999999999995</v>
      </c>
      <c r="I252" s="87">
        <v>1.3642423936790362</v>
      </c>
      <c r="J252" s="86" t="s">
        <v>297</v>
      </c>
      <c r="K252" s="86">
        <v>95</v>
      </c>
    </row>
    <row r="253" spans="1:11" ht="15.95" customHeight="1" x14ac:dyDescent="0.25">
      <c r="B253" s="86" t="s">
        <v>349</v>
      </c>
      <c r="C253" s="86">
        <v>22</v>
      </c>
      <c r="D253" s="86">
        <v>22231693</v>
      </c>
      <c r="E253" s="86">
        <v>49581309</v>
      </c>
      <c r="F253" s="86">
        <v>27349616</v>
      </c>
      <c r="G253" s="86">
        <v>19879</v>
      </c>
      <c r="H253" s="87">
        <v>-0.43240000000000001</v>
      </c>
      <c r="I253" s="87">
        <v>1.4820560396467817</v>
      </c>
      <c r="J253" s="86" t="s">
        <v>297</v>
      </c>
      <c r="K253" s="86">
        <v>415</v>
      </c>
    </row>
    <row r="255" spans="1:11" ht="15.95" customHeight="1" x14ac:dyDescent="0.25">
      <c r="A255" s="88" t="s">
        <v>140</v>
      </c>
      <c r="B255" s="86" t="s">
        <v>348</v>
      </c>
      <c r="C255" s="86">
        <v>1</v>
      </c>
      <c r="D255" s="86">
        <v>142222000</v>
      </c>
      <c r="E255" s="86">
        <v>247190999</v>
      </c>
      <c r="F255" s="86">
        <v>104968999</v>
      </c>
      <c r="G255" s="86">
        <v>70455</v>
      </c>
      <c r="H255" s="87">
        <v>0.65259999999999996</v>
      </c>
      <c r="I255" s="87">
        <v>3.1439973465481383</v>
      </c>
      <c r="J255" s="86" t="s">
        <v>298</v>
      </c>
      <c r="K255" s="86">
        <v>1100</v>
      </c>
    </row>
    <row r="256" spans="1:11" ht="15.95" customHeight="1" x14ac:dyDescent="0.25">
      <c r="B256" s="86" t="s">
        <v>348</v>
      </c>
      <c r="C256" s="86">
        <v>6</v>
      </c>
      <c r="D256" s="86">
        <v>94649</v>
      </c>
      <c r="E256" s="86">
        <v>58882675</v>
      </c>
      <c r="F256" s="86">
        <v>58788026</v>
      </c>
      <c r="G256" s="86">
        <v>40467</v>
      </c>
      <c r="H256" s="87">
        <v>1.3519000000000001</v>
      </c>
      <c r="I256" s="87">
        <v>5.104961214104816</v>
      </c>
      <c r="J256" s="86" t="s">
        <v>298</v>
      </c>
      <c r="K256" s="86">
        <v>984</v>
      </c>
    </row>
    <row r="257" spans="1:11" ht="15.95" customHeight="1" x14ac:dyDescent="0.25">
      <c r="B257" s="86" t="s">
        <v>348</v>
      </c>
      <c r="C257" s="86">
        <v>8</v>
      </c>
      <c r="D257" s="86">
        <v>21000</v>
      </c>
      <c r="E257" s="86">
        <v>40431000</v>
      </c>
      <c r="F257" s="86">
        <v>40410000</v>
      </c>
      <c r="G257" s="86">
        <v>32705</v>
      </c>
      <c r="H257" s="87">
        <v>-0.50170000000000003</v>
      </c>
      <c r="I257" s="87">
        <v>1.412548104967946</v>
      </c>
      <c r="J257" s="86" t="s">
        <v>297</v>
      </c>
      <c r="K257" s="86">
        <v>265</v>
      </c>
    </row>
    <row r="258" spans="1:11" ht="15.95" customHeight="1" x14ac:dyDescent="0.25">
      <c r="B258" s="86" t="s">
        <v>348</v>
      </c>
      <c r="C258" s="86">
        <v>9</v>
      </c>
      <c r="D258" s="86">
        <v>100417989</v>
      </c>
      <c r="E258" s="86">
        <v>140211203</v>
      </c>
      <c r="F258" s="86">
        <v>39793214</v>
      </c>
      <c r="G258" s="86">
        <v>27393</v>
      </c>
      <c r="H258" s="87">
        <v>0.35320000000000001</v>
      </c>
      <c r="I258" s="87">
        <v>2.5547816617840255</v>
      </c>
      <c r="J258" s="86" t="s">
        <v>298</v>
      </c>
      <c r="K258" s="86">
        <v>472</v>
      </c>
    </row>
    <row r="259" spans="1:11" ht="15.95" customHeight="1" x14ac:dyDescent="0.25">
      <c r="B259" s="86" t="s">
        <v>348</v>
      </c>
      <c r="C259" s="86">
        <v>16</v>
      </c>
      <c r="D259" s="86">
        <v>34054840</v>
      </c>
      <c r="E259" s="86">
        <v>88815024</v>
      </c>
      <c r="F259" s="86">
        <v>54760184</v>
      </c>
      <c r="G259" s="86">
        <v>33072</v>
      </c>
      <c r="H259" s="87">
        <v>-0.55859999999999999</v>
      </c>
      <c r="I259" s="87">
        <v>1.3579214234538703</v>
      </c>
      <c r="J259" s="86" t="s">
        <v>297</v>
      </c>
      <c r="K259" s="86">
        <v>421</v>
      </c>
    </row>
    <row r="261" spans="1:11" ht="15.95" customHeight="1" x14ac:dyDescent="0.25">
      <c r="A261" s="88" t="s">
        <v>299</v>
      </c>
      <c r="B261" s="86" t="s">
        <v>145</v>
      </c>
      <c r="C261" s="86">
        <v>1</v>
      </c>
      <c r="D261" s="86">
        <v>149578993</v>
      </c>
      <c r="E261" s="86">
        <v>198961770</v>
      </c>
      <c r="F261" s="86">
        <v>49382777</v>
      </c>
      <c r="G261" s="86">
        <v>33924</v>
      </c>
      <c r="H261" s="87">
        <v>0.4914</v>
      </c>
      <c r="I261" s="87">
        <v>2.8116168380690922</v>
      </c>
      <c r="J261" s="86" t="s">
        <v>298</v>
      </c>
      <c r="K261" s="86">
        <v>560</v>
      </c>
    </row>
    <row r="262" spans="1:11" ht="15.95" customHeight="1" x14ac:dyDescent="0.25">
      <c r="B262" s="86" t="s">
        <v>145</v>
      </c>
      <c r="C262" s="86">
        <v>6</v>
      </c>
      <c r="D262" s="86">
        <v>94649</v>
      </c>
      <c r="E262" s="86">
        <v>36639000</v>
      </c>
      <c r="F262" s="86">
        <v>36544351</v>
      </c>
      <c r="G262" s="86">
        <v>26019</v>
      </c>
      <c r="H262" s="87">
        <v>0.50980000000000003</v>
      </c>
      <c r="I262" s="87">
        <v>2.8477055880092257</v>
      </c>
      <c r="J262" s="86" t="s">
        <v>298</v>
      </c>
      <c r="K262" s="86">
        <v>794</v>
      </c>
    </row>
    <row r="263" spans="1:11" ht="15.95" customHeight="1" x14ac:dyDescent="0.25">
      <c r="B263" s="86" t="s">
        <v>145</v>
      </c>
      <c r="C263" s="86">
        <v>8</v>
      </c>
      <c r="D263" s="86">
        <v>21242</v>
      </c>
      <c r="E263" s="86">
        <v>17525000</v>
      </c>
      <c r="F263" s="86">
        <v>17503758</v>
      </c>
      <c r="G263" s="86">
        <v>16636</v>
      </c>
      <c r="H263" s="87">
        <v>0.46989999999999998</v>
      </c>
      <c r="I263" s="87">
        <v>2.7700269259319783</v>
      </c>
      <c r="J263" s="86" t="s">
        <v>298</v>
      </c>
      <c r="K263" s="86">
        <v>130</v>
      </c>
    </row>
    <row r="264" spans="1:11" ht="15.95" customHeight="1" x14ac:dyDescent="0.25">
      <c r="B264" s="86" t="s">
        <v>145</v>
      </c>
      <c r="C264" s="86">
        <v>8</v>
      </c>
      <c r="D264" s="86">
        <v>25373608</v>
      </c>
      <c r="E264" s="86">
        <v>32386777</v>
      </c>
      <c r="F264" s="86">
        <v>7013169</v>
      </c>
      <c r="G264" s="86">
        <v>4984</v>
      </c>
      <c r="H264" s="87">
        <v>0.501</v>
      </c>
      <c r="I264" s="87">
        <v>2.830388320653312</v>
      </c>
      <c r="J264" s="86" t="s">
        <v>298</v>
      </c>
      <c r="K264" s="86">
        <v>50</v>
      </c>
    </row>
    <row r="265" spans="1:11" ht="15.95" customHeight="1" x14ac:dyDescent="0.25">
      <c r="B265" s="86" t="s">
        <v>145</v>
      </c>
      <c r="C265" s="86">
        <v>8</v>
      </c>
      <c r="D265" s="86">
        <v>32614856</v>
      </c>
      <c r="E265" s="86">
        <v>108296407</v>
      </c>
      <c r="F265" s="86">
        <v>75681551</v>
      </c>
      <c r="G265" s="86">
        <v>44215</v>
      </c>
      <c r="H265" s="87">
        <v>0.49840000000000001</v>
      </c>
      <c r="I265" s="87">
        <v>2.8252920374699517</v>
      </c>
      <c r="J265" s="86" t="s">
        <v>298</v>
      </c>
      <c r="K265" s="86">
        <v>342</v>
      </c>
    </row>
    <row r="266" spans="1:11" ht="15.95" customHeight="1" x14ac:dyDescent="0.25">
      <c r="B266" s="86" t="s">
        <v>145</v>
      </c>
      <c r="C266" s="86">
        <v>8</v>
      </c>
      <c r="D266" s="86">
        <v>108541389</v>
      </c>
      <c r="E266" s="86">
        <v>146268947</v>
      </c>
      <c r="F266" s="86">
        <v>37727558</v>
      </c>
      <c r="G266" s="86">
        <v>25625</v>
      </c>
      <c r="H266" s="87">
        <v>0.45610000000000001</v>
      </c>
      <c r="I266" s="87">
        <v>2.7436567463841746</v>
      </c>
      <c r="J266" s="86" t="s">
        <v>298</v>
      </c>
      <c r="K266" s="86">
        <v>209</v>
      </c>
    </row>
    <row r="267" spans="1:11" ht="15.95" customHeight="1" x14ac:dyDescent="0.25">
      <c r="B267" s="86" t="s">
        <v>145</v>
      </c>
      <c r="C267" s="86">
        <v>9</v>
      </c>
      <c r="D267" s="86">
        <v>95047349</v>
      </c>
      <c r="E267" s="86">
        <v>140211203</v>
      </c>
      <c r="F267" s="86">
        <v>45163854</v>
      </c>
      <c r="G267" s="86">
        <v>30987</v>
      </c>
      <c r="H267" s="87">
        <v>0.44269999999999998</v>
      </c>
      <c r="I267" s="87">
        <v>2.7182911722802983</v>
      </c>
      <c r="J267" s="86" t="s">
        <v>298</v>
      </c>
      <c r="K267" s="86">
        <v>534</v>
      </c>
    </row>
    <row r="268" spans="1:11" ht="15.95" customHeight="1" x14ac:dyDescent="0.25">
      <c r="B268" s="86" t="s">
        <v>145</v>
      </c>
      <c r="C268" s="86">
        <v>10</v>
      </c>
      <c r="D268" s="86">
        <v>42083224</v>
      </c>
      <c r="E268" s="86">
        <v>102492000</v>
      </c>
      <c r="F268" s="86">
        <v>60408776</v>
      </c>
      <c r="G268" s="86">
        <v>39724</v>
      </c>
      <c r="H268" s="87">
        <v>0.44979999999999998</v>
      </c>
      <c r="I268" s="87">
        <v>2.7317017929793042</v>
      </c>
      <c r="J268" s="86" t="s">
        <v>298</v>
      </c>
      <c r="K268" s="86">
        <v>435</v>
      </c>
    </row>
    <row r="269" spans="1:11" ht="15.95" customHeight="1" x14ac:dyDescent="0.25">
      <c r="B269" s="86" t="s">
        <v>145</v>
      </c>
      <c r="C269" s="86">
        <v>10</v>
      </c>
      <c r="D269" s="86">
        <v>102503000</v>
      </c>
      <c r="E269" s="86">
        <v>135299335</v>
      </c>
      <c r="F269" s="86">
        <v>32796335</v>
      </c>
      <c r="G269" s="86">
        <v>23768</v>
      </c>
      <c r="H269" s="87">
        <v>-1.1093999999999999</v>
      </c>
      <c r="I269" s="87">
        <v>0.92697349917582961</v>
      </c>
      <c r="J269" s="86" t="s">
        <v>297</v>
      </c>
      <c r="K269" s="86">
        <v>260</v>
      </c>
    </row>
    <row r="270" spans="1:11" ht="15.95" customHeight="1" x14ac:dyDescent="0.25">
      <c r="B270" s="86" t="s">
        <v>145</v>
      </c>
      <c r="C270" s="86">
        <v>21</v>
      </c>
      <c r="D270" s="86">
        <v>13460337</v>
      </c>
      <c r="E270" s="86">
        <v>27623824</v>
      </c>
      <c r="F270" s="86">
        <v>14163487</v>
      </c>
      <c r="G270" s="86">
        <v>10542</v>
      </c>
      <c r="H270" s="87">
        <v>0.432</v>
      </c>
      <c r="I270" s="87">
        <v>2.6982050686793975</v>
      </c>
      <c r="J270" s="86" t="s">
        <v>298</v>
      </c>
      <c r="K270" s="86">
        <v>34</v>
      </c>
    </row>
    <row r="271" spans="1:11" ht="15.95" customHeight="1" x14ac:dyDescent="0.25">
      <c r="B271" s="86" t="s">
        <v>145</v>
      </c>
      <c r="C271" s="86">
        <v>21</v>
      </c>
      <c r="D271" s="86">
        <v>33954548</v>
      </c>
      <c r="E271" s="86">
        <v>46921373</v>
      </c>
      <c r="F271" s="86">
        <v>12966825</v>
      </c>
      <c r="G271" s="86">
        <v>9881</v>
      </c>
      <c r="H271" s="87">
        <v>0.499</v>
      </c>
      <c r="I271" s="87">
        <v>2.8264672877654591</v>
      </c>
      <c r="J271" s="86" t="s">
        <v>298</v>
      </c>
      <c r="K271" s="86">
        <v>157</v>
      </c>
    </row>
    <row r="273" spans="1:11" ht="15.95" customHeight="1" x14ac:dyDescent="0.25">
      <c r="A273" s="88" t="s">
        <v>150</v>
      </c>
      <c r="B273" s="86" t="s">
        <v>151</v>
      </c>
      <c r="C273" s="86">
        <v>1</v>
      </c>
      <c r="D273" s="86">
        <v>51586</v>
      </c>
      <c r="E273" s="86">
        <v>142724939</v>
      </c>
      <c r="F273" s="86">
        <v>142673353</v>
      </c>
      <c r="G273" s="86">
        <v>75840</v>
      </c>
      <c r="H273" s="87">
        <v>-0.3306</v>
      </c>
      <c r="I273" s="87">
        <v>1.5904113964443101</v>
      </c>
      <c r="J273" s="86" t="s">
        <v>297</v>
      </c>
      <c r="K273" s="86">
        <v>1100</v>
      </c>
    </row>
    <row r="274" spans="1:11" ht="15.95" customHeight="1" x14ac:dyDescent="0.25">
      <c r="B274" s="86" t="s">
        <v>151</v>
      </c>
      <c r="C274" s="86">
        <v>1</v>
      </c>
      <c r="D274" s="86">
        <v>143968779</v>
      </c>
      <c r="E274" s="86">
        <v>247190999</v>
      </c>
      <c r="F274" s="86">
        <v>103222220</v>
      </c>
      <c r="G274" s="86">
        <v>70129</v>
      </c>
      <c r="H274" s="87">
        <v>0.52969999999999995</v>
      </c>
      <c r="I274" s="87">
        <v>2.8872579402067902</v>
      </c>
      <c r="J274" s="86" t="s">
        <v>298</v>
      </c>
      <c r="K274" s="86">
        <v>1066</v>
      </c>
    </row>
    <row r="275" spans="1:11" ht="15.95" customHeight="1" x14ac:dyDescent="0.25">
      <c r="B275" s="86" t="s">
        <v>151</v>
      </c>
      <c r="C275" s="86">
        <v>2</v>
      </c>
      <c r="D275" s="86">
        <v>2772</v>
      </c>
      <c r="E275" s="86">
        <v>91669499</v>
      </c>
      <c r="F275" s="86">
        <v>91666727</v>
      </c>
      <c r="G275" s="86">
        <v>61890</v>
      </c>
      <c r="H275" s="87">
        <v>0.74209999999999998</v>
      </c>
      <c r="I275" s="87">
        <v>3.34521746442572</v>
      </c>
      <c r="J275" s="86" t="s">
        <v>298</v>
      </c>
      <c r="K275" s="86">
        <v>494</v>
      </c>
    </row>
    <row r="276" spans="1:11" ht="15.95" customHeight="1" x14ac:dyDescent="0.25">
      <c r="B276" s="86" t="s">
        <v>151</v>
      </c>
      <c r="C276" s="86">
        <v>8</v>
      </c>
      <c r="D276" s="86">
        <v>21242</v>
      </c>
      <c r="E276" s="86">
        <v>137751529</v>
      </c>
      <c r="F276" s="86">
        <v>137730287</v>
      </c>
      <c r="G276" s="86">
        <v>92819</v>
      </c>
      <c r="H276" s="87">
        <v>-0.26450000000000001</v>
      </c>
      <c r="I276" s="87">
        <v>1.6649744055993301</v>
      </c>
      <c r="J276" s="86" t="s">
        <v>297</v>
      </c>
      <c r="K276" s="86">
        <v>619</v>
      </c>
    </row>
    <row r="277" spans="1:11" ht="15.95" customHeight="1" x14ac:dyDescent="0.25">
      <c r="B277" s="86" t="s">
        <v>151</v>
      </c>
      <c r="C277" s="86">
        <v>17</v>
      </c>
      <c r="D277" s="86">
        <v>18230270</v>
      </c>
      <c r="E277" s="86">
        <v>78643088</v>
      </c>
      <c r="F277" s="86">
        <v>60412818</v>
      </c>
      <c r="G277" s="86">
        <v>34799</v>
      </c>
      <c r="H277" s="87">
        <v>0.2097</v>
      </c>
      <c r="I277" s="87">
        <v>2.3128953647311201</v>
      </c>
      <c r="J277" s="86" t="s">
        <v>298</v>
      </c>
      <c r="K277" s="86">
        <v>891</v>
      </c>
    </row>
    <row r="279" spans="1:11" ht="15.95" customHeight="1" x14ac:dyDescent="0.25">
      <c r="A279" s="88" t="s">
        <v>153</v>
      </c>
      <c r="B279" s="86" t="s">
        <v>347</v>
      </c>
      <c r="C279" s="86">
        <v>2</v>
      </c>
      <c r="D279" s="86">
        <v>2772</v>
      </c>
      <c r="E279" s="86">
        <v>91493766</v>
      </c>
      <c r="F279" s="86">
        <v>91490994</v>
      </c>
      <c r="G279" s="86">
        <v>61860</v>
      </c>
      <c r="H279" s="87">
        <v>0.3468</v>
      </c>
      <c r="I279" s="87">
        <v>2.5434733887639784</v>
      </c>
      <c r="J279" s="86" t="s">
        <v>298</v>
      </c>
      <c r="K279" s="86">
        <v>564</v>
      </c>
    </row>
    <row r="280" spans="1:11" ht="15.95" customHeight="1" x14ac:dyDescent="0.25">
      <c r="B280" s="86" t="s">
        <v>347</v>
      </c>
      <c r="C280" s="86">
        <v>5</v>
      </c>
      <c r="D280" s="86">
        <v>86498967</v>
      </c>
      <c r="E280" s="86">
        <v>96640000</v>
      </c>
      <c r="F280" s="86">
        <v>10141033</v>
      </c>
      <c r="G280" s="86">
        <v>5586</v>
      </c>
      <c r="H280" s="87">
        <v>-1.1124000000000001</v>
      </c>
      <c r="I280" s="87">
        <v>0.92504791473760795</v>
      </c>
      <c r="J280" s="86" t="s">
        <v>297</v>
      </c>
      <c r="K280" s="86">
        <v>41</v>
      </c>
    </row>
    <row r="281" spans="1:11" ht="15.95" customHeight="1" x14ac:dyDescent="0.25">
      <c r="B281" s="86" t="s">
        <v>347</v>
      </c>
      <c r="C281" s="86">
        <v>13</v>
      </c>
      <c r="D281" s="86">
        <v>31232113</v>
      </c>
      <c r="E281" s="86">
        <v>47797042</v>
      </c>
      <c r="F281" s="86">
        <v>16564929</v>
      </c>
      <c r="G281" s="86">
        <v>11829</v>
      </c>
      <c r="H281" s="87">
        <v>-1.0768</v>
      </c>
      <c r="I281" s="87">
        <v>0.94815839868230933</v>
      </c>
      <c r="J281" s="86" t="s">
        <v>297</v>
      </c>
      <c r="K281" s="86">
        <v>97</v>
      </c>
    </row>
    <row r="282" spans="1:11" ht="15.95" customHeight="1" x14ac:dyDescent="0.25">
      <c r="B282" s="86" t="s">
        <v>347</v>
      </c>
      <c r="C282" s="86">
        <v>13</v>
      </c>
      <c r="D282" s="86">
        <v>54633061</v>
      </c>
      <c r="E282" s="86">
        <v>59799575</v>
      </c>
      <c r="F282" s="86">
        <v>5166514</v>
      </c>
      <c r="G282" s="86">
        <v>2972</v>
      </c>
      <c r="H282" s="87">
        <v>-1.1503000000000001</v>
      </c>
      <c r="I282" s="87">
        <v>0.90106307232972105</v>
      </c>
      <c r="J282" s="86" t="s">
        <v>297</v>
      </c>
      <c r="K282" s="86">
        <v>7</v>
      </c>
    </row>
    <row r="283" spans="1:11" ht="15.95" customHeight="1" x14ac:dyDescent="0.25">
      <c r="B283" s="86" t="s">
        <v>347</v>
      </c>
      <c r="C283" s="86">
        <v>13</v>
      </c>
      <c r="D283" s="86">
        <v>59805713</v>
      </c>
      <c r="E283" s="86">
        <v>68949912</v>
      </c>
      <c r="F283" s="86">
        <v>9144199</v>
      </c>
      <c r="G283" s="86">
        <v>5694</v>
      </c>
      <c r="H283" s="87">
        <v>-3.2593999999999999</v>
      </c>
      <c r="I283" s="87">
        <v>0.2088588237400491</v>
      </c>
      <c r="J283" s="86" t="s">
        <v>297</v>
      </c>
      <c r="K283" s="86">
        <v>4</v>
      </c>
    </row>
    <row r="284" spans="1:11" ht="15.95" customHeight="1" x14ac:dyDescent="0.25">
      <c r="B284" s="86" t="s">
        <v>347</v>
      </c>
      <c r="C284" s="86">
        <v>13</v>
      </c>
      <c r="D284" s="86">
        <v>68949981</v>
      </c>
      <c r="E284" s="86">
        <v>78569095</v>
      </c>
      <c r="F284" s="86">
        <v>9619114</v>
      </c>
      <c r="G284" s="86">
        <v>6830</v>
      </c>
      <c r="H284" s="87">
        <v>-1.1376999999999999</v>
      </c>
      <c r="I284" s="87">
        <v>0.9089671111947667</v>
      </c>
      <c r="J284" s="86" t="s">
        <v>297</v>
      </c>
      <c r="K284" s="86">
        <v>28</v>
      </c>
    </row>
    <row r="285" spans="1:11" ht="15.95" customHeight="1" x14ac:dyDescent="0.25">
      <c r="B285" s="86" t="s">
        <v>347</v>
      </c>
      <c r="C285" s="86">
        <v>13</v>
      </c>
      <c r="D285" s="86">
        <v>97406185</v>
      </c>
      <c r="E285" s="86">
        <v>110073691</v>
      </c>
      <c r="F285" s="86">
        <v>12667506</v>
      </c>
      <c r="G285" s="86">
        <v>10365</v>
      </c>
      <c r="H285" s="87">
        <v>-0.8165</v>
      </c>
      <c r="I285" s="87">
        <v>1.1356356152639304</v>
      </c>
      <c r="J285" s="86" t="s">
        <v>297</v>
      </c>
      <c r="K285" s="86">
        <v>52</v>
      </c>
    </row>
    <row r="287" spans="1:11" ht="15.95" customHeight="1" x14ac:dyDescent="0.25">
      <c r="A287" s="88" t="s">
        <v>155</v>
      </c>
      <c r="B287" s="86" t="s">
        <v>346</v>
      </c>
      <c r="C287" s="86">
        <v>6</v>
      </c>
      <c r="D287" s="86">
        <v>94649</v>
      </c>
      <c r="E287" s="86">
        <v>62126000</v>
      </c>
      <c r="F287" s="86">
        <v>62031351</v>
      </c>
      <c r="G287" s="86">
        <v>40530</v>
      </c>
      <c r="H287" s="87">
        <v>0.51759999999999995</v>
      </c>
      <c r="I287" s="87">
        <v>2.8631435403946148</v>
      </c>
      <c r="J287" s="86" t="s">
        <v>298</v>
      </c>
      <c r="K287" s="86">
        <v>984</v>
      </c>
    </row>
    <row r="288" spans="1:11" ht="15.95" customHeight="1" x14ac:dyDescent="0.25">
      <c r="B288" s="86" t="s">
        <v>346</v>
      </c>
      <c r="C288" s="86">
        <v>18</v>
      </c>
      <c r="D288" s="86">
        <v>1543</v>
      </c>
      <c r="E288" s="86">
        <v>3557297</v>
      </c>
      <c r="F288" s="86">
        <v>3555754</v>
      </c>
      <c r="G288" s="86">
        <v>2556</v>
      </c>
      <c r="H288" s="87">
        <v>-0.34649999999999997</v>
      </c>
      <c r="I288" s="87">
        <v>1.5729796430260454</v>
      </c>
      <c r="J288" s="86" t="s">
        <v>297</v>
      </c>
      <c r="K288" s="86">
        <v>24</v>
      </c>
    </row>
    <row r="290" spans="1:11" ht="15.95" customHeight="1" x14ac:dyDescent="0.25">
      <c r="A290" s="88" t="s">
        <v>161</v>
      </c>
      <c r="B290" s="86" t="s">
        <v>345</v>
      </c>
      <c r="C290" s="86">
        <v>1</v>
      </c>
      <c r="D290" s="86">
        <v>142222000</v>
      </c>
      <c r="E290" s="86">
        <v>247190999</v>
      </c>
      <c r="F290" s="86">
        <v>104968999</v>
      </c>
      <c r="G290" s="86">
        <v>70455</v>
      </c>
      <c r="H290" s="87">
        <v>1.1113999999999999</v>
      </c>
      <c r="I290" s="87">
        <v>4.321104137719864</v>
      </c>
      <c r="J290" s="86" t="s">
        <v>298</v>
      </c>
      <c r="K290" s="86">
        <v>1015</v>
      </c>
    </row>
    <row r="291" spans="1:11" ht="15.95" customHeight="1" x14ac:dyDescent="0.25">
      <c r="B291" s="86" t="s">
        <v>345</v>
      </c>
      <c r="C291" s="86">
        <v>2</v>
      </c>
      <c r="D291" s="86">
        <v>2772</v>
      </c>
      <c r="E291" s="86">
        <v>91503224</v>
      </c>
      <c r="F291" s="86">
        <v>91500452</v>
      </c>
      <c r="G291" s="86">
        <v>61863</v>
      </c>
      <c r="H291" s="87">
        <v>0.58350000000000002</v>
      </c>
      <c r="I291" s="87">
        <v>2.9969603561923983</v>
      </c>
      <c r="J291" s="86" t="s">
        <v>298</v>
      </c>
      <c r="K291" s="86">
        <v>494</v>
      </c>
    </row>
    <row r="292" spans="1:11" ht="15.95" customHeight="1" x14ac:dyDescent="0.25">
      <c r="B292" s="86" t="s">
        <v>345</v>
      </c>
      <c r="C292" s="86">
        <v>6</v>
      </c>
      <c r="D292" s="86">
        <v>95000</v>
      </c>
      <c r="E292" s="86">
        <v>58866975</v>
      </c>
      <c r="F292" s="86">
        <v>58771975</v>
      </c>
      <c r="G292" s="86">
        <v>40463</v>
      </c>
      <c r="H292" s="87">
        <v>1.7701</v>
      </c>
      <c r="I292" s="87">
        <v>6.8215519517070931</v>
      </c>
      <c r="J292" s="86" t="s">
        <v>298</v>
      </c>
      <c r="K292" s="86">
        <v>984</v>
      </c>
    </row>
    <row r="293" spans="1:11" ht="15.95" customHeight="1" x14ac:dyDescent="0.25">
      <c r="B293" s="86" t="s">
        <v>345</v>
      </c>
      <c r="C293" s="86">
        <v>7</v>
      </c>
      <c r="D293" s="86">
        <v>123994000</v>
      </c>
      <c r="E293" s="86">
        <v>157313830</v>
      </c>
      <c r="F293" s="86">
        <v>33319830</v>
      </c>
      <c r="G293" s="86">
        <v>21962</v>
      </c>
      <c r="H293" s="87">
        <v>0.2389</v>
      </c>
      <c r="I293" s="87">
        <v>2.360185085438725</v>
      </c>
      <c r="J293" s="86" t="s">
        <v>298</v>
      </c>
      <c r="K293" s="86">
        <v>266</v>
      </c>
    </row>
    <row r="294" spans="1:11" ht="15.95" customHeight="1" x14ac:dyDescent="0.25">
      <c r="B294" s="86" t="s">
        <v>345</v>
      </c>
      <c r="C294" s="86">
        <v>9</v>
      </c>
      <c r="D294" s="86">
        <v>69268000</v>
      </c>
      <c r="E294" s="86">
        <v>140211203</v>
      </c>
      <c r="F294" s="86">
        <v>70943203</v>
      </c>
      <c r="G294" s="86">
        <v>49573</v>
      </c>
      <c r="H294" s="87">
        <v>0.53110000000000002</v>
      </c>
      <c r="I294" s="87">
        <v>2.8900611126757085</v>
      </c>
      <c r="J294" s="86" t="s">
        <v>298</v>
      </c>
      <c r="K294" s="86">
        <v>692</v>
      </c>
    </row>
    <row r="295" spans="1:11" ht="15.95" customHeight="1" x14ac:dyDescent="0.25">
      <c r="B295" s="86" t="s">
        <v>345</v>
      </c>
      <c r="C295" s="86">
        <v>10</v>
      </c>
      <c r="D295" s="86">
        <v>62747</v>
      </c>
      <c r="E295" s="86">
        <v>38624158</v>
      </c>
      <c r="F295" s="86">
        <v>38561411</v>
      </c>
      <c r="G295" s="86">
        <v>29850</v>
      </c>
      <c r="H295" s="87">
        <v>-0.6472</v>
      </c>
      <c r="I295" s="87">
        <v>1.277036712044415</v>
      </c>
      <c r="J295" s="86" t="s">
        <v>297</v>
      </c>
      <c r="K295" s="86">
        <v>177</v>
      </c>
    </row>
    <row r="296" spans="1:11" ht="15.95" customHeight="1" x14ac:dyDescent="0.25">
      <c r="B296" s="86" t="s">
        <v>345</v>
      </c>
      <c r="C296" s="86">
        <v>16</v>
      </c>
      <c r="D296" s="86">
        <v>45054851</v>
      </c>
      <c r="E296" s="86">
        <v>88815000</v>
      </c>
      <c r="F296" s="86">
        <v>43760149</v>
      </c>
      <c r="G296" s="86">
        <v>32599</v>
      </c>
      <c r="H296" s="87">
        <v>-0.87439999999999996</v>
      </c>
      <c r="I296" s="87">
        <v>1.0909613564032892</v>
      </c>
      <c r="J296" s="86" t="s">
        <v>297</v>
      </c>
      <c r="K296" s="86">
        <v>374</v>
      </c>
    </row>
    <row r="298" spans="1:11" ht="15.95" customHeight="1" x14ac:dyDescent="0.25">
      <c r="A298" s="88" t="s">
        <v>165</v>
      </c>
      <c r="B298" s="86" t="s">
        <v>344</v>
      </c>
      <c r="C298" s="86">
        <v>1</v>
      </c>
      <c r="D298" s="86">
        <v>142725000</v>
      </c>
      <c r="E298" s="86">
        <v>247190999</v>
      </c>
      <c r="F298" s="86">
        <v>104465999</v>
      </c>
      <c r="G298" s="86">
        <v>70442</v>
      </c>
      <c r="H298" s="87">
        <v>0.56989999999999996</v>
      </c>
      <c r="I298" s="87">
        <v>2.9688413497248805</v>
      </c>
      <c r="J298" s="86" t="s">
        <v>298</v>
      </c>
      <c r="K298" s="86">
        <v>1013</v>
      </c>
    </row>
    <row r="299" spans="1:11" ht="15.95" customHeight="1" x14ac:dyDescent="0.25">
      <c r="B299" s="86" t="s">
        <v>344</v>
      </c>
      <c r="C299" s="86">
        <v>7</v>
      </c>
      <c r="D299" s="86">
        <v>62775526</v>
      </c>
      <c r="E299" s="86">
        <v>158812003</v>
      </c>
      <c r="F299" s="86">
        <v>96036477</v>
      </c>
      <c r="G299" s="86">
        <v>58902</v>
      </c>
      <c r="H299" s="87">
        <v>0.54330000000000001</v>
      </c>
      <c r="I299" s="87">
        <v>2.9146042396988805</v>
      </c>
      <c r="J299" s="86" t="s">
        <v>298</v>
      </c>
      <c r="K299" s="86">
        <v>663</v>
      </c>
    </row>
    <row r="300" spans="1:11" ht="15.95" customHeight="1" x14ac:dyDescent="0.25">
      <c r="B300" s="86" t="s">
        <v>344</v>
      </c>
      <c r="C300" s="86">
        <v>16</v>
      </c>
      <c r="D300" s="86">
        <v>45021271</v>
      </c>
      <c r="E300" s="86">
        <v>88815024</v>
      </c>
      <c r="F300" s="86">
        <v>43793753</v>
      </c>
      <c r="G300" s="86">
        <v>32604</v>
      </c>
      <c r="H300" s="87">
        <v>-0.92579999999999996</v>
      </c>
      <c r="I300" s="87">
        <v>1.0527770904881135</v>
      </c>
      <c r="J300" s="86" t="s">
        <v>297</v>
      </c>
      <c r="K300" s="86">
        <v>416</v>
      </c>
    </row>
    <row r="301" spans="1:11" ht="15.95" customHeight="1" x14ac:dyDescent="0.25">
      <c r="B301" s="86" t="s">
        <v>344</v>
      </c>
      <c r="C301" s="86" t="s">
        <v>24</v>
      </c>
      <c r="D301" s="86">
        <v>169542</v>
      </c>
      <c r="E301" s="86">
        <v>10360073</v>
      </c>
      <c r="F301" s="86">
        <v>10190531</v>
      </c>
      <c r="G301" s="86">
        <v>2869</v>
      </c>
      <c r="H301" s="87">
        <v>-1.5073000000000001</v>
      </c>
      <c r="I301" s="87">
        <v>0.70353787586236294</v>
      </c>
      <c r="J301" s="86" t="s">
        <v>297</v>
      </c>
      <c r="K301" s="86">
        <v>54</v>
      </c>
    </row>
    <row r="303" spans="1:11" ht="15.95" customHeight="1" x14ac:dyDescent="0.25">
      <c r="A303" s="88" t="s">
        <v>168</v>
      </c>
      <c r="B303" s="86" t="s">
        <v>169</v>
      </c>
      <c r="C303" s="86">
        <v>1</v>
      </c>
      <c r="D303" s="86">
        <v>143258291</v>
      </c>
      <c r="E303" s="86">
        <v>247190999</v>
      </c>
      <c r="F303" s="86">
        <v>103932708</v>
      </c>
      <c r="G303" s="86">
        <v>70391</v>
      </c>
      <c r="H303" s="87">
        <v>0.180727237813266</v>
      </c>
      <c r="I303" s="87">
        <v>2.2669101931574795</v>
      </c>
      <c r="J303" s="86" t="s">
        <v>298</v>
      </c>
      <c r="K303" s="86">
        <v>17671</v>
      </c>
    </row>
    <row r="304" spans="1:11" ht="15.95" customHeight="1" x14ac:dyDescent="0.25">
      <c r="B304" s="86" t="s">
        <v>169</v>
      </c>
      <c r="C304" s="86">
        <v>2</v>
      </c>
      <c r="D304" s="86">
        <v>2772</v>
      </c>
      <c r="E304" s="86">
        <v>89900000</v>
      </c>
      <c r="F304" s="86">
        <v>89897228</v>
      </c>
      <c r="G304" s="86">
        <v>61730</v>
      </c>
      <c r="H304" s="87">
        <v>0.13262723781326599</v>
      </c>
      <c r="I304" s="87">
        <v>2.1925765881064838</v>
      </c>
      <c r="J304" s="86" t="s">
        <v>298</v>
      </c>
      <c r="K304" s="86">
        <v>10762</v>
      </c>
    </row>
    <row r="305" spans="1:11" ht="15.95" customHeight="1" x14ac:dyDescent="0.25">
      <c r="B305" s="86" t="s">
        <v>169</v>
      </c>
      <c r="C305" s="86">
        <v>6</v>
      </c>
      <c r="D305" s="86">
        <v>94649</v>
      </c>
      <c r="E305" s="86">
        <v>58882675</v>
      </c>
      <c r="F305" s="86">
        <v>58788026</v>
      </c>
      <c r="G305" s="86">
        <v>40467</v>
      </c>
      <c r="H305" s="87">
        <v>0.53962723781326605</v>
      </c>
      <c r="I305" s="87">
        <v>2.9071937795981269</v>
      </c>
      <c r="J305" s="86" t="s">
        <v>298</v>
      </c>
      <c r="K305" s="86">
        <v>984</v>
      </c>
    </row>
    <row r="306" spans="1:11" ht="15.95" customHeight="1" x14ac:dyDescent="0.25">
      <c r="B306" s="86" t="s">
        <v>169</v>
      </c>
      <c r="C306" s="86">
        <v>14</v>
      </c>
      <c r="D306" s="86">
        <v>53037000</v>
      </c>
      <c r="E306" s="86">
        <v>95691000</v>
      </c>
      <c r="F306" s="86">
        <v>42654000</v>
      </c>
      <c r="G306" s="86">
        <v>28800</v>
      </c>
      <c r="H306" s="87">
        <v>9.6627237813266001E-2</v>
      </c>
      <c r="I306" s="87">
        <v>2.138541550027302</v>
      </c>
      <c r="J306" s="86" t="s">
        <v>298</v>
      </c>
      <c r="K306" s="86">
        <v>8389</v>
      </c>
    </row>
    <row r="308" spans="1:11" ht="15.95" customHeight="1" x14ac:dyDescent="0.25">
      <c r="A308" s="88" t="s">
        <v>170</v>
      </c>
      <c r="B308" s="86" t="s">
        <v>171</v>
      </c>
      <c r="C308" s="86">
        <v>6</v>
      </c>
      <c r="D308" s="86">
        <v>94649</v>
      </c>
      <c r="E308" s="86">
        <v>61988000</v>
      </c>
      <c r="F308" s="86">
        <v>61893351</v>
      </c>
      <c r="G308" s="86">
        <v>40470</v>
      </c>
      <c r="H308" s="87">
        <v>0.12825741811761801</v>
      </c>
      <c r="I308" s="87">
        <v>2.1859454786914783</v>
      </c>
      <c r="J308" s="86" t="s">
        <v>298</v>
      </c>
      <c r="K308" s="86">
        <v>17970</v>
      </c>
    </row>
    <row r="310" spans="1:11" ht="15.95" customHeight="1" x14ac:dyDescent="0.25">
      <c r="A310" s="96" t="s">
        <v>172</v>
      </c>
      <c r="B310" s="86" t="s">
        <v>173</v>
      </c>
      <c r="C310" s="86">
        <v>1</v>
      </c>
      <c r="D310" s="86">
        <v>142693888</v>
      </c>
      <c r="E310" s="86">
        <v>247190999</v>
      </c>
      <c r="F310" s="86">
        <v>104497111</v>
      </c>
      <c r="G310" s="86">
        <v>70451</v>
      </c>
      <c r="H310" s="87">
        <v>0.36085110016021799</v>
      </c>
      <c r="I310" s="87">
        <v>2.5683665244635856</v>
      </c>
      <c r="J310" s="86" t="s">
        <v>298</v>
      </c>
      <c r="K310" s="86">
        <v>33702</v>
      </c>
    </row>
    <row r="311" spans="1:11" ht="15.95" customHeight="1" x14ac:dyDescent="0.25">
      <c r="A311" s="98"/>
      <c r="B311" s="86" t="s">
        <v>173</v>
      </c>
      <c r="C311" s="98">
        <v>2</v>
      </c>
      <c r="D311" s="98">
        <v>2772</v>
      </c>
      <c r="E311" s="98">
        <v>20674000</v>
      </c>
      <c r="F311" s="98">
        <v>20671228</v>
      </c>
      <c r="G311" s="98">
        <v>15979</v>
      </c>
      <c r="H311" s="99">
        <v>0.22205110016021801</v>
      </c>
      <c r="I311" s="87">
        <v>2.3327813650709093</v>
      </c>
      <c r="J311" s="86" t="s">
        <v>298</v>
      </c>
      <c r="K311" s="98">
        <v>7218</v>
      </c>
    </row>
    <row r="312" spans="1:11" ht="15.95" customHeight="1" x14ac:dyDescent="0.25">
      <c r="B312" s="86" t="s">
        <v>173</v>
      </c>
      <c r="C312" s="86">
        <v>6</v>
      </c>
      <c r="D312" s="86">
        <v>94649</v>
      </c>
      <c r="E312" s="86">
        <v>58883000</v>
      </c>
      <c r="F312" s="86">
        <v>58788351</v>
      </c>
      <c r="G312" s="86">
        <v>40467</v>
      </c>
      <c r="H312" s="87">
        <v>0.36345110016021798</v>
      </c>
      <c r="I312" s="87">
        <v>2.5729993634599575</v>
      </c>
      <c r="J312" s="86" t="s">
        <v>298</v>
      </c>
      <c r="K312" s="86">
        <v>17945</v>
      </c>
    </row>
    <row r="313" spans="1:11" ht="15.95" customHeight="1" x14ac:dyDescent="0.25">
      <c r="B313" s="86" t="s">
        <v>173</v>
      </c>
      <c r="C313" s="86">
        <v>7</v>
      </c>
      <c r="D313" s="86">
        <v>127452193</v>
      </c>
      <c r="E313" s="86">
        <v>158819753</v>
      </c>
      <c r="F313" s="86">
        <v>31367560</v>
      </c>
      <c r="G313" s="86">
        <v>20636</v>
      </c>
      <c r="H313" s="87">
        <v>0.22205110016021801</v>
      </c>
      <c r="I313" s="87">
        <v>2.3327813650709093</v>
      </c>
      <c r="J313" s="86" t="s">
        <v>298</v>
      </c>
      <c r="K313" s="86">
        <v>10600</v>
      </c>
    </row>
    <row r="314" spans="1:11" ht="15.95" customHeight="1" x14ac:dyDescent="0.25">
      <c r="B314" s="86" t="s">
        <v>173</v>
      </c>
      <c r="C314" s="86">
        <v>11</v>
      </c>
      <c r="D314" s="86">
        <v>188510</v>
      </c>
      <c r="E314" s="86">
        <v>51081174</v>
      </c>
      <c r="F314" s="86">
        <v>50892664</v>
      </c>
      <c r="G314" s="86">
        <v>35249</v>
      </c>
      <c r="H314" s="87">
        <v>-0.39954889983978198</v>
      </c>
      <c r="I314" s="87">
        <v>1.5161905730559666</v>
      </c>
      <c r="J314" s="86" t="s">
        <v>297</v>
      </c>
      <c r="K314" s="86">
        <v>16982</v>
      </c>
    </row>
    <row r="315" spans="1:11" ht="15.95" customHeight="1" x14ac:dyDescent="0.25">
      <c r="B315" s="86" t="s">
        <v>173</v>
      </c>
      <c r="C315" s="86">
        <v>16</v>
      </c>
      <c r="D315" s="86">
        <v>45065445</v>
      </c>
      <c r="E315" s="86">
        <v>88815024</v>
      </c>
      <c r="F315" s="86">
        <v>43749579</v>
      </c>
      <c r="G315" s="86">
        <v>32596</v>
      </c>
      <c r="H315" s="87">
        <v>-0.400348899839782</v>
      </c>
      <c r="I315" s="87">
        <v>1.5153500515428269</v>
      </c>
      <c r="J315" s="86" t="s">
        <v>297</v>
      </c>
      <c r="K315" s="86">
        <v>8518</v>
      </c>
    </row>
    <row r="316" spans="1:11" ht="15.95" customHeight="1" x14ac:dyDescent="0.25">
      <c r="B316" s="86" t="s">
        <v>173</v>
      </c>
      <c r="C316" s="86">
        <v>17</v>
      </c>
      <c r="D316" s="86">
        <v>53607693</v>
      </c>
      <c r="E316" s="86">
        <v>78643088</v>
      </c>
      <c r="F316" s="86">
        <v>25035395</v>
      </c>
      <c r="G316" s="86">
        <v>14646</v>
      </c>
      <c r="H316" s="87">
        <v>0.20985110016021799</v>
      </c>
      <c r="I316" s="87">
        <v>2.3131376177036373</v>
      </c>
      <c r="J316" s="86" t="s">
        <v>298</v>
      </c>
      <c r="K316" s="86">
        <v>7945</v>
      </c>
    </row>
    <row r="317" spans="1:11" ht="15.95" customHeight="1" x14ac:dyDescent="0.25">
      <c r="B317" s="86" t="s">
        <v>173</v>
      </c>
      <c r="C317" s="86">
        <v>20</v>
      </c>
      <c r="D317" s="86">
        <v>9293</v>
      </c>
      <c r="E317" s="86">
        <v>26144251</v>
      </c>
      <c r="F317" s="86">
        <v>26134958</v>
      </c>
      <c r="G317" s="86">
        <v>20531</v>
      </c>
      <c r="H317" s="87">
        <v>0.216351100160218</v>
      </c>
      <c r="I317" s="87">
        <v>2.3235828716708311</v>
      </c>
      <c r="J317" s="86" t="s">
        <v>298</v>
      </c>
      <c r="K317" s="86">
        <v>9090</v>
      </c>
    </row>
    <row r="318" spans="1:11" ht="15.95" customHeight="1" x14ac:dyDescent="0.25">
      <c r="B318" s="89"/>
      <c r="C318" s="89"/>
      <c r="D318" s="89"/>
      <c r="E318" s="89"/>
      <c r="F318" s="89"/>
      <c r="G318" s="89"/>
      <c r="H318" s="97"/>
      <c r="I318" s="97"/>
      <c r="J318" s="89"/>
      <c r="K318" s="89"/>
    </row>
    <row r="319" spans="1:11" ht="15.95" customHeight="1" x14ac:dyDescent="0.25">
      <c r="A319" s="96" t="s">
        <v>176</v>
      </c>
      <c r="B319" s="86" t="s">
        <v>177</v>
      </c>
      <c r="C319" s="86">
        <v>1</v>
      </c>
      <c r="D319" s="86">
        <v>167242000</v>
      </c>
      <c r="E319" s="86">
        <v>247190999</v>
      </c>
      <c r="F319" s="86">
        <v>79948999</v>
      </c>
      <c r="G319" s="86">
        <v>55749</v>
      </c>
      <c r="H319" s="87">
        <v>0.19377537928158201</v>
      </c>
      <c r="I319" s="87">
        <v>2.2875057649724702</v>
      </c>
      <c r="J319" s="86" t="s">
        <v>298</v>
      </c>
      <c r="K319" s="86">
        <v>7881</v>
      </c>
    </row>
    <row r="320" spans="1:11" ht="15.95" customHeight="1" x14ac:dyDescent="0.25">
      <c r="B320" s="86" t="s">
        <v>177</v>
      </c>
      <c r="C320" s="86">
        <v>10</v>
      </c>
      <c r="D320" s="86">
        <v>117137579</v>
      </c>
      <c r="E320" s="86">
        <v>135356682</v>
      </c>
      <c r="F320" s="86">
        <v>18219103</v>
      </c>
      <c r="G320" s="86">
        <v>13839</v>
      </c>
      <c r="H320" s="87">
        <v>-0.19962462071841799</v>
      </c>
      <c r="I320" s="87">
        <v>1.7415542080173159</v>
      </c>
      <c r="J320" s="86" t="s">
        <v>297</v>
      </c>
      <c r="K320" s="86">
        <v>5973</v>
      </c>
    </row>
    <row r="322" spans="1:11" ht="15.95" customHeight="1" x14ac:dyDescent="0.25">
      <c r="A322" s="88" t="s">
        <v>179</v>
      </c>
      <c r="B322" s="86" t="s">
        <v>180</v>
      </c>
      <c r="C322" s="86">
        <v>14</v>
      </c>
      <c r="D322" s="86">
        <v>71298599</v>
      </c>
      <c r="E322" s="86">
        <v>106356482</v>
      </c>
      <c r="F322" s="86">
        <v>35057883</v>
      </c>
      <c r="G322" s="86">
        <v>23169</v>
      </c>
      <c r="H322" s="87">
        <v>0.14784999623131301</v>
      </c>
      <c r="I322" s="87">
        <v>2.215834293069789</v>
      </c>
      <c r="J322" s="86" t="s">
        <v>298</v>
      </c>
      <c r="K322" s="86">
        <v>11232</v>
      </c>
    </row>
    <row r="323" spans="1:11" ht="15.95" customHeight="1" x14ac:dyDescent="0.25">
      <c r="B323" s="86" t="s">
        <v>180</v>
      </c>
      <c r="C323" s="86">
        <v>22</v>
      </c>
      <c r="D323" s="86">
        <v>22048959</v>
      </c>
      <c r="E323" s="86">
        <v>49581309</v>
      </c>
      <c r="F323" s="86">
        <v>27532350</v>
      </c>
      <c r="G323" s="86">
        <v>20012</v>
      </c>
      <c r="H323" s="87">
        <v>-0.18785000376868699</v>
      </c>
      <c r="I323" s="87">
        <v>1.7558261380333395</v>
      </c>
      <c r="J323" s="86" t="s">
        <v>297</v>
      </c>
      <c r="K323" s="86">
        <v>9911</v>
      </c>
    </row>
    <row r="325" spans="1:11" ht="15.95" customHeight="1" x14ac:dyDescent="0.25">
      <c r="A325" s="88" t="s">
        <v>182</v>
      </c>
      <c r="B325" s="86" t="s">
        <v>183</v>
      </c>
      <c r="C325" s="86">
        <v>14</v>
      </c>
      <c r="D325" s="86">
        <v>49343021</v>
      </c>
      <c r="E325" s="86">
        <v>65963473</v>
      </c>
      <c r="F325" s="86">
        <v>16620452</v>
      </c>
      <c r="G325" s="86">
        <v>11211</v>
      </c>
      <c r="H325" s="87">
        <v>0.239529951484035</v>
      </c>
      <c r="I325" s="87">
        <v>2.3612158831524952</v>
      </c>
      <c r="J325" s="86" t="s">
        <v>298</v>
      </c>
      <c r="K325" s="86">
        <v>5400</v>
      </c>
    </row>
    <row r="327" spans="1:11" ht="15.95" customHeight="1" x14ac:dyDescent="0.25">
      <c r="A327" s="88" t="s">
        <v>184</v>
      </c>
      <c r="B327" s="86" t="s">
        <v>185</v>
      </c>
      <c r="C327" s="86">
        <v>2</v>
      </c>
      <c r="D327" s="86">
        <v>14655550</v>
      </c>
      <c r="E327" s="86">
        <v>18707000</v>
      </c>
      <c r="F327" s="86">
        <v>4051450</v>
      </c>
      <c r="G327" s="86">
        <v>3167</v>
      </c>
      <c r="H327" s="87">
        <v>0.103532680899459</v>
      </c>
      <c r="I327" s="87">
        <v>2.1488021909914763</v>
      </c>
      <c r="J327" s="86" t="s">
        <v>298</v>
      </c>
      <c r="K327" s="86">
        <v>1487</v>
      </c>
    </row>
    <row r="328" spans="1:11" ht="15.95" customHeight="1" x14ac:dyDescent="0.25">
      <c r="B328" s="86" t="s">
        <v>185</v>
      </c>
      <c r="C328" s="86">
        <v>6</v>
      </c>
      <c r="D328" s="86">
        <v>94649</v>
      </c>
      <c r="E328" s="86">
        <v>61944387</v>
      </c>
      <c r="F328" s="86">
        <v>61849738</v>
      </c>
      <c r="G328" s="86">
        <v>40469</v>
      </c>
      <c r="H328" s="87">
        <v>0.223232680899459</v>
      </c>
      <c r="I328" s="87">
        <v>2.3346927174399887</v>
      </c>
      <c r="J328" s="86" t="s">
        <v>298</v>
      </c>
      <c r="K328" s="86">
        <v>17890</v>
      </c>
    </row>
    <row r="330" spans="1:11" ht="15.95" customHeight="1" x14ac:dyDescent="0.25">
      <c r="A330" s="88" t="s">
        <v>186</v>
      </c>
      <c r="B330" s="86" t="s">
        <v>187</v>
      </c>
      <c r="C330" s="86">
        <v>1</v>
      </c>
      <c r="D330" s="86">
        <v>142724939</v>
      </c>
      <c r="E330" s="86">
        <v>247190999</v>
      </c>
      <c r="F330" s="86">
        <v>104466060</v>
      </c>
      <c r="G330" s="86">
        <v>70443</v>
      </c>
      <c r="H330" s="87">
        <v>0.17109766241246799</v>
      </c>
      <c r="I330" s="87">
        <v>2.2518296034262106</v>
      </c>
      <c r="J330" s="86" t="s">
        <v>298</v>
      </c>
      <c r="K330" s="86">
        <v>34646</v>
      </c>
    </row>
    <row r="331" spans="1:11" ht="15.95" customHeight="1" x14ac:dyDescent="0.25">
      <c r="B331" s="86" t="s">
        <v>187</v>
      </c>
      <c r="C331" s="86">
        <v>13</v>
      </c>
      <c r="D331" s="86">
        <v>42113487</v>
      </c>
      <c r="E331" s="86">
        <v>47796951</v>
      </c>
      <c r="F331" s="86">
        <v>5683464</v>
      </c>
      <c r="G331" s="86">
        <v>3954</v>
      </c>
      <c r="H331" s="87">
        <v>-0.34120233758753199</v>
      </c>
      <c r="I331" s="87">
        <v>1.5787663363234792</v>
      </c>
      <c r="J331" s="86" t="s">
        <v>297</v>
      </c>
      <c r="K331" s="86">
        <v>1742</v>
      </c>
    </row>
    <row r="332" spans="1:11" ht="15.95" customHeight="1" x14ac:dyDescent="0.25">
      <c r="B332" s="86" t="s">
        <v>187</v>
      </c>
      <c r="C332" s="86">
        <v>13</v>
      </c>
      <c r="D332" s="86">
        <v>47997752</v>
      </c>
      <c r="E332" s="86">
        <v>51463932</v>
      </c>
      <c r="F332" s="86">
        <v>3466180</v>
      </c>
      <c r="G332" s="86">
        <v>2103</v>
      </c>
      <c r="H332" s="87">
        <v>-0.32260233758753198</v>
      </c>
      <c r="I332" s="87">
        <v>1.5992524156225549</v>
      </c>
      <c r="J332" s="86" t="s">
        <v>297</v>
      </c>
      <c r="K332" s="86">
        <v>1081</v>
      </c>
    </row>
    <row r="333" spans="1:11" ht="15.95" customHeight="1" x14ac:dyDescent="0.25">
      <c r="B333" s="86" t="s">
        <v>187</v>
      </c>
      <c r="C333" s="86">
        <v>16</v>
      </c>
      <c r="D333" s="86">
        <v>33871458</v>
      </c>
      <c r="E333" s="86">
        <v>88815024</v>
      </c>
      <c r="F333" s="86">
        <v>54943566</v>
      </c>
      <c r="G333" s="86">
        <v>33081</v>
      </c>
      <c r="H333" s="87">
        <v>-0.29750233758753197</v>
      </c>
      <c r="I333" s="87">
        <v>1.627319648735591</v>
      </c>
      <c r="J333" s="86" t="s">
        <v>297</v>
      </c>
      <c r="K333" s="86">
        <v>378</v>
      </c>
    </row>
    <row r="335" spans="1:11" ht="15.95" customHeight="1" x14ac:dyDescent="0.25">
      <c r="A335" s="88" t="s">
        <v>188</v>
      </c>
      <c r="B335" s="86" t="s">
        <v>189</v>
      </c>
      <c r="C335" s="86">
        <v>1</v>
      </c>
      <c r="D335" s="86">
        <v>121024941</v>
      </c>
      <c r="E335" s="86">
        <v>247190999</v>
      </c>
      <c r="F335" s="86">
        <v>126166058</v>
      </c>
      <c r="G335" s="86">
        <v>70470</v>
      </c>
      <c r="H335" s="87">
        <v>0.20392588620309901</v>
      </c>
      <c r="I335" s="87">
        <v>2.3036569387259735</v>
      </c>
      <c r="J335" s="86" t="s">
        <v>298</v>
      </c>
      <c r="K335" s="86">
        <v>12756</v>
      </c>
    </row>
    <row r="336" spans="1:11" ht="15.95" customHeight="1" x14ac:dyDescent="0.25">
      <c r="B336" s="86" t="s">
        <v>189</v>
      </c>
      <c r="C336" s="86">
        <v>6</v>
      </c>
      <c r="D336" s="86">
        <v>94649</v>
      </c>
      <c r="E336" s="86">
        <v>62026599</v>
      </c>
      <c r="F336" s="86">
        <v>61931950</v>
      </c>
      <c r="G336" s="86">
        <v>40477</v>
      </c>
      <c r="H336" s="87">
        <v>0.48162588620309899</v>
      </c>
      <c r="I336" s="87">
        <v>2.7926327968789297</v>
      </c>
      <c r="J336" s="86" t="s">
        <v>298</v>
      </c>
      <c r="K336" s="86">
        <v>9922</v>
      </c>
    </row>
    <row r="337" spans="1:11" ht="15.95" customHeight="1" x14ac:dyDescent="0.25">
      <c r="B337" s="86" t="s">
        <v>189</v>
      </c>
      <c r="C337" s="86">
        <v>17</v>
      </c>
      <c r="D337" s="86">
        <v>514</v>
      </c>
      <c r="E337" s="86">
        <v>22151951</v>
      </c>
      <c r="F337" s="86">
        <v>22151437</v>
      </c>
      <c r="G337" s="86">
        <v>13450</v>
      </c>
      <c r="H337" s="87">
        <v>-0.33087411379690101</v>
      </c>
      <c r="I337" s="87">
        <v>1.5901092450672589</v>
      </c>
      <c r="J337" s="86" t="s">
        <v>297</v>
      </c>
      <c r="K337" s="86">
        <v>2441</v>
      </c>
    </row>
    <row r="339" spans="1:11" ht="15.95" customHeight="1" x14ac:dyDescent="0.25">
      <c r="A339" s="88" t="s">
        <v>190</v>
      </c>
      <c r="B339" s="86" t="s">
        <v>191</v>
      </c>
      <c r="C339" s="86">
        <v>6</v>
      </c>
      <c r="D339" s="86">
        <v>94649</v>
      </c>
      <c r="E339" s="86">
        <v>58866975</v>
      </c>
      <c r="F339" s="86">
        <v>58772326</v>
      </c>
      <c r="G339" s="86">
        <v>40466</v>
      </c>
      <c r="H339" s="87">
        <v>7.74304195428452E-2</v>
      </c>
      <c r="I339" s="87">
        <v>2.1102741280483883</v>
      </c>
      <c r="J339" s="86" t="s">
        <v>298</v>
      </c>
      <c r="K339" s="86">
        <v>14664</v>
      </c>
    </row>
    <row r="340" spans="1:11" ht="15.95" customHeight="1" x14ac:dyDescent="0.25">
      <c r="B340" s="86" t="s">
        <v>191</v>
      </c>
      <c r="C340" s="86">
        <v>7</v>
      </c>
      <c r="D340" s="86">
        <v>52899</v>
      </c>
      <c r="E340" s="86">
        <v>27801000</v>
      </c>
      <c r="F340" s="86">
        <v>27748101</v>
      </c>
      <c r="G340" s="86">
        <v>20444</v>
      </c>
      <c r="H340" s="87">
        <v>-0.161069580457155</v>
      </c>
      <c r="I340" s="87">
        <v>1.788723532247334</v>
      </c>
      <c r="J340" s="86" t="s">
        <v>297</v>
      </c>
      <c r="K340" s="86">
        <v>9556</v>
      </c>
    </row>
    <row r="341" spans="1:11" ht="15.95" customHeight="1" x14ac:dyDescent="0.25">
      <c r="B341" s="86" t="s">
        <v>191</v>
      </c>
      <c r="C341" s="86">
        <v>16</v>
      </c>
      <c r="D341" s="86">
        <v>57851470</v>
      </c>
      <c r="E341" s="86">
        <v>88815024</v>
      </c>
      <c r="F341" s="86">
        <v>30963554</v>
      </c>
      <c r="G341" s="86">
        <v>23747</v>
      </c>
      <c r="H341" s="87">
        <v>-5.8569580457154699E-2</v>
      </c>
      <c r="I341" s="87">
        <v>1.9204313859775004</v>
      </c>
      <c r="J341" s="86" t="s">
        <v>297</v>
      </c>
      <c r="K341" s="86">
        <v>10486</v>
      </c>
    </row>
    <row r="343" spans="1:11" ht="15.95" customHeight="1" x14ac:dyDescent="0.25">
      <c r="A343" s="96" t="s">
        <v>192</v>
      </c>
      <c r="B343" s="86" t="s">
        <v>193</v>
      </c>
      <c r="C343" s="86">
        <v>5</v>
      </c>
      <c r="D343" s="86">
        <v>142330860</v>
      </c>
      <c r="E343" s="86">
        <v>180722914</v>
      </c>
      <c r="F343" s="86">
        <v>38392054</v>
      </c>
      <c r="G343" s="86">
        <v>26342</v>
      </c>
      <c r="H343" s="87">
        <v>-8.20149605220621E-2</v>
      </c>
      <c r="I343" s="87">
        <v>1.8894744883377259</v>
      </c>
      <c r="J343" s="86" t="s">
        <v>297</v>
      </c>
      <c r="K343" s="86">
        <v>12307</v>
      </c>
    </row>
    <row r="344" spans="1:11" ht="15.95" customHeight="1" x14ac:dyDescent="0.25">
      <c r="B344" s="86" t="s">
        <v>193</v>
      </c>
      <c r="C344" s="86">
        <v>6</v>
      </c>
      <c r="D344" s="86">
        <v>94649</v>
      </c>
      <c r="E344" s="86">
        <v>58885344</v>
      </c>
      <c r="F344" s="86">
        <v>58790695</v>
      </c>
      <c r="G344" s="86">
        <v>40468</v>
      </c>
      <c r="H344" s="87">
        <v>0.35708503947793802</v>
      </c>
      <c r="I344" s="87">
        <v>2.561670715567872</v>
      </c>
      <c r="J344" s="86" t="s">
        <v>298</v>
      </c>
      <c r="K344" s="86">
        <v>9765</v>
      </c>
    </row>
    <row r="345" spans="1:11" ht="15.95" customHeight="1" x14ac:dyDescent="0.25">
      <c r="B345" s="86" t="s">
        <v>193</v>
      </c>
      <c r="C345" s="86">
        <v>16</v>
      </c>
      <c r="D345" s="86">
        <v>34055091</v>
      </c>
      <c r="E345" s="86">
        <v>88815024</v>
      </c>
      <c r="F345" s="86">
        <v>54759933</v>
      </c>
      <c r="G345" s="86">
        <v>33071</v>
      </c>
      <c r="H345" s="87">
        <v>-0.33411496052206202</v>
      </c>
      <c r="I345" s="87">
        <v>1.5865412585003067</v>
      </c>
      <c r="J345" s="86" t="s">
        <v>297</v>
      </c>
      <c r="K345" s="86">
        <v>1689</v>
      </c>
    </row>
    <row r="346" spans="1:11" ht="15.95" customHeight="1" x14ac:dyDescent="0.25">
      <c r="B346" s="86" t="s">
        <v>193</v>
      </c>
      <c r="C346" s="86">
        <v>20</v>
      </c>
      <c r="D346" s="86">
        <v>56516568</v>
      </c>
      <c r="E346" s="86">
        <v>62426585</v>
      </c>
      <c r="F346" s="86">
        <v>5910017</v>
      </c>
      <c r="G346" s="86">
        <v>3958</v>
      </c>
      <c r="H346" s="87">
        <v>0.191685039477938</v>
      </c>
      <c r="I346" s="87">
        <v>2.2841937677863271</v>
      </c>
      <c r="J346" s="86" t="s">
        <v>298</v>
      </c>
      <c r="K346" s="86">
        <v>1710</v>
      </c>
    </row>
    <row r="348" spans="1:11" ht="15.95" customHeight="1" x14ac:dyDescent="0.25">
      <c r="A348" s="88" t="s">
        <v>194</v>
      </c>
      <c r="B348" s="86" t="s">
        <v>195</v>
      </c>
      <c r="C348" s="86">
        <v>1</v>
      </c>
      <c r="D348" s="86">
        <v>143752373</v>
      </c>
      <c r="E348" s="86">
        <v>247190999</v>
      </c>
      <c r="F348" s="86">
        <v>103438626</v>
      </c>
      <c r="G348" s="86">
        <v>70242</v>
      </c>
      <c r="H348" s="87">
        <v>0.17500274243192199</v>
      </c>
      <c r="I348" s="87">
        <v>2.257933101733435</v>
      </c>
      <c r="J348" s="86" t="s">
        <v>298</v>
      </c>
      <c r="K348" s="86">
        <v>18882</v>
      </c>
    </row>
    <row r="349" spans="1:11" ht="15.95" customHeight="1" x14ac:dyDescent="0.25">
      <c r="B349" s="86" t="s">
        <v>195</v>
      </c>
      <c r="C349" s="86">
        <v>2</v>
      </c>
      <c r="D349" s="86">
        <v>2772</v>
      </c>
      <c r="E349" s="86">
        <v>91137059</v>
      </c>
      <c r="F349" s="86">
        <v>91134287</v>
      </c>
      <c r="G349" s="86">
        <v>61770</v>
      </c>
      <c r="H349" s="87">
        <v>0.120702742431922</v>
      </c>
      <c r="I349" s="87">
        <v>2.174528688600263</v>
      </c>
      <c r="J349" s="86" t="s">
        <v>298</v>
      </c>
      <c r="K349" s="86">
        <v>25348</v>
      </c>
    </row>
    <row r="350" spans="1:11" ht="15.95" customHeight="1" x14ac:dyDescent="0.25">
      <c r="B350" s="86" t="s">
        <v>195</v>
      </c>
      <c r="C350" s="86">
        <v>6</v>
      </c>
      <c r="D350" s="86">
        <v>94649</v>
      </c>
      <c r="E350" s="86">
        <v>58882675</v>
      </c>
      <c r="F350" s="86">
        <v>58788026</v>
      </c>
      <c r="G350" s="86">
        <v>40467</v>
      </c>
      <c r="H350" s="87">
        <v>0.34080274243192199</v>
      </c>
      <c r="I350" s="87">
        <v>2.5329221610527739</v>
      </c>
      <c r="J350" s="86" t="s">
        <v>298</v>
      </c>
      <c r="K350" s="86">
        <v>17904</v>
      </c>
    </row>
    <row r="351" spans="1:11" ht="15.95" customHeight="1" x14ac:dyDescent="0.25">
      <c r="B351" s="86" t="s">
        <v>195</v>
      </c>
      <c r="C351" s="86">
        <v>13</v>
      </c>
      <c r="D351" s="86">
        <v>22156584</v>
      </c>
      <c r="E351" s="86">
        <v>114126487</v>
      </c>
      <c r="F351" s="86">
        <v>91969903</v>
      </c>
      <c r="G351" s="86">
        <v>63229</v>
      </c>
      <c r="H351" s="87">
        <v>7.9802742431921994E-2</v>
      </c>
      <c r="I351" s="87">
        <v>2.1137470518427555</v>
      </c>
      <c r="J351" s="86" t="s">
        <v>298</v>
      </c>
      <c r="K351" s="86">
        <v>6286</v>
      </c>
    </row>
    <row r="352" spans="1:11" ht="15.95" customHeight="1" x14ac:dyDescent="0.25">
      <c r="B352" s="86" t="s">
        <v>195</v>
      </c>
      <c r="C352" s="86">
        <v>15</v>
      </c>
      <c r="D352" s="86">
        <v>37319742</v>
      </c>
      <c r="E352" s="86">
        <v>100286551</v>
      </c>
      <c r="F352" s="86">
        <v>62966809</v>
      </c>
      <c r="G352" s="86">
        <v>41798</v>
      </c>
      <c r="H352" s="87">
        <v>8.6802742431921903E-2</v>
      </c>
      <c r="I352" s="87">
        <v>2.1240279379242244</v>
      </c>
      <c r="J352" s="86" t="s">
        <v>298</v>
      </c>
      <c r="K352" s="86">
        <v>5093</v>
      </c>
    </row>
    <row r="354" spans="1:11" ht="15.95" customHeight="1" x14ac:dyDescent="0.25">
      <c r="A354" s="88" t="s">
        <v>196</v>
      </c>
      <c r="B354" s="86" t="s">
        <v>197</v>
      </c>
      <c r="C354" s="86">
        <v>1</v>
      </c>
      <c r="D354" s="86">
        <v>3225901</v>
      </c>
      <c r="E354" s="86">
        <v>6830069</v>
      </c>
      <c r="F354" s="86">
        <v>3604168</v>
      </c>
      <c r="G354" s="86">
        <v>2531</v>
      </c>
      <c r="H354" s="87">
        <v>-0.232549422464391</v>
      </c>
      <c r="I354" s="87">
        <v>1.7022590196627234</v>
      </c>
      <c r="J354" s="86" t="s">
        <v>297</v>
      </c>
      <c r="K354" s="86">
        <v>1045</v>
      </c>
    </row>
    <row r="355" spans="1:11" ht="15.95" customHeight="1" x14ac:dyDescent="0.25">
      <c r="B355" s="86" t="s">
        <v>197</v>
      </c>
      <c r="C355" s="86">
        <v>6</v>
      </c>
      <c r="D355" s="86">
        <v>94649</v>
      </c>
      <c r="E355" s="86">
        <v>43634442</v>
      </c>
      <c r="F355" s="86">
        <v>43539793</v>
      </c>
      <c r="G355" s="86">
        <v>30838</v>
      </c>
      <c r="H355" s="87">
        <v>0.15535057753560899</v>
      </c>
      <c r="I355" s="87">
        <v>2.2273844291925395</v>
      </c>
      <c r="J355" s="86" t="s">
        <v>298</v>
      </c>
      <c r="K355" s="86">
        <v>13298</v>
      </c>
    </row>
    <row r="356" spans="1:11" ht="15.95" customHeight="1" x14ac:dyDescent="0.25">
      <c r="B356" s="86" t="s">
        <v>197</v>
      </c>
      <c r="C356" s="86">
        <v>16</v>
      </c>
      <c r="D356" s="86">
        <v>35041282</v>
      </c>
      <c r="E356" s="86">
        <v>88815024</v>
      </c>
      <c r="F356" s="86">
        <v>53773742</v>
      </c>
      <c r="G356" s="86">
        <v>32609</v>
      </c>
      <c r="H356" s="87">
        <v>-0.248249422464391</v>
      </c>
      <c r="I356" s="87">
        <v>1.6838347697878782</v>
      </c>
      <c r="J356" s="86" t="s">
        <v>297</v>
      </c>
      <c r="K356" s="86">
        <v>15089</v>
      </c>
    </row>
    <row r="358" spans="1:11" ht="15.95" customHeight="1" x14ac:dyDescent="0.25">
      <c r="A358" s="88" t="s">
        <v>198</v>
      </c>
      <c r="B358" s="86" t="s">
        <v>199</v>
      </c>
      <c r="C358" s="86">
        <v>1</v>
      </c>
      <c r="D358" s="86">
        <v>121041748</v>
      </c>
      <c r="E358" s="86">
        <v>247190999</v>
      </c>
      <c r="F358" s="86">
        <v>126149251</v>
      </c>
      <c r="G358" s="86">
        <v>70466</v>
      </c>
      <c r="H358" s="87">
        <v>0.22107402509843299</v>
      </c>
      <c r="I358" s="87">
        <v>2.331202007847478</v>
      </c>
      <c r="J358" s="86" t="s">
        <v>298</v>
      </c>
      <c r="K358" s="86">
        <v>13287</v>
      </c>
    </row>
    <row r="359" spans="1:11" ht="15.95" customHeight="1" x14ac:dyDescent="0.25">
      <c r="B359" s="86" t="s">
        <v>199</v>
      </c>
      <c r="C359" s="86">
        <v>2</v>
      </c>
      <c r="D359" s="86">
        <v>2772</v>
      </c>
      <c r="E359" s="86">
        <v>76214678</v>
      </c>
      <c r="F359" s="86">
        <v>76211906</v>
      </c>
      <c r="G359" s="86">
        <v>53716</v>
      </c>
      <c r="H359" s="87">
        <v>0.12467402509843301</v>
      </c>
      <c r="I359" s="87">
        <v>2.1805227236437807</v>
      </c>
      <c r="J359" s="86" t="s">
        <v>298</v>
      </c>
      <c r="K359" s="86">
        <v>25450</v>
      </c>
    </row>
    <row r="360" spans="1:11" ht="15.95" customHeight="1" x14ac:dyDescent="0.25">
      <c r="B360" s="86" t="s">
        <v>199</v>
      </c>
      <c r="C360" s="86">
        <v>4</v>
      </c>
      <c r="D360" s="86">
        <v>2269</v>
      </c>
      <c r="E360" s="86">
        <v>36443000</v>
      </c>
      <c r="F360" s="86">
        <v>36440731</v>
      </c>
      <c r="G360" s="86">
        <v>24804</v>
      </c>
      <c r="H360" s="87">
        <v>-7.4825974901566603E-2</v>
      </c>
      <c r="I360" s="87">
        <v>1.8989132845135841</v>
      </c>
      <c r="J360" s="86" t="s">
        <v>297</v>
      </c>
      <c r="K360" s="86">
        <v>11798</v>
      </c>
    </row>
    <row r="361" spans="1:11" ht="15.95" customHeight="1" x14ac:dyDescent="0.25">
      <c r="B361" s="86" t="s">
        <v>199</v>
      </c>
      <c r="C361" s="86">
        <v>6</v>
      </c>
      <c r="D361" s="86">
        <v>94649</v>
      </c>
      <c r="E361" s="86">
        <v>62007065</v>
      </c>
      <c r="F361" s="86">
        <v>61912416</v>
      </c>
      <c r="G361" s="86">
        <v>40472</v>
      </c>
      <c r="H361" s="87">
        <v>0.59547402509843295</v>
      </c>
      <c r="I361" s="87">
        <v>3.0219379236294217</v>
      </c>
      <c r="J361" s="86" t="s">
        <v>298</v>
      </c>
      <c r="K361" s="86">
        <v>9825</v>
      </c>
    </row>
    <row r="362" spans="1:11" ht="15.95" customHeight="1" x14ac:dyDescent="0.25">
      <c r="B362" s="86" t="s">
        <v>199</v>
      </c>
      <c r="C362" s="86">
        <v>13</v>
      </c>
      <c r="D362" s="86">
        <v>68366387</v>
      </c>
      <c r="E362" s="86">
        <v>114126487</v>
      </c>
      <c r="F362" s="86">
        <v>45760100</v>
      </c>
      <c r="G362" s="86">
        <v>31891</v>
      </c>
      <c r="H362" s="87">
        <v>0.111774025098433</v>
      </c>
      <c r="I362" s="87">
        <v>2.1611122741966251</v>
      </c>
      <c r="J362" s="86" t="s">
        <v>298</v>
      </c>
      <c r="K362" s="86">
        <v>14576</v>
      </c>
    </row>
    <row r="363" spans="1:11" ht="15.95" customHeight="1" x14ac:dyDescent="0.25">
      <c r="B363" s="86" t="s">
        <v>199</v>
      </c>
      <c r="C363" s="86">
        <v>17</v>
      </c>
      <c r="D363" s="86">
        <v>514</v>
      </c>
      <c r="E363" s="86">
        <v>23687920</v>
      </c>
      <c r="F363" s="86">
        <v>23687406</v>
      </c>
      <c r="G363" s="86">
        <v>14200</v>
      </c>
      <c r="H363" s="87">
        <v>-6.1825974901566598E-2</v>
      </c>
      <c r="I363" s="87">
        <v>1.916101552267802</v>
      </c>
      <c r="J363" s="86" t="s">
        <v>297</v>
      </c>
      <c r="K363" s="86">
        <v>3115</v>
      </c>
    </row>
    <row r="364" spans="1:11" ht="15.95" customHeight="1" x14ac:dyDescent="0.25">
      <c r="B364" s="86" t="s">
        <v>199</v>
      </c>
      <c r="C364" s="86">
        <v>17</v>
      </c>
      <c r="D364" s="86">
        <v>23689895</v>
      </c>
      <c r="E364" s="86">
        <v>78643088</v>
      </c>
      <c r="F364" s="86">
        <v>54953193</v>
      </c>
      <c r="G364" s="86">
        <v>32403</v>
      </c>
      <c r="H364" s="87">
        <v>0.200874025098433</v>
      </c>
      <c r="I364" s="87">
        <v>2.2987889590124162</v>
      </c>
      <c r="J364" s="86" t="s">
        <v>298</v>
      </c>
      <c r="K364" s="86">
        <v>17777</v>
      </c>
    </row>
    <row r="366" spans="1:11" ht="15.95" customHeight="1" x14ac:dyDescent="0.25">
      <c r="A366" s="88" t="s">
        <v>200</v>
      </c>
      <c r="B366" s="86" t="s">
        <v>201</v>
      </c>
      <c r="C366" s="86">
        <v>1</v>
      </c>
      <c r="D366" s="86">
        <v>144159000</v>
      </c>
      <c r="E366" s="86">
        <v>247190999</v>
      </c>
      <c r="F366" s="86">
        <v>103031999</v>
      </c>
      <c r="G366" s="86">
        <v>70082</v>
      </c>
      <c r="H366" s="87">
        <v>0.209668858879383</v>
      </c>
      <c r="I366" s="87">
        <v>2.3128454405446948</v>
      </c>
      <c r="J366" s="86" t="s">
        <v>298</v>
      </c>
      <c r="K366" s="86">
        <v>10848</v>
      </c>
    </row>
    <row r="367" spans="1:11" ht="15.95" customHeight="1" x14ac:dyDescent="0.25">
      <c r="B367" s="86" t="s">
        <v>201</v>
      </c>
      <c r="C367" s="86">
        <v>2</v>
      </c>
      <c r="D367" s="86">
        <v>2772</v>
      </c>
      <c r="E367" s="86">
        <v>61764355</v>
      </c>
      <c r="F367" s="86">
        <v>61761583</v>
      </c>
      <c r="G367" s="86">
        <v>44526</v>
      </c>
      <c r="H367" s="87">
        <v>0.15936885887938301</v>
      </c>
      <c r="I367" s="87">
        <v>2.2335969224929353</v>
      </c>
      <c r="J367" s="86" t="s">
        <v>298</v>
      </c>
      <c r="K367" s="86">
        <v>14753</v>
      </c>
    </row>
    <row r="368" spans="1:11" ht="15.95" customHeight="1" x14ac:dyDescent="0.25">
      <c r="B368" s="86" t="s">
        <v>201</v>
      </c>
      <c r="C368" s="86">
        <v>6</v>
      </c>
      <c r="D368" s="86">
        <v>94649</v>
      </c>
      <c r="E368" s="86">
        <v>58882675</v>
      </c>
      <c r="F368" s="86">
        <v>58788026</v>
      </c>
      <c r="G368" s="86">
        <v>40467</v>
      </c>
      <c r="H368" s="87">
        <v>0.39326885887938301</v>
      </c>
      <c r="I368" s="87">
        <v>2.6267317197419531</v>
      </c>
      <c r="J368" s="86" t="s">
        <v>298</v>
      </c>
      <c r="K368" s="86">
        <v>9783</v>
      </c>
    </row>
    <row r="369" spans="1:11" ht="15.95" customHeight="1" x14ac:dyDescent="0.25">
      <c r="B369" s="86" t="s">
        <v>201</v>
      </c>
      <c r="C369" s="86">
        <v>11</v>
      </c>
      <c r="D369" s="86">
        <v>83330745</v>
      </c>
      <c r="E369" s="86">
        <v>134449982</v>
      </c>
      <c r="F369" s="86">
        <v>51119237</v>
      </c>
      <c r="G369" s="86">
        <v>37279</v>
      </c>
      <c r="H369" s="87">
        <v>-0.106431141120617</v>
      </c>
      <c r="I369" s="87">
        <v>1.8577660828212361</v>
      </c>
      <c r="J369" s="86" t="s">
        <v>297</v>
      </c>
      <c r="K369" s="86">
        <v>1468</v>
      </c>
    </row>
    <row r="370" spans="1:11" ht="15.95" customHeight="1" x14ac:dyDescent="0.25">
      <c r="B370" s="86" t="s">
        <v>201</v>
      </c>
      <c r="C370" s="86">
        <v>12</v>
      </c>
      <c r="D370" s="86">
        <v>127679698</v>
      </c>
      <c r="E370" s="86">
        <v>132288250</v>
      </c>
      <c r="F370" s="86">
        <v>4608552</v>
      </c>
      <c r="G370" s="86">
        <v>3344</v>
      </c>
      <c r="H370" s="87">
        <v>-0.16243114112061699</v>
      </c>
      <c r="I370" s="87">
        <v>1.7870361994107808</v>
      </c>
      <c r="J370" s="86" t="s">
        <v>297</v>
      </c>
      <c r="K370" s="86">
        <v>803</v>
      </c>
    </row>
    <row r="371" spans="1:11" ht="15.95" customHeight="1" x14ac:dyDescent="0.25">
      <c r="B371" s="86" t="s">
        <v>201</v>
      </c>
      <c r="C371" s="86">
        <v>13</v>
      </c>
      <c r="D371" s="86">
        <v>65403186</v>
      </c>
      <c r="E371" s="86">
        <v>114126487</v>
      </c>
      <c r="F371" s="86">
        <v>48723301</v>
      </c>
      <c r="G371" s="86">
        <v>33854</v>
      </c>
      <c r="H371" s="87">
        <v>5.0768858879383101E-2</v>
      </c>
      <c r="I371" s="87">
        <v>2.0716335941352133</v>
      </c>
      <c r="J371" s="86" t="s">
        <v>298</v>
      </c>
      <c r="K371" s="86">
        <v>5060</v>
      </c>
    </row>
    <row r="373" spans="1:11" ht="15.95" customHeight="1" x14ac:dyDescent="0.25">
      <c r="A373" s="96" t="s">
        <v>204</v>
      </c>
      <c r="B373" s="86" t="s">
        <v>205</v>
      </c>
      <c r="C373" s="86">
        <v>6</v>
      </c>
      <c r="D373" s="86">
        <v>94649</v>
      </c>
      <c r="E373" s="86">
        <v>58843303</v>
      </c>
      <c r="F373" s="86">
        <v>58748654</v>
      </c>
      <c r="G373" s="86">
        <v>40457</v>
      </c>
      <c r="H373" s="87">
        <v>0.18243305506264701</v>
      </c>
      <c r="I373" s="87">
        <v>2.2695921331375795</v>
      </c>
      <c r="J373" s="86" t="s">
        <v>298</v>
      </c>
      <c r="K373" s="86">
        <v>17868</v>
      </c>
    </row>
    <row r="375" spans="1:11" ht="15.95" customHeight="1" x14ac:dyDescent="0.25">
      <c r="A375" s="88" t="s">
        <v>206</v>
      </c>
      <c r="B375" s="86" t="s">
        <v>207</v>
      </c>
      <c r="C375" s="86">
        <v>1</v>
      </c>
      <c r="D375" s="86">
        <v>144238674</v>
      </c>
      <c r="E375" s="86">
        <v>247190999</v>
      </c>
      <c r="F375" s="86">
        <v>102952325</v>
      </c>
      <c r="G375" s="86">
        <v>70051</v>
      </c>
      <c r="H375" s="87">
        <v>0.18511692535801999</v>
      </c>
      <c r="I375" s="87">
        <v>2.2738182239727287</v>
      </c>
      <c r="J375" s="86" t="s">
        <v>298</v>
      </c>
      <c r="K375" s="86">
        <v>1220</v>
      </c>
    </row>
    <row r="376" spans="1:11" ht="15.95" customHeight="1" x14ac:dyDescent="0.25">
      <c r="B376" s="86" t="s">
        <v>207</v>
      </c>
      <c r="C376" s="86">
        <v>6</v>
      </c>
      <c r="D376" s="86">
        <v>94649</v>
      </c>
      <c r="E376" s="86">
        <v>58866975</v>
      </c>
      <c r="F376" s="86">
        <v>58772326</v>
      </c>
      <c r="G376" s="86">
        <v>40466</v>
      </c>
      <c r="H376" s="87">
        <v>0.31441692535802002</v>
      </c>
      <c r="I376" s="87">
        <v>2.4870179588682091</v>
      </c>
      <c r="J376" s="86" t="s">
        <v>298</v>
      </c>
      <c r="K376" s="86">
        <v>7776</v>
      </c>
    </row>
    <row r="377" spans="1:11" ht="15.95" customHeight="1" x14ac:dyDescent="0.25">
      <c r="B377" s="86" t="s">
        <v>207</v>
      </c>
      <c r="C377" s="86">
        <v>13</v>
      </c>
      <c r="D377" s="86">
        <v>48648876</v>
      </c>
      <c r="E377" s="86">
        <v>51664113</v>
      </c>
      <c r="F377" s="86">
        <v>3015237</v>
      </c>
      <c r="G377" s="86">
        <v>1753</v>
      </c>
      <c r="H377" s="87">
        <v>-0.38268307464197998</v>
      </c>
      <c r="I377" s="87">
        <v>1.5340196098283903</v>
      </c>
      <c r="J377" s="86" t="s">
        <v>297</v>
      </c>
      <c r="K377" s="86">
        <v>900</v>
      </c>
    </row>
    <row r="378" spans="1:11" ht="15.95" customHeight="1" x14ac:dyDescent="0.25">
      <c r="B378" s="86" t="s">
        <v>207</v>
      </c>
      <c r="C378" s="86">
        <v>13</v>
      </c>
      <c r="D378" s="86">
        <v>67828927</v>
      </c>
      <c r="E378" s="86">
        <v>76909920</v>
      </c>
      <c r="F378" s="86">
        <v>9080993</v>
      </c>
      <c r="G378" s="86">
        <v>6495</v>
      </c>
      <c r="H378" s="87">
        <v>-0.37148307464197999</v>
      </c>
      <c r="I378" s="87">
        <v>1.5459749311653028</v>
      </c>
      <c r="J378" s="86" t="s">
        <v>297</v>
      </c>
      <c r="K378" s="86">
        <v>3013</v>
      </c>
    </row>
    <row r="380" spans="1:11" ht="15.95" customHeight="1" x14ac:dyDescent="0.25">
      <c r="A380" s="88" t="s">
        <v>209</v>
      </c>
      <c r="B380" s="86" t="s">
        <v>210</v>
      </c>
      <c r="C380" s="86">
        <v>1</v>
      </c>
      <c r="D380" s="86">
        <v>69534760</v>
      </c>
      <c r="E380" s="86">
        <v>247190999</v>
      </c>
      <c r="F380" s="86">
        <v>177656239</v>
      </c>
      <c r="G380" s="86">
        <v>103967</v>
      </c>
      <c r="H380" s="87">
        <v>0.19106379074573901</v>
      </c>
      <c r="I380" s="87">
        <v>2.2832103673087132</v>
      </c>
      <c r="J380" s="86" t="s">
        <v>298</v>
      </c>
      <c r="K380" s="86">
        <v>1313</v>
      </c>
    </row>
    <row r="381" spans="1:11" ht="15.95" customHeight="1" x14ac:dyDescent="0.25">
      <c r="B381" s="86" t="s">
        <v>210</v>
      </c>
      <c r="C381" s="86">
        <v>6</v>
      </c>
      <c r="D381" s="86">
        <v>94649</v>
      </c>
      <c r="E381" s="86">
        <v>58883000</v>
      </c>
      <c r="F381" s="86">
        <v>58788351</v>
      </c>
      <c r="G381" s="86">
        <v>40467</v>
      </c>
      <c r="H381" s="87">
        <v>0.20986379074573899</v>
      </c>
      <c r="I381" s="87">
        <v>2.3131579651776617</v>
      </c>
      <c r="J381" s="86" t="s">
        <v>298</v>
      </c>
      <c r="K381" s="86">
        <v>17964</v>
      </c>
    </row>
    <row r="382" spans="1:11" ht="15.95" customHeight="1" x14ac:dyDescent="0.25">
      <c r="B382" s="86" t="s">
        <v>210</v>
      </c>
      <c r="C382" s="86">
        <v>16</v>
      </c>
      <c r="D382" s="86">
        <v>45065445</v>
      </c>
      <c r="E382" s="86">
        <v>88815024</v>
      </c>
      <c r="F382" s="86">
        <v>43749579</v>
      </c>
      <c r="G382" s="86">
        <v>32596</v>
      </c>
      <c r="H382" s="87">
        <v>-0.23393620925426101</v>
      </c>
      <c r="I382" s="87">
        <v>1.7006235138739487</v>
      </c>
      <c r="J382" s="86" t="s">
        <v>297</v>
      </c>
      <c r="K382" s="86">
        <v>8524</v>
      </c>
    </row>
    <row r="383" spans="1:11" ht="15.95" customHeight="1" x14ac:dyDescent="0.25">
      <c r="B383" s="86" t="s">
        <v>210</v>
      </c>
      <c r="C383" s="86" t="s">
        <v>295</v>
      </c>
      <c r="D383" s="86">
        <v>39829880</v>
      </c>
      <c r="E383" s="86">
        <v>154907376</v>
      </c>
      <c r="F383" s="86">
        <v>115077496</v>
      </c>
      <c r="G383" s="86">
        <v>61271</v>
      </c>
      <c r="H383" s="87">
        <v>-8.0136209254261001E-2</v>
      </c>
      <c r="I383" s="87">
        <v>1.8919366614881381</v>
      </c>
      <c r="J383" s="86" t="s">
        <v>297</v>
      </c>
      <c r="K383" s="86">
        <v>752</v>
      </c>
    </row>
    <row r="385" spans="1:11" ht="15.95" customHeight="1" x14ac:dyDescent="0.25">
      <c r="A385" s="96" t="s">
        <v>211</v>
      </c>
      <c r="B385" s="86" t="s">
        <v>212</v>
      </c>
      <c r="C385" s="86">
        <v>1</v>
      </c>
      <c r="D385" s="86">
        <v>121041748</v>
      </c>
      <c r="E385" s="86">
        <v>247190999</v>
      </c>
      <c r="F385" s="86">
        <v>126149251</v>
      </c>
      <c r="G385" s="86">
        <v>70466</v>
      </c>
      <c r="H385" s="87">
        <v>0.17682547271017901</v>
      </c>
      <c r="I385" s="87">
        <v>2.2607876232211108</v>
      </c>
      <c r="J385" s="86" t="s">
        <v>298</v>
      </c>
      <c r="K385" s="86">
        <v>15877</v>
      </c>
    </row>
    <row r="386" spans="1:11" ht="15.95" customHeight="1" x14ac:dyDescent="0.25">
      <c r="B386" s="86" t="s">
        <v>212</v>
      </c>
      <c r="C386" s="86">
        <v>6</v>
      </c>
      <c r="D386" s="86">
        <v>94649</v>
      </c>
      <c r="E386" s="86">
        <v>58850579</v>
      </c>
      <c r="F386" s="86">
        <v>58755930</v>
      </c>
      <c r="G386" s="86">
        <v>40464</v>
      </c>
      <c r="H386" s="87">
        <v>0.27702547271017902</v>
      </c>
      <c r="I386" s="87">
        <v>2.4233881086404612</v>
      </c>
      <c r="J386" s="86" t="s">
        <v>298</v>
      </c>
      <c r="K386" s="86">
        <v>14232</v>
      </c>
    </row>
    <row r="387" spans="1:11" ht="15.95" customHeight="1" x14ac:dyDescent="0.25">
      <c r="B387" s="86" t="s">
        <v>212</v>
      </c>
      <c r="C387" s="86">
        <v>16</v>
      </c>
      <c r="D387" s="86">
        <v>34179000</v>
      </c>
      <c r="E387" s="86">
        <v>88815024</v>
      </c>
      <c r="F387" s="86">
        <v>54636024</v>
      </c>
      <c r="G387" s="86">
        <v>33017</v>
      </c>
      <c r="H387" s="87">
        <v>-7.5374527289820997E-2</v>
      </c>
      <c r="I387" s="87">
        <v>1.8981914026326396</v>
      </c>
      <c r="J387" s="86" t="s">
        <v>297</v>
      </c>
      <c r="K387" s="86">
        <v>14689</v>
      </c>
    </row>
    <row r="388" spans="1:11" ht="15.95" customHeight="1" x14ac:dyDescent="0.25">
      <c r="B388" s="86" t="s">
        <v>212</v>
      </c>
      <c r="C388" s="86">
        <v>17</v>
      </c>
      <c r="D388" s="86">
        <v>514</v>
      </c>
      <c r="E388" s="86">
        <v>20523705</v>
      </c>
      <c r="F388" s="86">
        <v>20523191</v>
      </c>
      <c r="G388" s="86">
        <v>12743</v>
      </c>
      <c r="H388" s="87">
        <v>-6.4974527289821005E-2</v>
      </c>
      <c r="I388" s="87">
        <v>1.9119243924713227</v>
      </c>
      <c r="J388" s="86" t="s">
        <v>297</v>
      </c>
      <c r="K388" s="86">
        <v>6566</v>
      </c>
    </row>
    <row r="390" spans="1:11" ht="15.95" customHeight="1" x14ac:dyDescent="0.25">
      <c r="A390" s="88" t="s">
        <v>213</v>
      </c>
      <c r="B390" s="86" t="s">
        <v>214</v>
      </c>
      <c r="C390" s="86">
        <v>8</v>
      </c>
      <c r="D390" s="86">
        <v>21242</v>
      </c>
      <c r="E390" s="86">
        <v>4272100</v>
      </c>
      <c r="F390" s="86">
        <v>4250858</v>
      </c>
      <c r="G390" s="86">
        <v>4590</v>
      </c>
      <c r="H390" s="87">
        <v>0.384610511785695</v>
      </c>
      <c r="I390" s="87">
        <v>2.611014576472805</v>
      </c>
      <c r="J390" s="86" t="s">
        <v>298</v>
      </c>
      <c r="K390" s="86">
        <v>1390</v>
      </c>
    </row>
    <row r="391" spans="1:11" ht="15.95" customHeight="1" x14ac:dyDescent="0.25">
      <c r="B391" s="86" t="s">
        <v>214</v>
      </c>
      <c r="C391" s="86">
        <v>8</v>
      </c>
      <c r="D391" s="86">
        <v>5587000</v>
      </c>
      <c r="E391" s="86">
        <v>31499449</v>
      </c>
      <c r="F391" s="86">
        <v>25912449</v>
      </c>
      <c r="G391" s="86">
        <v>20855</v>
      </c>
      <c r="H391" s="87">
        <v>0.25561051178569499</v>
      </c>
      <c r="I391" s="87">
        <v>2.3876816783597508</v>
      </c>
      <c r="J391" s="86" t="s">
        <v>298</v>
      </c>
      <c r="K391" s="86">
        <v>207</v>
      </c>
    </row>
    <row r="392" spans="1:11" ht="15.95" customHeight="1" x14ac:dyDescent="0.25">
      <c r="B392" s="86" t="s">
        <v>214</v>
      </c>
      <c r="C392" s="86">
        <v>9</v>
      </c>
      <c r="D392" s="86">
        <v>70905875</v>
      </c>
      <c r="E392" s="86">
        <v>131390342</v>
      </c>
      <c r="F392" s="86">
        <v>60484467</v>
      </c>
      <c r="G392" s="86">
        <v>43699</v>
      </c>
      <c r="H392" s="87">
        <v>0.21311051178569501</v>
      </c>
      <c r="I392" s="87">
        <v>2.318369486272263</v>
      </c>
      <c r="J392" s="86" t="s">
        <v>298</v>
      </c>
      <c r="K392" s="86">
        <v>21412</v>
      </c>
    </row>
    <row r="393" spans="1:11" ht="15.95" customHeight="1" x14ac:dyDescent="0.25">
      <c r="B393" s="86" t="s">
        <v>214</v>
      </c>
      <c r="C393" s="86">
        <v>16</v>
      </c>
      <c r="D393" s="86">
        <v>45065445</v>
      </c>
      <c r="E393" s="86">
        <v>88815024</v>
      </c>
      <c r="F393" s="86">
        <v>43749579</v>
      </c>
      <c r="G393" s="86">
        <v>32596</v>
      </c>
      <c r="H393" s="87">
        <v>-0.38638948821430502</v>
      </c>
      <c r="I393" s="87">
        <v>1.53008363331255</v>
      </c>
      <c r="J393" s="86" t="s">
        <v>297</v>
      </c>
      <c r="K393" s="86">
        <v>4312</v>
      </c>
    </row>
    <row r="395" spans="1:11" ht="15.95" customHeight="1" x14ac:dyDescent="0.25">
      <c r="A395" s="88" t="s">
        <v>215</v>
      </c>
      <c r="B395" s="86" t="s">
        <v>216</v>
      </c>
      <c r="C395" s="86">
        <v>1</v>
      </c>
      <c r="D395" s="86">
        <v>142222208</v>
      </c>
      <c r="E395" s="86">
        <v>247190999</v>
      </c>
      <c r="F395" s="86">
        <v>104968791</v>
      </c>
      <c r="G395" s="86">
        <v>70454</v>
      </c>
      <c r="H395" s="87">
        <v>0.20151490014030099</v>
      </c>
      <c r="I395" s="87">
        <v>2.2998103555641034</v>
      </c>
      <c r="J395" s="86" t="s">
        <v>298</v>
      </c>
      <c r="K395" s="86">
        <v>17441</v>
      </c>
    </row>
    <row r="396" spans="1:11" ht="15.95" customHeight="1" x14ac:dyDescent="0.25">
      <c r="B396" s="86" t="s">
        <v>216</v>
      </c>
      <c r="C396" s="86">
        <v>16</v>
      </c>
      <c r="D396" s="86">
        <v>35073537</v>
      </c>
      <c r="E396" s="86">
        <v>88815024</v>
      </c>
      <c r="F396" s="86">
        <v>53741487</v>
      </c>
      <c r="G396" s="86">
        <v>32607</v>
      </c>
      <c r="H396" s="87">
        <v>-0.26438509985969899</v>
      </c>
      <c r="I396" s="87">
        <v>1.6651070139508048</v>
      </c>
      <c r="J396" s="86" t="s">
        <v>297</v>
      </c>
      <c r="K396" s="86">
        <v>6389</v>
      </c>
    </row>
    <row r="397" spans="1:11" ht="15.95" customHeight="1" x14ac:dyDescent="0.25">
      <c r="B397" s="86" t="s">
        <v>216</v>
      </c>
      <c r="C397" s="86" t="s">
        <v>24</v>
      </c>
      <c r="D397" s="86">
        <v>169542</v>
      </c>
      <c r="E397" s="86">
        <v>12428296</v>
      </c>
      <c r="F397" s="86">
        <v>12258754</v>
      </c>
      <c r="G397" s="86">
        <v>3043</v>
      </c>
      <c r="H397" s="87">
        <v>-2.0485099859698701E-2</v>
      </c>
      <c r="I397" s="87">
        <v>1.9718022876637762</v>
      </c>
      <c r="J397" s="86" t="s">
        <v>297</v>
      </c>
      <c r="K397" s="86">
        <v>2723</v>
      </c>
    </row>
    <row r="398" spans="1:11" ht="15.95" customHeight="1" x14ac:dyDescent="0.25">
      <c r="B398" s="86" t="s">
        <v>216</v>
      </c>
      <c r="C398" s="86" t="s">
        <v>24</v>
      </c>
      <c r="D398" s="86">
        <v>12428585</v>
      </c>
      <c r="E398" s="86">
        <v>57728335</v>
      </c>
      <c r="F398" s="86">
        <v>45299750</v>
      </c>
      <c r="G398" s="86">
        <v>6443</v>
      </c>
      <c r="H398" s="87">
        <v>0.13881490014030101</v>
      </c>
      <c r="I398" s="87">
        <v>2.2020006582030387</v>
      </c>
      <c r="J398" s="86" t="s">
        <v>298</v>
      </c>
      <c r="K398" s="86">
        <v>5860</v>
      </c>
    </row>
    <row r="400" spans="1:11" ht="15.95" customHeight="1" x14ac:dyDescent="0.25">
      <c r="A400" s="88" t="s">
        <v>218</v>
      </c>
      <c r="B400" s="86" t="s">
        <v>219</v>
      </c>
      <c r="C400" s="86">
        <v>6</v>
      </c>
      <c r="D400" s="86">
        <v>94649</v>
      </c>
      <c r="E400" s="86">
        <v>58850587</v>
      </c>
      <c r="F400" s="86">
        <v>58755938</v>
      </c>
      <c r="G400" s="86">
        <v>40465</v>
      </c>
      <c r="H400" s="87">
        <v>0.51501266706000604</v>
      </c>
      <c r="I400" s="87">
        <v>2.8580133731207846</v>
      </c>
      <c r="J400" s="86" t="s">
        <v>298</v>
      </c>
      <c r="K400" s="86">
        <v>17904</v>
      </c>
    </row>
    <row r="402" spans="1:11" ht="15.95" customHeight="1" x14ac:dyDescent="0.25">
      <c r="A402" s="96" t="s">
        <v>223</v>
      </c>
      <c r="B402" s="86" t="s">
        <v>224</v>
      </c>
      <c r="C402" s="86">
        <v>1</v>
      </c>
      <c r="D402" s="86">
        <v>51586</v>
      </c>
      <c r="E402" s="86">
        <v>28303687</v>
      </c>
      <c r="F402" s="86">
        <v>28252101</v>
      </c>
      <c r="G402" s="86">
        <v>15886</v>
      </c>
      <c r="H402" s="87">
        <v>-0.31751577983847101</v>
      </c>
      <c r="I402" s="87">
        <v>1.6049009045807039</v>
      </c>
      <c r="J402" s="86" t="s">
        <v>297</v>
      </c>
      <c r="K402" s="86">
        <v>6994</v>
      </c>
    </row>
    <row r="403" spans="1:11" ht="15.95" customHeight="1" x14ac:dyDescent="0.25">
      <c r="B403" s="86" t="s">
        <v>224</v>
      </c>
      <c r="C403" s="86">
        <v>1</v>
      </c>
      <c r="D403" s="86">
        <v>28314000</v>
      </c>
      <c r="E403" s="86">
        <v>58777567</v>
      </c>
      <c r="F403" s="86">
        <v>30463567</v>
      </c>
      <c r="G403" s="86">
        <v>18570</v>
      </c>
      <c r="H403" s="87">
        <v>0.20058422016152899</v>
      </c>
      <c r="I403" s="87">
        <v>2.2983272304679239</v>
      </c>
      <c r="J403" s="86" t="s">
        <v>298</v>
      </c>
      <c r="K403" s="86">
        <v>9521</v>
      </c>
    </row>
    <row r="404" spans="1:11" ht="15.95" customHeight="1" x14ac:dyDescent="0.25">
      <c r="B404" s="86" t="s">
        <v>224</v>
      </c>
      <c r="C404" s="86">
        <v>1</v>
      </c>
      <c r="D404" s="86">
        <v>60105345</v>
      </c>
      <c r="E404" s="86">
        <v>143254118</v>
      </c>
      <c r="F404" s="86">
        <v>83148773</v>
      </c>
      <c r="G404" s="86">
        <v>40485</v>
      </c>
      <c r="H404" s="87">
        <v>0.17818422016152899</v>
      </c>
      <c r="I404" s="87">
        <v>2.2629178630401889</v>
      </c>
      <c r="J404" s="86" t="s">
        <v>298</v>
      </c>
      <c r="K404" s="86">
        <v>20649</v>
      </c>
    </row>
    <row r="405" spans="1:11" ht="15.95" customHeight="1" x14ac:dyDescent="0.25">
      <c r="B405" s="86" t="s">
        <v>224</v>
      </c>
      <c r="C405" s="86">
        <v>1</v>
      </c>
      <c r="D405" s="86">
        <v>143254799</v>
      </c>
      <c r="E405" s="86">
        <v>247190999</v>
      </c>
      <c r="F405" s="86">
        <v>103936200</v>
      </c>
      <c r="G405" s="86">
        <v>70393</v>
      </c>
      <c r="H405" s="87">
        <v>0.32328422016152902</v>
      </c>
      <c r="I405" s="87">
        <v>2.5023510908587028</v>
      </c>
      <c r="J405" s="86" t="s">
        <v>298</v>
      </c>
      <c r="K405" s="86">
        <v>16289</v>
      </c>
    </row>
    <row r="406" spans="1:11" ht="15.95" customHeight="1" x14ac:dyDescent="0.25">
      <c r="B406" s="86" t="s">
        <v>224</v>
      </c>
      <c r="C406" s="86">
        <v>5</v>
      </c>
      <c r="D406" s="86">
        <v>139104598</v>
      </c>
      <c r="E406" s="86">
        <v>180722914</v>
      </c>
      <c r="F406" s="86">
        <v>41618316</v>
      </c>
      <c r="G406" s="86">
        <v>28205</v>
      </c>
      <c r="H406" s="87">
        <v>-0.33281577983847099</v>
      </c>
      <c r="I406" s="87">
        <v>1.5879706195628347</v>
      </c>
      <c r="J406" s="86" t="s">
        <v>297</v>
      </c>
      <c r="K406" s="86">
        <v>11082</v>
      </c>
    </row>
    <row r="407" spans="1:11" ht="15.95" customHeight="1" x14ac:dyDescent="0.25">
      <c r="B407" s="86" t="s">
        <v>224</v>
      </c>
      <c r="C407" s="86">
        <v>6</v>
      </c>
      <c r="D407" s="86">
        <v>94649</v>
      </c>
      <c r="E407" s="86">
        <v>58883000</v>
      </c>
      <c r="F407" s="86">
        <v>58788351</v>
      </c>
      <c r="G407" s="86">
        <v>40467</v>
      </c>
      <c r="H407" s="87">
        <v>0.32138422016152901</v>
      </c>
      <c r="I407" s="87">
        <v>2.4990577145430377</v>
      </c>
      <c r="J407" s="86" t="s">
        <v>298</v>
      </c>
      <c r="K407" s="86">
        <v>17765</v>
      </c>
    </row>
    <row r="409" spans="1:11" ht="15.95" customHeight="1" x14ac:dyDescent="0.25">
      <c r="A409" s="96" t="s">
        <v>225</v>
      </c>
      <c r="B409" s="86" t="s">
        <v>226</v>
      </c>
      <c r="C409" s="86">
        <v>1</v>
      </c>
      <c r="D409" s="86">
        <v>143591000</v>
      </c>
      <c r="E409" s="86">
        <v>247190999</v>
      </c>
      <c r="F409" s="86">
        <v>103599999</v>
      </c>
      <c r="G409" s="86">
        <v>70450</v>
      </c>
      <c r="H409" s="87">
        <v>8.8955154832531705E-2</v>
      </c>
      <c r="I409" s="87">
        <v>2.1271992222569263</v>
      </c>
      <c r="J409" s="86" t="s">
        <v>298</v>
      </c>
      <c r="K409" s="86">
        <v>34652</v>
      </c>
    </row>
    <row r="410" spans="1:11" ht="15.95" customHeight="1" x14ac:dyDescent="0.25">
      <c r="B410" s="86" t="s">
        <v>226</v>
      </c>
      <c r="C410" s="86">
        <v>2</v>
      </c>
      <c r="D410" s="86">
        <v>2772</v>
      </c>
      <c r="E410" s="86">
        <v>113558750</v>
      </c>
      <c r="F410" s="86">
        <v>113555978</v>
      </c>
      <c r="G410" s="86">
        <v>72215</v>
      </c>
      <c r="H410" s="87">
        <v>0.14365515483253199</v>
      </c>
      <c r="I410" s="87">
        <v>2.2094007968179992</v>
      </c>
      <c r="J410" s="86" t="s">
        <v>298</v>
      </c>
      <c r="K410" s="86">
        <v>15358</v>
      </c>
    </row>
    <row r="411" spans="1:11" ht="15.95" customHeight="1" x14ac:dyDescent="0.25">
      <c r="B411" s="86" t="s">
        <v>226</v>
      </c>
      <c r="C411" s="86">
        <v>6</v>
      </c>
      <c r="D411" s="86">
        <v>94649</v>
      </c>
      <c r="E411" s="86">
        <v>58788629</v>
      </c>
      <c r="F411" s="86">
        <v>58693980</v>
      </c>
      <c r="G411" s="86">
        <v>40421</v>
      </c>
      <c r="H411" s="87">
        <v>0.29335515483253199</v>
      </c>
      <c r="I411" s="87">
        <v>2.4509739570105697</v>
      </c>
      <c r="J411" s="86" t="s">
        <v>298</v>
      </c>
      <c r="K411" s="86">
        <v>16301</v>
      </c>
    </row>
    <row r="412" spans="1:11" ht="15.95" customHeight="1" x14ac:dyDescent="0.25">
      <c r="B412" s="86" t="s">
        <v>226</v>
      </c>
      <c r="C412" s="86">
        <v>14</v>
      </c>
      <c r="D412" s="86">
        <v>72028222</v>
      </c>
      <c r="E412" s="86">
        <v>106356482</v>
      </c>
      <c r="F412" s="86">
        <v>34328260</v>
      </c>
      <c r="G412" s="86">
        <v>22475</v>
      </c>
      <c r="H412" s="87">
        <v>6.50551548325317E-2</v>
      </c>
      <c r="I412" s="87">
        <v>2.0922498656402264</v>
      </c>
      <c r="J412" s="86" t="s">
        <v>298</v>
      </c>
      <c r="K412" s="86">
        <v>10957</v>
      </c>
    </row>
    <row r="414" spans="1:11" ht="15.95" customHeight="1" x14ac:dyDescent="0.25">
      <c r="A414" s="88" t="s">
        <v>227</v>
      </c>
      <c r="B414" s="86" t="s">
        <v>228</v>
      </c>
      <c r="C414" s="86">
        <v>1</v>
      </c>
      <c r="D414" s="86">
        <v>144146288</v>
      </c>
      <c r="E414" s="86">
        <v>247190999</v>
      </c>
      <c r="F414" s="86">
        <v>103044711</v>
      </c>
      <c r="G414" s="86">
        <v>70091</v>
      </c>
      <c r="H414" s="87">
        <v>0.133597680070348</v>
      </c>
      <c r="I414" s="87">
        <v>2.1940519413204043</v>
      </c>
      <c r="J414" s="86" t="s">
        <v>298</v>
      </c>
      <c r="K414" s="86">
        <v>13551</v>
      </c>
    </row>
    <row r="415" spans="1:11" ht="15.95" customHeight="1" x14ac:dyDescent="0.25">
      <c r="B415" s="86" t="s">
        <v>228</v>
      </c>
      <c r="C415" s="86">
        <v>2</v>
      </c>
      <c r="D415" s="86">
        <v>2772</v>
      </c>
      <c r="E415" s="86">
        <v>79870223</v>
      </c>
      <c r="F415" s="86">
        <v>79867451</v>
      </c>
      <c r="G415" s="86">
        <v>56327</v>
      </c>
      <c r="H415" s="87">
        <v>0.124397680070348</v>
      </c>
      <c r="I415" s="87">
        <v>2.1801050893629328</v>
      </c>
      <c r="J415" s="86" t="s">
        <v>298</v>
      </c>
      <c r="K415" s="86">
        <v>26741</v>
      </c>
    </row>
    <row r="416" spans="1:11" ht="15.95" customHeight="1" x14ac:dyDescent="0.25">
      <c r="B416" s="86" t="s">
        <v>228</v>
      </c>
      <c r="C416" s="86">
        <v>6</v>
      </c>
      <c r="D416" s="86">
        <v>94649</v>
      </c>
      <c r="E416" s="86">
        <v>58882675</v>
      </c>
      <c r="F416" s="86">
        <v>58788026</v>
      </c>
      <c r="G416" s="86">
        <v>40467</v>
      </c>
      <c r="H416" s="87">
        <v>0.48879768007034802</v>
      </c>
      <c r="I416" s="87">
        <v>2.8065498409773624</v>
      </c>
      <c r="J416" s="86" t="s">
        <v>298</v>
      </c>
      <c r="K416" s="86">
        <v>9821</v>
      </c>
    </row>
    <row r="417" spans="1:11" ht="15.95" customHeight="1" x14ac:dyDescent="0.25">
      <c r="B417" s="86" t="s">
        <v>228</v>
      </c>
      <c r="C417" s="86">
        <v>13</v>
      </c>
      <c r="D417" s="86">
        <v>84030644</v>
      </c>
      <c r="E417" s="86">
        <v>104278652</v>
      </c>
      <c r="F417" s="86">
        <v>20248008</v>
      </c>
      <c r="G417" s="86">
        <v>14100</v>
      </c>
      <c r="H417" s="87">
        <v>0.226897680070348</v>
      </c>
      <c r="I417" s="87">
        <v>2.3406312730071135</v>
      </c>
      <c r="J417" s="86" t="s">
        <v>298</v>
      </c>
      <c r="K417" s="86">
        <v>4996</v>
      </c>
    </row>
    <row r="418" spans="1:11" ht="15.95" customHeight="1" x14ac:dyDescent="0.25">
      <c r="B418" s="86" t="s">
        <v>228</v>
      </c>
      <c r="C418" s="86">
        <v>13</v>
      </c>
      <c r="D418" s="86">
        <v>104278988</v>
      </c>
      <c r="E418" s="86">
        <v>114126487</v>
      </c>
      <c r="F418" s="86">
        <v>9847499</v>
      </c>
      <c r="G418" s="86">
        <v>7084</v>
      </c>
      <c r="H418" s="87">
        <v>6.5097680070347594E-2</v>
      </c>
      <c r="I418" s="87">
        <v>2.0923115382265314</v>
      </c>
      <c r="J418" s="86" t="s">
        <v>298</v>
      </c>
      <c r="K418" s="86">
        <v>2828</v>
      </c>
    </row>
    <row r="420" spans="1:11" ht="15.95" customHeight="1" x14ac:dyDescent="0.25">
      <c r="A420" s="88" t="s">
        <v>229</v>
      </c>
      <c r="B420" s="86" t="s">
        <v>230</v>
      </c>
      <c r="C420" s="86">
        <v>6</v>
      </c>
      <c r="D420" s="86">
        <v>94649</v>
      </c>
      <c r="E420" s="86">
        <v>57287386</v>
      </c>
      <c r="F420" s="86">
        <v>57192737</v>
      </c>
      <c r="G420" s="86">
        <v>39812</v>
      </c>
      <c r="H420" s="87">
        <v>6.9111534619632695E-2</v>
      </c>
      <c r="I420" s="87">
        <v>2.0981408559546728</v>
      </c>
      <c r="J420" s="86" t="s">
        <v>298</v>
      </c>
      <c r="K420" s="86">
        <v>17873</v>
      </c>
    </row>
    <row r="422" spans="1:11" ht="15.95" customHeight="1" x14ac:dyDescent="0.25">
      <c r="A422" s="96" t="s">
        <v>232</v>
      </c>
      <c r="B422" s="86" t="s">
        <v>233</v>
      </c>
      <c r="C422" s="86">
        <v>6</v>
      </c>
      <c r="D422" s="86">
        <v>94649</v>
      </c>
      <c r="E422" s="86">
        <v>58882675</v>
      </c>
      <c r="F422" s="86">
        <v>58788026</v>
      </c>
      <c r="G422" s="86">
        <v>40467</v>
      </c>
      <c r="H422" s="87">
        <v>0.34885027877434699</v>
      </c>
      <c r="I422" s="87">
        <v>2.5470906028144102</v>
      </c>
      <c r="J422" s="86" t="s">
        <v>298</v>
      </c>
      <c r="K422" s="86">
        <v>17929</v>
      </c>
    </row>
    <row r="423" spans="1:11" ht="15.95" customHeight="1" x14ac:dyDescent="0.25">
      <c r="B423" s="86" t="s">
        <v>233</v>
      </c>
      <c r="C423" s="86">
        <v>13</v>
      </c>
      <c r="D423" s="86">
        <v>35742464</v>
      </c>
      <c r="E423" s="86">
        <v>47828914</v>
      </c>
      <c r="F423" s="86">
        <v>12086450</v>
      </c>
      <c r="G423" s="86">
        <v>8589</v>
      </c>
      <c r="H423" s="87">
        <v>-0.37784972122565302</v>
      </c>
      <c r="I423" s="87">
        <v>1.5391675396728191</v>
      </c>
      <c r="J423" s="86" t="s">
        <v>297</v>
      </c>
      <c r="K423" s="86">
        <v>3918</v>
      </c>
    </row>
    <row r="424" spans="1:11" ht="15.95" customHeight="1" x14ac:dyDescent="0.25">
      <c r="B424" s="86" t="s">
        <v>233</v>
      </c>
      <c r="C424" s="86">
        <v>13</v>
      </c>
      <c r="D424" s="86">
        <v>50138000</v>
      </c>
      <c r="E424" s="86">
        <v>75515644</v>
      </c>
      <c r="F424" s="86">
        <v>25377644</v>
      </c>
      <c r="G424" s="86">
        <v>16084</v>
      </c>
      <c r="H424" s="87">
        <v>-0.38934972122565298</v>
      </c>
      <c r="I424" s="87">
        <v>1.5269473084209668</v>
      </c>
      <c r="J424" s="86" t="s">
        <v>297</v>
      </c>
      <c r="K424" s="86">
        <v>8295</v>
      </c>
    </row>
    <row r="426" spans="1:11" ht="15.95" customHeight="1" x14ac:dyDescent="0.25">
      <c r="A426" s="96" t="s">
        <v>234</v>
      </c>
      <c r="B426" s="86" t="s">
        <v>235</v>
      </c>
      <c r="C426" s="86">
        <v>1</v>
      </c>
      <c r="D426" s="86">
        <v>51586</v>
      </c>
      <c r="E426" s="86">
        <v>22197292</v>
      </c>
      <c r="F426" s="86">
        <v>22145706</v>
      </c>
      <c r="G426" s="86">
        <v>12679</v>
      </c>
      <c r="H426" s="87">
        <v>-0.289374682221193</v>
      </c>
      <c r="I426" s="87">
        <v>1.6365132892420564</v>
      </c>
      <c r="J426" s="86" t="s">
        <v>297</v>
      </c>
      <c r="K426" s="86">
        <v>6058</v>
      </c>
    </row>
    <row r="427" spans="1:11" ht="15.95" customHeight="1" x14ac:dyDescent="0.25">
      <c r="B427" s="86" t="s">
        <v>235</v>
      </c>
      <c r="C427" s="86">
        <v>1</v>
      </c>
      <c r="D427" s="86">
        <v>148547202</v>
      </c>
      <c r="E427" s="86">
        <v>247190999</v>
      </c>
      <c r="F427" s="86">
        <v>98643797</v>
      </c>
      <c r="G427" s="86">
        <v>68694</v>
      </c>
      <c r="H427" s="87">
        <v>0.19032531777880701</v>
      </c>
      <c r="I427" s="87">
        <v>2.2820419584417562</v>
      </c>
      <c r="J427" s="86" t="s">
        <v>298</v>
      </c>
      <c r="K427" s="86">
        <v>13080</v>
      </c>
    </row>
    <row r="428" spans="1:11" ht="15.95" customHeight="1" x14ac:dyDescent="0.25">
      <c r="B428" s="86" t="s">
        <v>235</v>
      </c>
      <c r="C428" s="86">
        <v>3</v>
      </c>
      <c r="D428" s="86">
        <v>185459600</v>
      </c>
      <c r="E428" s="86">
        <v>199380503</v>
      </c>
      <c r="F428" s="86">
        <v>13920903</v>
      </c>
      <c r="G428" s="86">
        <v>9221</v>
      </c>
      <c r="H428" s="87">
        <v>-0.27357468222119302</v>
      </c>
      <c r="I428" s="87">
        <v>1.6545344346829538</v>
      </c>
      <c r="J428" s="86" t="s">
        <v>297</v>
      </c>
      <c r="K428" s="86">
        <v>1715</v>
      </c>
    </row>
    <row r="429" spans="1:11" ht="15.95" customHeight="1" x14ac:dyDescent="0.25">
      <c r="B429" s="86" t="s">
        <v>235</v>
      </c>
      <c r="C429" s="86">
        <v>6</v>
      </c>
      <c r="D429" s="86">
        <v>94649</v>
      </c>
      <c r="E429" s="86">
        <v>35637000</v>
      </c>
      <c r="F429" s="86">
        <v>35542351</v>
      </c>
      <c r="G429" s="86">
        <v>25433</v>
      </c>
      <c r="H429" s="87">
        <v>0.193425317778807</v>
      </c>
      <c r="I429" s="87">
        <v>2.2869507824293405</v>
      </c>
      <c r="J429" s="86" t="s">
        <v>298</v>
      </c>
      <c r="K429" s="86">
        <v>10702</v>
      </c>
    </row>
    <row r="430" spans="1:11" ht="15.95" customHeight="1" x14ac:dyDescent="0.25">
      <c r="B430" s="86" t="s">
        <v>235</v>
      </c>
      <c r="C430" s="86">
        <v>10</v>
      </c>
      <c r="D430" s="86">
        <v>83747179</v>
      </c>
      <c r="E430" s="86">
        <v>94053000</v>
      </c>
      <c r="F430" s="86">
        <v>10305821</v>
      </c>
      <c r="G430" s="86">
        <v>7665</v>
      </c>
      <c r="H430" s="87">
        <v>0.178325317778807</v>
      </c>
      <c r="I430" s="87">
        <v>2.2631391904334701</v>
      </c>
      <c r="J430" s="86" t="s">
        <v>298</v>
      </c>
      <c r="K430" s="86">
        <v>3851</v>
      </c>
    </row>
    <row r="431" spans="1:11" ht="15.95" customHeight="1" x14ac:dyDescent="0.25">
      <c r="B431" s="86" t="s">
        <v>235</v>
      </c>
      <c r="C431" s="86">
        <v>10</v>
      </c>
      <c r="D431" s="86">
        <v>94071000</v>
      </c>
      <c r="E431" s="86">
        <v>135356682</v>
      </c>
      <c r="F431" s="86">
        <v>41285682</v>
      </c>
      <c r="G431" s="86">
        <v>29127</v>
      </c>
      <c r="H431" s="87">
        <v>0.31432531777880701</v>
      </c>
      <c r="I431" s="87">
        <v>2.4868600443713436</v>
      </c>
      <c r="J431" s="86" t="s">
        <v>298</v>
      </c>
      <c r="K431" s="86">
        <v>13392</v>
      </c>
    </row>
    <row r="432" spans="1:11" ht="15.95" customHeight="1" x14ac:dyDescent="0.25">
      <c r="B432" s="86" t="s">
        <v>235</v>
      </c>
      <c r="C432" s="86">
        <v>16</v>
      </c>
      <c r="D432" s="86">
        <v>50168206</v>
      </c>
      <c r="E432" s="86">
        <v>88815024</v>
      </c>
      <c r="F432" s="86">
        <v>38646818</v>
      </c>
      <c r="G432" s="86">
        <v>29439</v>
      </c>
      <c r="H432" s="87">
        <v>-0.31617468222119299</v>
      </c>
      <c r="I432" s="87">
        <v>1.6063934788302126</v>
      </c>
      <c r="J432" s="86" t="s">
        <v>297</v>
      </c>
      <c r="K432" s="86">
        <v>11813</v>
      </c>
    </row>
    <row r="433" spans="1:11" ht="15.95" customHeight="1" x14ac:dyDescent="0.25">
      <c r="B433" s="86" t="s">
        <v>235</v>
      </c>
      <c r="C433" s="86">
        <v>18</v>
      </c>
      <c r="D433" s="86">
        <v>45770409</v>
      </c>
      <c r="E433" s="86">
        <v>76116029</v>
      </c>
      <c r="F433" s="86">
        <v>30345620</v>
      </c>
      <c r="G433" s="86">
        <v>22224</v>
      </c>
      <c r="H433" s="87">
        <v>-0.28517468222119302</v>
      </c>
      <c r="I433" s="87">
        <v>1.6412844780621192</v>
      </c>
      <c r="J433" s="86" t="s">
        <v>297</v>
      </c>
      <c r="K433" s="86">
        <v>10395</v>
      </c>
    </row>
    <row r="434" spans="1:11" ht="15.95" customHeight="1" x14ac:dyDescent="0.25">
      <c r="B434" s="86" t="s">
        <v>235</v>
      </c>
      <c r="C434" s="86">
        <v>19</v>
      </c>
      <c r="D434" s="86">
        <v>41898</v>
      </c>
      <c r="E434" s="86">
        <v>17145000</v>
      </c>
      <c r="F434" s="86">
        <v>17103102</v>
      </c>
      <c r="G434" s="86">
        <v>7773</v>
      </c>
      <c r="H434" s="87">
        <v>0.19532531777880699</v>
      </c>
      <c r="I434" s="87">
        <v>2.2899646342095989</v>
      </c>
      <c r="J434" s="86" t="s">
        <v>298</v>
      </c>
      <c r="K434" s="86">
        <v>4630</v>
      </c>
    </row>
    <row r="436" spans="1:11" ht="15.95" customHeight="1" x14ac:dyDescent="0.25">
      <c r="A436" s="96" t="s">
        <v>236</v>
      </c>
      <c r="B436" s="86" t="s">
        <v>237</v>
      </c>
      <c r="C436" s="86">
        <v>1</v>
      </c>
      <c r="D436" s="86">
        <v>120998502</v>
      </c>
      <c r="E436" s="86">
        <v>247190999</v>
      </c>
      <c r="F436" s="86">
        <v>126192497</v>
      </c>
      <c r="G436" s="86">
        <v>70480</v>
      </c>
      <c r="H436" s="87">
        <v>0.172258239625597</v>
      </c>
      <c r="I436" s="87">
        <v>2.2536418184253675</v>
      </c>
      <c r="J436" s="86" t="s">
        <v>298</v>
      </c>
      <c r="K436" s="86">
        <v>17190</v>
      </c>
    </row>
    <row r="437" spans="1:11" ht="15.95" customHeight="1" x14ac:dyDescent="0.25">
      <c r="B437" s="86" t="s">
        <v>237</v>
      </c>
      <c r="C437" s="86">
        <v>16</v>
      </c>
      <c r="D437" s="86">
        <v>45098289</v>
      </c>
      <c r="E437" s="86">
        <v>88815024</v>
      </c>
      <c r="F437" s="86">
        <v>43716735</v>
      </c>
      <c r="G437" s="86">
        <v>32584</v>
      </c>
      <c r="H437" s="87">
        <v>-0.21364176037440299</v>
      </c>
      <c r="I437" s="87">
        <v>1.7247153057306699</v>
      </c>
      <c r="J437" s="86" t="s">
        <v>297</v>
      </c>
      <c r="K437" s="86">
        <v>8513</v>
      </c>
    </row>
    <row r="439" spans="1:11" ht="15.95" customHeight="1" x14ac:dyDescent="0.25">
      <c r="A439" s="96" t="s">
        <v>240</v>
      </c>
      <c r="B439" s="86" t="s">
        <v>241</v>
      </c>
      <c r="C439" s="86">
        <v>1</v>
      </c>
      <c r="D439" s="86">
        <v>51586</v>
      </c>
      <c r="E439" s="86">
        <v>142719720</v>
      </c>
      <c r="F439" s="86">
        <v>142668134</v>
      </c>
      <c r="G439" s="86">
        <v>75837</v>
      </c>
      <c r="H439" s="87">
        <v>-0.32618123184187398</v>
      </c>
      <c r="I439" s="87">
        <v>1.5952900661494618</v>
      </c>
      <c r="J439" s="86" t="s">
        <v>297</v>
      </c>
      <c r="K439" s="86">
        <v>14836</v>
      </c>
    </row>
    <row r="440" spans="1:11" ht="15.95" customHeight="1" x14ac:dyDescent="0.25">
      <c r="B440" s="86" t="s">
        <v>241</v>
      </c>
      <c r="C440" s="86">
        <v>1</v>
      </c>
      <c r="D440" s="86">
        <v>144127941</v>
      </c>
      <c r="E440" s="86">
        <v>247190999</v>
      </c>
      <c r="F440" s="86">
        <v>103063058</v>
      </c>
      <c r="G440" s="86">
        <v>70096</v>
      </c>
      <c r="H440" s="87">
        <v>0.20141876815812601</v>
      </c>
      <c r="I440" s="87">
        <v>2.2996571159977726</v>
      </c>
      <c r="J440" s="86" t="s">
        <v>298</v>
      </c>
      <c r="K440" s="86">
        <v>16344</v>
      </c>
    </row>
    <row r="441" spans="1:11" ht="15.95" customHeight="1" x14ac:dyDescent="0.25">
      <c r="B441" s="86" t="s">
        <v>241</v>
      </c>
      <c r="C441" s="86">
        <v>2</v>
      </c>
      <c r="D441" s="86">
        <v>2772</v>
      </c>
      <c r="E441" s="86">
        <v>18576645</v>
      </c>
      <c r="F441" s="86">
        <v>18573873</v>
      </c>
      <c r="G441" s="86">
        <v>14436</v>
      </c>
      <c r="H441" s="87">
        <v>0.194218768158126</v>
      </c>
      <c r="I441" s="87">
        <v>2.2882089007397481</v>
      </c>
      <c r="J441" s="86" t="s">
        <v>298</v>
      </c>
      <c r="K441" s="86">
        <v>6596</v>
      </c>
    </row>
    <row r="442" spans="1:11" ht="15.95" customHeight="1" x14ac:dyDescent="0.25">
      <c r="B442" s="86" t="s">
        <v>241</v>
      </c>
      <c r="C442" s="86">
        <v>6</v>
      </c>
      <c r="D442" s="86">
        <v>99543967</v>
      </c>
      <c r="E442" s="86">
        <v>170892918</v>
      </c>
      <c r="F442" s="86">
        <v>71348951</v>
      </c>
      <c r="G442" s="86">
        <v>48056</v>
      </c>
      <c r="H442" s="87">
        <v>-0.25668123184187402</v>
      </c>
      <c r="I442" s="87">
        <v>1.6740223251800408</v>
      </c>
      <c r="J442" s="86" t="s">
        <v>297</v>
      </c>
      <c r="K442" s="86">
        <v>23716</v>
      </c>
    </row>
    <row r="443" spans="1:11" ht="15.95" customHeight="1" x14ac:dyDescent="0.25">
      <c r="B443" s="86" t="s">
        <v>241</v>
      </c>
      <c r="C443" s="86">
        <v>9</v>
      </c>
      <c r="D443" s="86">
        <v>22439909</v>
      </c>
      <c r="E443" s="86">
        <v>30502000</v>
      </c>
      <c r="F443" s="86">
        <v>8062091</v>
      </c>
      <c r="G443" s="86">
        <v>6312</v>
      </c>
      <c r="H443" s="87">
        <v>-0.39018123184187398</v>
      </c>
      <c r="I443" s="87">
        <v>1.5260674918015009</v>
      </c>
      <c r="J443" s="86" t="s">
        <v>297</v>
      </c>
      <c r="K443" s="86">
        <v>3021</v>
      </c>
    </row>
    <row r="444" spans="1:11" ht="15.95" customHeight="1" x14ac:dyDescent="0.25">
      <c r="B444" s="86" t="s">
        <v>241</v>
      </c>
      <c r="C444" s="86">
        <v>10</v>
      </c>
      <c r="D444" s="86">
        <v>57452478</v>
      </c>
      <c r="E444" s="86">
        <v>135356682</v>
      </c>
      <c r="F444" s="86">
        <v>77904204</v>
      </c>
      <c r="G444" s="86">
        <v>54318</v>
      </c>
      <c r="H444" s="87">
        <v>-0.34078123184187398</v>
      </c>
      <c r="I444" s="87">
        <v>1.5792272269438496</v>
      </c>
      <c r="J444" s="86" t="s">
        <v>297</v>
      </c>
      <c r="K444" s="86">
        <v>26037</v>
      </c>
    </row>
    <row r="445" spans="1:11" ht="15.95" customHeight="1" x14ac:dyDescent="0.25">
      <c r="B445" s="86" t="s">
        <v>241</v>
      </c>
      <c r="C445" s="86">
        <v>13</v>
      </c>
      <c r="D445" s="86">
        <v>17924937</v>
      </c>
      <c r="E445" s="86">
        <v>80171776</v>
      </c>
      <c r="F445" s="86">
        <v>62246839</v>
      </c>
      <c r="G445" s="86">
        <v>42371</v>
      </c>
      <c r="H445" s="87">
        <v>-0.35348123184187402</v>
      </c>
      <c r="I445" s="87">
        <v>1.5653863481110994</v>
      </c>
      <c r="J445" s="86" t="s">
        <v>297</v>
      </c>
      <c r="K445" s="86">
        <v>20165</v>
      </c>
    </row>
    <row r="446" spans="1:11" ht="15.95" customHeight="1" x14ac:dyDescent="0.25">
      <c r="B446" s="86" t="s">
        <v>241</v>
      </c>
      <c r="C446" s="86">
        <v>13</v>
      </c>
      <c r="D446" s="86">
        <v>80174622</v>
      </c>
      <c r="E446" s="86">
        <v>114126487</v>
      </c>
      <c r="F446" s="86">
        <v>33951865</v>
      </c>
      <c r="G446" s="86">
        <v>23618</v>
      </c>
      <c r="H446" s="87">
        <v>0.19891876815812601</v>
      </c>
      <c r="I446" s="87">
        <v>2.2956755646299598</v>
      </c>
      <c r="J446" s="86" t="s">
        <v>298</v>
      </c>
      <c r="K446" s="86">
        <v>7289</v>
      </c>
    </row>
    <row r="447" spans="1:11" ht="15.95" customHeight="1" x14ac:dyDescent="0.25">
      <c r="B447" s="86" t="s">
        <v>241</v>
      </c>
      <c r="C447" s="86">
        <v>14</v>
      </c>
      <c r="D447" s="86">
        <v>18072112</v>
      </c>
      <c r="E447" s="86">
        <v>25978041</v>
      </c>
      <c r="F447" s="86">
        <v>7905929</v>
      </c>
      <c r="G447" s="86">
        <v>4825</v>
      </c>
      <c r="H447" s="87">
        <v>-0.37468123184187402</v>
      </c>
      <c r="I447" s="87">
        <v>1.5425516195504885</v>
      </c>
      <c r="J447" s="86" t="s">
        <v>297</v>
      </c>
      <c r="K447" s="86">
        <v>782</v>
      </c>
    </row>
    <row r="448" spans="1:11" ht="15.95" customHeight="1" x14ac:dyDescent="0.25">
      <c r="B448" s="86" t="s">
        <v>241</v>
      </c>
      <c r="C448" s="86">
        <v>17</v>
      </c>
      <c r="D448" s="86">
        <v>514</v>
      </c>
      <c r="E448" s="86">
        <v>18149000</v>
      </c>
      <c r="F448" s="86">
        <v>18148486</v>
      </c>
      <c r="G448" s="86">
        <v>11730</v>
      </c>
      <c r="H448" s="87">
        <v>-0.34378123184187398</v>
      </c>
      <c r="I448" s="87">
        <v>1.5759467282291371</v>
      </c>
      <c r="J448" s="86" t="s">
        <v>297</v>
      </c>
      <c r="K448" s="86">
        <v>5851</v>
      </c>
    </row>
    <row r="450" spans="1:11" ht="15.95" customHeight="1" x14ac:dyDescent="0.25">
      <c r="A450" s="96" t="s">
        <v>242</v>
      </c>
      <c r="B450" s="86" t="s">
        <v>243</v>
      </c>
      <c r="C450" s="86">
        <v>1</v>
      </c>
      <c r="D450" s="86">
        <v>51586</v>
      </c>
      <c r="E450" s="86">
        <v>24948883</v>
      </c>
      <c r="F450" s="86">
        <v>24897297</v>
      </c>
      <c r="G450" s="86">
        <v>14294</v>
      </c>
      <c r="H450" s="87">
        <v>-0.32189135910056599</v>
      </c>
      <c r="I450" s="87">
        <v>1.600040741809978</v>
      </c>
      <c r="J450" s="86" t="s">
        <v>297</v>
      </c>
      <c r="K450" s="86">
        <v>6871</v>
      </c>
    </row>
    <row r="451" spans="1:11" ht="15.95" customHeight="1" x14ac:dyDescent="0.25">
      <c r="B451" s="86" t="s">
        <v>243</v>
      </c>
      <c r="C451" s="86">
        <v>3</v>
      </c>
      <c r="D451" s="86">
        <v>35333</v>
      </c>
      <c r="E451" s="86">
        <v>4140344</v>
      </c>
      <c r="F451" s="86">
        <v>4105011</v>
      </c>
      <c r="G451" s="86">
        <v>3872</v>
      </c>
      <c r="H451" s="87">
        <v>-0.34049135910056599</v>
      </c>
      <c r="I451" s="87">
        <v>1.5795445642220822</v>
      </c>
      <c r="J451" s="86" t="s">
        <v>297</v>
      </c>
      <c r="K451" s="86">
        <v>1442</v>
      </c>
    </row>
    <row r="452" spans="1:11" ht="15.95" customHeight="1" x14ac:dyDescent="0.25">
      <c r="B452" s="86" t="s">
        <v>243</v>
      </c>
      <c r="C452" s="86">
        <v>3</v>
      </c>
      <c r="D452" s="86">
        <v>4294797</v>
      </c>
      <c r="E452" s="86">
        <v>22182705</v>
      </c>
      <c r="F452" s="86">
        <v>17887908</v>
      </c>
      <c r="G452" s="86">
        <v>13229</v>
      </c>
      <c r="H452" s="87">
        <v>-0.32689135910056599</v>
      </c>
      <c r="I452" s="87">
        <v>1.5945050213786121</v>
      </c>
      <c r="J452" s="86" t="s">
        <v>297</v>
      </c>
      <c r="K452" s="86">
        <v>3931</v>
      </c>
    </row>
    <row r="453" spans="1:11" ht="15.95" customHeight="1" x14ac:dyDescent="0.25">
      <c r="B453" s="86" t="s">
        <v>243</v>
      </c>
      <c r="C453" s="86">
        <v>3</v>
      </c>
      <c r="D453" s="86">
        <v>22186584</v>
      </c>
      <c r="E453" s="86">
        <v>90515353</v>
      </c>
      <c r="F453" s="86">
        <v>68328769</v>
      </c>
      <c r="G453" s="86">
        <v>45148</v>
      </c>
      <c r="H453" s="87">
        <v>-9.7091359100565697E-2</v>
      </c>
      <c r="I453" s="87">
        <v>1.8698319840768256</v>
      </c>
      <c r="J453" s="86" t="s">
        <v>297</v>
      </c>
      <c r="K453" s="86">
        <v>23080</v>
      </c>
    </row>
    <row r="454" spans="1:11" ht="15.95" customHeight="1" x14ac:dyDescent="0.25">
      <c r="B454" s="86" t="s">
        <v>243</v>
      </c>
      <c r="C454" s="86">
        <v>3</v>
      </c>
      <c r="D454" s="86">
        <v>95006035</v>
      </c>
      <c r="E454" s="86">
        <v>199380503</v>
      </c>
      <c r="F454" s="86">
        <v>104374468</v>
      </c>
      <c r="G454" s="86">
        <v>65248</v>
      </c>
      <c r="H454" s="87">
        <v>0.136908640899434</v>
      </c>
      <c r="I454" s="87">
        <v>2.1990930359869485</v>
      </c>
      <c r="J454" s="86" t="s">
        <v>298</v>
      </c>
      <c r="K454" s="86">
        <v>34992</v>
      </c>
    </row>
    <row r="455" spans="1:11" ht="15.95" customHeight="1" x14ac:dyDescent="0.25">
      <c r="B455" s="86" t="s">
        <v>243</v>
      </c>
      <c r="C455" s="86">
        <v>6</v>
      </c>
      <c r="D455" s="86">
        <v>94649</v>
      </c>
      <c r="E455" s="86">
        <v>58179324</v>
      </c>
      <c r="F455" s="86">
        <v>58084675</v>
      </c>
      <c r="G455" s="86">
        <v>40196</v>
      </c>
      <c r="H455" s="87">
        <v>0.33620864089943397</v>
      </c>
      <c r="I455" s="87">
        <v>2.5248691815026136</v>
      </c>
      <c r="J455" s="86" t="s">
        <v>298</v>
      </c>
      <c r="K455" s="86">
        <v>17895</v>
      </c>
    </row>
    <row r="456" spans="1:11" ht="15.95" customHeight="1" x14ac:dyDescent="0.25">
      <c r="B456" s="86" t="s">
        <v>243</v>
      </c>
      <c r="C456" s="86">
        <v>15</v>
      </c>
      <c r="D456" s="86">
        <v>28153539</v>
      </c>
      <c r="E456" s="86">
        <v>100286551</v>
      </c>
      <c r="F456" s="86">
        <v>72133012</v>
      </c>
      <c r="G456" s="86">
        <v>48124</v>
      </c>
      <c r="H456" s="87">
        <v>0.139908640899434</v>
      </c>
      <c r="I456" s="87">
        <v>2.2036706792212444</v>
      </c>
      <c r="J456" s="86" t="s">
        <v>298</v>
      </c>
      <c r="K456" s="86">
        <v>23784</v>
      </c>
    </row>
    <row r="457" spans="1:11" ht="15.95" customHeight="1" x14ac:dyDescent="0.25">
      <c r="B457" s="86" t="s">
        <v>243</v>
      </c>
      <c r="C457" s="86">
        <v>17</v>
      </c>
      <c r="D457" s="86">
        <v>514</v>
      </c>
      <c r="E457" s="86">
        <v>22295000</v>
      </c>
      <c r="F457" s="86">
        <v>22294486</v>
      </c>
      <c r="G457" s="86">
        <v>13455</v>
      </c>
      <c r="H457" s="87">
        <v>-0.33119135910056602</v>
      </c>
      <c r="I457" s="87">
        <v>1.5897596221629919</v>
      </c>
      <c r="J457" s="86" t="s">
        <v>297</v>
      </c>
      <c r="K457" s="86">
        <v>7047</v>
      </c>
    </row>
    <row r="458" spans="1:11" ht="15.95" customHeight="1" x14ac:dyDescent="0.25">
      <c r="B458" s="86" t="s">
        <v>243</v>
      </c>
      <c r="C458" s="86">
        <v>18</v>
      </c>
      <c r="D458" s="86">
        <v>1543</v>
      </c>
      <c r="E458" s="86">
        <v>16820000</v>
      </c>
      <c r="F458" s="86">
        <v>16818457</v>
      </c>
      <c r="G458" s="86">
        <v>10770</v>
      </c>
      <c r="H458" s="87">
        <v>0.206208640899434</v>
      </c>
      <c r="I458" s="87">
        <v>2.307304865772053</v>
      </c>
      <c r="J458" s="86" t="s">
        <v>298</v>
      </c>
      <c r="K458" s="86">
        <v>4763</v>
      </c>
    </row>
    <row r="460" spans="1:11" ht="15.95" customHeight="1" x14ac:dyDescent="0.25">
      <c r="A460" s="96" t="s">
        <v>244</v>
      </c>
      <c r="B460" s="86" t="s">
        <v>245</v>
      </c>
      <c r="C460" s="86">
        <v>6</v>
      </c>
      <c r="D460" s="86">
        <v>94649</v>
      </c>
      <c r="E460" s="86">
        <v>57345000</v>
      </c>
      <c r="F460" s="86">
        <v>57250351</v>
      </c>
      <c r="G460" s="86">
        <v>39839</v>
      </c>
      <c r="H460" s="87">
        <v>0.124165308505077</v>
      </c>
      <c r="I460" s="87">
        <v>2.1797539731381552</v>
      </c>
      <c r="J460" s="86" t="s">
        <v>298</v>
      </c>
      <c r="K460" s="86">
        <v>17816</v>
      </c>
    </row>
    <row r="462" spans="1:11" ht="15.95" customHeight="1" x14ac:dyDescent="0.25">
      <c r="A462" s="96" t="s">
        <v>246</v>
      </c>
      <c r="B462" s="86" t="s">
        <v>247</v>
      </c>
      <c r="C462" s="86">
        <v>6</v>
      </c>
      <c r="D462" s="86">
        <v>94649</v>
      </c>
      <c r="E462" s="86">
        <v>64820089</v>
      </c>
      <c r="F462" s="86">
        <v>64725440</v>
      </c>
      <c r="G462" s="86">
        <v>41963</v>
      </c>
      <c r="H462" s="87">
        <v>0.32077266530435999</v>
      </c>
      <c r="I462" s="87">
        <v>2.4979985946580081</v>
      </c>
      <c r="J462" s="86" t="s">
        <v>298</v>
      </c>
      <c r="K462" s="86">
        <v>14870</v>
      </c>
    </row>
    <row r="463" spans="1:11" ht="15.95" customHeight="1" x14ac:dyDescent="0.25">
      <c r="B463" s="86" t="s">
        <v>247</v>
      </c>
      <c r="C463" s="86">
        <v>6</v>
      </c>
      <c r="D463" s="86">
        <v>64820154</v>
      </c>
      <c r="E463" s="86">
        <v>170892918</v>
      </c>
      <c r="F463" s="86">
        <v>106072764</v>
      </c>
      <c r="G463" s="86">
        <v>70733</v>
      </c>
      <c r="H463" s="87">
        <v>6.0972665304360102E-2</v>
      </c>
      <c r="I463" s="87">
        <v>2.0863376569140462</v>
      </c>
      <c r="J463" s="86" t="s">
        <v>298</v>
      </c>
      <c r="K463" s="86">
        <v>32876</v>
      </c>
    </row>
    <row r="464" spans="1:11" ht="15.95" customHeight="1" x14ac:dyDescent="0.25">
      <c r="B464" s="86" t="s">
        <v>247</v>
      </c>
      <c r="C464" s="86">
        <v>13</v>
      </c>
      <c r="D464" s="86">
        <v>40693000</v>
      </c>
      <c r="E464" s="86">
        <v>47613229</v>
      </c>
      <c r="F464" s="86">
        <v>6920229</v>
      </c>
      <c r="G464" s="86">
        <v>4828</v>
      </c>
      <c r="H464" s="87">
        <v>-0.29722733469564</v>
      </c>
      <c r="I464" s="87">
        <v>1.6276298738710491</v>
      </c>
      <c r="J464" s="86" t="s">
        <v>297</v>
      </c>
      <c r="K464" s="86">
        <v>2141</v>
      </c>
    </row>
    <row r="466" spans="1:11" ht="15.95" customHeight="1" x14ac:dyDescent="0.25">
      <c r="A466" s="96" t="s">
        <v>248</v>
      </c>
      <c r="B466" s="86" t="s">
        <v>249</v>
      </c>
      <c r="C466" s="86">
        <v>1</v>
      </c>
      <c r="D466" s="86">
        <v>51586</v>
      </c>
      <c r="E466" s="86">
        <v>121037239</v>
      </c>
      <c r="F466" s="86">
        <v>120985653</v>
      </c>
      <c r="G466" s="86">
        <v>75815</v>
      </c>
      <c r="H466" s="87">
        <v>-6.7206409211623006E-2</v>
      </c>
      <c r="I466" s="87">
        <v>1.9089688888142224</v>
      </c>
      <c r="J466" s="86" t="s">
        <v>297</v>
      </c>
      <c r="K466" s="86">
        <v>7732</v>
      </c>
    </row>
    <row r="467" spans="1:11" ht="15.95" customHeight="1" x14ac:dyDescent="0.25">
      <c r="B467" s="86" t="s">
        <v>249</v>
      </c>
      <c r="C467" s="86">
        <v>1</v>
      </c>
      <c r="D467" s="86">
        <v>121040459</v>
      </c>
      <c r="E467" s="86">
        <v>247190999</v>
      </c>
      <c r="F467" s="86">
        <v>126150540</v>
      </c>
      <c r="G467" s="86">
        <v>70467</v>
      </c>
      <c r="H467" s="87">
        <v>0.21579359078837701</v>
      </c>
      <c r="I467" s="87">
        <v>2.322685128957096</v>
      </c>
      <c r="J467" s="86" t="s">
        <v>298</v>
      </c>
      <c r="K467" s="86">
        <v>16468</v>
      </c>
    </row>
    <row r="468" spans="1:11" ht="15.95" customHeight="1" x14ac:dyDescent="0.25">
      <c r="B468" s="86" t="s">
        <v>249</v>
      </c>
      <c r="C468" s="86">
        <v>2</v>
      </c>
      <c r="D468" s="86">
        <v>2838644</v>
      </c>
      <c r="E468" s="86">
        <v>64504000</v>
      </c>
      <c r="F468" s="86">
        <v>61665356</v>
      </c>
      <c r="G468" s="86">
        <v>43922</v>
      </c>
      <c r="H468" s="87">
        <v>0.139793590788377</v>
      </c>
      <c r="I468" s="87">
        <v>2.2034949508515793</v>
      </c>
      <c r="J468" s="86" t="s">
        <v>298</v>
      </c>
      <c r="K468" s="86">
        <v>20732</v>
      </c>
    </row>
    <row r="469" spans="1:11" ht="15.95" customHeight="1" x14ac:dyDescent="0.25">
      <c r="B469" s="86" t="s">
        <v>249</v>
      </c>
      <c r="C469" s="86">
        <v>3</v>
      </c>
      <c r="D469" s="86">
        <v>96106000</v>
      </c>
      <c r="E469" s="86">
        <v>199380503</v>
      </c>
      <c r="F469" s="86">
        <v>103274503</v>
      </c>
      <c r="G469" s="86">
        <v>64738</v>
      </c>
      <c r="H469" s="87">
        <v>0.13739359078837701</v>
      </c>
      <c r="I469" s="87">
        <v>2.1998323669976956</v>
      </c>
      <c r="J469" s="86" t="s">
        <v>298</v>
      </c>
      <c r="K469" s="86">
        <v>19008</v>
      </c>
    </row>
    <row r="470" spans="1:11" ht="15.95" customHeight="1" x14ac:dyDescent="0.25">
      <c r="B470" s="86" t="s">
        <v>249</v>
      </c>
      <c r="C470" s="86">
        <v>5</v>
      </c>
      <c r="D470" s="86">
        <v>68520</v>
      </c>
      <c r="E470" s="86">
        <v>46308000</v>
      </c>
      <c r="F470" s="86">
        <v>46239480</v>
      </c>
      <c r="G470" s="86">
        <v>31533</v>
      </c>
      <c r="H470" s="87">
        <v>0.249693590788377</v>
      </c>
      <c r="I470" s="87">
        <v>2.377909140139848</v>
      </c>
      <c r="J470" s="86" t="s">
        <v>298</v>
      </c>
      <c r="K470" s="86">
        <v>6022</v>
      </c>
    </row>
    <row r="471" spans="1:11" ht="15.95" customHeight="1" x14ac:dyDescent="0.25">
      <c r="B471" s="86" t="s">
        <v>249</v>
      </c>
      <c r="C471" s="86">
        <v>6</v>
      </c>
      <c r="D471" s="86">
        <v>94649</v>
      </c>
      <c r="E471" s="86">
        <v>58882675</v>
      </c>
      <c r="F471" s="86">
        <v>58788026</v>
      </c>
      <c r="G471" s="86">
        <v>40467</v>
      </c>
      <c r="H471" s="87">
        <v>0.36109359078837699</v>
      </c>
      <c r="I471" s="87">
        <v>2.5687982561450453</v>
      </c>
      <c r="J471" s="86" t="s">
        <v>298</v>
      </c>
      <c r="K471" s="86">
        <v>10116</v>
      </c>
    </row>
    <row r="472" spans="1:11" ht="15.95" customHeight="1" x14ac:dyDescent="0.25">
      <c r="B472" s="86" t="s">
        <v>249</v>
      </c>
      <c r="C472" s="86">
        <v>6</v>
      </c>
      <c r="D472" s="86">
        <v>62298953</v>
      </c>
      <c r="E472" s="86">
        <v>165928000</v>
      </c>
      <c r="F472" s="86">
        <v>103629047</v>
      </c>
      <c r="G472" s="86">
        <v>68589</v>
      </c>
      <c r="H472" s="87">
        <v>-5.3306409211623003E-2</v>
      </c>
      <c r="I472" s="87">
        <v>1.9274502072538282</v>
      </c>
      <c r="J472" s="86" t="s">
        <v>297</v>
      </c>
      <c r="K472" s="86">
        <v>17363</v>
      </c>
    </row>
    <row r="473" spans="1:11" ht="15.95" customHeight="1" x14ac:dyDescent="0.25">
      <c r="B473" s="86" t="s">
        <v>249</v>
      </c>
      <c r="C473" s="86">
        <v>6</v>
      </c>
      <c r="D473" s="86">
        <v>165897851</v>
      </c>
      <c r="E473" s="86">
        <v>170892918</v>
      </c>
      <c r="F473" s="86">
        <v>4995067</v>
      </c>
      <c r="G473" s="86">
        <v>3549</v>
      </c>
      <c r="H473" s="87">
        <v>0.17269359078837701</v>
      </c>
      <c r="I473" s="87">
        <v>2.2543219854784469</v>
      </c>
      <c r="J473" s="86" t="s">
        <v>298</v>
      </c>
      <c r="K473" s="86">
        <v>1071</v>
      </c>
    </row>
    <row r="474" spans="1:11" ht="15.95" customHeight="1" x14ac:dyDescent="0.25">
      <c r="B474" s="86" t="s">
        <v>249</v>
      </c>
      <c r="C474" s="86">
        <v>9</v>
      </c>
      <c r="D474" s="86">
        <v>30910</v>
      </c>
      <c r="E474" s="86">
        <v>118848745</v>
      </c>
      <c r="F474" s="86">
        <v>118817835</v>
      </c>
      <c r="G474" s="86">
        <v>68822</v>
      </c>
      <c r="H474" s="87">
        <v>-4.0006409211622997E-2</v>
      </c>
      <c r="I474" s="87">
        <v>1.9453012527521023</v>
      </c>
      <c r="J474" s="86" t="s">
        <v>297</v>
      </c>
      <c r="K474" s="86">
        <v>20651</v>
      </c>
    </row>
    <row r="475" spans="1:11" ht="15.95" customHeight="1" x14ac:dyDescent="0.25">
      <c r="B475" s="86" t="s">
        <v>249</v>
      </c>
      <c r="C475" s="86">
        <v>13</v>
      </c>
      <c r="D475" s="86">
        <v>69202644</v>
      </c>
      <c r="E475" s="86">
        <v>92525189</v>
      </c>
      <c r="F475" s="86">
        <v>23322545</v>
      </c>
      <c r="G475" s="86">
        <v>15513</v>
      </c>
      <c r="H475" s="87">
        <v>5.9993590788377002E-2</v>
      </c>
      <c r="I475" s="87">
        <v>2.0849222593383092</v>
      </c>
      <c r="J475" s="86" t="s">
        <v>298</v>
      </c>
      <c r="K475" s="86">
        <v>7641</v>
      </c>
    </row>
    <row r="476" spans="1:11" ht="15.95" customHeight="1" x14ac:dyDescent="0.25">
      <c r="B476" s="86" t="s">
        <v>249</v>
      </c>
      <c r="C476" s="86">
        <v>17</v>
      </c>
      <c r="D476" s="86">
        <v>53567781</v>
      </c>
      <c r="E476" s="86">
        <v>78643088</v>
      </c>
      <c r="F476" s="86">
        <v>25075307</v>
      </c>
      <c r="G476" s="86">
        <v>14672</v>
      </c>
      <c r="H476" s="87">
        <v>0.22099359078837699</v>
      </c>
      <c r="I476" s="87">
        <v>2.3310720403957168</v>
      </c>
      <c r="J476" s="86" t="s">
        <v>298</v>
      </c>
      <c r="K476" s="86">
        <v>7956</v>
      </c>
    </row>
    <row r="477" spans="1:11" ht="15.95" customHeight="1" x14ac:dyDescent="0.25">
      <c r="B477" s="86" t="s">
        <v>249</v>
      </c>
      <c r="C477" s="86">
        <v>20</v>
      </c>
      <c r="D477" s="86">
        <v>9293</v>
      </c>
      <c r="E477" s="86">
        <v>28158569</v>
      </c>
      <c r="F477" s="86">
        <v>28149276</v>
      </c>
      <c r="G477" s="86">
        <v>20617</v>
      </c>
      <c r="H477" s="87">
        <v>-7.9606409211623E-2</v>
      </c>
      <c r="I477" s="87">
        <v>1.8926315638506575</v>
      </c>
      <c r="J477" s="86" t="s">
        <v>297</v>
      </c>
      <c r="K477" s="86">
        <v>9123</v>
      </c>
    </row>
    <row r="479" spans="1:11" ht="15.95" customHeight="1" x14ac:dyDescent="0.25">
      <c r="A479" s="96" t="s">
        <v>252</v>
      </c>
      <c r="B479" s="86" t="s">
        <v>253</v>
      </c>
      <c r="C479" s="86">
        <v>1</v>
      </c>
      <c r="D479" s="86">
        <v>51586</v>
      </c>
      <c r="E479" s="86">
        <v>21825725</v>
      </c>
      <c r="F479" s="86">
        <v>21774139</v>
      </c>
      <c r="G479" s="86">
        <v>12459</v>
      </c>
      <c r="H479" s="87">
        <v>-0.180182102557679</v>
      </c>
      <c r="I479" s="87">
        <v>1.7651831702600318</v>
      </c>
      <c r="J479" s="86" t="s">
        <v>297</v>
      </c>
      <c r="K479" s="86">
        <v>5011</v>
      </c>
    </row>
    <row r="480" spans="1:11" ht="15.95" customHeight="1" x14ac:dyDescent="0.25">
      <c r="B480" s="86" t="s">
        <v>253</v>
      </c>
      <c r="C480" s="86">
        <v>1</v>
      </c>
      <c r="D480" s="86">
        <v>121024941</v>
      </c>
      <c r="E480" s="86">
        <v>187592364</v>
      </c>
      <c r="F480" s="86">
        <v>66567423</v>
      </c>
      <c r="G480" s="86">
        <v>28438</v>
      </c>
      <c r="H480" s="87">
        <v>0.319117897442321</v>
      </c>
      <c r="I480" s="87">
        <v>2.4951350386301536</v>
      </c>
      <c r="J480" s="86" t="s">
        <v>298</v>
      </c>
      <c r="K480" s="86">
        <v>12539</v>
      </c>
    </row>
    <row r="481" spans="1:11" ht="15.95" customHeight="1" x14ac:dyDescent="0.25">
      <c r="B481" s="86" t="s">
        <v>253</v>
      </c>
      <c r="C481" s="86">
        <v>1</v>
      </c>
      <c r="D481" s="86">
        <v>187813593</v>
      </c>
      <c r="E481" s="86">
        <v>247190999</v>
      </c>
      <c r="F481" s="86">
        <v>59377406</v>
      </c>
      <c r="G481" s="86">
        <v>41901</v>
      </c>
      <c r="H481" s="87">
        <v>0.30891789744232101</v>
      </c>
      <c r="I481" s="87">
        <v>2.4775563959114146</v>
      </c>
      <c r="J481" s="86" t="s">
        <v>298</v>
      </c>
      <c r="K481" s="86">
        <v>10772</v>
      </c>
    </row>
    <row r="482" spans="1:11" ht="15.95" customHeight="1" x14ac:dyDescent="0.25">
      <c r="B482" s="86" t="s">
        <v>253</v>
      </c>
      <c r="C482" s="86">
        <v>2</v>
      </c>
      <c r="D482" s="86">
        <v>2772</v>
      </c>
      <c r="E482" s="86">
        <v>75503496</v>
      </c>
      <c r="F482" s="86">
        <v>75500724</v>
      </c>
      <c r="G482" s="86">
        <v>53190</v>
      </c>
      <c r="H482" s="87">
        <v>0.204917897442321</v>
      </c>
      <c r="I482" s="87">
        <v>2.3052415005156921</v>
      </c>
      <c r="J482" s="86" t="s">
        <v>298</v>
      </c>
      <c r="K482" s="86">
        <v>25180</v>
      </c>
    </row>
    <row r="483" spans="1:11" ht="15.95" customHeight="1" x14ac:dyDescent="0.25">
      <c r="B483" s="86" t="s">
        <v>253</v>
      </c>
      <c r="C483" s="86">
        <v>3</v>
      </c>
      <c r="D483" s="86">
        <v>125620000</v>
      </c>
      <c r="E483" s="86">
        <v>199380503</v>
      </c>
      <c r="F483" s="86">
        <v>73760503</v>
      </c>
      <c r="G483" s="86">
        <v>46616</v>
      </c>
      <c r="H483" s="87">
        <v>0.13401789744232101</v>
      </c>
      <c r="I483" s="87">
        <v>2.1946911013654429</v>
      </c>
      <c r="J483" s="86" t="s">
        <v>298</v>
      </c>
      <c r="K483" s="86">
        <v>11553</v>
      </c>
    </row>
    <row r="484" spans="1:11" ht="15.95" customHeight="1" x14ac:dyDescent="0.25">
      <c r="B484" s="86" t="s">
        <v>253</v>
      </c>
      <c r="C484" s="86">
        <v>7</v>
      </c>
      <c r="D484" s="86">
        <v>66832000</v>
      </c>
      <c r="E484" s="86">
        <v>158819753</v>
      </c>
      <c r="F484" s="86">
        <v>91987753</v>
      </c>
      <c r="G484" s="86">
        <v>57071</v>
      </c>
      <c r="H484" s="87">
        <v>0.16681789744232101</v>
      </c>
      <c r="I484" s="87">
        <v>2.2451594335385909</v>
      </c>
      <c r="J484" s="86" t="s">
        <v>298</v>
      </c>
      <c r="K484" s="86">
        <v>8622</v>
      </c>
    </row>
    <row r="485" spans="1:11" ht="15.95" customHeight="1" x14ac:dyDescent="0.25">
      <c r="B485" s="86" t="s">
        <v>253</v>
      </c>
      <c r="C485" s="86">
        <v>13</v>
      </c>
      <c r="D485" s="86">
        <v>31954182</v>
      </c>
      <c r="E485" s="86">
        <v>41196012</v>
      </c>
      <c r="F485" s="86">
        <v>9241830</v>
      </c>
      <c r="G485" s="86">
        <v>6539</v>
      </c>
      <c r="H485" s="87">
        <v>-0.361382102557679</v>
      </c>
      <c r="I485" s="87">
        <v>1.556836994082712</v>
      </c>
      <c r="J485" s="86" t="s">
        <v>297</v>
      </c>
      <c r="K485" s="86">
        <v>2935</v>
      </c>
    </row>
    <row r="486" spans="1:11" ht="15.95" customHeight="1" x14ac:dyDescent="0.25">
      <c r="B486" s="86" t="s">
        <v>253</v>
      </c>
      <c r="C486" s="86">
        <v>13</v>
      </c>
      <c r="D486" s="86">
        <v>59877425</v>
      </c>
      <c r="E486" s="86">
        <v>66034425</v>
      </c>
      <c r="F486" s="86">
        <v>6157000</v>
      </c>
      <c r="G486" s="86">
        <v>3715</v>
      </c>
      <c r="H486" s="87">
        <v>-0.37508210255767899</v>
      </c>
      <c r="I486" s="87">
        <v>1.5421230619882138</v>
      </c>
      <c r="J486" s="86" t="s">
        <v>297</v>
      </c>
      <c r="K486" s="86">
        <v>1975</v>
      </c>
    </row>
    <row r="487" spans="1:11" ht="15.95" customHeight="1" x14ac:dyDescent="0.25">
      <c r="B487" s="86" t="s">
        <v>253</v>
      </c>
      <c r="C487" s="86">
        <v>13</v>
      </c>
      <c r="D487" s="86">
        <v>68023081</v>
      </c>
      <c r="E487" s="86">
        <v>72403000</v>
      </c>
      <c r="F487" s="86">
        <v>4379919</v>
      </c>
      <c r="G487" s="86">
        <v>3062</v>
      </c>
      <c r="H487" s="87">
        <v>-0.36998210255767899</v>
      </c>
      <c r="I487" s="87">
        <v>1.5475841920744615</v>
      </c>
      <c r="J487" s="86" t="s">
        <v>297</v>
      </c>
      <c r="K487" s="86">
        <v>1487</v>
      </c>
    </row>
    <row r="488" spans="1:11" ht="15.95" customHeight="1" x14ac:dyDescent="0.25">
      <c r="B488" s="86" t="s">
        <v>253</v>
      </c>
      <c r="C488" s="86">
        <v>16</v>
      </c>
      <c r="D488" s="86">
        <v>34060231</v>
      </c>
      <c r="E488" s="86">
        <v>88815024</v>
      </c>
      <c r="F488" s="86">
        <v>54754793</v>
      </c>
      <c r="G488" s="86">
        <v>33067</v>
      </c>
      <c r="H488" s="87">
        <v>-0.342682102557679</v>
      </c>
      <c r="I488" s="87">
        <v>1.5771478339040101</v>
      </c>
      <c r="J488" s="86" t="s">
        <v>297</v>
      </c>
      <c r="K488" s="86">
        <v>6471</v>
      </c>
    </row>
    <row r="489" spans="1:11" ht="15.95" customHeight="1" x14ac:dyDescent="0.25">
      <c r="B489" s="86" t="s">
        <v>253</v>
      </c>
      <c r="C489" s="86">
        <v>20</v>
      </c>
      <c r="D489" s="86">
        <v>9293</v>
      </c>
      <c r="E489" s="86">
        <v>28034000</v>
      </c>
      <c r="F489" s="86">
        <v>28024707</v>
      </c>
      <c r="G489" s="86">
        <v>20579</v>
      </c>
      <c r="H489" s="87">
        <v>-7.3782102557678794E-2</v>
      </c>
      <c r="I489" s="87">
        <v>1.9002877540333314</v>
      </c>
      <c r="J489" s="86" t="s">
        <v>297</v>
      </c>
      <c r="K489" s="86">
        <v>5195</v>
      </c>
    </row>
    <row r="491" spans="1:11" ht="15.95" customHeight="1" x14ac:dyDescent="0.25">
      <c r="A491" s="96" t="s">
        <v>254</v>
      </c>
      <c r="B491" s="86" t="s">
        <v>255</v>
      </c>
      <c r="C491" s="86">
        <v>1</v>
      </c>
      <c r="D491" s="86">
        <v>143843181</v>
      </c>
      <c r="E491" s="86">
        <v>247190999</v>
      </c>
      <c r="F491" s="86">
        <v>103347818</v>
      </c>
      <c r="G491" s="86">
        <v>70202</v>
      </c>
      <c r="H491" s="87">
        <v>0.12717795181834199</v>
      </c>
      <c r="I491" s="87">
        <v>2.1843105025886969</v>
      </c>
      <c r="J491" s="86" t="s">
        <v>298</v>
      </c>
      <c r="K491" s="86">
        <v>34478</v>
      </c>
    </row>
    <row r="492" spans="1:11" ht="15.95" customHeight="1" x14ac:dyDescent="0.25">
      <c r="B492" s="86" t="s">
        <v>255</v>
      </c>
      <c r="C492" s="86">
        <v>7</v>
      </c>
      <c r="D492" s="86">
        <v>99516558</v>
      </c>
      <c r="E492" s="86">
        <v>158819753</v>
      </c>
      <c r="F492" s="86">
        <v>59303195</v>
      </c>
      <c r="G492" s="86">
        <v>37606</v>
      </c>
      <c r="H492" s="87">
        <v>9.0077951818342397E-2</v>
      </c>
      <c r="I492" s="87">
        <v>2.1288553882904711</v>
      </c>
      <c r="J492" s="86" t="s">
        <v>298</v>
      </c>
      <c r="K492" s="86">
        <v>16215</v>
      </c>
    </row>
    <row r="493" spans="1:11" ht="15.95" customHeight="1" x14ac:dyDescent="0.25">
      <c r="B493" s="86" t="s">
        <v>255</v>
      </c>
      <c r="C493" s="86">
        <v>16</v>
      </c>
      <c r="D493" s="86">
        <v>73024600</v>
      </c>
      <c r="E493" s="86">
        <v>88815024</v>
      </c>
      <c r="F493" s="86">
        <v>15790424</v>
      </c>
      <c r="G493" s="86">
        <v>14365</v>
      </c>
      <c r="H493" s="87">
        <v>-0.14392204818165799</v>
      </c>
      <c r="I493" s="87">
        <v>1.8101107271768169</v>
      </c>
      <c r="J493" s="86" t="s">
        <v>297</v>
      </c>
      <c r="K493" s="86">
        <v>5382</v>
      </c>
    </row>
    <row r="495" spans="1:11" ht="15.95" customHeight="1" x14ac:dyDescent="0.25">
      <c r="A495" s="88" t="s">
        <v>256</v>
      </c>
      <c r="B495" s="86" t="s">
        <v>257</v>
      </c>
      <c r="C495" s="86">
        <v>1</v>
      </c>
      <c r="D495" s="86">
        <v>121137730</v>
      </c>
      <c r="E495" s="86">
        <v>247190999</v>
      </c>
      <c r="F495" s="86">
        <v>126053269</v>
      </c>
      <c r="G495" s="86">
        <v>70462</v>
      </c>
      <c r="H495" s="87">
        <v>0.27780435997577302</v>
      </c>
      <c r="I495" s="87">
        <v>2.424696809164915</v>
      </c>
      <c r="J495" s="86" t="s">
        <v>298</v>
      </c>
      <c r="K495" s="86">
        <v>22789</v>
      </c>
    </row>
    <row r="496" spans="1:11" ht="15.95" customHeight="1" x14ac:dyDescent="0.25">
      <c r="B496" s="86" t="s">
        <v>257</v>
      </c>
      <c r="C496" s="86">
        <v>2</v>
      </c>
      <c r="D496" s="86">
        <v>2772</v>
      </c>
      <c r="E496" s="86">
        <v>13256000</v>
      </c>
      <c r="F496" s="86">
        <v>13253228</v>
      </c>
      <c r="G496" s="86">
        <v>10390</v>
      </c>
      <c r="H496" s="87">
        <v>0.19210435997577299</v>
      </c>
      <c r="I496" s="87">
        <v>2.2848577670711521</v>
      </c>
      <c r="J496" s="86" t="s">
        <v>298</v>
      </c>
      <c r="K496" s="86">
        <v>3254</v>
      </c>
    </row>
    <row r="497" spans="1:11" ht="15.95" customHeight="1" x14ac:dyDescent="0.25">
      <c r="B497" s="86" t="s">
        <v>257</v>
      </c>
      <c r="C497" s="86">
        <v>2</v>
      </c>
      <c r="D497" s="86">
        <v>13264000</v>
      </c>
      <c r="E497" s="86">
        <v>18000675</v>
      </c>
      <c r="F497" s="86">
        <v>4736675</v>
      </c>
      <c r="G497" s="86">
        <v>3493</v>
      </c>
      <c r="H497" s="87">
        <v>0.46790435997577301</v>
      </c>
      <c r="I497" s="87">
        <v>2.7661978734579775</v>
      </c>
      <c r="J497" s="86" t="s">
        <v>298</v>
      </c>
      <c r="K497" s="86">
        <v>1010</v>
      </c>
    </row>
    <row r="498" spans="1:11" ht="15.95" customHeight="1" x14ac:dyDescent="0.25">
      <c r="B498" s="86" t="s">
        <v>257</v>
      </c>
      <c r="C498" s="86">
        <v>2</v>
      </c>
      <c r="D498" s="86">
        <v>18001037</v>
      </c>
      <c r="E498" s="86">
        <v>89334000</v>
      </c>
      <c r="F498" s="86">
        <v>71332963</v>
      </c>
      <c r="G498" s="86">
        <v>47876</v>
      </c>
      <c r="H498" s="87">
        <v>0.17610435997577301</v>
      </c>
      <c r="I498" s="87">
        <v>2.2596578797004461</v>
      </c>
      <c r="J498" s="86" t="s">
        <v>298</v>
      </c>
      <c r="K498" s="86">
        <v>23563</v>
      </c>
    </row>
    <row r="499" spans="1:11" ht="15.95" customHeight="1" x14ac:dyDescent="0.25">
      <c r="B499" s="86" t="s">
        <v>257</v>
      </c>
      <c r="C499" s="86">
        <v>6</v>
      </c>
      <c r="D499" s="86">
        <v>94649</v>
      </c>
      <c r="E499" s="86">
        <v>55536739</v>
      </c>
      <c r="F499" s="86">
        <v>55442090</v>
      </c>
      <c r="G499" s="86">
        <v>38805</v>
      </c>
      <c r="H499" s="87">
        <v>0.42190435997577302</v>
      </c>
      <c r="I499" s="87">
        <v>2.6793895752314145</v>
      </c>
      <c r="J499" s="86" t="s">
        <v>298</v>
      </c>
      <c r="K499" s="86">
        <v>9655</v>
      </c>
    </row>
    <row r="500" spans="1:11" ht="15.95" customHeight="1" x14ac:dyDescent="0.25">
      <c r="B500" s="86" t="s">
        <v>257</v>
      </c>
      <c r="C500" s="86">
        <v>6</v>
      </c>
      <c r="D500" s="86">
        <v>158616035</v>
      </c>
      <c r="E500" s="86">
        <v>170892918</v>
      </c>
      <c r="F500" s="86">
        <v>12276883</v>
      </c>
      <c r="G500" s="86">
        <v>9143</v>
      </c>
      <c r="H500" s="87">
        <v>-0.40579564002422702</v>
      </c>
      <c r="I500" s="87">
        <v>1.509639796179217</v>
      </c>
      <c r="J500" s="86" t="s">
        <v>297</v>
      </c>
      <c r="K500" s="86">
        <v>2767</v>
      </c>
    </row>
    <row r="501" spans="1:11" ht="15.95" customHeight="1" x14ac:dyDescent="0.25">
      <c r="B501" s="86" t="s">
        <v>257</v>
      </c>
      <c r="C501" s="86">
        <v>13</v>
      </c>
      <c r="D501" s="86">
        <v>27835419</v>
      </c>
      <c r="E501" s="86">
        <v>35317936</v>
      </c>
      <c r="F501" s="86">
        <v>7482517</v>
      </c>
      <c r="G501" s="86">
        <v>5583</v>
      </c>
      <c r="H501" s="87">
        <v>8.2004359975772906E-2</v>
      </c>
      <c r="I501" s="87">
        <v>2.1169751874617155</v>
      </c>
      <c r="J501" s="86" t="s">
        <v>298</v>
      </c>
      <c r="K501" s="86">
        <v>2420</v>
      </c>
    </row>
    <row r="502" spans="1:11" ht="15.95" customHeight="1" x14ac:dyDescent="0.25">
      <c r="B502" s="86" t="s">
        <v>257</v>
      </c>
      <c r="C502" s="86">
        <v>13</v>
      </c>
      <c r="D502" s="86">
        <v>35317961</v>
      </c>
      <c r="E502" s="86">
        <v>47605095</v>
      </c>
      <c r="F502" s="86">
        <v>12287134</v>
      </c>
      <c r="G502" s="86">
        <v>8750</v>
      </c>
      <c r="H502" s="87">
        <v>-0.27369564002422703</v>
      </c>
      <c r="I502" s="87">
        <v>1.6543957217496805</v>
      </c>
      <c r="J502" s="86" t="s">
        <v>297</v>
      </c>
      <c r="K502" s="86">
        <v>3875</v>
      </c>
    </row>
    <row r="503" spans="1:11" ht="15.95" customHeight="1" x14ac:dyDescent="0.25">
      <c r="B503" s="86" t="s">
        <v>257</v>
      </c>
      <c r="C503" s="86">
        <v>13</v>
      </c>
      <c r="D503" s="86">
        <v>48055478</v>
      </c>
      <c r="E503" s="86">
        <v>68530088</v>
      </c>
      <c r="F503" s="86">
        <v>20474610</v>
      </c>
      <c r="G503" s="86">
        <v>12311</v>
      </c>
      <c r="H503" s="87">
        <v>-0.37299564002422703</v>
      </c>
      <c r="I503" s="87">
        <v>1.5443549333791513</v>
      </c>
      <c r="J503" s="86" t="s">
        <v>297</v>
      </c>
      <c r="K503" s="86">
        <v>6671</v>
      </c>
    </row>
    <row r="504" spans="1:11" ht="15.95" customHeight="1" x14ac:dyDescent="0.25">
      <c r="B504" s="86" t="s">
        <v>257</v>
      </c>
      <c r="C504" s="86">
        <v>14</v>
      </c>
      <c r="D504" s="86">
        <v>54049942</v>
      </c>
      <c r="E504" s="86">
        <v>60723628</v>
      </c>
      <c r="F504" s="86">
        <v>6673686</v>
      </c>
      <c r="G504" s="86">
        <v>4435</v>
      </c>
      <c r="H504" s="87">
        <v>-0.38949564002422699</v>
      </c>
      <c r="I504" s="87">
        <v>1.5267928758881573</v>
      </c>
      <c r="J504" s="86" t="s">
        <v>297</v>
      </c>
      <c r="K504" s="86">
        <v>2129</v>
      </c>
    </row>
    <row r="505" spans="1:11" ht="15.95" customHeight="1" x14ac:dyDescent="0.25">
      <c r="B505" s="86" t="s">
        <v>257</v>
      </c>
      <c r="C505" s="86">
        <v>16</v>
      </c>
      <c r="D505" s="86">
        <v>45090000</v>
      </c>
      <c r="E505" s="86">
        <v>88815024</v>
      </c>
      <c r="F505" s="86">
        <v>43725024</v>
      </c>
      <c r="G505" s="86">
        <v>32588</v>
      </c>
      <c r="H505" s="87">
        <v>-0.25209564002422702</v>
      </c>
      <c r="I505" s="87">
        <v>1.6793516535885669</v>
      </c>
      <c r="J505" s="86" t="s">
        <v>297</v>
      </c>
      <c r="K505" s="86">
        <v>8372</v>
      </c>
    </row>
    <row r="507" spans="1:11" ht="15.95" customHeight="1" x14ac:dyDescent="0.25">
      <c r="A507" s="88" t="s">
        <v>258</v>
      </c>
      <c r="B507" s="86" t="s">
        <v>259</v>
      </c>
      <c r="C507" s="86">
        <v>1</v>
      </c>
      <c r="D507" s="86">
        <v>51586</v>
      </c>
      <c r="E507" s="86">
        <v>29282000</v>
      </c>
      <c r="F507" s="86">
        <v>29230414</v>
      </c>
      <c r="G507" s="86">
        <v>16263</v>
      </c>
      <c r="H507" s="87">
        <v>-0.26161090512854901</v>
      </c>
      <c r="I507" s="87">
        <v>1.6683119707408545</v>
      </c>
      <c r="J507" s="86" t="s">
        <v>297</v>
      </c>
      <c r="K507" s="86">
        <v>4046</v>
      </c>
    </row>
    <row r="508" spans="1:11" ht="15.95" customHeight="1" x14ac:dyDescent="0.25">
      <c r="B508" s="86" t="s">
        <v>259</v>
      </c>
      <c r="C508" s="86">
        <v>2</v>
      </c>
      <c r="D508" s="86">
        <v>2772</v>
      </c>
      <c r="E508" s="86">
        <v>23682776</v>
      </c>
      <c r="F508" s="86">
        <v>23680004</v>
      </c>
      <c r="G508" s="86">
        <v>18032</v>
      </c>
      <c r="H508" s="87">
        <v>0.19838909487145101</v>
      </c>
      <c r="I508" s="87">
        <v>2.2948328814571743</v>
      </c>
      <c r="J508" s="86" t="s">
        <v>298</v>
      </c>
      <c r="K508" s="86">
        <v>8218</v>
      </c>
    </row>
    <row r="509" spans="1:11" ht="15.95" customHeight="1" x14ac:dyDescent="0.25">
      <c r="B509" s="86" t="s">
        <v>259</v>
      </c>
      <c r="C509" s="86">
        <v>8</v>
      </c>
      <c r="D509" s="86">
        <v>47038426</v>
      </c>
      <c r="E509" s="86">
        <v>146268947</v>
      </c>
      <c r="F509" s="86">
        <v>99230521</v>
      </c>
      <c r="G509" s="86">
        <v>63511</v>
      </c>
      <c r="H509" s="87">
        <v>-0.33311090512854902</v>
      </c>
      <c r="I509" s="87">
        <v>1.5876458091594328</v>
      </c>
      <c r="J509" s="86" t="s">
        <v>297</v>
      </c>
      <c r="K509" s="86">
        <v>32983</v>
      </c>
    </row>
    <row r="510" spans="1:11" ht="15.95" customHeight="1" x14ac:dyDescent="0.25">
      <c r="B510" s="86" t="s">
        <v>259</v>
      </c>
      <c r="C510" s="86">
        <v>12</v>
      </c>
      <c r="D510" s="86">
        <v>20691</v>
      </c>
      <c r="E510" s="86">
        <v>34667152</v>
      </c>
      <c r="F510" s="86">
        <v>34646461</v>
      </c>
      <c r="G510" s="86">
        <v>24319</v>
      </c>
      <c r="H510" s="87">
        <v>-0.30831090512854897</v>
      </c>
      <c r="I510" s="87">
        <v>1.6151734429670221</v>
      </c>
      <c r="J510" s="86" t="s">
        <v>297</v>
      </c>
      <c r="K510" s="86">
        <v>11686</v>
      </c>
    </row>
    <row r="511" spans="1:11" ht="15.95" customHeight="1" x14ac:dyDescent="0.25">
      <c r="B511" s="86" t="s">
        <v>259</v>
      </c>
      <c r="C511" s="86">
        <v>13</v>
      </c>
      <c r="D511" s="86">
        <v>93838961</v>
      </c>
      <c r="E511" s="86">
        <v>114126487</v>
      </c>
      <c r="F511" s="86">
        <v>20287526</v>
      </c>
      <c r="G511" s="86">
        <v>14841</v>
      </c>
      <c r="H511" s="87">
        <v>0.16508909487145099</v>
      </c>
      <c r="I511" s="87">
        <v>2.2424706374813388</v>
      </c>
      <c r="J511" s="86" t="s">
        <v>298</v>
      </c>
      <c r="K511" s="86">
        <v>6238</v>
      </c>
    </row>
    <row r="512" spans="1:11" ht="15.95" customHeight="1" x14ac:dyDescent="0.25">
      <c r="B512" s="86" t="s">
        <v>259</v>
      </c>
      <c r="C512" s="86">
        <v>16</v>
      </c>
      <c r="D512" s="86">
        <v>34929921</v>
      </c>
      <c r="E512" s="86">
        <v>88815024</v>
      </c>
      <c r="F512" s="86">
        <v>53885103</v>
      </c>
      <c r="G512" s="86">
        <v>32652</v>
      </c>
      <c r="H512" s="87">
        <v>-0.30131090512854902</v>
      </c>
      <c r="I512" s="87">
        <v>1.623029356546881</v>
      </c>
      <c r="J512" s="86" t="s">
        <v>297</v>
      </c>
      <c r="K512" s="86">
        <v>4512</v>
      </c>
    </row>
    <row r="513" spans="1:11" ht="15.95" customHeight="1" x14ac:dyDescent="0.25">
      <c r="B513" s="86" t="s">
        <v>259</v>
      </c>
      <c r="C513" s="86">
        <v>17</v>
      </c>
      <c r="D513" s="86">
        <v>514</v>
      </c>
      <c r="E513" s="86">
        <v>22294526</v>
      </c>
      <c r="F513" s="86">
        <v>22294012</v>
      </c>
      <c r="G513" s="86">
        <v>13453</v>
      </c>
      <c r="H513" s="87">
        <v>-0.31691090512854903</v>
      </c>
      <c r="I513" s="87">
        <v>1.6055739279673393</v>
      </c>
      <c r="J513" s="86" t="s">
        <v>297</v>
      </c>
      <c r="K513" s="86">
        <v>5578</v>
      </c>
    </row>
    <row r="515" spans="1:11" ht="15.95" customHeight="1" x14ac:dyDescent="0.25">
      <c r="A515" s="88" t="s">
        <v>260</v>
      </c>
      <c r="B515" s="86" t="s">
        <v>261</v>
      </c>
      <c r="C515" s="86">
        <v>4</v>
      </c>
      <c r="D515" s="86">
        <v>2269</v>
      </c>
      <c r="E515" s="86">
        <v>9758767</v>
      </c>
      <c r="F515" s="86">
        <v>9756498</v>
      </c>
      <c r="G515" s="86">
        <v>5960</v>
      </c>
      <c r="H515" s="87">
        <v>0.17191513444112899</v>
      </c>
      <c r="I515" s="87">
        <v>2.2531059156664535</v>
      </c>
      <c r="J515" s="86" t="s">
        <v>298</v>
      </c>
      <c r="K515" s="86">
        <v>865</v>
      </c>
    </row>
    <row r="516" spans="1:11" ht="15.95" customHeight="1" x14ac:dyDescent="0.25">
      <c r="B516" s="86" t="s">
        <v>261</v>
      </c>
      <c r="C516" s="86">
        <v>7</v>
      </c>
      <c r="D516" s="86">
        <v>52899</v>
      </c>
      <c r="E516" s="86">
        <v>3311352</v>
      </c>
      <c r="F516" s="86">
        <v>3258453</v>
      </c>
      <c r="G516" s="86">
        <v>1422</v>
      </c>
      <c r="H516" s="87">
        <v>0.15831513444112899</v>
      </c>
      <c r="I516" s="87">
        <v>2.2319661299219664</v>
      </c>
      <c r="J516" s="86" t="s">
        <v>298</v>
      </c>
      <c r="K516" s="86">
        <v>642</v>
      </c>
    </row>
    <row r="517" spans="1:11" ht="15.95" customHeight="1" x14ac:dyDescent="0.25">
      <c r="B517" s="86" t="s">
        <v>261</v>
      </c>
      <c r="C517" s="86">
        <v>7</v>
      </c>
      <c r="D517" s="86">
        <v>3913483</v>
      </c>
      <c r="E517" s="86">
        <v>6957766</v>
      </c>
      <c r="F517" s="86">
        <v>3044283</v>
      </c>
      <c r="G517" s="86">
        <v>1623</v>
      </c>
      <c r="H517" s="87">
        <v>0.158015134441129</v>
      </c>
      <c r="I517" s="87">
        <v>2.2315020538655719</v>
      </c>
      <c r="J517" s="86" t="s">
        <v>298</v>
      </c>
      <c r="K517" s="86">
        <v>840</v>
      </c>
    </row>
    <row r="518" spans="1:11" ht="15.95" customHeight="1" x14ac:dyDescent="0.25">
      <c r="B518" s="86" t="s">
        <v>261</v>
      </c>
      <c r="C518" s="86">
        <v>7</v>
      </c>
      <c r="D518" s="86">
        <v>71853211</v>
      </c>
      <c r="E518" s="86">
        <v>76126690</v>
      </c>
      <c r="F518" s="86">
        <v>4273479</v>
      </c>
      <c r="G518" s="86">
        <v>1126</v>
      </c>
      <c r="H518" s="87">
        <v>0.184215134441129</v>
      </c>
      <c r="I518" s="87">
        <v>2.2723973638208537</v>
      </c>
      <c r="J518" s="86" t="s">
        <v>298</v>
      </c>
      <c r="K518" s="86">
        <v>790</v>
      </c>
    </row>
    <row r="519" spans="1:11" ht="15.95" customHeight="1" x14ac:dyDescent="0.25">
      <c r="B519" s="86" t="s">
        <v>261</v>
      </c>
      <c r="C519" s="86">
        <v>8</v>
      </c>
      <c r="D519" s="86">
        <v>140676213</v>
      </c>
      <c r="E519" s="86">
        <v>146099144</v>
      </c>
      <c r="F519" s="86">
        <v>5422931</v>
      </c>
      <c r="G519" s="86">
        <v>2626</v>
      </c>
      <c r="H519" s="87">
        <v>0.16691513444112899</v>
      </c>
      <c r="I519" s="87">
        <v>2.2453107613772714</v>
      </c>
      <c r="J519" s="86" t="s">
        <v>298</v>
      </c>
      <c r="K519" s="86">
        <v>1384</v>
      </c>
    </row>
    <row r="520" spans="1:11" ht="15.95" customHeight="1" x14ac:dyDescent="0.25">
      <c r="B520" s="86" t="s">
        <v>261</v>
      </c>
      <c r="C520" s="86">
        <v>9</v>
      </c>
      <c r="D520" s="86">
        <v>129127953</v>
      </c>
      <c r="E520" s="86">
        <v>140211203</v>
      </c>
      <c r="F520" s="86">
        <v>11083250</v>
      </c>
      <c r="G520" s="86">
        <v>6000</v>
      </c>
      <c r="H520" s="87">
        <v>0.182415134441129</v>
      </c>
      <c r="I520" s="87">
        <v>2.2695639412828514</v>
      </c>
      <c r="J520" s="86" t="s">
        <v>298</v>
      </c>
      <c r="K520" s="86">
        <v>3169</v>
      </c>
    </row>
    <row r="521" spans="1:11" ht="15.95" customHeight="1" x14ac:dyDescent="0.25">
      <c r="B521" s="86" t="s">
        <v>261</v>
      </c>
      <c r="C521" s="86">
        <v>16</v>
      </c>
      <c r="D521" s="86">
        <v>765</v>
      </c>
      <c r="E521" s="86">
        <v>5160902</v>
      </c>
      <c r="F521" s="86">
        <v>5160137</v>
      </c>
      <c r="G521" s="86">
        <v>2312</v>
      </c>
      <c r="H521" s="87">
        <v>0.19261513444112899</v>
      </c>
      <c r="I521" s="87">
        <v>2.285666845627222</v>
      </c>
      <c r="J521" s="86" t="s">
        <v>298</v>
      </c>
      <c r="K521" s="86">
        <v>1215</v>
      </c>
    </row>
    <row r="522" spans="1:11" ht="15.95" customHeight="1" x14ac:dyDescent="0.25">
      <c r="B522" s="86" t="s">
        <v>261</v>
      </c>
      <c r="C522" s="86">
        <v>17</v>
      </c>
      <c r="D522" s="86">
        <v>68764423</v>
      </c>
      <c r="E522" s="86">
        <v>78643088</v>
      </c>
      <c r="F522" s="86">
        <v>9878665</v>
      </c>
      <c r="G522" s="86">
        <v>5345</v>
      </c>
      <c r="H522" s="87">
        <v>0.18511513444112901</v>
      </c>
      <c r="I522" s="87">
        <v>2.2738154013270404</v>
      </c>
      <c r="J522" s="86" t="s">
        <v>298</v>
      </c>
      <c r="K522" s="86">
        <v>2723</v>
      </c>
    </row>
    <row r="523" spans="1:11" ht="15.95" customHeight="1" x14ac:dyDescent="0.25">
      <c r="B523" s="86" t="s">
        <v>261</v>
      </c>
      <c r="C523" s="86">
        <v>19</v>
      </c>
      <c r="D523" s="86">
        <v>41898</v>
      </c>
      <c r="E523" s="86">
        <v>19735080</v>
      </c>
      <c r="F523" s="86">
        <v>19693182</v>
      </c>
      <c r="G523" s="86">
        <v>8876</v>
      </c>
      <c r="H523" s="87">
        <v>0.22961513444112899</v>
      </c>
      <c r="I523" s="87">
        <v>2.3450442311352093</v>
      </c>
      <c r="J523" s="86" t="s">
        <v>298</v>
      </c>
      <c r="K523" s="86">
        <v>1811</v>
      </c>
    </row>
    <row r="525" spans="1:11" ht="15.95" customHeight="1" x14ac:dyDescent="0.25">
      <c r="A525" s="88" t="s">
        <v>262</v>
      </c>
      <c r="B525" s="86" t="s">
        <v>263</v>
      </c>
      <c r="C525" s="86">
        <v>1</v>
      </c>
      <c r="D525" s="86">
        <v>142693888</v>
      </c>
      <c r="E525" s="86">
        <v>247190999</v>
      </c>
      <c r="F525" s="86">
        <v>104497111</v>
      </c>
      <c r="G525" s="86">
        <v>70451</v>
      </c>
      <c r="H525" s="87">
        <v>0.14406849371635899</v>
      </c>
      <c r="I525" s="87">
        <v>2.2100338911784889</v>
      </c>
      <c r="J525" s="86" t="s">
        <v>298</v>
      </c>
      <c r="K525" s="86">
        <v>14386</v>
      </c>
    </row>
    <row r="526" spans="1:11" ht="15.95" customHeight="1" x14ac:dyDescent="0.25">
      <c r="B526" s="86" t="s">
        <v>263</v>
      </c>
      <c r="C526" s="86">
        <v>4</v>
      </c>
      <c r="D526" s="86">
        <v>2269</v>
      </c>
      <c r="E526" s="86">
        <v>37349289</v>
      </c>
      <c r="F526" s="86">
        <v>37347020</v>
      </c>
      <c r="G526" s="86">
        <v>25502</v>
      </c>
      <c r="H526" s="87">
        <v>-0.23423150628364101</v>
      </c>
      <c r="I526" s="87">
        <v>1.7002754585567086</v>
      </c>
      <c r="J526" s="86" t="s">
        <v>297</v>
      </c>
      <c r="K526" s="86">
        <v>11476</v>
      </c>
    </row>
    <row r="527" spans="1:11" ht="15.95" customHeight="1" x14ac:dyDescent="0.25">
      <c r="B527" s="86" t="s">
        <v>263</v>
      </c>
      <c r="C527" s="86">
        <v>6</v>
      </c>
      <c r="D527" s="86">
        <v>94649</v>
      </c>
      <c r="E527" s="86">
        <v>57116619</v>
      </c>
      <c r="F527" s="86">
        <v>57021970</v>
      </c>
      <c r="G527" s="86">
        <v>39719</v>
      </c>
      <c r="H527" s="87">
        <v>0.169668493716359</v>
      </c>
      <c r="I527" s="87">
        <v>2.2495999909455482</v>
      </c>
      <c r="J527" s="86" t="s">
        <v>298</v>
      </c>
      <c r="K527" s="86">
        <v>4323</v>
      </c>
    </row>
    <row r="528" spans="1:11" ht="15.95" customHeight="1" x14ac:dyDescent="0.25">
      <c r="B528" s="86" t="s">
        <v>263</v>
      </c>
      <c r="C528" s="86">
        <v>7</v>
      </c>
      <c r="D528" s="86">
        <v>76041741</v>
      </c>
      <c r="E528" s="86">
        <v>158819753</v>
      </c>
      <c r="F528" s="86">
        <v>82778012</v>
      </c>
      <c r="G528" s="86">
        <v>52695</v>
      </c>
      <c r="H528" s="87">
        <v>0.15016849371635899</v>
      </c>
      <c r="I528" s="87">
        <v>2.2193981346040661</v>
      </c>
      <c r="J528" s="86" t="s">
        <v>298</v>
      </c>
      <c r="K528" s="86">
        <v>19758</v>
      </c>
    </row>
    <row r="529" spans="1:11" ht="15.95" customHeight="1" x14ac:dyDescent="0.25">
      <c r="B529" s="86" t="s">
        <v>263</v>
      </c>
      <c r="C529" s="86">
        <v>11</v>
      </c>
      <c r="D529" s="86">
        <v>98427007</v>
      </c>
      <c r="E529" s="86">
        <v>132343434</v>
      </c>
      <c r="F529" s="86">
        <v>33916427</v>
      </c>
      <c r="G529" s="86">
        <v>24983</v>
      </c>
      <c r="H529" s="87">
        <v>-0.248131506283641</v>
      </c>
      <c r="I529" s="87">
        <v>1.6839724007312076</v>
      </c>
      <c r="J529" s="86" t="s">
        <v>297</v>
      </c>
      <c r="K529" s="86">
        <v>11818</v>
      </c>
    </row>
    <row r="530" spans="1:11" ht="15.95" customHeight="1" x14ac:dyDescent="0.25">
      <c r="B530" s="86" t="s">
        <v>263</v>
      </c>
      <c r="C530" s="86">
        <v>12</v>
      </c>
      <c r="D530" s="86">
        <v>20691</v>
      </c>
      <c r="E530" s="86">
        <v>31156312</v>
      </c>
      <c r="F530" s="86">
        <v>31135621</v>
      </c>
      <c r="G530" s="86">
        <v>22056</v>
      </c>
      <c r="H530" s="87">
        <v>-0.25053150628364101</v>
      </c>
      <c r="I530" s="87">
        <v>1.6811733518280454</v>
      </c>
      <c r="J530" s="86" t="s">
        <v>297</v>
      </c>
      <c r="K530" s="86">
        <v>10480</v>
      </c>
    </row>
    <row r="531" spans="1:11" ht="15.95" customHeight="1" x14ac:dyDescent="0.25">
      <c r="B531" s="86" t="s">
        <v>263</v>
      </c>
      <c r="C531" s="86">
        <v>16</v>
      </c>
      <c r="D531" s="86">
        <v>33860390</v>
      </c>
      <c r="E531" s="86">
        <v>88815024</v>
      </c>
      <c r="F531" s="86">
        <v>54954634</v>
      </c>
      <c r="G531" s="86">
        <v>33083</v>
      </c>
      <c r="H531" s="87">
        <v>-0.25403150628364102</v>
      </c>
      <c r="I531" s="87">
        <v>1.6770997431531582</v>
      </c>
      <c r="J531" s="86" t="s">
        <v>297</v>
      </c>
      <c r="K531" s="86">
        <v>8228</v>
      </c>
    </row>
    <row r="532" spans="1:11" ht="15.95" customHeight="1" x14ac:dyDescent="0.25">
      <c r="B532" s="86" t="s">
        <v>263</v>
      </c>
      <c r="C532" s="86">
        <v>19</v>
      </c>
      <c r="D532" s="86">
        <v>45051712</v>
      </c>
      <c r="E532" s="86">
        <v>63789654</v>
      </c>
      <c r="F532" s="86">
        <v>18737942</v>
      </c>
      <c r="G532" s="86">
        <v>10571</v>
      </c>
      <c r="H532" s="87">
        <v>-0.29243150628364101</v>
      </c>
      <c r="I532" s="87">
        <v>1.6330494683759771</v>
      </c>
      <c r="J532" s="86" t="s">
        <v>297</v>
      </c>
      <c r="K532" s="86">
        <v>4476</v>
      </c>
    </row>
    <row r="534" spans="1:11" ht="15.95" customHeight="1" x14ac:dyDescent="0.25">
      <c r="A534" s="88" t="s">
        <v>264</v>
      </c>
      <c r="B534" s="86" t="s">
        <v>265</v>
      </c>
      <c r="C534" s="86">
        <v>1</v>
      </c>
      <c r="D534" s="86">
        <v>143814893</v>
      </c>
      <c r="E534" s="86">
        <v>247190999</v>
      </c>
      <c r="F534" s="86">
        <v>103376106</v>
      </c>
      <c r="G534" s="86">
        <v>70215</v>
      </c>
      <c r="H534" s="87">
        <v>0.19691779365751699</v>
      </c>
      <c r="I534" s="87">
        <v>2.292493738932583</v>
      </c>
      <c r="J534" s="86" t="s">
        <v>298</v>
      </c>
      <c r="K534" s="86">
        <v>17412</v>
      </c>
    </row>
    <row r="535" spans="1:11" ht="15.95" customHeight="1" x14ac:dyDescent="0.25">
      <c r="B535" s="86" t="s">
        <v>265</v>
      </c>
      <c r="C535" s="86">
        <v>2</v>
      </c>
      <c r="D535" s="86">
        <v>12536560</v>
      </c>
      <c r="E535" s="86">
        <v>17505690</v>
      </c>
      <c r="F535" s="86">
        <v>4969130</v>
      </c>
      <c r="G535" s="86">
        <v>3631</v>
      </c>
      <c r="H535" s="87">
        <v>1.2513177936575199</v>
      </c>
      <c r="I535" s="87">
        <v>4.7611754508711979</v>
      </c>
      <c r="J535" s="86" t="s">
        <v>298</v>
      </c>
      <c r="K535" s="86">
        <v>679</v>
      </c>
    </row>
    <row r="536" spans="1:11" ht="15.95" customHeight="1" x14ac:dyDescent="0.25">
      <c r="B536" s="86" t="s">
        <v>265</v>
      </c>
      <c r="C536" s="86">
        <v>6</v>
      </c>
      <c r="D536" s="86">
        <v>95274</v>
      </c>
      <c r="E536" s="86">
        <v>58850579</v>
      </c>
      <c r="F536" s="86">
        <v>58755305</v>
      </c>
      <c r="G536" s="86">
        <v>40461</v>
      </c>
      <c r="H536" s="87">
        <v>0.51521779365751696</v>
      </c>
      <c r="I536" s="87">
        <v>2.8584197627054997</v>
      </c>
      <c r="J536" s="86" t="s">
        <v>298</v>
      </c>
      <c r="K536" s="86">
        <v>8664</v>
      </c>
    </row>
    <row r="537" spans="1:11" ht="15.95" customHeight="1" x14ac:dyDescent="0.25">
      <c r="B537" s="86" t="s">
        <v>265</v>
      </c>
      <c r="C537" s="86">
        <v>13</v>
      </c>
      <c r="D537" s="86">
        <v>79895903</v>
      </c>
      <c r="E537" s="86">
        <v>114126487</v>
      </c>
      <c r="F537" s="86">
        <v>34230584</v>
      </c>
      <c r="G537" s="86">
        <v>23797</v>
      </c>
      <c r="H537" s="87">
        <v>0.191317793657517</v>
      </c>
      <c r="I537" s="87">
        <v>2.2836123879165093</v>
      </c>
      <c r="J537" s="86" t="s">
        <v>298</v>
      </c>
      <c r="K537" s="86">
        <v>4688</v>
      </c>
    </row>
    <row r="538" spans="1:11" ht="15.95" customHeight="1" x14ac:dyDescent="0.25">
      <c r="B538" s="86" t="s">
        <v>265</v>
      </c>
      <c r="C538" s="86">
        <v>20</v>
      </c>
      <c r="D538" s="86">
        <v>29696116</v>
      </c>
      <c r="E538" s="86">
        <v>62426585</v>
      </c>
      <c r="F538" s="86">
        <v>32730469</v>
      </c>
      <c r="G538" s="86">
        <v>22740</v>
      </c>
      <c r="H538" s="87">
        <v>0.17981779365751699</v>
      </c>
      <c r="I538" s="87">
        <v>2.2654816316793638</v>
      </c>
      <c r="J538" s="86" t="s">
        <v>298</v>
      </c>
      <c r="K538" s="86">
        <v>4360</v>
      </c>
    </row>
    <row r="540" spans="1:11" ht="15.95" customHeight="1" x14ac:dyDescent="0.25">
      <c r="A540" s="88" t="s">
        <v>266</v>
      </c>
      <c r="B540" s="86" t="s">
        <v>267</v>
      </c>
      <c r="C540" s="86">
        <v>1</v>
      </c>
      <c r="D540" s="86">
        <v>142745495</v>
      </c>
      <c r="E540" s="86">
        <v>247190999</v>
      </c>
      <c r="F540" s="86">
        <v>104445504</v>
      </c>
      <c r="G540" s="86">
        <v>70428</v>
      </c>
      <c r="H540" s="87">
        <v>0.192214841413091</v>
      </c>
      <c r="I540" s="87">
        <v>2.2850327479430375</v>
      </c>
      <c r="J540" s="86" t="s">
        <v>298</v>
      </c>
      <c r="K540" s="86">
        <v>2990</v>
      </c>
    </row>
    <row r="541" spans="1:11" ht="15.95" customHeight="1" x14ac:dyDescent="0.25">
      <c r="B541" s="86" t="s">
        <v>267</v>
      </c>
      <c r="C541" s="86">
        <v>6</v>
      </c>
      <c r="D541" s="86">
        <v>94649</v>
      </c>
      <c r="E541" s="86">
        <v>25290334</v>
      </c>
      <c r="F541" s="86">
        <v>25195685</v>
      </c>
      <c r="G541" s="86">
        <v>19779</v>
      </c>
      <c r="H541" s="87">
        <v>0.17901484141309101</v>
      </c>
      <c r="I541" s="87">
        <v>2.264221096786184</v>
      </c>
      <c r="J541" s="86" t="s">
        <v>298</v>
      </c>
      <c r="K541" s="86">
        <v>8618</v>
      </c>
    </row>
    <row r="542" spans="1:11" ht="15.95" customHeight="1" x14ac:dyDescent="0.25">
      <c r="B542" s="86" t="s">
        <v>267</v>
      </c>
      <c r="C542" s="86">
        <v>13</v>
      </c>
      <c r="D542" s="86">
        <v>43501253</v>
      </c>
      <c r="E542" s="86">
        <v>50495220</v>
      </c>
      <c r="F542" s="86">
        <v>6993967</v>
      </c>
      <c r="G542" s="86">
        <v>4592</v>
      </c>
      <c r="H542" s="87">
        <v>-0.31148515858691</v>
      </c>
      <c r="I542" s="87">
        <v>1.6116236048979005</v>
      </c>
      <c r="J542" s="86" t="s">
        <v>297</v>
      </c>
      <c r="K542" s="86">
        <v>2279</v>
      </c>
    </row>
    <row r="543" spans="1:11" ht="15.95" customHeight="1" x14ac:dyDescent="0.25">
      <c r="B543" s="86" t="s">
        <v>267</v>
      </c>
      <c r="C543" s="86">
        <v>19</v>
      </c>
      <c r="D543" s="86">
        <v>41898</v>
      </c>
      <c r="E543" s="86">
        <v>10835157</v>
      </c>
      <c r="F543" s="86">
        <v>10793259</v>
      </c>
      <c r="G543" s="86">
        <v>4357</v>
      </c>
      <c r="H543" s="87">
        <v>-0.225585158586909</v>
      </c>
      <c r="I543" s="87">
        <v>1.7104961316637046</v>
      </c>
      <c r="J543" s="86" t="s">
        <v>297</v>
      </c>
      <c r="K543" s="86">
        <v>2498</v>
      </c>
    </row>
    <row r="545" spans="1:11" ht="15.95" customHeight="1" x14ac:dyDescent="0.25">
      <c r="A545" s="88" t="s">
        <v>268</v>
      </c>
      <c r="B545" s="86" t="s">
        <v>269</v>
      </c>
      <c r="C545" s="86">
        <v>6</v>
      </c>
      <c r="D545" s="86">
        <v>94649</v>
      </c>
      <c r="E545" s="86">
        <v>58817697</v>
      </c>
      <c r="F545" s="86">
        <v>58723048</v>
      </c>
      <c r="G545" s="86">
        <v>40443</v>
      </c>
      <c r="H545" s="87">
        <v>0.33876321457781999</v>
      </c>
      <c r="I545" s="87">
        <v>2.5293439166358338</v>
      </c>
      <c r="J545" s="86" t="s">
        <v>298</v>
      </c>
      <c r="K545" s="86">
        <v>9993</v>
      </c>
    </row>
    <row r="546" spans="1:11" ht="15.95" customHeight="1" x14ac:dyDescent="0.25">
      <c r="B546" s="86" t="s">
        <v>269</v>
      </c>
      <c r="C546" s="86">
        <v>16</v>
      </c>
      <c r="D546" s="86">
        <v>35140715</v>
      </c>
      <c r="E546" s="86">
        <v>88815024</v>
      </c>
      <c r="F546" s="86">
        <v>53674309</v>
      </c>
      <c r="G546" s="86">
        <v>32605</v>
      </c>
      <c r="H546" s="87">
        <v>-0.23613678542218</v>
      </c>
      <c r="I546" s="87">
        <v>1.6980314907699079</v>
      </c>
      <c r="J546" s="86" t="s">
        <v>297</v>
      </c>
      <c r="K546" s="86">
        <v>7517</v>
      </c>
    </row>
    <row r="547" spans="1:11" ht="15.95" customHeight="1" x14ac:dyDescent="0.25">
      <c r="B547" s="86" t="s">
        <v>269</v>
      </c>
      <c r="C547" s="86">
        <v>20</v>
      </c>
      <c r="D547" s="86">
        <v>29779000</v>
      </c>
      <c r="E547" s="86">
        <v>62426585</v>
      </c>
      <c r="F547" s="86">
        <v>32647585</v>
      </c>
      <c r="G547" s="86">
        <v>22694</v>
      </c>
      <c r="H547" s="87">
        <v>0.15546321457782</v>
      </c>
      <c r="I547" s="87">
        <v>2.2275583369006537</v>
      </c>
      <c r="J547" s="86" t="s">
        <v>298</v>
      </c>
      <c r="K547" s="86">
        <v>10719</v>
      </c>
    </row>
    <row r="549" spans="1:11" ht="15.95" customHeight="1" x14ac:dyDescent="0.25">
      <c r="A549" s="88" t="s">
        <v>270</v>
      </c>
      <c r="B549" s="86" t="s">
        <v>271</v>
      </c>
      <c r="C549" s="86">
        <v>1</v>
      </c>
      <c r="D549" s="86">
        <v>143647792</v>
      </c>
      <c r="E549" s="86">
        <v>247190999</v>
      </c>
      <c r="F549" s="86">
        <v>103543207</v>
      </c>
      <c r="G549" s="86">
        <v>70308</v>
      </c>
      <c r="H549" s="87">
        <v>0.16158159596694799</v>
      </c>
      <c r="I549" s="87">
        <v>2.237025335794367</v>
      </c>
      <c r="J549" s="86" t="s">
        <v>298</v>
      </c>
      <c r="K549" s="86">
        <v>34544</v>
      </c>
    </row>
    <row r="550" spans="1:11" ht="15.95" customHeight="1" x14ac:dyDescent="0.25">
      <c r="B550" s="86" t="s">
        <v>271</v>
      </c>
      <c r="C550" s="86">
        <v>6</v>
      </c>
      <c r="D550" s="86">
        <v>94649</v>
      </c>
      <c r="E550" s="86">
        <v>56444997</v>
      </c>
      <c r="F550" s="86">
        <v>56350348</v>
      </c>
      <c r="G550" s="86">
        <v>39397</v>
      </c>
      <c r="H550" s="87">
        <v>0.15358159596694801</v>
      </c>
      <c r="I550" s="87">
        <v>2.2246549630136783</v>
      </c>
      <c r="J550" s="86" t="s">
        <v>298</v>
      </c>
      <c r="K550" s="86">
        <v>17600</v>
      </c>
    </row>
    <row r="551" spans="1:11" ht="15.95" customHeight="1" x14ac:dyDescent="0.25">
      <c r="B551" s="86" t="s">
        <v>271</v>
      </c>
      <c r="C551" s="86">
        <v>16</v>
      </c>
      <c r="D551" s="86">
        <v>54716000</v>
      </c>
      <c r="E551" s="86">
        <v>88815024</v>
      </c>
      <c r="F551" s="86">
        <v>34099024</v>
      </c>
      <c r="G551" s="86">
        <v>25693</v>
      </c>
      <c r="H551" s="87">
        <v>-0.271518404033052</v>
      </c>
      <c r="I551" s="87">
        <v>1.6568943296690717</v>
      </c>
      <c r="J551" s="86" t="s">
        <v>297</v>
      </c>
      <c r="K551" s="86">
        <v>11460</v>
      </c>
    </row>
    <row r="553" spans="1:11" ht="15.95" customHeight="1" x14ac:dyDescent="0.25">
      <c r="A553" s="88" t="s">
        <v>272</v>
      </c>
      <c r="B553" s="86" t="s">
        <v>273</v>
      </c>
      <c r="C553" s="86">
        <v>1</v>
      </c>
      <c r="D553" s="86">
        <v>25509026</v>
      </c>
      <c r="E553" s="86">
        <v>28919697</v>
      </c>
      <c r="F553" s="86">
        <v>3410671</v>
      </c>
      <c r="H553" s="87">
        <v>-0.20924214933836299</v>
      </c>
      <c r="I553" s="87">
        <v>1.7299829875786272</v>
      </c>
      <c r="J553" s="86" t="s">
        <v>297</v>
      </c>
    </row>
    <row r="554" spans="1:11" ht="15.95" customHeight="1" x14ac:dyDescent="0.25">
      <c r="B554" s="86" t="s">
        <v>273</v>
      </c>
      <c r="C554" s="86">
        <v>1</v>
      </c>
      <c r="D554" s="86">
        <v>143271947</v>
      </c>
      <c r="E554" s="86">
        <v>247190999</v>
      </c>
      <c r="F554" s="86">
        <v>103919052</v>
      </c>
      <c r="G554" s="86">
        <v>70386</v>
      </c>
      <c r="H554" s="87">
        <v>0.30885785066163701</v>
      </c>
      <c r="I554" s="87">
        <v>2.4774532790465322</v>
      </c>
      <c r="J554" s="86" t="s">
        <v>298</v>
      </c>
      <c r="K554" s="86">
        <v>15869</v>
      </c>
    </row>
    <row r="555" spans="1:11" ht="15.95" customHeight="1" x14ac:dyDescent="0.25">
      <c r="B555" s="86" t="s">
        <v>273</v>
      </c>
      <c r="C555" s="86">
        <v>2</v>
      </c>
      <c r="D555" s="86">
        <v>2772</v>
      </c>
      <c r="E555" s="86">
        <v>89885600</v>
      </c>
      <c r="F555" s="86">
        <v>89882828</v>
      </c>
      <c r="G555" s="86">
        <v>61725</v>
      </c>
      <c r="H555" s="87">
        <v>0.20735785066163701</v>
      </c>
      <c r="I555" s="87">
        <v>2.3091435313020972</v>
      </c>
      <c r="J555" s="86" t="s">
        <v>298</v>
      </c>
      <c r="K555" s="86">
        <v>29893</v>
      </c>
    </row>
    <row r="556" spans="1:11" ht="15.95" customHeight="1" x14ac:dyDescent="0.25">
      <c r="B556" s="86" t="s">
        <v>273</v>
      </c>
      <c r="C556" s="86">
        <v>3</v>
      </c>
      <c r="D556" s="86">
        <v>35333</v>
      </c>
      <c r="E556" s="86">
        <v>35955550</v>
      </c>
      <c r="F556" s="86">
        <v>35920217</v>
      </c>
      <c r="G556" s="86">
        <v>26897</v>
      </c>
      <c r="H556" s="87">
        <v>0.203657850661637</v>
      </c>
      <c r="I556" s="87">
        <v>2.3032289864821287</v>
      </c>
      <c r="J556" s="86" t="s">
        <v>298</v>
      </c>
      <c r="K556" s="86">
        <v>6601</v>
      </c>
    </row>
    <row r="557" spans="1:11" ht="15.95" customHeight="1" x14ac:dyDescent="0.25">
      <c r="B557" s="86" t="s">
        <v>273</v>
      </c>
      <c r="C557" s="86">
        <v>12</v>
      </c>
      <c r="D557" s="86">
        <v>20691</v>
      </c>
      <c r="E557" s="86">
        <v>15711675</v>
      </c>
      <c r="F557" s="86">
        <v>15690984</v>
      </c>
      <c r="G557" s="86">
        <v>10936</v>
      </c>
      <c r="H557" s="87">
        <v>-0.37364214933836298</v>
      </c>
      <c r="I557" s="87">
        <v>1.5436630226562322</v>
      </c>
      <c r="J557" s="86" t="s">
        <v>297</v>
      </c>
      <c r="K557" s="86">
        <v>5098</v>
      </c>
    </row>
    <row r="559" spans="1:11" ht="15.95" customHeight="1" x14ac:dyDescent="0.25">
      <c r="A559" s="88" t="s">
        <v>274</v>
      </c>
      <c r="B559" s="86" t="s">
        <v>275</v>
      </c>
      <c r="C559" s="86">
        <v>1</v>
      </c>
      <c r="D559" s="86">
        <v>142215052</v>
      </c>
      <c r="E559" s="86">
        <v>173356717</v>
      </c>
      <c r="F559" s="86">
        <v>31141665</v>
      </c>
      <c r="G559" s="86">
        <v>18686</v>
      </c>
      <c r="H559" s="87">
        <v>0.49214819754479</v>
      </c>
      <c r="I559" s="87">
        <v>2.8130753517095344</v>
      </c>
      <c r="J559" s="86" t="s">
        <v>298</v>
      </c>
      <c r="K559" s="86">
        <v>3815</v>
      </c>
    </row>
    <row r="560" spans="1:11" ht="15.95" customHeight="1" x14ac:dyDescent="0.25">
      <c r="B560" s="86" t="s">
        <v>275</v>
      </c>
      <c r="C560" s="86">
        <v>1</v>
      </c>
      <c r="D560" s="86">
        <v>174870779</v>
      </c>
      <c r="E560" s="86">
        <v>183069505</v>
      </c>
      <c r="F560" s="86">
        <v>8198726</v>
      </c>
      <c r="G560" s="86">
        <v>5789</v>
      </c>
      <c r="H560" s="87">
        <v>0.30724819754478999</v>
      </c>
      <c r="I560" s="87">
        <v>2.4746906601721324</v>
      </c>
      <c r="J560" s="86" t="s">
        <v>298</v>
      </c>
      <c r="K560" s="86">
        <v>2036</v>
      </c>
    </row>
    <row r="561" spans="1:11" ht="15.95" customHeight="1" x14ac:dyDescent="0.25">
      <c r="B561" s="86" t="s">
        <v>275</v>
      </c>
      <c r="C561" s="86">
        <v>1</v>
      </c>
      <c r="D561" s="86">
        <v>198274055</v>
      </c>
      <c r="E561" s="86">
        <v>213627693</v>
      </c>
      <c r="F561" s="86">
        <v>15353638</v>
      </c>
      <c r="G561" s="86">
        <v>10902</v>
      </c>
      <c r="H561" s="87">
        <v>0.39984819754479001</v>
      </c>
      <c r="I561" s="87">
        <v>2.6387381550992415</v>
      </c>
      <c r="J561" s="86" t="s">
        <v>298</v>
      </c>
      <c r="K561" s="86">
        <v>2458</v>
      </c>
    </row>
    <row r="562" spans="1:11" ht="15.95" customHeight="1" x14ac:dyDescent="0.25">
      <c r="B562" s="86" t="s">
        <v>275</v>
      </c>
      <c r="C562" s="86">
        <v>1</v>
      </c>
      <c r="D562" s="86">
        <v>213628171</v>
      </c>
      <c r="E562" s="86">
        <v>216873987</v>
      </c>
      <c r="F562" s="86">
        <v>3245816</v>
      </c>
      <c r="G562" s="86">
        <v>2392</v>
      </c>
      <c r="H562" s="87">
        <v>0.19084819754478999</v>
      </c>
      <c r="I562" s="87">
        <v>2.282869194822895</v>
      </c>
      <c r="J562" s="86" t="s">
        <v>298</v>
      </c>
      <c r="K562" s="86">
        <v>1075</v>
      </c>
    </row>
    <row r="563" spans="1:11" ht="15.95" customHeight="1" x14ac:dyDescent="0.25">
      <c r="B563" s="86" t="s">
        <v>275</v>
      </c>
      <c r="C563" s="86">
        <v>1</v>
      </c>
      <c r="D563" s="86">
        <v>219812661</v>
      </c>
      <c r="E563" s="86">
        <v>230431287</v>
      </c>
      <c r="F563" s="86">
        <v>10618626</v>
      </c>
      <c r="G563" s="86">
        <v>7016</v>
      </c>
      <c r="H563" s="87">
        <v>0.18234819754479001</v>
      </c>
      <c r="I563" s="87">
        <v>2.2694586424929115</v>
      </c>
      <c r="J563" s="86" t="s">
        <v>298</v>
      </c>
      <c r="K563" s="86">
        <v>3384</v>
      </c>
    </row>
    <row r="564" spans="1:11" ht="15.95" customHeight="1" x14ac:dyDescent="0.25">
      <c r="B564" s="86" t="s">
        <v>275</v>
      </c>
      <c r="C564" s="86">
        <v>1</v>
      </c>
      <c r="D564" s="86">
        <v>230438155</v>
      </c>
      <c r="E564" s="86">
        <v>236349125</v>
      </c>
      <c r="F564" s="86">
        <v>5910970</v>
      </c>
      <c r="G564" s="86">
        <v>4650</v>
      </c>
      <c r="H564" s="87">
        <v>0.31294819754478997</v>
      </c>
      <c r="I564" s="87">
        <v>2.4844873521611985</v>
      </c>
      <c r="J564" s="86" t="s">
        <v>298</v>
      </c>
      <c r="K564" s="86">
        <v>1802</v>
      </c>
    </row>
    <row r="565" spans="1:11" ht="15.95" customHeight="1" x14ac:dyDescent="0.25">
      <c r="B565" s="86" t="s">
        <v>275</v>
      </c>
      <c r="C565" s="86">
        <v>1</v>
      </c>
      <c r="D565" s="86">
        <v>236822419</v>
      </c>
      <c r="E565" s="86">
        <v>240454888</v>
      </c>
      <c r="F565" s="86">
        <v>3632469</v>
      </c>
      <c r="G565" s="86">
        <v>2922</v>
      </c>
      <c r="H565" s="87">
        <v>0.30964819754479</v>
      </c>
      <c r="I565" s="87">
        <v>2.4788108659620285</v>
      </c>
      <c r="J565" s="86" t="s">
        <v>298</v>
      </c>
      <c r="K565" s="86">
        <v>520</v>
      </c>
    </row>
    <row r="566" spans="1:11" ht="15.95" customHeight="1" x14ac:dyDescent="0.25">
      <c r="B566" s="86" t="s">
        <v>275</v>
      </c>
      <c r="C566" s="86">
        <v>1</v>
      </c>
      <c r="D566" s="86">
        <v>242932040</v>
      </c>
      <c r="E566" s="86">
        <v>247190999</v>
      </c>
      <c r="F566" s="86">
        <v>4258959</v>
      </c>
      <c r="G566" s="86">
        <v>2802</v>
      </c>
      <c r="H566" s="87">
        <v>0.16894819754479001</v>
      </c>
      <c r="I566" s="87">
        <v>2.2484771106567218</v>
      </c>
      <c r="J566" s="86" t="s">
        <v>298</v>
      </c>
      <c r="K566" s="86">
        <v>1443</v>
      </c>
    </row>
    <row r="567" spans="1:11" ht="15.95" customHeight="1" x14ac:dyDescent="0.25">
      <c r="B567" s="86" t="s">
        <v>275</v>
      </c>
      <c r="C567" s="86">
        <v>2</v>
      </c>
      <c r="D567" s="86">
        <v>2772</v>
      </c>
      <c r="E567" s="86">
        <v>33491751</v>
      </c>
      <c r="F567" s="86">
        <v>33488979</v>
      </c>
      <c r="G567" s="86">
        <v>23845</v>
      </c>
      <c r="H567" s="87">
        <v>0.13134819754478999</v>
      </c>
      <c r="I567" s="87">
        <v>2.1906335919086288</v>
      </c>
      <c r="J567" s="86" t="s">
        <v>298</v>
      </c>
      <c r="K567" s="86">
        <v>11307</v>
      </c>
    </row>
    <row r="568" spans="1:11" ht="15.95" customHeight="1" x14ac:dyDescent="0.25">
      <c r="B568" s="86" t="s">
        <v>275</v>
      </c>
      <c r="C568" s="86">
        <v>6</v>
      </c>
      <c r="D568" s="86">
        <v>94649</v>
      </c>
      <c r="E568" s="86">
        <v>62021568</v>
      </c>
      <c r="F568" s="86">
        <v>61926919</v>
      </c>
      <c r="G568" s="86">
        <v>40475</v>
      </c>
      <c r="H568" s="87">
        <v>0.31724819754479</v>
      </c>
      <c r="I568" s="87">
        <v>2.4919034949338541</v>
      </c>
      <c r="J568" s="86" t="s">
        <v>298</v>
      </c>
      <c r="K568" s="86">
        <v>8564</v>
      </c>
    </row>
    <row r="569" spans="1:11" ht="15.95" customHeight="1" x14ac:dyDescent="0.25">
      <c r="B569" s="86" t="s">
        <v>275</v>
      </c>
      <c r="C569" s="86">
        <v>9</v>
      </c>
      <c r="D569" s="86">
        <v>128422000</v>
      </c>
      <c r="E569" s="86">
        <v>140211203</v>
      </c>
      <c r="F569" s="86">
        <v>11789203</v>
      </c>
      <c r="G569" s="86">
        <v>6934</v>
      </c>
      <c r="H569" s="87">
        <v>0.13304819754479</v>
      </c>
      <c r="I569" s="87">
        <v>2.1932164469100131</v>
      </c>
      <c r="J569" s="86" t="s">
        <v>298</v>
      </c>
      <c r="K569" s="86">
        <v>3642</v>
      </c>
    </row>
    <row r="570" spans="1:11" ht="15.95" customHeight="1" x14ac:dyDescent="0.25">
      <c r="B570" s="86" t="s">
        <v>275</v>
      </c>
      <c r="C570" s="86">
        <v>11</v>
      </c>
      <c r="D570" s="86">
        <v>78152000</v>
      </c>
      <c r="E570" s="86">
        <v>134449982</v>
      </c>
      <c r="F570" s="86">
        <v>56297982</v>
      </c>
      <c r="G570" s="86">
        <v>41345</v>
      </c>
      <c r="H570" s="87">
        <v>-0.31165180245521001</v>
      </c>
      <c r="I570" s="87">
        <v>1.6114374590570801</v>
      </c>
      <c r="J570" s="86" t="s">
        <v>297</v>
      </c>
      <c r="K570" s="86">
        <v>19635</v>
      </c>
    </row>
    <row r="571" spans="1:11" ht="15.95" customHeight="1" x14ac:dyDescent="0.25">
      <c r="B571" s="86" t="s">
        <v>275</v>
      </c>
      <c r="C571" s="86">
        <v>15</v>
      </c>
      <c r="D571" s="86">
        <v>75606000</v>
      </c>
      <c r="E571" s="86">
        <v>100286551</v>
      </c>
      <c r="F571" s="86">
        <v>24680551</v>
      </c>
      <c r="G571" s="86">
        <v>17758</v>
      </c>
      <c r="H571" s="87">
        <v>0.13464819754478999</v>
      </c>
      <c r="I571" s="87">
        <v>2.1956501510671598</v>
      </c>
      <c r="J571" s="86" t="s">
        <v>298</v>
      </c>
      <c r="K571" s="86">
        <v>8405</v>
      </c>
    </row>
    <row r="572" spans="1:11" ht="15.95" customHeight="1" x14ac:dyDescent="0.25">
      <c r="B572" s="86" t="s">
        <v>275</v>
      </c>
      <c r="C572" s="86">
        <v>16</v>
      </c>
      <c r="D572" s="86">
        <v>51582368</v>
      </c>
      <c r="E572" s="86">
        <v>88815024</v>
      </c>
      <c r="F572" s="86">
        <v>37232656</v>
      </c>
      <c r="G572" s="86">
        <v>28304</v>
      </c>
      <c r="H572" s="87">
        <v>-0.25155180245521003</v>
      </c>
      <c r="I572" s="87">
        <v>1.6799848204423142</v>
      </c>
      <c r="J572" s="86" t="s">
        <v>297</v>
      </c>
      <c r="K572" s="86">
        <v>6427</v>
      </c>
    </row>
    <row r="573" spans="1:11" ht="15.95" customHeight="1" x14ac:dyDescent="0.25">
      <c r="A573" s="95"/>
      <c r="B573" s="93" t="s">
        <v>275</v>
      </c>
      <c r="C573" s="93">
        <v>22</v>
      </c>
      <c r="D573" s="93">
        <v>23232606</v>
      </c>
      <c r="E573" s="93">
        <v>49581309</v>
      </c>
      <c r="F573" s="93">
        <v>26348703</v>
      </c>
      <c r="G573" s="93">
        <v>19309</v>
      </c>
      <c r="H573" s="94">
        <v>0.12004819754479</v>
      </c>
      <c r="I573" s="94">
        <v>2.1735423375248257</v>
      </c>
      <c r="J573" s="93" t="s">
        <v>298</v>
      </c>
      <c r="K573" s="93">
        <v>9490</v>
      </c>
    </row>
    <row r="575" spans="1:11" ht="15.95" customHeight="1" x14ac:dyDescent="0.25">
      <c r="A575" s="36" t="s">
        <v>294</v>
      </c>
      <c r="B575" s="36"/>
      <c r="C575" s="92"/>
      <c r="D575" s="36"/>
      <c r="E575" s="36"/>
      <c r="F575" s="36"/>
      <c r="G575" s="36"/>
      <c r="H575" s="91"/>
      <c r="I575" s="90"/>
      <c r="J575" s="11"/>
      <c r="K575" s="36"/>
    </row>
    <row r="576" spans="1:11" ht="15.95" customHeight="1" x14ac:dyDescent="0.25">
      <c r="A576" s="36" t="s">
        <v>293</v>
      </c>
      <c r="B576" s="36"/>
      <c r="C576" s="92"/>
      <c r="D576" s="36"/>
      <c r="E576" s="36"/>
      <c r="F576" s="36"/>
      <c r="G576" s="36"/>
      <c r="H576" s="91"/>
      <c r="I576" s="90"/>
      <c r="J576" s="11"/>
      <c r="K576" s="36"/>
    </row>
    <row r="577" spans="1:11" ht="15.95" customHeight="1" x14ac:dyDescent="0.25">
      <c r="A577" s="36"/>
      <c r="B577" s="36"/>
      <c r="C577" s="92"/>
      <c r="D577" s="36"/>
      <c r="E577" s="36"/>
      <c r="F577" s="36"/>
      <c r="G577" s="36"/>
      <c r="H577" s="91"/>
      <c r="I577" s="90"/>
      <c r="J577" s="11"/>
      <c r="K577" s="36"/>
    </row>
    <row r="578" spans="1:11" ht="15.95" customHeight="1" x14ac:dyDescent="0.25">
      <c r="K578" s="89"/>
    </row>
    <row r="579" spans="1:11" ht="15.95" customHeight="1" x14ac:dyDescent="0.25">
      <c r="K579" s="89"/>
    </row>
    <row r="580" spans="1:11" ht="15.95" customHeight="1" x14ac:dyDescent="0.25">
      <c r="K580" s="89"/>
    </row>
    <row r="581" spans="1:11" ht="15.95" customHeight="1" x14ac:dyDescent="0.25">
      <c r="K581" s="89"/>
    </row>
  </sheetData>
  <conditionalFormatting sqref="G311">
    <cfRule type="cellIs" dxfId="0" priority="1" stopIfTrue="1" operator="lessThan">
      <formula>3000</formula>
    </cfRule>
  </conditionalFormatting>
  <pageMargins left="0.75" right="0.75" top="1" bottom="1" header="0.5" footer="0.5"/>
  <pageSetup scale="60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9" sqref="C19"/>
    </sheetView>
  </sheetViews>
  <sheetFormatPr defaultColWidth="10.875" defaultRowHeight="15" x14ac:dyDescent="0.2"/>
  <cols>
    <col min="1" max="1" width="16.125" style="73" customWidth="1"/>
    <col min="2" max="2" width="16.375" style="73" customWidth="1"/>
    <col min="3" max="3" width="45.625" style="73" customWidth="1"/>
    <col min="4" max="4" width="26.375" style="73" customWidth="1"/>
    <col min="5" max="5" width="15" style="73" customWidth="1"/>
    <col min="6" max="6" width="10.875" style="73"/>
    <col min="7" max="7" width="14.375" style="73" customWidth="1"/>
    <col min="8" max="8" width="13.5" style="73" customWidth="1"/>
    <col min="9" max="9" width="24.625" style="73" customWidth="1"/>
    <col min="10" max="10" width="24.5" style="73" customWidth="1"/>
    <col min="11" max="11" width="25.375" style="73" customWidth="1"/>
    <col min="12" max="12" width="15.5" style="73" customWidth="1"/>
    <col min="13" max="16384" width="10.875" style="73"/>
  </cols>
  <sheetData>
    <row r="1" spans="1:13" s="111" customFormat="1" ht="18" customHeight="1" x14ac:dyDescent="0.25">
      <c r="A1" s="111" t="s">
        <v>406</v>
      </c>
    </row>
    <row r="3" spans="1:13" s="110" customFormat="1" ht="31.5" x14ac:dyDescent="0.25">
      <c r="A3" s="110" t="s">
        <v>405</v>
      </c>
      <c r="B3" s="110" t="s">
        <v>404</v>
      </c>
      <c r="C3" s="110" t="s">
        <v>403</v>
      </c>
      <c r="D3" s="110" t="s">
        <v>402</v>
      </c>
      <c r="E3" s="110" t="s">
        <v>401</v>
      </c>
      <c r="F3" s="110" t="s">
        <v>400</v>
      </c>
      <c r="G3" s="110" t="s">
        <v>399</v>
      </c>
      <c r="H3" s="110" t="s">
        <v>398</v>
      </c>
      <c r="I3" s="110" t="s">
        <v>397</v>
      </c>
      <c r="J3" s="110" t="s">
        <v>396</v>
      </c>
      <c r="K3" s="110" t="s">
        <v>395</v>
      </c>
      <c r="L3" s="110" t="s">
        <v>394</v>
      </c>
      <c r="M3" s="110" t="s">
        <v>393</v>
      </c>
    </row>
    <row r="4" spans="1:13" s="108" customFormat="1" ht="21.95" customHeight="1" x14ac:dyDescent="0.2">
      <c r="A4" s="108" t="s">
        <v>392</v>
      </c>
      <c r="B4" s="108" t="s">
        <v>391</v>
      </c>
      <c r="C4" s="108" t="s">
        <v>390</v>
      </c>
      <c r="D4" s="108" t="s">
        <v>389</v>
      </c>
      <c r="E4" s="108" t="s">
        <v>373</v>
      </c>
      <c r="F4" s="108" t="s">
        <v>388</v>
      </c>
      <c r="G4" s="109">
        <v>9.2451899999999991</v>
      </c>
      <c r="H4" s="109">
        <v>10.2973</v>
      </c>
      <c r="I4" s="109">
        <v>2.0735899999999998</v>
      </c>
      <c r="J4" s="109">
        <v>1.05213</v>
      </c>
      <c r="K4" s="109">
        <v>1.1909999999999999E-4</v>
      </c>
      <c r="L4" s="109">
        <v>1</v>
      </c>
      <c r="M4" s="109">
        <v>3.7323080000000002E-2</v>
      </c>
    </row>
    <row r="5" spans="1:13" s="108" customFormat="1" x14ac:dyDescent="0.2">
      <c r="A5" s="108" t="s">
        <v>387</v>
      </c>
      <c r="B5" s="108" t="s">
        <v>386</v>
      </c>
      <c r="C5" s="108" t="s">
        <v>385</v>
      </c>
      <c r="D5" s="108" t="s">
        <v>384</v>
      </c>
      <c r="E5" s="108" t="s">
        <v>373</v>
      </c>
      <c r="F5" s="108" t="s">
        <v>383</v>
      </c>
      <c r="G5" s="109">
        <v>5.3059000000000003</v>
      </c>
      <c r="H5" s="109">
        <v>6.4085099999999997</v>
      </c>
      <c r="I5" s="109">
        <v>2.14744</v>
      </c>
      <c r="J5" s="109">
        <v>1.1026199999999999</v>
      </c>
      <c r="K5" s="109">
        <v>3.9879999999999999E-4</v>
      </c>
      <c r="L5" s="109">
        <v>1</v>
      </c>
      <c r="M5" s="109">
        <v>4.1136180000000001E-2</v>
      </c>
    </row>
    <row r="6" spans="1:13" s="108" customFormat="1" x14ac:dyDescent="0.2">
      <c r="A6" s="108" t="s">
        <v>382</v>
      </c>
      <c r="B6" s="108" t="s">
        <v>381</v>
      </c>
      <c r="C6" s="108" t="s">
        <v>380</v>
      </c>
      <c r="D6" s="108" t="s">
        <v>379</v>
      </c>
      <c r="E6" s="108" t="s">
        <v>373</v>
      </c>
      <c r="F6" s="108" t="s">
        <v>378</v>
      </c>
      <c r="G6" s="109">
        <v>7.2134600000000004</v>
      </c>
      <c r="H6" s="109">
        <v>8.2289100000000008</v>
      </c>
      <c r="I6" s="109">
        <v>2.0215399999999999</v>
      </c>
      <c r="J6" s="109">
        <v>1.01545</v>
      </c>
      <c r="K6" s="109">
        <v>5.1710999999999999E-4</v>
      </c>
      <c r="L6" s="109">
        <v>1</v>
      </c>
      <c r="M6" s="109">
        <v>4.1136180000000001E-2</v>
      </c>
    </row>
    <row r="7" spans="1:13" s="108" customFormat="1" x14ac:dyDescent="0.2">
      <c r="A7" s="108" t="s">
        <v>377</v>
      </c>
      <c r="B7" s="108" t="s">
        <v>376</v>
      </c>
      <c r="C7" s="108" t="s">
        <v>375</v>
      </c>
      <c r="D7" s="108" t="s">
        <v>374</v>
      </c>
      <c r="E7" s="108" t="s">
        <v>373</v>
      </c>
      <c r="F7" s="108" t="s">
        <v>372</v>
      </c>
      <c r="G7" s="109">
        <v>6.7682099999999998</v>
      </c>
      <c r="H7" s="109">
        <v>8.0579199999999993</v>
      </c>
      <c r="I7" s="109">
        <v>2.4447899999999998</v>
      </c>
      <c r="J7" s="109">
        <v>1.2897099999999999</v>
      </c>
      <c r="K7" s="109">
        <v>5.1287999999999995E-4</v>
      </c>
      <c r="L7" s="109">
        <v>1</v>
      </c>
      <c r="M7" s="109">
        <v>5.009839E-2</v>
      </c>
    </row>
    <row r="8" spans="1:13" s="108" customFormat="1" x14ac:dyDescent="0.2">
      <c r="G8" s="109"/>
      <c r="H8" s="109"/>
      <c r="I8" s="109"/>
      <c r="J8" s="109"/>
      <c r="K8" s="109"/>
      <c r="L8" s="109"/>
      <c r="M8" s="109"/>
    </row>
    <row r="9" spans="1:13" s="108" customFormat="1" ht="15" customHeight="1" x14ac:dyDescent="0.2">
      <c r="A9" s="108" t="s">
        <v>371</v>
      </c>
      <c r="B9" s="108" t="s">
        <v>370</v>
      </c>
      <c r="C9" s="108" t="s">
        <v>369</v>
      </c>
      <c r="D9" s="108" t="s">
        <v>368</v>
      </c>
      <c r="E9" s="108" t="s">
        <v>367</v>
      </c>
      <c r="F9" s="108" t="s">
        <v>366</v>
      </c>
      <c r="G9" s="109">
        <v>7.6212499999999999</v>
      </c>
      <c r="H9" s="109">
        <v>6.6177099999999998</v>
      </c>
      <c r="I9" s="109">
        <v>-2.0049100000000002</v>
      </c>
      <c r="J9" s="109">
        <v>-1.0035400000000001</v>
      </c>
      <c r="K9" s="109">
        <v>6.6125999999999999E-4</v>
      </c>
      <c r="L9" s="109">
        <v>1</v>
      </c>
      <c r="M9" s="109">
        <v>6.9603999999999998E-4</v>
      </c>
    </row>
    <row r="12" spans="1:13" x14ac:dyDescent="0.2">
      <c r="C12" s="107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375"/>
  <sheetViews>
    <sheetView topLeftCell="G1" zoomScale="125" zoomScaleNormal="125" zoomScalePageLayoutView="125" workbookViewId="0">
      <selection activeCell="H3" sqref="H3"/>
    </sheetView>
  </sheetViews>
  <sheetFormatPr defaultColWidth="11.5" defaultRowHeight="12.75" x14ac:dyDescent="0.2"/>
  <cols>
    <col min="1" max="2" width="11.5" style="36"/>
    <col min="3" max="3" width="11.5" style="92"/>
    <col min="4" max="7" width="11.5" style="36"/>
    <col min="8" max="8" width="16.875" style="90" customWidth="1"/>
    <col min="9" max="9" width="14.5" style="90" customWidth="1"/>
    <col min="10" max="10" width="11.5" style="11"/>
    <col min="11" max="11" width="27.375" style="11" customWidth="1"/>
    <col min="12" max="16384" width="11.5" style="36"/>
  </cols>
  <sheetData>
    <row r="1" spans="1:11" x14ac:dyDescent="0.2">
      <c r="A1" s="120" t="s">
        <v>408</v>
      </c>
    </row>
    <row r="3" spans="1:11" s="118" customFormat="1" ht="13.5" thickBot="1" x14ac:dyDescent="0.25">
      <c r="A3" s="118" t="s">
        <v>1</v>
      </c>
      <c r="B3" s="118" t="s">
        <v>290</v>
      </c>
      <c r="C3" s="118" t="s">
        <v>364</v>
      </c>
      <c r="D3" s="118" t="s">
        <v>363</v>
      </c>
      <c r="E3" s="118" t="s">
        <v>362</v>
      </c>
      <c r="F3" s="118" t="s">
        <v>361</v>
      </c>
      <c r="G3" s="118" t="s">
        <v>360</v>
      </c>
      <c r="H3" s="119" t="s">
        <v>359</v>
      </c>
      <c r="I3" s="119" t="s">
        <v>358</v>
      </c>
      <c r="J3" s="118" t="s">
        <v>357</v>
      </c>
      <c r="K3" s="118" t="s">
        <v>407</v>
      </c>
    </row>
    <row r="4" spans="1:11" x14ac:dyDescent="0.2">
      <c r="A4" s="36" t="s">
        <v>14</v>
      </c>
      <c r="B4" s="36" t="s">
        <v>355</v>
      </c>
      <c r="C4" s="92">
        <v>2</v>
      </c>
      <c r="D4" s="36">
        <v>14496377</v>
      </c>
      <c r="E4" s="36">
        <v>17197650</v>
      </c>
      <c r="F4" s="36">
        <v>2701273</v>
      </c>
      <c r="G4" s="36">
        <v>2068</v>
      </c>
      <c r="H4" s="90">
        <v>4.4461000000000004</v>
      </c>
      <c r="I4" s="90">
        <v>43.595278798229096</v>
      </c>
      <c r="J4" s="11" t="s">
        <v>298</v>
      </c>
      <c r="K4" s="11">
        <v>6</v>
      </c>
    </row>
    <row r="5" spans="1:11" x14ac:dyDescent="0.2">
      <c r="B5" s="36" t="s">
        <v>355</v>
      </c>
      <c r="C5" s="92">
        <v>7</v>
      </c>
      <c r="D5" s="36">
        <v>68581805</v>
      </c>
      <c r="E5" s="36">
        <v>68742803</v>
      </c>
      <c r="F5" s="36">
        <v>160998</v>
      </c>
      <c r="G5" s="36">
        <v>68</v>
      </c>
      <c r="H5" s="90">
        <v>-0.98450000000000004</v>
      </c>
      <c r="I5" s="90">
        <v>1.0108017029636926</v>
      </c>
      <c r="J5" s="11" t="s">
        <v>297</v>
      </c>
      <c r="K5" s="11">
        <v>2</v>
      </c>
    </row>
    <row r="6" spans="1:11" x14ac:dyDescent="0.2">
      <c r="B6" s="36" t="s">
        <v>355</v>
      </c>
      <c r="C6" s="92">
        <v>12</v>
      </c>
      <c r="D6" s="36">
        <v>108401751</v>
      </c>
      <c r="E6" s="36">
        <v>109530991</v>
      </c>
      <c r="F6" s="36">
        <v>1129240</v>
      </c>
      <c r="G6" s="36">
        <v>539</v>
      </c>
      <c r="H6" s="90">
        <v>-1.1075999999999999</v>
      </c>
      <c r="I6" s="90">
        <v>0.92813077329220073</v>
      </c>
      <c r="J6" s="11" t="s">
        <v>297</v>
      </c>
      <c r="K6" s="11">
        <v>21</v>
      </c>
    </row>
    <row r="8" spans="1:11" x14ac:dyDescent="0.2">
      <c r="A8" s="36" t="s">
        <v>33</v>
      </c>
      <c r="B8" s="36" t="s">
        <v>305</v>
      </c>
      <c r="C8" s="92">
        <v>1</v>
      </c>
      <c r="D8" s="36">
        <v>163688707</v>
      </c>
      <c r="E8" s="36">
        <v>163895545</v>
      </c>
      <c r="F8" s="36">
        <v>206838</v>
      </c>
      <c r="G8" s="36">
        <v>222</v>
      </c>
      <c r="H8" s="90">
        <v>0.29559999999999997</v>
      </c>
      <c r="I8" s="90">
        <v>2.4547906609782655</v>
      </c>
      <c r="J8" s="11" t="s">
        <v>298</v>
      </c>
      <c r="K8" s="11">
        <v>3</v>
      </c>
    </row>
    <row r="9" spans="1:11" x14ac:dyDescent="0.2">
      <c r="B9" s="36" t="s">
        <v>305</v>
      </c>
      <c r="C9" s="92">
        <v>1</v>
      </c>
      <c r="D9" s="36">
        <v>164744000</v>
      </c>
      <c r="E9" s="36">
        <v>166505131</v>
      </c>
      <c r="F9" s="36">
        <v>1761131</v>
      </c>
      <c r="G9" s="36">
        <v>1289</v>
      </c>
      <c r="H9" s="90">
        <v>0.3347</v>
      </c>
      <c r="I9" s="90">
        <v>2.5222302800849188</v>
      </c>
      <c r="J9" s="11" t="s">
        <v>298</v>
      </c>
      <c r="K9" s="11">
        <v>21</v>
      </c>
    </row>
    <row r="10" spans="1:11" x14ac:dyDescent="0.2">
      <c r="B10" s="36" t="s">
        <v>305</v>
      </c>
      <c r="C10" s="92">
        <v>1</v>
      </c>
      <c r="D10" s="36">
        <v>178853593</v>
      </c>
      <c r="E10" s="36">
        <v>179216251</v>
      </c>
      <c r="F10" s="36">
        <v>362658</v>
      </c>
      <c r="G10" s="36">
        <v>215</v>
      </c>
      <c r="H10" s="90">
        <v>0.34749999999999998</v>
      </c>
      <c r="I10" s="90">
        <v>2.544707789192949</v>
      </c>
      <c r="J10" s="11" t="s">
        <v>298</v>
      </c>
      <c r="K10" s="11">
        <v>3</v>
      </c>
    </row>
    <row r="11" spans="1:11" x14ac:dyDescent="0.2">
      <c r="B11" s="36" t="s">
        <v>305</v>
      </c>
      <c r="C11" s="92">
        <v>1</v>
      </c>
      <c r="D11" s="36">
        <v>224902255</v>
      </c>
      <c r="E11" s="36">
        <v>225661270</v>
      </c>
      <c r="F11" s="36">
        <v>759015</v>
      </c>
      <c r="G11" s="36">
        <v>510</v>
      </c>
      <c r="H11" s="90">
        <v>0.37290000000000001</v>
      </c>
      <c r="I11" s="90">
        <v>2.5899064728501076</v>
      </c>
      <c r="J11" s="11" t="s">
        <v>298</v>
      </c>
      <c r="K11" s="11">
        <v>4</v>
      </c>
    </row>
    <row r="12" spans="1:11" x14ac:dyDescent="0.2">
      <c r="B12" s="36" t="s">
        <v>305</v>
      </c>
      <c r="C12" s="92">
        <v>1</v>
      </c>
      <c r="D12" s="36">
        <v>230864527</v>
      </c>
      <c r="E12" s="36">
        <v>232359550</v>
      </c>
      <c r="F12" s="36">
        <v>1495023</v>
      </c>
      <c r="G12" s="36">
        <v>1238</v>
      </c>
      <c r="H12" s="90">
        <v>0.33289999999999997</v>
      </c>
      <c r="I12" s="90">
        <v>2.5190853441527592</v>
      </c>
      <c r="J12" s="11" t="s">
        <v>298</v>
      </c>
      <c r="K12" s="11">
        <v>7</v>
      </c>
    </row>
    <row r="13" spans="1:11" x14ac:dyDescent="0.2">
      <c r="B13" s="36" t="s">
        <v>305</v>
      </c>
      <c r="C13" s="92">
        <v>1</v>
      </c>
      <c r="D13" s="36">
        <v>233205000</v>
      </c>
      <c r="E13" s="36">
        <v>234599939</v>
      </c>
      <c r="F13" s="36">
        <v>1394939</v>
      </c>
      <c r="G13" s="36">
        <v>775</v>
      </c>
      <c r="H13" s="90">
        <v>0.33139999999999997</v>
      </c>
      <c r="I13" s="90">
        <v>2.5164675599150708</v>
      </c>
      <c r="J13" s="11" t="s">
        <v>298</v>
      </c>
      <c r="K13" s="11">
        <v>14</v>
      </c>
    </row>
    <row r="14" spans="1:11" x14ac:dyDescent="0.2">
      <c r="B14" s="36" t="s">
        <v>305</v>
      </c>
      <c r="C14" s="92">
        <v>1</v>
      </c>
      <c r="D14" s="36">
        <v>235441780</v>
      </c>
      <c r="E14" s="36">
        <v>236479393</v>
      </c>
      <c r="F14" s="36">
        <v>1037613</v>
      </c>
      <c r="G14" s="36">
        <v>861</v>
      </c>
      <c r="H14" s="90">
        <v>0.35809999999999997</v>
      </c>
      <c r="I14" s="90">
        <v>2.5634735286072647</v>
      </c>
      <c r="J14" s="11" t="s">
        <v>298</v>
      </c>
      <c r="K14" s="11">
        <v>3</v>
      </c>
    </row>
    <row r="15" spans="1:11" x14ac:dyDescent="0.2">
      <c r="B15" s="36" t="s">
        <v>305</v>
      </c>
      <c r="C15" s="92">
        <v>1</v>
      </c>
      <c r="D15" s="36">
        <v>239791545</v>
      </c>
      <c r="E15" s="36">
        <v>241294758</v>
      </c>
      <c r="F15" s="36">
        <v>1503213</v>
      </c>
      <c r="G15" s="36">
        <v>1166</v>
      </c>
      <c r="H15" s="90">
        <v>0.32450000000000001</v>
      </c>
      <c r="I15" s="90">
        <v>2.5044607468686566</v>
      </c>
      <c r="J15" s="11" t="s">
        <v>298</v>
      </c>
      <c r="K15" s="11">
        <v>8</v>
      </c>
    </row>
    <row r="16" spans="1:11" x14ac:dyDescent="0.2">
      <c r="B16" s="36" t="s">
        <v>305</v>
      </c>
      <c r="C16" s="92">
        <v>2</v>
      </c>
      <c r="D16" s="36">
        <v>26614994</v>
      </c>
      <c r="E16" s="36">
        <v>26859282</v>
      </c>
      <c r="F16" s="36">
        <v>244288</v>
      </c>
      <c r="G16" s="36">
        <v>140</v>
      </c>
      <c r="H16" s="90">
        <v>1.2639</v>
      </c>
      <c r="I16" s="90">
        <v>4.8028807880750932</v>
      </c>
      <c r="J16" s="11" t="s">
        <v>298</v>
      </c>
      <c r="K16" s="11">
        <v>5</v>
      </c>
    </row>
    <row r="17" spans="1:11" x14ac:dyDescent="0.2">
      <c r="B17" s="36" t="s">
        <v>305</v>
      </c>
      <c r="C17" s="92">
        <v>9</v>
      </c>
      <c r="D17" s="36">
        <v>125011163</v>
      </c>
      <c r="E17" s="36">
        <v>125306872</v>
      </c>
      <c r="F17" s="36">
        <v>295709</v>
      </c>
      <c r="G17" s="36">
        <v>189</v>
      </c>
      <c r="H17" s="90">
        <v>0.66710000000000003</v>
      </c>
      <c r="I17" s="90">
        <v>3.1757558427186314</v>
      </c>
      <c r="J17" s="11" t="s">
        <v>298</v>
      </c>
      <c r="K17" s="11">
        <v>4</v>
      </c>
    </row>
    <row r="18" spans="1:11" x14ac:dyDescent="0.2">
      <c r="B18" s="36" t="s">
        <v>305</v>
      </c>
      <c r="C18" s="92">
        <v>9</v>
      </c>
      <c r="D18" s="36">
        <v>136271538</v>
      </c>
      <c r="E18" s="36">
        <v>136698171</v>
      </c>
      <c r="F18" s="36">
        <v>426633</v>
      </c>
      <c r="G18" s="36">
        <v>209</v>
      </c>
      <c r="H18" s="90">
        <v>-0.47249999999999998</v>
      </c>
      <c r="I18" s="90">
        <v>1.4414292235816952</v>
      </c>
      <c r="J18" s="11" t="s">
        <v>297</v>
      </c>
      <c r="K18" s="11">
        <v>3</v>
      </c>
    </row>
    <row r="19" spans="1:11" x14ac:dyDescent="0.2">
      <c r="B19" s="36" t="s">
        <v>305</v>
      </c>
      <c r="C19" s="92">
        <v>13</v>
      </c>
      <c r="D19" s="36">
        <v>90016611</v>
      </c>
      <c r="E19" s="36">
        <v>91244000</v>
      </c>
      <c r="F19" s="36">
        <v>1227389</v>
      </c>
      <c r="G19" s="36">
        <v>813</v>
      </c>
      <c r="H19" s="90">
        <v>0.3987</v>
      </c>
      <c r="I19" s="90">
        <v>2.6366388983300717</v>
      </c>
      <c r="J19" s="11" t="s">
        <v>298</v>
      </c>
      <c r="K19" s="11">
        <v>9</v>
      </c>
    </row>
    <row r="20" spans="1:11" x14ac:dyDescent="0.2">
      <c r="E20" s="36">
        <v>2</v>
      </c>
    </row>
    <row r="21" spans="1:11" x14ac:dyDescent="0.2">
      <c r="A21" s="36" t="s">
        <v>39</v>
      </c>
      <c r="B21" s="36" t="s">
        <v>304</v>
      </c>
      <c r="C21" s="92">
        <v>1</v>
      </c>
      <c r="D21" s="36">
        <v>246842000</v>
      </c>
      <c r="E21" s="36">
        <v>247190999</v>
      </c>
      <c r="F21" s="36">
        <v>348999</v>
      </c>
      <c r="G21" s="36">
        <v>165</v>
      </c>
      <c r="H21" s="90">
        <v>-0.56179999999999997</v>
      </c>
      <c r="I21" s="90">
        <v>1.3549127952633189</v>
      </c>
      <c r="J21" s="11" t="s">
        <v>297</v>
      </c>
      <c r="K21" s="11">
        <v>9</v>
      </c>
    </row>
    <row r="22" spans="1:11" x14ac:dyDescent="0.2">
      <c r="B22" s="36" t="s">
        <v>304</v>
      </c>
      <c r="C22" s="92">
        <v>7</v>
      </c>
      <c r="D22" s="36">
        <v>147036015</v>
      </c>
      <c r="E22" s="36">
        <v>147375188</v>
      </c>
      <c r="F22" s="36">
        <v>339173</v>
      </c>
      <c r="G22" s="36">
        <v>261</v>
      </c>
      <c r="H22" s="90">
        <v>-0.66039999999999999</v>
      </c>
      <c r="I22" s="90">
        <v>1.2654057003709553</v>
      </c>
      <c r="J22" s="11" t="s">
        <v>297</v>
      </c>
      <c r="K22" s="11">
        <v>2</v>
      </c>
    </row>
    <row r="23" spans="1:11" x14ac:dyDescent="0.2">
      <c r="B23" s="36" t="s">
        <v>304</v>
      </c>
      <c r="C23" s="92">
        <v>16</v>
      </c>
      <c r="D23" s="36">
        <v>5773069</v>
      </c>
      <c r="E23" s="36">
        <v>6737903</v>
      </c>
      <c r="F23" s="36">
        <v>964834</v>
      </c>
      <c r="G23" s="36">
        <v>1232</v>
      </c>
      <c r="H23" s="90">
        <v>-0.66</v>
      </c>
      <c r="I23" s="90">
        <v>1.26575659397028</v>
      </c>
      <c r="J23" s="11" t="s">
        <v>297</v>
      </c>
      <c r="K23" s="11">
        <v>1</v>
      </c>
    </row>
    <row r="25" spans="1:11" x14ac:dyDescent="0.2">
      <c r="A25" s="36" t="s">
        <v>43</v>
      </c>
      <c r="B25" s="36" t="s">
        <v>44</v>
      </c>
      <c r="C25" s="92">
        <v>20</v>
      </c>
      <c r="D25" s="36">
        <v>23326000</v>
      </c>
      <c r="E25" s="36">
        <v>23407976</v>
      </c>
      <c r="F25" s="36">
        <v>81976</v>
      </c>
      <c r="G25" s="36">
        <v>70</v>
      </c>
      <c r="H25" s="90">
        <v>0.6462</v>
      </c>
      <c r="I25" s="90">
        <v>3.130081018236841</v>
      </c>
      <c r="J25" s="11" t="s">
        <v>298</v>
      </c>
      <c r="K25" s="11">
        <v>3</v>
      </c>
    </row>
    <row r="27" spans="1:11" x14ac:dyDescent="0.2">
      <c r="A27" s="36" t="s">
        <v>48</v>
      </c>
      <c r="B27" s="36" t="s">
        <v>49</v>
      </c>
      <c r="C27" s="92">
        <v>1</v>
      </c>
      <c r="D27" s="36">
        <v>1658949</v>
      </c>
      <c r="E27" s="36">
        <v>2005202</v>
      </c>
      <c r="F27" s="36">
        <v>346253</v>
      </c>
      <c r="G27" s="36">
        <v>130</v>
      </c>
      <c r="H27" s="90">
        <v>0.48280000000000001</v>
      </c>
      <c r="I27" s="90">
        <v>2.7949064605378564</v>
      </c>
      <c r="J27" s="11" t="s">
        <v>298</v>
      </c>
      <c r="K27" s="11">
        <v>8</v>
      </c>
    </row>
    <row r="28" spans="1:11" x14ac:dyDescent="0.2">
      <c r="B28" s="36" t="s">
        <v>49</v>
      </c>
      <c r="C28" s="92">
        <v>4</v>
      </c>
      <c r="D28" s="36">
        <v>4796518</v>
      </c>
      <c r="E28" s="36">
        <v>4950252</v>
      </c>
      <c r="F28" s="36">
        <v>153734</v>
      </c>
      <c r="G28" s="36">
        <v>116</v>
      </c>
      <c r="H28" s="90">
        <v>0.84899999999999998</v>
      </c>
      <c r="I28" s="90">
        <v>3.602503919391717</v>
      </c>
      <c r="J28" s="11" t="s">
        <v>298</v>
      </c>
      <c r="K28" s="11">
        <v>1</v>
      </c>
    </row>
    <row r="29" spans="1:11" x14ac:dyDescent="0.2">
      <c r="B29" s="36" t="s">
        <v>49</v>
      </c>
      <c r="C29" s="92">
        <v>6</v>
      </c>
      <c r="D29" s="36">
        <v>34085000</v>
      </c>
      <c r="E29" s="36">
        <v>34439867</v>
      </c>
      <c r="F29" s="36">
        <v>354867</v>
      </c>
      <c r="G29" s="36">
        <v>166</v>
      </c>
      <c r="H29" s="90">
        <v>1.2645</v>
      </c>
      <c r="I29" s="90">
        <v>4.8048786654593112</v>
      </c>
      <c r="J29" s="11" t="s">
        <v>298</v>
      </c>
      <c r="K29" s="11">
        <v>5</v>
      </c>
    </row>
    <row r="30" spans="1:11" x14ac:dyDescent="0.2">
      <c r="B30" s="36" t="s">
        <v>49</v>
      </c>
      <c r="C30" s="92">
        <v>19</v>
      </c>
      <c r="D30" s="36">
        <v>24002732</v>
      </c>
      <c r="E30" s="36">
        <v>24388578</v>
      </c>
      <c r="F30" s="36">
        <v>385846</v>
      </c>
      <c r="G30" s="36">
        <v>177</v>
      </c>
      <c r="H30" s="90">
        <v>-1.0612999999999999</v>
      </c>
      <c r="I30" s="90">
        <v>0.95840012406740627</v>
      </c>
      <c r="J30" s="11" t="s">
        <v>297</v>
      </c>
      <c r="K30" s="11">
        <v>2</v>
      </c>
    </row>
    <row r="31" spans="1:11" x14ac:dyDescent="0.2">
      <c r="B31" s="36" t="s">
        <v>49</v>
      </c>
      <c r="C31" s="92">
        <v>19</v>
      </c>
      <c r="D31" s="36">
        <v>48778823</v>
      </c>
      <c r="E31" s="36">
        <v>50846091</v>
      </c>
      <c r="F31" s="36">
        <v>2067268</v>
      </c>
      <c r="G31" s="36">
        <v>1180</v>
      </c>
      <c r="H31" s="90">
        <v>-0.99839999999999995</v>
      </c>
      <c r="I31" s="90">
        <v>1.0011096506961616</v>
      </c>
      <c r="J31" s="11" t="s">
        <v>297</v>
      </c>
      <c r="K31" s="11">
        <v>76</v>
      </c>
    </row>
    <row r="33" spans="1:11" x14ac:dyDescent="0.2">
      <c r="A33" s="36" t="s">
        <v>56</v>
      </c>
      <c r="B33" s="36" t="s">
        <v>57</v>
      </c>
      <c r="C33" s="92">
        <v>3</v>
      </c>
      <c r="D33" s="36">
        <v>14044620</v>
      </c>
      <c r="E33" s="36">
        <v>14519874</v>
      </c>
      <c r="F33" s="36">
        <v>475254</v>
      </c>
      <c r="G33" s="36">
        <v>356</v>
      </c>
      <c r="H33" s="90">
        <v>1.1660999999999999</v>
      </c>
      <c r="I33" s="90">
        <v>4.4880850016871197</v>
      </c>
      <c r="J33" s="11" t="s">
        <v>298</v>
      </c>
      <c r="K33" s="11">
        <v>7</v>
      </c>
    </row>
    <row r="34" spans="1:11" x14ac:dyDescent="0.2">
      <c r="B34" s="36" t="s">
        <v>57</v>
      </c>
      <c r="C34" s="92">
        <v>4</v>
      </c>
      <c r="D34" s="36">
        <v>17842675</v>
      </c>
      <c r="E34" s="36">
        <v>18091385</v>
      </c>
      <c r="F34" s="36">
        <v>248710</v>
      </c>
      <c r="G34" s="36">
        <v>170</v>
      </c>
      <c r="H34" s="90">
        <v>1.7682</v>
      </c>
      <c r="I34" s="90">
        <v>6.8125740198269904</v>
      </c>
      <c r="J34" s="11" t="s">
        <v>298</v>
      </c>
      <c r="K34" s="11">
        <v>0</v>
      </c>
    </row>
    <row r="36" spans="1:11" x14ac:dyDescent="0.2">
      <c r="A36" s="36" t="s">
        <v>59</v>
      </c>
      <c r="B36" s="36" t="s">
        <v>60</v>
      </c>
      <c r="C36" s="92">
        <v>1</v>
      </c>
      <c r="D36" s="36">
        <v>85752938</v>
      </c>
      <c r="E36" s="36">
        <v>85778585</v>
      </c>
      <c r="F36" s="36">
        <v>25647</v>
      </c>
      <c r="G36" s="36">
        <v>12</v>
      </c>
      <c r="H36" s="90">
        <v>1.5606</v>
      </c>
      <c r="I36" s="90">
        <v>5.89952990454666</v>
      </c>
      <c r="J36" s="11" t="s">
        <v>298</v>
      </c>
      <c r="K36" s="11">
        <v>1</v>
      </c>
    </row>
    <row r="37" spans="1:11" x14ac:dyDescent="0.2">
      <c r="B37" s="36" t="s">
        <v>60</v>
      </c>
      <c r="C37" s="92">
        <v>1</v>
      </c>
      <c r="D37" s="36">
        <v>156390950</v>
      </c>
      <c r="E37" s="36">
        <v>156765000</v>
      </c>
      <c r="F37" s="36">
        <v>374050</v>
      </c>
      <c r="G37" s="36">
        <v>263</v>
      </c>
      <c r="H37" s="90">
        <v>1.0448</v>
      </c>
      <c r="I37" s="90">
        <v>4.1261606702280558</v>
      </c>
      <c r="J37" s="11" t="s">
        <v>298</v>
      </c>
      <c r="K37" s="11">
        <v>9</v>
      </c>
    </row>
    <row r="38" spans="1:11" x14ac:dyDescent="0.2">
      <c r="B38" s="36" t="s">
        <v>60</v>
      </c>
      <c r="C38" s="92">
        <v>1</v>
      </c>
      <c r="D38" s="36">
        <v>156765000</v>
      </c>
      <c r="E38" s="36">
        <v>156956576</v>
      </c>
      <c r="F38" s="36">
        <v>191576</v>
      </c>
      <c r="G38" s="36">
        <v>275</v>
      </c>
      <c r="H38" s="90">
        <v>0.65110000000000001</v>
      </c>
      <c r="I38" s="90">
        <v>3.1407301659755427</v>
      </c>
      <c r="J38" s="11" t="s">
        <v>298</v>
      </c>
      <c r="K38" s="11">
        <v>9</v>
      </c>
    </row>
    <row r="39" spans="1:11" x14ac:dyDescent="0.2">
      <c r="B39" s="36" t="s">
        <v>60</v>
      </c>
      <c r="C39" s="92">
        <v>1</v>
      </c>
      <c r="D39" s="36">
        <v>156961736</v>
      </c>
      <c r="E39" s="36">
        <v>157089366</v>
      </c>
      <c r="F39" s="36">
        <v>127630</v>
      </c>
      <c r="G39" s="36">
        <v>144</v>
      </c>
      <c r="H39" s="90">
        <v>0.99919999999999998</v>
      </c>
      <c r="I39" s="90">
        <v>3.9977825438884094</v>
      </c>
      <c r="J39" s="11" t="s">
        <v>298</v>
      </c>
      <c r="K39" s="11">
        <v>4</v>
      </c>
    </row>
    <row r="40" spans="1:11" x14ac:dyDescent="0.2">
      <c r="B40" s="36" t="s">
        <v>60</v>
      </c>
      <c r="C40" s="92">
        <v>1</v>
      </c>
      <c r="D40" s="36">
        <v>157097685</v>
      </c>
      <c r="E40" s="36">
        <v>157916324</v>
      </c>
      <c r="F40" s="36">
        <v>818639</v>
      </c>
      <c r="G40" s="36">
        <v>549</v>
      </c>
      <c r="H40" s="90">
        <v>0.60199999999999998</v>
      </c>
      <c r="I40" s="90">
        <v>3.0356385059481079</v>
      </c>
      <c r="J40" s="11" t="s">
        <v>298</v>
      </c>
      <c r="K40" s="11">
        <v>11</v>
      </c>
    </row>
    <row r="41" spans="1:11" x14ac:dyDescent="0.2">
      <c r="B41" s="36" t="s">
        <v>60</v>
      </c>
      <c r="C41" s="92">
        <v>1</v>
      </c>
      <c r="D41" s="36">
        <v>157917848</v>
      </c>
      <c r="E41" s="36">
        <v>158835755</v>
      </c>
      <c r="F41" s="36">
        <v>917907</v>
      </c>
      <c r="G41" s="36">
        <v>626</v>
      </c>
      <c r="H41" s="90">
        <v>1.0823</v>
      </c>
      <c r="I41" s="90">
        <v>4.2348180936150088</v>
      </c>
      <c r="J41" s="11" t="s">
        <v>298</v>
      </c>
      <c r="K41" s="11">
        <v>28</v>
      </c>
    </row>
    <row r="42" spans="1:11" x14ac:dyDescent="0.2">
      <c r="B42" s="36" t="s">
        <v>60</v>
      </c>
      <c r="C42" s="92">
        <v>1</v>
      </c>
      <c r="D42" s="36">
        <v>158842123</v>
      </c>
      <c r="E42" s="36">
        <v>160032496</v>
      </c>
      <c r="F42" s="36">
        <v>1190373</v>
      </c>
      <c r="G42" s="36">
        <v>719</v>
      </c>
      <c r="H42" s="90">
        <v>1.6244000000000001</v>
      </c>
      <c r="I42" s="90">
        <v>6.1662782852437923</v>
      </c>
      <c r="J42" s="11" t="s">
        <v>298</v>
      </c>
      <c r="K42" s="11">
        <v>42</v>
      </c>
    </row>
    <row r="43" spans="1:11" x14ac:dyDescent="0.2">
      <c r="B43" s="36" t="s">
        <v>60</v>
      </c>
      <c r="C43" s="92">
        <v>1</v>
      </c>
      <c r="D43" s="36">
        <v>163467292</v>
      </c>
      <c r="E43" s="36">
        <v>164781000</v>
      </c>
      <c r="F43" s="36">
        <v>1313708</v>
      </c>
      <c r="G43" s="36">
        <v>3381</v>
      </c>
      <c r="H43" s="90">
        <v>0.67290000000000005</v>
      </c>
      <c r="I43" s="90">
        <v>3.1885488851352473</v>
      </c>
      <c r="J43" s="11" t="s">
        <v>298</v>
      </c>
      <c r="K43" s="11">
        <v>49</v>
      </c>
    </row>
    <row r="44" spans="1:11" x14ac:dyDescent="0.2">
      <c r="B44" s="36" t="s">
        <v>60</v>
      </c>
      <c r="C44" s="92">
        <v>1</v>
      </c>
      <c r="D44" s="36">
        <v>165145088</v>
      </c>
      <c r="E44" s="36">
        <v>168039944</v>
      </c>
      <c r="F44" s="36">
        <v>2894856</v>
      </c>
      <c r="G44" s="36">
        <v>2260</v>
      </c>
      <c r="H44" s="117">
        <v>0.12467365973434801</v>
      </c>
      <c r="I44" s="90">
        <v>2.1805221714241041</v>
      </c>
      <c r="J44" s="11" t="s">
        <v>298</v>
      </c>
      <c r="K44" s="11">
        <v>35</v>
      </c>
    </row>
    <row r="45" spans="1:11" x14ac:dyDescent="0.2">
      <c r="B45" s="36" t="s">
        <v>60</v>
      </c>
      <c r="C45" s="92">
        <v>1</v>
      </c>
      <c r="D45" s="36">
        <v>180490251</v>
      </c>
      <c r="E45" s="36">
        <v>182158876</v>
      </c>
      <c r="F45" s="36">
        <v>1668625</v>
      </c>
      <c r="G45" s="36">
        <v>1187</v>
      </c>
      <c r="H45" s="90">
        <v>0.66020000000000001</v>
      </c>
      <c r="I45" s="90">
        <v>3.1606033697474052</v>
      </c>
      <c r="J45" s="11" t="s">
        <v>298</v>
      </c>
      <c r="K45" s="11">
        <v>20</v>
      </c>
    </row>
    <row r="46" spans="1:11" x14ac:dyDescent="0.2">
      <c r="B46" s="36" t="s">
        <v>60</v>
      </c>
      <c r="C46" s="92">
        <v>5</v>
      </c>
      <c r="D46" s="36">
        <v>70689816</v>
      </c>
      <c r="E46" s="36">
        <v>72696962</v>
      </c>
      <c r="F46" s="36">
        <v>2007146</v>
      </c>
      <c r="G46" s="36">
        <v>1257</v>
      </c>
      <c r="H46" s="90">
        <v>-0.82250000000000001</v>
      </c>
      <c r="I46" s="90">
        <v>1.1309224470658581</v>
      </c>
      <c r="J46" s="11" t="s">
        <v>297</v>
      </c>
      <c r="K46" s="11">
        <v>14</v>
      </c>
    </row>
    <row r="47" spans="1:11" x14ac:dyDescent="0.2">
      <c r="B47" s="36" t="s">
        <v>60</v>
      </c>
      <c r="C47" s="92">
        <v>5</v>
      </c>
      <c r="D47" s="36">
        <v>104876677</v>
      </c>
      <c r="E47" s="36">
        <v>106941647</v>
      </c>
      <c r="F47" s="36">
        <v>2064970</v>
      </c>
      <c r="G47" s="36">
        <v>1263</v>
      </c>
      <c r="H47" s="90">
        <v>-0.91449999999999998</v>
      </c>
      <c r="I47" s="90">
        <v>1.0610554114355963</v>
      </c>
      <c r="J47" s="11" t="s">
        <v>297</v>
      </c>
      <c r="K47" s="11">
        <v>1</v>
      </c>
    </row>
    <row r="48" spans="1:11" x14ac:dyDescent="0.2">
      <c r="B48" s="36" t="s">
        <v>60</v>
      </c>
      <c r="C48" s="92">
        <v>13</v>
      </c>
      <c r="D48" s="36">
        <v>36398101</v>
      </c>
      <c r="E48" s="36">
        <v>36810629</v>
      </c>
      <c r="F48" s="36">
        <v>412528</v>
      </c>
      <c r="G48" s="36">
        <v>236</v>
      </c>
      <c r="H48" s="90">
        <v>-0.86609999999999998</v>
      </c>
      <c r="I48" s="90">
        <v>1.0972558789613973</v>
      </c>
      <c r="J48" s="11" t="s">
        <v>297</v>
      </c>
      <c r="K48" s="11">
        <v>4</v>
      </c>
    </row>
    <row r="49" spans="2:11" x14ac:dyDescent="0.2">
      <c r="B49" s="36" t="s">
        <v>60</v>
      </c>
      <c r="C49" s="92">
        <v>13</v>
      </c>
      <c r="D49" s="36">
        <v>36811027</v>
      </c>
      <c r="E49" s="36">
        <v>37607029</v>
      </c>
      <c r="F49" s="36">
        <v>796002</v>
      </c>
      <c r="G49" s="36">
        <v>647</v>
      </c>
      <c r="H49" s="90">
        <v>-3.6522000000000001</v>
      </c>
      <c r="I49" s="90">
        <v>0.15907731258269722</v>
      </c>
      <c r="J49" s="11" t="s">
        <v>297</v>
      </c>
      <c r="K49" s="11">
        <v>3</v>
      </c>
    </row>
    <row r="50" spans="2:11" x14ac:dyDescent="0.2">
      <c r="B50" s="36" t="s">
        <v>60</v>
      </c>
      <c r="C50" s="92">
        <v>13</v>
      </c>
      <c r="D50" s="36">
        <v>43872987</v>
      </c>
      <c r="E50" s="36">
        <v>44283775</v>
      </c>
      <c r="F50" s="36">
        <v>410788</v>
      </c>
      <c r="G50" s="36">
        <v>211</v>
      </c>
      <c r="H50" s="90">
        <v>-0.70040000000000002</v>
      </c>
      <c r="I50" s="90">
        <v>1.230803114949518</v>
      </c>
      <c r="J50" s="11" t="s">
        <v>297</v>
      </c>
      <c r="K50" s="11">
        <v>2</v>
      </c>
    </row>
    <row r="51" spans="2:11" x14ac:dyDescent="0.2">
      <c r="B51" s="36" t="s">
        <v>60</v>
      </c>
      <c r="C51" s="92">
        <v>13</v>
      </c>
      <c r="D51" s="36">
        <v>48378392</v>
      </c>
      <c r="E51" s="36">
        <v>48680000</v>
      </c>
      <c r="F51" s="36">
        <v>301608</v>
      </c>
      <c r="G51" s="36">
        <v>434</v>
      </c>
      <c r="H51" s="90">
        <v>-0.82830000000000004</v>
      </c>
      <c r="I51" s="90">
        <v>1.1263849789709941</v>
      </c>
      <c r="J51" s="11" t="s">
        <v>297</v>
      </c>
      <c r="K51" s="11">
        <v>18</v>
      </c>
    </row>
    <row r="52" spans="2:11" x14ac:dyDescent="0.2">
      <c r="B52" s="36" t="s">
        <v>60</v>
      </c>
      <c r="C52" s="92">
        <v>13</v>
      </c>
      <c r="D52" s="36">
        <v>48908654</v>
      </c>
      <c r="E52" s="36">
        <v>49528295</v>
      </c>
      <c r="F52" s="36">
        <v>619641</v>
      </c>
      <c r="G52" s="36">
        <v>301</v>
      </c>
      <c r="H52" s="91">
        <v>-0.174026340265652</v>
      </c>
      <c r="I52" s="90">
        <v>1.7727310321368126</v>
      </c>
      <c r="J52" s="11" t="s">
        <v>297</v>
      </c>
      <c r="K52" s="11">
        <v>12</v>
      </c>
    </row>
    <row r="53" spans="2:11" x14ac:dyDescent="0.2">
      <c r="B53" s="36" t="s">
        <v>60</v>
      </c>
      <c r="C53" s="92">
        <v>13</v>
      </c>
      <c r="D53" s="36">
        <v>51442806</v>
      </c>
      <c r="E53" s="36">
        <v>52303952</v>
      </c>
      <c r="F53" s="36">
        <v>861146</v>
      </c>
      <c r="G53" s="36">
        <v>331</v>
      </c>
      <c r="H53" s="90">
        <v>-0.78920000000000001</v>
      </c>
      <c r="I53" s="90">
        <v>1.1573297658959154</v>
      </c>
      <c r="J53" s="11" t="s">
        <v>297</v>
      </c>
      <c r="K53" s="11">
        <v>14</v>
      </c>
    </row>
    <row r="54" spans="2:11" x14ac:dyDescent="0.2">
      <c r="B54" s="36" t="s">
        <v>60</v>
      </c>
      <c r="C54" s="92">
        <v>13</v>
      </c>
      <c r="D54" s="36">
        <v>53072907</v>
      </c>
      <c r="E54" s="36">
        <v>55970000</v>
      </c>
      <c r="F54" s="36">
        <v>2897093</v>
      </c>
      <c r="G54" s="36">
        <v>1795</v>
      </c>
      <c r="H54" s="90">
        <v>-0.89849999999999997</v>
      </c>
      <c r="I54" s="90">
        <v>1.0728883871716399</v>
      </c>
      <c r="J54" s="11" t="s">
        <v>297</v>
      </c>
      <c r="K54" s="11">
        <v>1</v>
      </c>
    </row>
    <row r="55" spans="2:11" x14ac:dyDescent="0.2">
      <c r="B55" s="36" t="s">
        <v>60</v>
      </c>
      <c r="C55" s="92">
        <v>13</v>
      </c>
      <c r="D55" s="36">
        <v>56355405</v>
      </c>
      <c r="E55" s="36">
        <v>56535971</v>
      </c>
      <c r="F55" s="36">
        <v>180566</v>
      </c>
      <c r="G55" s="36">
        <v>97</v>
      </c>
      <c r="H55" s="117">
        <v>-0.18352634026565201</v>
      </c>
      <c r="I55" s="90">
        <v>1.7610961280980875</v>
      </c>
      <c r="J55" s="11" t="s">
        <v>297</v>
      </c>
      <c r="K55" s="11">
        <v>0</v>
      </c>
    </row>
    <row r="56" spans="2:11" x14ac:dyDescent="0.2">
      <c r="B56" s="36" t="s">
        <v>60</v>
      </c>
      <c r="C56" s="92">
        <v>13</v>
      </c>
      <c r="D56" s="36">
        <v>57240331</v>
      </c>
      <c r="E56" s="36">
        <v>58802679</v>
      </c>
      <c r="F56" s="36">
        <v>1562348</v>
      </c>
      <c r="G56" s="36">
        <v>1001</v>
      </c>
      <c r="H56" s="90">
        <v>-0.98760000000000003</v>
      </c>
      <c r="I56" s="90">
        <v>1.0086320683199035</v>
      </c>
      <c r="J56" s="11" t="s">
        <v>297</v>
      </c>
      <c r="K56" s="11">
        <v>0</v>
      </c>
    </row>
    <row r="57" spans="2:11" x14ac:dyDescent="0.2">
      <c r="B57" s="36" t="s">
        <v>60</v>
      </c>
      <c r="C57" s="92">
        <v>13</v>
      </c>
      <c r="D57" s="36">
        <v>60624885</v>
      </c>
      <c r="E57" s="36">
        <v>60691388</v>
      </c>
      <c r="F57" s="36">
        <v>66503</v>
      </c>
      <c r="G57" s="36">
        <v>52</v>
      </c>
      <c r="H57" s="90">
        <v>-0.94159999999999999</v>
      </c>
      <c r="I57" s="90">
        <v>1.0413102701749015</v>
      </c>
      <c r="J57" s="11" t="s">
        <v>297</v>
      </c>
      <c r="K57" s="11">
        <v>1</v>
      </c>
    </row>
    <row r="58" spans="2:11" x14ac:dyDescent="0.2">
      <c r="B58" s="36" t="s">
        <v>60</v>
      </c>
      <c r="C58" s="92">
        <v>13</v>
      </c>
      <c r="D58" s="36">
        <v>62836283</v>
      </c>
      <c r="E58" s="36">
        <v>63947373</v>
      </c>
      <c r="F58" s="36">
        <v>1111090</v>
      </c>
      <c r="G58" s="36">
        <v>691</v>
      </c>
      <c r="H58" s="90">
        <v>-0.93410000000000004</v>
      </c>
      <c r="I58" s="90">
        <v>1.0467377251296803</v>
      </c>
      <c r="J58" s="11" t="s">
        <v>297</v>
      </c>
      <c r="K58" s="11">
        <v>1</v>
      </c>
    </row>
    <row r="59" spans="2:11" x14ac:dyDescent="0.2">
      <c r="B59" s="36" t="s">
        <v>60</v>
      </c>
      <c r="C59" s="92">
        <v>13</v>
      </c>
      <c r="D59" s="36">
        <v>65197560</v>
      </c>
      <c r="E59" s="36">
        <v>66559736</v>
      </c>
      <c r="F59" s="36">
        <v>1362176</v>
      </c>
      <c r="G59" s="36">
        <v>1006</v>
      </c>
      <c r="H59" s="90">
        <v>-0.90859999999999996</v>
      </c>
      <c r="I59" s="90">
        <v>1.0654035550352268</v>
      </c>
      <c r="J59" s="11" t="s">
        <v>297</v>
      </c>
      <c r="K59" s="11">
        <v>3</v>
      </c>
    </row>
    <row r="60" spans="2:11" x14ac:dyDescent="0.2">
      <c r="B60" s="36" t="s">
        <v>60</v>
      </c>
      <c r="C60" s="92">
        <v>13</v>
      </c>
      <c r="D60" s="36">
        <v>67421972</v>
      </c>
      <c r="E60" s="36">
        <v>67932402</v>
      </c>
      <c r="F60" s="36">
        <v>510430</v>
      </c>
      <c r="G60" s="36">
        <v>251</v>
      </c>
      <c r="H60" s="90">
        <v>-0.95379999999999998</v>
      </c>
      <c r="I60" s="90">
        <v>1.032541666230897</v>
      </c>
      <c r="J60" s="11" t="s">
        <v>297</v>
      </c>
      <c r="K60" s="11">
        <v>0</v>
      </c>
    </row>
    <row r="61" spans="2:11" x14ac:dyDescent="0.2">
      <c r="B61" s="36" t="s">
        <v>60</v>
      </c>
      <c r="C61" s="92">
        <v>13</v>
      </c>
      <c r="D61" s="36">
        <v>70229265</v>
      </c>
      <c r="E61" s="36">
        <v>70337475</v>
      </c>
      <c r="F61" s="36">
        <v>108210</v>
      </c>
      <c r="G61" s="36">
        <v>66</v>
      </c>
      <c r="H61" s="90">
        <v>-0.61599999999999999</v>
      </c>
      <c r="I61" s="90">
        <v>1.3049549476889575</v>
      </c>
      <c r="J61" s="11" t="s">
        <v>297</v>
      </c>
      <c r="K61" s="11">
        <v>0</v>
      </c>
    </row>
    <row r="62" spans="2:11" x14ac:dyDescent="0.2">
      <c r="B62" s="36" t="s">
        <v>60</v>
      </c>
      <c r="C62" s="92">
        <v>13</v>
      </c>
      <c r="D62" s="36">
        <v>75696381</v>
      </c>
      <c r="E62" s="36">
        <v>76312530</v>
      </c>
      <c r="F62" s="36">
        <v>616149</v>
      </c>
      <c r="G62" s="36">
        <v>466</v>
      </c>
      <c r="H62" s="90">
        <v>-0.94920000000000004</v>
      </c>
      <c r="I62" s="90">
        <v>1.0358391558080453</v>
      </c>
      <c r="J62" s="11" t="s">
        <v>297</v>
      </c>
      <c r="K62" s="11">
        <v>0</v>
      </c>
    </row>
    <row r="63" spans="2:11" x14ac:dyDescent="0.2">
      <c r="B63" s="36" t="s">
        <v>60</v>
      </c>
      <c r="C63" s="92">
        <v>21</v>
      </c>
      <c r="D63" s="36">
        <v>25906746</v>
      </c>
      <c r="E63" s="36">
        <v>26033166</v>
      </c>
      <c r="F63" s="36">
        <v>126420</v>
      </c>
      <c r="G63" s="36">
        <v>80</v>
      </c>
      <c r="H63" s="90">
        <v>0.62739999999999996</v>
      </c>
      <c r="I63" s="90">
        <v>3.0895570207223924</v>
      </c>
      <c r="J63" s="11" t="s">
        <v>298</v>
      </c>
      <c r="K63" s="11">
        <v>3</v>
      </c>
    </row>
    <row r="65" spans="1:11" x14ac:dyDescent="0.2">
      <c r="A65" s="36" t="s">
        <v>66</v>
      </c>
      <c r="B65" s="36" t="s">
        <v>67</v>
      </c>
      <c r="C65" s="92">
        <v>7</v>
      </c>
      <c r="D65" s="36">
        <v>52899</v>
      </c>
      <c r="E65" s="36">
        <v>1326757</v>
      </c>
      <c r="F65" s="36">
        <v>1273858</v>
      </c>
      <c r="G65" s="36">
        <v>403</v>
      </c>
      <c r="H65" s="90">
        <v>0.96199999999999997</v>
      </c>
      <c r="I65" s="90">
        <v>3.8960170741729638</v>
      </c>
      <c r="J65" s="11" t="s">
        <v>298</v>
      </c>
      <c r="K65" s="11">
        <v>16</v>
      </c>
    </row>
    <row r="66" spans="1:11" x14ac:dyDescent="0.2">
      <c r="B66" s="36" t="s">
        <v>67</v>
      </c>
      <c r="C66" s="92">
        <v>14</v>
      </c>
      <c r="D66" s="36">
        <v>38688437</v>
      </c>
      <c r="E66" s="36">
        <v>39018980</v>
      </c>
      <c r="F66" s="36">
        <v>330543</v>
      </c>
      <c r="G66" s="36">
        <v>184</v>
      </c>
      <c r="H66" s="90">
        <v>-1.0088999999999999</v>
      </c>
      <c r="I66" s="90">
        <v>0.99384997936622865</v>
      </c>
      <c r="J66" s="11" t="s">
        <v>297</v>
      </c>
      <c r="K66" s="11">
        <v>6</v>
      </c>
    </row>
    <row r="68" spans="1:11" x14ac:dyDescent="0.2">
      <c r="A68" s="36" t="s">
        <v>69</v>
      </c>
      <c r="B68" s="36" t="s">
        <v>70</v>
      </c>
      <c r="C68" s="92">
        <v>13</v>
      </c>
      <c r="D68" s="36">
        <v>43274241</v>
      </c>
      <c r="E68" s="36">
        <v>44057481</v>
      </c>
      <c r="F68" s="36">
        <v>783240</v>
      </c>
      <c r="G68" s="36">
        <v>537</v>
      </c>
      <c r="H68" s="90">
        <v>-0.97130000000000005</v>
      </c>
      <c r="I68" s="90">
        <v>1.020092514916948</v>
      </c>
      <c r="J68" s="11" t="s">
        <v>297</v>
      </c>
      <c r="K68" s="11">
        <v>6</v>
      </c>
    </row>
    <row r="69" spans="1:11" x14ac:dyDescent="0.2">
      <c r="B69" s="36" t="s">
        <v>70</v>
      </c>
      <c r="C69" s="92">
        <v>13</v>
      </c>
      <c r="D69" s="36">
        <v>44059554</v>
      </c>
      <c r="E69" s="36">
        <v>44209971</v>
      </c>
      <c r="F69" s="36">
        <v>150417</v>
      </c>
      <c r="G69" s="36">
        <v>82</v>
      </c>
      <c r="H69" s="90">
        <v>-3.0863999999999998</v>
      </c>
      <c r="I69" s="90">
        <v>0.23546752396473933</v>
      </c>
      <c r="J69" s="11" t="s">
        <v>297</v>
      </c>
      <c r="K69" s="11">
        <v>0</v>
      </c>
    </row>
    <row r="70" spans="1:11" x14ac:dyDescent="0.2">
      <c r="B70" s="36" t="s">
        <v>70</v>
      </c>
      <c r="C70" s="92">
        <v>13</v>
      </c>
      <c r="D70" s="36">
        <v>47708601</v>
      </c>
      <c r="E70" s="36">
        <v>48376644</v>
      </c>
      <c r="F70" s="36">
        <v>668043</v>
      </c>
      <c r="G70" s="36">
        <v>596</v>
      </c>
      <c r="H70" s="90">
        <v>-2.8944000000000001</v>
      </c>
      <c r="I70" s="90">
        <v>0.26898544225583987</v>
      </c>
      <c r="J70" s="11" t="s">
        <v>297</v>
      </c>
      <c r="K70" s="11">
        <v>4</v>
      </c>
    </row>
    <row r="71" spans="1:11" x14ac:dyDescent="0.2">
      <c r="B71" s="36" t="s">
        <v>70</v>
      </c>
      <c r="C71" s="92">
        <v>13</v>
      </c>
      <c r="D71" s="36">
        <v>48377230</v>
      </c>
      <c r="E71" s="36">
        <v>48533000</v>
      </c>
      <c r="F71" s="36">
        <v>155770</v>
      </c>
      <c r="G71" s="36">
        <v>157</v>
      </c>
      <c r="H71" s="90">
        <v>-0.97509999999999997</v>
      </c>
      <c r="I71" s="90">
        <v>1.0174091682289002</v>
      </c>
      <c r="J71" s="11" t="s">
        <v>297</v>
      </c>
      <c r="K71" s="11">
        <v>1</v>
      </c>
    </row>
    <row r="72" spans="1:11" x14ac:dyDescent="0.2">
      <c r="B72" s="36" t="s">
        <v>70</v>
      </c>
      <c r="C72" s="92">
        <v>13</v>
      </c>
      <c r="D72" s="36">
        <v>48802186</v>
      </c>
      <c r="E72" s="36">
        <v>48885146</v>
      </c>
      <c r="F72" s="36">
        <v>82960</v>
      </c>
      <c r="G72" s="36">
        <v>41</v>
      </c>
      <c r="H72" s="90">
        <v>-0.231002462552543</v>
      </c>
      <c r="I72" s="90">
        <v>1.7040852814247376</v>
      </c>
      <c r="J72" s="11" t="s">
        <v>297</v>
      </c>
      <c r="K72" s="11">
        <v>1</v>
      </c>
    </row>
    <row r="74" spans="1:11" x14ac:dyDescent="0.2">
      <c r="A74" s="36" t="s">
        <v>80</v>
      </c>
      <c r="B74" s="36" t="s">
        <v>303</v>
      </c>
      <c r="C74" s="92">
        <v>12</v>
      </c>
      <c r="D74" s="36">
        <v>72000509</v>
      </c>
      <c r="E74" s="36">
        <v>74054202</v>
      </c>
      <c r="F74" s="36">
        <v>2053693</v>
      </c>
      <c r="G74" s="36">
        <v>1227</v>
      </c>
      <c r="H74" s="90">
        <v>0.43990000000000001</v>
      </c>
      <c r="I74" s="90">
        <v>2.7130205959999998</v>
      </c>
      <c r="J74" s="11" t="s">
        <v>296</v>
      </c>
      <c r="K74" s="11">
        <v>5</v>
      </c>
    </row>
    <row r="75" spans="1:11" x14ac:dyDescent="0.2">
      <c r="B75" s="36" t="s">
        <v>303</v>
      </c>
      <c r="C75" s="92">
        <v>16</v>
      </c>
      <c r="D75" s="36">
        <v>6049328</v>
      </c>
      <c r="E75" s="36">
        <v>6769240</v>
      </c>
      <c r="F75" s="36">
        <v>719912</v>
      </c>
      <c r="G75" s="36">
        <v>987</v>
      </c>
      <c r="H75" s="90">
        <v>-1.5645</v>
      </c>
      <c r="I75" s="90">
        <v>0.67618972499999996</v>
      </c>
      <c r="J75" s="11" t="s">
        <v>297</v>
      </c>
      <c r="K75" s="11">
        <v>1</v>
      </c>
    </row>
    <row r="77" spans="1:11" x14ac:dyDescent="0.2">
      <c r="A77" s="36" t="s">
        <v>91</v>
      </c>
      <c r="B77" s="36" t="s">
        <v>351</v>
      </c>
      <c r="C77" s="92">
        <v>3</v>
      </c>
      <c r="D77" s="36">
        <v>64240714</v>
      </c>
      <c r="E77" s="36">
        <v>64509207</v>
      </c>
      <c r="F77" s="36">
        <v>268493</v>
      </c>
      <c r="G77" s="36">
        <v>267</v>
      </c>
      <c r="H77" s="90">
        <v>0.6159</v>
      </c>
      <c r="I77" s="90">
        <v>3.0650274615380573</v>
      </c>
      <c r="J77" s="11" t="s">
        <v>298</v>
      </c>
      <c r="K77" s="11">
        <v>1</v>
      </c>
    </row>
    <row r="79" spans="1:11" x14ac:dyDescent="0.2">
      <c r="A79" s="36" t="s">
        <v>94</v>
      </c>
      <c r="B79" s="36" t="s">
        <v>95</v>
      </c>
      <c r="C79" s="92">
        <v>11</v>
      </c>
      <c r="D79" s="36">
        <v>119306548</v>
      </c>
      <c r="E79" s="36">
        <v>121735431</v>
      </c>
      <c r="F79" s="36">
        <v>2428883</v>
      </c>
      <c r="G79" s="36">
        <v>1826</v>
      </c>
      <c r="H79" s="90">
        <v>0.35370000000000001</v>
      </c>
      <c r="I79" s="90">
        <v>2.5556672350862302</v>
      </c>
      <c r="J79" s="11" t="s">
        <v>298</v>
      </c>
      <c r="K79" s="11">
        <v>16</v>
      </c>
    </row>
    <row r="80" spans="1:11" x14ac:dyDescent="0.2">
      <c r="B80" s="36" t="s">
        <v>95</v>
      </c>
      <c r="C80" s="92">
        <v>11</v>
      </c>
      <c r="D80" s="36">
        <v>128129238</v>
      </c>
      <c r="E80" s="36">
        <v>129974564</v>
      </c>
      <c r="F80" s="36">
        <v>1845326</v>
      </c>
      <c r="G80" s="36">
        <v>1213</v>
      </c>
      <c r="H80" s="90">
        <v>0.34799999999999998</v>
      </c>
      <c r="I80" s="90">
        <v>2.5455898705518898</v>
      </c>
      <c r="J80" s="11" t="s">
        <v>298</v>
      </c>
      <c r="K80" s="11">
        <v>16</v>
      </c>
    </row>
    <row r="81" spans="1:11" x14ac:dyDescent="0.2">
      <c r="B81" s="36" t="s">
        <v>95</v>
      </c>
      <c r="C81" s="92">
        <v>13</v>
      </c>
      <c r="D81" s="36">
        <v>99270886</v>
      </c>
      <c r="E81" s="36">
        <v>99391560</v>
      </c>
      <c r="F81" s="36">
        <v>120674</v>
      </c>
      <c r="G81" s="36">
        <v>110</v>
      </c>
      <c r="H81" s="90">
        <v>1.0538000000000001</v>
      </c>
      <c r="I81" s="90">
        <v>4.1519814554258296</v>
      </c>
      <c r="J81" s="11" t="s">
        <v>298</v>
      </c>
      <c r="K81" s="11">
        <v>1</v>
      </c>
    </row>
    <row r="83" spans="1:11" x14ac:dyDescent="0.2">
      <c r="A83" s="36" t="s">
        <v>101</v>
      </c>
      <c r="B83" s="36" t="s">
        <v>102</v>
      </c>
      <c r="C83" s="92">
        <v>2</v>
      </c>
      <c r="D83" s="36">
        <v>15175067</v>
      </c>
      <c r="E83" s="36">
        <v>16167710</v>
      </c>
      <c r="F83" s="36">
        <v>992643</v>
      </c>
      <c r="G83" s="36">
        <v>698</v>
      </c>
      <c r="H83" s="90">
        <v>0.97960000000000003</v>
      </c>
      <c r="I83" s="90">
        <v>3.9438372030000002</v>
      </c>
      <c r="J83" s="11" t="s">
        <v>298</v>
      </c>
      <c r="K83" s="11">
        <v>4</v>
      </c>
    </row>
    <row r="84" spans="1:11" x14ac:dyDescent="0.2">
      <c r="B84" s="36" t="s">
        <v>102</v>
      </c>
      <c r="C84" s="92">
        <v>3</v>
      </c>
      <c r="D84" s="36">
        <v>15013395</v>
      </c>
      <c r="E84" s="36">
        <v>15429010</v>
      </c>
      <c r="F84" s="36">
        <v>415615</v>
      </c>
      <c r="G84" s="36">
        <v>256</v>
      </c>
      <c r="H84" s="90">
        <v>0.60780000000000001</v>
      </c>
      <c r="I84" s="90">
        <v>3.047867107292618</v>
      </c>
      <c r="J84" s="11" t="s">
        <v>298</v>
      </c>
      <c r="K84" s="11">
        <v>7</v>
      </c>
    </row>
    <row r="85" spans="1:11" x14ac:dyDescent="0.2">
      <c r="B85" s="36" t="s">
        <v>102</v>
      </c>
      <c r="C85" s="92">
        <v>14</v>
      </c>
      <c r="D85" s="36">
        <v>56104455</v>
      </c>
      <c r="E85" s="36">
        <v>56776000</v>
      </c>
      <c r="F85" s="36">
        <v>671545</v>
      </c>
      <c r="G85" s="36">
        <v>532</v>
      </c>
      <c r="H85" s="90">
        <v>0.255</v>
      </c>
      <c r="I85" s="90">
        <v>2.3866714860634439</v>
      </c>
      <c r="J85" s="11" t="s">
        <v>298</v>
      </c>
      <c r="K85" s="11">
        <v>5</v>
      </c>
    </row>
    <row r="86" spans="1:11" x14ac:dyDescent="0.2">
      <c r="B86" s="36" t="s">
        <v>102</v>
      </c>
      <c r="C86" s="92">
        <v>18</v>
      </c>
      <c r="D86" s="36">
        <v>18717000</v>
      </c>
      <c r="E86" s="36">
        <v>19020230</v>
      </c>
      <c r="F86" s="36">
        <v>303230</v>
      </c>
      <c r="G86" s="36">
        <v>138</v>
      </c>
      <c r="H86" s="90">
        <v>0.49780000000000002</v>
      </c>
      <c r="I86" s="90">
        <v>2.8241172758456781</v>
      </c>
      <c r="J86" s="11" t="s">
        <v>298</v>
      </c>
      <c r="K86" s="11">
        <v>3</v>
      </c>
    </row>
    <row r="88" spans="1:11" x14ac:dyDescent="0.2">
      <c r="A88" s="36" t="s">
        <v>105</v>
      </c>
      <c r="B88" s="36" t="s">
        <v>106</v>
      </c>
      <c r="C88" s="92">
        <v>2</v>
      </c>
      <c r="D88" s="36">
        <v>15357703</v>
      </c>
      <c r="E88" s="36">
        <v>16348189</v>
      </c>
      <c r="F88" s="36">
        <v>990486</v>
      </c>
      <c r="G88" s="36">
        <v>677</v>
      </c>
      <c r="H88" s="90">
        <v>3.5217000000000001</v>
      </c>
      <c r="I88" s="90">
        <v>22.970335126404219</v>
      </c>
      <c r="J88" s="11" t="s">
        <v>298</v>
      </c>
      <c r="K88" s="11">
        <v>4</v>
      </c>
    </row>
    <row r="90" spans="1:11" x14ac:dyDescent="0.2">
      <c r="A90" s="36" t="s">
        <v>108</v>
      </c>
      <c r="B90" s="36" t="s">
        <v>109</v>
      </c>
      <c r="C90" s="92">
        <v>1</v>
      </c>
      <c r="D90" s="36">
        <v>30647697</v>
      </c>
      <c r="E90" s="36">
        <v>32664000</v>
      </c>
      <c r="F90" s="36">
        <v>2016303</v>
      </c>
      <c r="G90" s="36">
        <v>1143</v>
      </c>
      <c r="H90" s="90">
        <v>0.49769999999999998</v>
      </c>
      <c r="I90" s="90">
        <v>2.8239215297370674</v>
      </c>
      <c r="J90" s="11" t="s">
        <v>298</v>
      </c>
      <c r="K90" s="11">
        <v>43</v>
      </c>
    </row>
    <row r="91" spans="1:11" x14ac:dyDescent="0.2">
      <c r="B91" s="36" t="s">
        <v>109</v>
      </c>
      <c r="C91" s="92">
        <v>1</v>
      </c>
      <c r="D91" s="36">
        <v>85752938</v>
      </c>
      <c r="E91" s="36">
        <v>85775754</v>
      </c>
      <c r="F91" s="36">
        <v>22816</v>
      </c>
      <c r="G91" s="36">
        <v>11</v>
      </c>
      <c r="H91" s="90">
        <v>1.6069</v>
      </c>
      <c r="I91" s="90">
        <v>6.0919326835818914</v>
      </c>
      <c r="J91" s="11" t="s">
        <v>298</v>
      </c>
      <c r="K91" s="11">
        <v>1</v>
      </c>
    </row>
    <row r="92" spans="1:11" x14ac:dyDescent="0.2">
      <c r="B92" s="36" t="s">
        <v>109</v>
      </c>
      <c r="C92" s="92">
        <v>1</v>
      </c>
      <c r="D92" s="36">
        <v>206940371</v>
      </c>
      <c r="E92" s="36">
        <v>208066771</v>
      </c>
      <c r="F92" s="36">
        <v>1126400</v>
      </c>
      <c r="G92" s="36">
        <v>941</v>
      </c>
      <c r="H92" s="90">
        <v>0.86029999999999995</v>
      </c>
      <c r="I92" s="90">
        <v>3.6308315529703146</v>
      </c>
      <c r="J92" s="11" t="s">
        <v>298</v>
      </c>
      <c r="K92" s="11">
        <v>10</v>
      </c>
    </row>
    <row r="93" spans="1:11" x14ac:dyDescent="0.2">
      <c r="B93" s="36" t="s">
        <v>109</v>
      </c>
      <c r="C93" s="92">
        <v>6</v>
      </c>
      <c r="D93" s="36">
        <v>34807145</v>
      </c>
      <c r="E93" s="36">
        <v>36865161</v>
      </c>
      <c r="F93" s="36">
        <v>2058016</v>
      </c>
      <c r="G93" s="36">
        <v>1183</v>
      </c>
      <c r="H93" s="90">
        <v>0.66279999999999994</v>
      </c>
      <c r="I93" s="90">
        <v>3.1663044900524553</v>
      </c>
      <c r="J93" s="11" t="s">
        <v>298</v>
      </c>
      <c r="K93" s="11">
        <v>35</v>
      </c>
    </row>
    <row r="94" spans="1:11" x14ac:dyDescent="0.2">
      <c r="B94" s="36" t="s">
        <v>109</v>
      </c>
      <c r="C94" s="92">
        <v>6</v>
      </c>
      <c r="D94" s="36">
        <v>43222680</v>
      </c>
      <c r="E94" s="36">
        <v>43646556</v>
      </c>
      <c r="F94" s="36">
        <v>423876</v>
      </c>
      <c r="G94" s="36">
        <v>220</v>
      </c>
      <c r="H94" s="90">
        <v>0.72040000000000004</v>
      </c>
      <c r="I94" s="90">
        <v>3.2952775873714533</v>
      </c>
      <c r="J94" s="11" t="s">
        <v>298</v>
      </c>
      <c r="K94" s="11">
        <v>15</v>
      </c>
    </row>
    <row r="95" spans="1:11" x14ac:dyDescent="0.2">
      <c r="B95" s="36" t="s">
        <v>109</v>
      </c>
      <c r="C95" s="92">
        <v>11</v>
      </c>
      <c r="D95" s="36">
        <v>55474000</v>
      </c>
      <c r="E95" s="36">
        <v>55508969</v>
      </c>
      <c r="F95" s="36">
        <v>34969</v>
      </c>
      <c r="G95" s="36">
        <v>32</v>
      </c>
      <c r="H95" s="90">
        <v>-0.85560000000000003</v>
      </c>
      <c r="I95" s="90">
        <v>1.1052708884814217</v>
      </c>
      <c r="J95" s="11" t="s">
        <v>297</v>
      </c>
      <c r="K95" s="11">
        <v>2</v>
      </c>
    </row>
    <row r="97" spans="1:11" x14ac:dyDescent="0.2">
      <c r="A97" s="36" t="s">
        <v>110</v>
      </c>
      <c r="B97" s="36" t="s">
        <v>111</v>
      </c>
      <c r="C97" s="92">
        <v>9</v>
      </c>
      <c r="D97" s="36">
        <v>97846508</v>
      </c>
      <c r="E97" s="36">
        <v>99692403</v>
      </c>
      <c r="F97" s="36">
        <v>1845895</v>
      </c>
      <c r="G97" s="36">
        <v>1071</v>
      </c>
      <c r="H97" s="90">
        <v>1.1579999999999999</v>
      </c>
      <c r="I97" s="90">
        <v>4.4629572892998564</v>
      </c>
      <c r="J97" s="11" t="s">
        <v>298</v>
      </c>
      <c r="K97" s="11">
        <v>26</v>
      </c>
    </row>
    <row r="98" spans="1:11" x14ac:dyDescent="0.2">
      <c r="B98" s="36" t="s">
        <v>111</v>
      </c>
      <c r="C98" s="92">
        <v>18</v>
      </c>
      <c r="D98" s="36">
        <v>53010000</v>
      </c>
      <c r="E98" s="36">
        <v>53137704</v>
      </c>
      <c r="F98" s="36">
        <v>127704</v>
      </c>
      <c r="G98" s="36">
        <v>109</v>
      </c>
      <c r="H98" s="90">
        <v>0.87990000000000002</v>
      </c>
      <c r="I98" s="90">
        <v>3.6804954811511879</v>
      </c>
      <c r="J98" s="11" t="s">
        <v>298</v>
      </c>
      <c r="K98" s="11">
        <v>0</v>
      </c>
    </row>
    <row r="100" spans="1:11" x14ac:dyDescent="0.2">
      <c r="A100" s="36" t="s">
        <v>113</v>
      </c>
      <c r="B100" s="36" t="s">
        <v>114</v>
      </c>
      <c r="C100" s="92">
        <v>13</v>
      </c>
      <c r="D100" s="36">
        <v>44300810</v>
      </c>
      <c r="E100" s="36">
        <v>45088708</v>
      </c>
      <c r="F100" s="36">
        <v>787898</v>
      </c>
      <c r="G100" s="36">
        <v>447</v>
      </c>
      <c r="H100" s="90">
        <v>0.83120000000000005</v>
      </c>
      <c r="I100" s="90">
        <v>3.5583292289999999</v>
      </c>
      <c r="J100" s="11" t="s">
        <v>298</v>
      </c>
      <c r="K100" s="11">
        <v>10</v>
      </c>
    </row>
    <row r="101" spans="1:11" x14ac:dyDescent="0.2">
      <c r="B101" s="36" t="s">
        <v>114</v>
      </c>
      <c r="C101" s="92">
        <v>13</v>
      </c>
      <c r="D101" s="36">
        <v>46522869</v>
      </c>
      <c r="E101" s="36">
        <v>46928399</v>
      </c>
      <c r="F101" s="36">
        <v>405530</v>
      </c>
      <c r="G101" s="36">
        <v>314</v>
      </c>
      <c r="H101" s="90">
        <v>0.72230000000000005</v>
      </c>
      <c r="I101" s="90">
        <v>3.2996202600000002</v>
      </c>
      <c r="J101" s="11" t="s">
        <v>298</v>
      </c>
      <c r="K101" s="11">
        <v>0</v>
      </c>
    </row>
    <row r="102" spans="1:11" x14ac:dyDescent="0.2">
      <c r="B102" s="36" t="s">
        <v>114</v>
      </c>
      <c r="C102" s="92">
        <v>13</v>
      </c>
      <c r="D102" s="36">
        <v>47260974</v>
      </c>
      <c r="E102" s="36">
        <v>47401742</v>
      </c>
      <c r="F102" s="36">
        <v>140768</v>
      </c>
      <c r="G102" s="36">
        <v>92</v>
      </c>
      <c r="H102" s="90">
        <v>0.85829999999999995</v>
      </c>
      <c r="I102" s="90">
        <v>3.6258016390000001</v>
      </c>
      <c r="J102" s="11" t="s">
        <v>298</v>
      </c>
      <c r="K102" s="11">
        <v>0</v>
      </c>
    </row>
    <row r="103" spans="1:11" x14ac:dyDescent="0.2">
      <c r="B103" s="36" t="s">
        <v>114</v>
      </c>
      <c r="C103" s="92">
        <v>13</v>
      </c>
      <c r="D103" s="36">
        <v>47882344</v>
      </c>
      <c r="E103" s="36">
        <v>47884307</v>
      </c>
      <c r="F103" s="36">
        <v>1963</v>
      </c>
      <c r="G103" s="36">
        <v>9</v>
      </c>
      <c r="H103" s="90">
        <v>-1.3362000000000001</v>
      </c>
      <c r="I103" s="90">
        <v>0.792124991</v>
      </c>
      <c r="J103" s="11" t="s">
        <v>297</v>
      </c>
      <c r="K103" s="11">
        <v>2</v>
      </c>
    </row>
    <row r="104" spans="1:11" x14ac:dyDescent="0.2">
      <c r="B104" s="36" t="s">
        <v>114</v>
      </c>
      <c r="C104" s="92">
        <v>13</v>
      </c>
      <c r="D104" s="36">
        <v>47951551</v>
      </c>
      <c r="E104" s="36">
        <v>48326050</v>
      </c>
      <c r="F104" s="36">
        <v>374499</v>
      </c>
      <c r="G104" s="36">
        <v>289</v>
      </c>
      <c r="H104" s="90">
        <v>0.76980000000000004</v>
      </c>
      <c r="I104" s="90">
        <v>3.410066799</v>
      </c>
      <c r="J104" s="11" t="s">
        <v>298</v>
      </c>
      <c r="K104" s="11">
        <v>3</v>
      </c>
    </row>
    <row r="105" spans="1:11" x14ac:dyDescent="0.2">
      <c r="B105" s="36" t="s">
        <v>114</v>
      </c>
      <c r="C105" s="92">
        <v>13</v>
      </c>
      <c r="D105" s="36">
        <v>48745013</v>
      </c>
      <c r="E105" s="36">
        <v>48928844</v>
      </c>
      <c r="F105" s="36">
        <v>183831</v>
      </c>
      <c r="G105" s="36">
        <v>88</v>
      </c>
      <c r="H105" s="90">
        <v>0.82809999999999995</v>
      </c>
      <c r="I105" s="90">
        <v>3.550691456</v>
      </c>
      <c r="J105" s="11" t="s">
        <v>298</v>
      </c>
      <c r="K105" s="11">
        <v>3</v>
      </c>
    </row>
    <row r="106" spans="1:11" x14ac:dyDescent="0.2">
      <c r="B106" s="36" t="s">
        <v>114</v>
      </c>
      <c r="C106" s="92">
        <v>13</v>
      </c>
      <c r="D106" s="36">
        <v>49102332</v>
      </c>
      <c r="E106" s="36">
        <v>49261678</v>
      </c>
      <c r="F106" s="36">
        <v>159346</v>
      </c>
      <c r="G106" s="36">
        <v>59</v>
      </c>
      <c r="H106" s="90">
        <v>0.61580000000000001</v>
      </c>
      <c r="I106" s="90">
        <v>3.0648150169999999</v>
      </c>
      <c r="J106" s="11" t="s">
        <v>298</v>
      </c>
      <c r="K106" s="11">
        <v>3</v>
      </c>
    </row>
    <row r="107" spans="1:11" x14ac:dyDescent="0.2">
      <c r="B107" s="36" t="s">
        <v>114</v>
      </c>
      <c r="C107" s="116">
        <v>13</v>
      </c>
      <c r="D107" s="36">
        <v>49369168</v>
      </c>
      <c r="E107" s="36">
        <v>49451040</v>
      </c>
      <c r="F107" s="36">
        <v>81872</v>
      </c>
      <c r="G107" s="36">
        <v>34</v>
      </c>
      <c r="H107" s="90">
        <v>0.81010000000000004</v>
      </c>
      <c r="I107" s="90">
        <v>3.50666594</v>
      </c>
      <c r="J107" s="11" t="s">
        <v>298</v>
      </c>
      <c r="K107" s="11">
        <v>1</v>
      </c>
    </row>
    <row r="108" spans="1:11" x14ac:dyDescent="0.2">
      <c r="B108" s="36" t="s">
        <v>114</v>
      </c>
      <c r="C108" s="92">
        <v>13</v>
      </c>
      <c r="D108" s="36">
        <v>49525599</v>
      </c>
      <c r="E108" s="36">
        <v>49701020</v>
      </c>
      <c r="F108" s="36">
        <v>175421</v>
      </c>
      <c r="G108" s="36">
        <v>88</v>
      </c>
      <c r="H108" s="90">
        <v>0.75219999999999998</v>
      </c>
      <c r="I108" s="90">
        <v>3.3687187860000001</v>
      </c>
      <c r="J108" s="11" t="s">
        <v>298</v>
      </c>
      <c r="K108" s="11">
        <v>3</v>
      </c>
    </row>
    <row r="109" spans="1:11" x14ac:dyDescent="0.2">
      <c r="B109" s="36" t="s">
        <v>114</v>
      </c>
      <c r="C109" s="92">
        <v>13</v>
      </c>
      <c r="D109" s="36">
        <v>49894286</v>
      </c>
      <c r="E109" s="36">
        <v>50138183</v>
      </c>
      <c r="F109" s="36">
        <v>243897</v>
      </c>
      <c r="G109" s="36">
        <v>174</v>
      </c>
      <c r="H109" s="90">
        <v>-2.4567000000000001</v>
      </c>
      <c r="I109" s="90">
        <v>0.36432553000000001</v>
      </c>
      <c r="J109" s="11" t="s">
        <v>297</v>
      </c>
      <c r="K109" s="11">
        <v>0</v>
      </c>
    </row>
    <row r="110" spans="1:11" x14ac:dyDescent="0.2">
      <c r="B110" s="36" t="s">
        <v>114</v>
      </c>
      <c r="C110" s="92">
        <v>13</v>
      </c>
      <c r="D110" s="36">
        <v>50145243</v>
      </c>
      <c r="E110" s="36">
        <v>50220189</v>
      </c>
      <c r="F110" s="36">
        <v>74946</v>
      </c>
      <c r="G110" s="36">
        <v>67</v>
      </c>
      <c r="H110" s="90">
        <v>-2.2688000000000001</v>
      </c>
      <c r="I110" s="90">
        <v>0.41500482100000002</v>
      </c>
      <c r="J110" s="11" t="s">
        <v>297</v>
      </c>
      <c r="K110" s="11">
        <v>1</v>
      </c>
    </row>
    <row r="111" spans="1:11" x14ac:dyDescent="0.2">
      <c r="B111" s="36" t="s">
        <v>114</v>
      </c>
      <c r="C111" s="92">
        <v>13</v>
      </c>
      <c r="D111" s="36">
        <v>50221488</v>
      </c>
      <c r="E111" s="36">
        <v>50367799</v>
      </c>
      <c r="F111" s="36">
        <v>146311</v>
      </c>
      <c r="G111" s="36">
        <v>101</v>
      </c>
      <c r="H111" s="90">
        <v>-2.2789999999999999</v>
      </c>
      <c r="I111" s="90">
        <v>0.41208104200000001</v>
      </c>
      <c r="J111" s="11" t="s">
        <v>297</v>
      </c>
      <c r="K111" s="11">
        <v>3</v>
      </c>
    </row>
    <row r="112" spans="1:11" x14ac:dyDescent="0.2">
      <c r="B112" s="36" t="s">
        <v>114</v>
      </c>
      <c r="C112" s="92">
        <v>13</v>
      </c>
      <c r="D112" s="36">
        <v>51676243</v>
      </c>
      <c r="E112" s="36">
        <v>52037133</v>
      </c>
      <c r="F112" s="36">
        <v>360890</v>
      </c>
      <c r="G112" s="36">
        <v>91</v>
      </c>
      <c r="H112" s="90">
        <v>0.76370000000000005</v>
      </c>
      <c r="I112" s="90">
        <v>3.3956788009999999</v>
      </c>
      <c r="J112" s="11" t="s">
        <v>298</v>
      </c>
      <c r="K112" s="11">
        <v>4</v>
      </c>
    </row>
    <row r="113" spans="2:11" x14ac:dyDescent="0.2">
      <c r="B113" s="36" t="s">
        <v>114</v>
      </c>
      <c r="C113" s="92">
        <v>13</v>
      </c>
      <c r="D113" s="36">
        <v>52250869</v>
      </c>
      <c r="E113" s="36">
        <v>52317181</v>
      </c>
      <c r="F113" s="36">
        <v>66312</v>
      </c>
      <c r="G113" s="36">
        <v>48</v>
      </c>
      <c r="H113" s="90">
        <v>0.77449999999999997</v>
      </c>
      <c r="I113" s="90">
        <v>3.4211942020000001</v>
      </c>
      <c r="J113" s="11" t="s">
        <v>298</v>
      </c>
      <c r="K113" s="11">
        <v>2</v>
      </c>
    </row>
    <row r="114" spans="2:11" x14ac:dyDescent="0.2">
      <c r="B114" s="36" t="s">
        <v>114</v>
      </c>
      <c r="C114" s="92">
        <v>13</v>
      </c>
      <c r="D114" s="36">
        <v>52622623</v>
      </c>
      <c r="E114" s="36">
        <v>52765396</v>
      </c>
      <c r="F114" s="36">
        <v>142773</v>
      </c>
      <c r="G114" s="36">
        <v>85</v>
      </c>
      <c r="H114" s="90">
        <v>0.77500000000000002</v>
      </c>
      <c r="I114" s="90">
        <v>3.4223801030000001</v>
      </c>
      <c r="J114" s="11" t="s">
        <v>298</v>
      </c>
      <c r="K114" s="11">
        <v>0</v>
      </c>
    </row>
    <row r="115" spans="2:11" x14ac:dyDescent="0.2">
      <c r="B115" s="36" t="s">
        <v>114</v>
      </c>
      <c r="C115" s="92">
        <v>13</v>
      </c>
      <c r="D115" s="36">
        <v>52992734</v>
      </c>
      <c r="E115" s="36">
        <v>53625323</v>
      </c>
      <c r="F115" s="36">
        <v>632589</v>
      </c>
      <c r="G115" s="36">
        <v>471</v>
      </c>
      <c r="H115" s="90">
        <v>0.83089999999999997</v>
      </c>
      <c r="I115" s="90">
        <v>3.5575893719999998</v>
      </c>
      <c r="J115" s="11" t="s">
        <v>298</v>
      </c>
      <c r="K115" s="11">
        <v>1</v>
      </c>
    </row>
    <row r="116" spans="2:11" x14ac:dyDescent="0.2">
      <c r="B116" s="36" t="s">
        <v>114</v>
      </c>
      <c r="C116" s="92">
        <v>13</v>
      </c>
      <c r="D116" s="36">
        <v>53917356</v>
      </c>
      <c r="E116" s="36">
        <v>54025756</v>
      </c>
      <c r="F116" s="36">
        <v>108400</v>
      </c>
      <c r="G116" s="36">
        <v>86</v>
      </c>
      <c r="H116" s="90">
        <v>0.74360000000000004</v>
      </c>
      <c r="I116" s="90">
        <v>3.348697365</v>
      </c>
      <c r="J116" s="11" t="s">
        <v>298</v>
      </c>
      <c r="K116" s="11">
        <v>0</v>
      </c>
    </row>
    <row r="117" spans="2:11" x14ac:dyDescent="0.2">
      <c r="B117" s="36" t="s">
        <v>114</v>
      </c>
      <c r="C117" s="92">
        <v>13</v>
      </c>
      <c r="D117" s="36">
        <v>54119567</v>
      </c>
      <c r="E117" s="36">
        <v>54817738</v>
      </c>
      <c r="F117" s="36">
        <v>698171</v>
      </c>
      <c r="G117" s="36">
        <v>392</v>
      </c>
      <c r="H117" s="90">
        <v>0.80220000000000002</v>
      </c>
      <c r="I117" s="90">
        <v>3.4875163969999998</v>
      </c>
      <c r="J117" s="11" t="s">
        <v>298</v>
      </c>
      <c r="K117" s="11">
        <v>1</v>
      </c>
    </row>
    <row r="118" spans="2:11" x14ac:dyDescent="0.2">
      <c r="B118" s="36" t="s">
        <v>114</v>
      </c>
      <c r="C118" s="92">
        <v>13</v>
      </c>
      <c r="D118" s="36">
        <v>54936254</v>
      </c>
      <c r="E118" s="36">
        <v>55180952</v>
      </c>
      <c r="F118" s="36">
        <v>244698</v>
      </c>
      <c r="G118" s="36">
        <v>136</v>
      </c>
      <c r="H118" s="90">
        <v>0.747</v>
      </c>
      <c r="I118" s="90">
        <v>3.356598548</v>
      </c>
      <c r="J118" s="11" t="s">
        <v>298</v>
      </c>
      <c r="K118" s="11">
        <v>0</v>
      </c>
    </row>
    <row r="119" spans="2:11" x14ac:dyDescent="0.2">
      <c r="B119" s="36" t="s">
        <v>114</v>
      </c>
      <c r="C119" s="92">
        <v>13</v>
      </c>
      <c r="D119" s="36">
        <v>55530737</v>
      </c>
      <c r="E119" s="36">
        <v>55694390</v>
      </c>
      <c r="F119" s="36">
        <v>163653</v>
      </c>
      <c r="G119" s="36">
        <v>90</v>
      </c>
      <c r="H119" s="90">
        <v>0.72330000000000005</v>
      </c>
      <c r="I119" s="90">
        <v>3.3019081749999999</v>
      </c>
      <c r="J119" s="11" t="s">
        <v>298</v>
      </c>
      <c r="K119" s="11">
        <v>0</v>
      </c>
    </row>
    <row r="120" spans="2:11" x14ac:dyDescent="0.2">
      <c r="B120" s="36" t="s">
        <v>114</v>
      </c>
      <c r="C120" s="92">
        <v>13</v>
      </c>
      <c r="D120" s="36">
        <v>56301878</v>
      </c>
      <c r="E120" s="36">
        <v>56356864</v>
      </c>
      <c r="F120" s="36">
        <v>54986</v>
      </c>
      <c r="G120" s="36">
        <v>24</v>
      </c>
      <c r="H120" s="90">
        <v>0.74929999999999997</v>
      </c>
      <c r="I120" s="90">
        <v>3.3619540350000001</v>
      </c>
      <c r="J120" s="11" t="s">
        <v>298</v>
      </c>
      <c r="K120" s="11">
        <v>0</v>
      </c>
    </row>
    <row r="121" spans="2:11" x14ac:dyDescent="0.2">
      <c r="B121" s="36" t="s">
        <v>114</v>
      </c>
      <c r="C121" s="92">
        <v>13</v>
      </c>
      <c r="D121" s="36">
        <v>57351090</v>
      </c>
      <c r="E121" s="36">
        <v>57853161</v>
      </c>
      <c r="F121" s="36">
        <v>502071</v>
      </c>
      <c r="G121" s="36">
        <v>299</v>
      </c>
      <c r="H121" s="90">
        <v>0.80130000000000001</v>
      </c>
      <c r="I121" s="90">
        <v>3.48534145</v>
      </c>
      <c r="J121" s="11" t="s">
        <v>298</v>
      </c>
      <c r="K121" s="11">
        <v>0</v>
      </c>
    </row>
    <row r="122" spans="2:11" x14ac:dyDescent="0.2">
      <c r="B122" s="36" t="s">
        <v>114</v>
      </c>
      <c r="C122" s="92">
        <v>13</v>
      </c>
      <c r="D122" s="36">
        <v>58177127</v>
      </c>
      <c r="E122" s="36">
        <v>58202235</v>
      </c>
      <c r="F122" s="36">
        <v>25108</v>
      </c>
      <c r="G122" s="36">
        <v>28</v>
      </c>
      <c r="H122" s="90">
        <v>0.8014</v>
      </c>
      <c r="I122" s="90">
        <v>3.4855830430000001</v>
      </c>
      <c r="J122" s="11" t="s">
        <v>298</v>
      </c>
      <c r="K122" s="11">
        <v>0</v>
      </c>
    </row>
    <row r="123" spans="2:11" x14ac:dyDescent="0.2">
      <c r="B123" s="36" t="s">
        <v>114</v>
      </c>
      <c r="C123" s="92">
        <v>13</v>
      </c>
      <c r="D123" s="36">
        <v>58318813</v>
      </c>
      <c r="E123" s="36">
        <v>58586778</v>
      </c>
      <c r="F123" s="36">
        <v>267965</v>
      </c>
      <c r="G123" s="36">
        <v>159</v>
      </c>
      <c r="H123" s="90">
        <v>0.75270000000000004</v>
      </c>
      <c r="I123" s="90">
        <v>3.369886497</v>
      </c>
      <c r="J123" s="11" t="s">
        <v>298</v>
      </c>
      <c r="K123" s="11">
        <v>0</v>
      </c>
    </row>
    <row r="124" spans="2:11" x14ac:dyDescent="0.2">
      <c r="B124" s="36" t="s">
        <v>114</v>
      </c>
      <c r="C124" s="92">
        <v>13</v>
      </c>
      <c r="D124" s="36">
        <v>58954131</v>
      </c>
      <c r="E124" s="36">
        <v>59034088</v>
      </c>
      <c r="F124" s="36">
        <v>79957</v>
      </c>
      <c r="G124" s="36">
        <v>44</v>
      </c>
      <c r="H124" s="90">
        <v>0.72740000000000005</v>
      </c>
      <c r="I124" s="90">
        <v>3.311305226</v>
      </c>
      <c r="J124" s="11" t="s">
        <v>298</v>
      </c>
      <c r="K124" s="11">
        <v>0</v>
      </c>
    </row>
    <row r="125" spans="2:11" x14ac:dyDescent="0.2">
      <c r="B125" s="36" t="s">
        <v>114</v>
      </c>
      <c r="C125" s="92">
        <v>13</v>
      </c>
      <c r="D125" s="36">
        <v>59564225</v>
      </c>
      <c r="E125" s="36">
        <v>59578375</v>
      </c>
      <c r="F125" s="36">
        <v>14150</v>
      </c>
      <c r="G125" s="36">
        <v>9</v>
      </c>
      <c r="H125" s="90">
        <v>1.0849</v>
      </c>
      <c r="I125" s="90">
        <v>4.2424568909999998</v>
      </c>
      <c r="J125" s="11" t="s">
        <v>298</v>
      </c>
      <c r="K125" s="11">
        <v>1</v>
      </c>
    </row>
    <row r="126" spans="2:11" x14ac:dyDescent="0.2">
      <c r="B126" s="36" t="s">
        <v>114</v>
      </c>
      <c r="C126" s="92">
        <v>13</v>
      </c>
      <c r="D126" s="36">
        <v>60205367</v>
      </c>
      <c r="E126" s="36">
        <v>60642623</v>
      </c>
      <c r="F126" s="36">
        <v>437256</v>
      </c>
      <c r="G126" s="36">
        <v>308</v>
      </c>
      <c r="H126" s="90">
        <v>0.74180000000000001</v>
      </c>
      <c r="I126" s="90">
        <v>3.3445219179999999</v>
      </c>
      <c r="J126" s="11" t="s">
        <v>298</v>
      </c>
      <c r="K126" s="11">
        <v>0</v>
      </c>
    </row>
    <row r="127" spans="2:11" x14ac:dyDescent="0.2">
      <c r="B127" s="36" t="s">
        <v>114</v>
      </c>
      <c r="C127" s="92">
        <v>13</v>
      </c>
      <c r="D127" s="36">
        <v>60870638</v>
      </c>
      <c r="E127" s="36">
        <v>62097775</v>
      </c>
      <c r="F127" s="36">
        <v>1227137</v>
      </c>
      <c r="G127" s="36">
        <v>634</v>
      </c>
      <c r="H127" s="90">
        <v>0.76539999999999997</v>
      </c>
      <c r="I127" s="90">
        <v>3.399682458</v>
      </c>
      <c r="J127" s="11" t="s">
        <v>298</v>
      </c>
      <c r="K127" s="11">
        <v>2</v>
      </c>
    </row>
    <row r="128" spans="2:11" x14ac:dyDescent="0.2">
      <c r="B128" s="36" t="s">
        <v>114</v>
      </c>
      <c r="C128" s="92">
        <v>13</v>
      </c>
      <c r="D128" s="36">
        <v>62946817</v>
      </c>
      <c r="E128" s="36">
        <v>63701810</v>
      </c>
      <c r="F128" s="36">
        <v>754993</v>
      </c>
      <c r="G128" s="36">
        <v>463</v>
      </c>
      <c r="H128" s="90">
        <v>0.7268</v>
      </c>
      <c r="I128" s="90">
        <v>3.309928379</v>
      </c>
      <c r="J128" s="11" t="s">
        <v>298</v>
      </c>
      <c r="K128" s="11">
        <v>1</v>
      </c>
    </row>
    <row r="129" spans="2:11" x14ac:dyDescent="0.2">
      <c r="B129" s="36" t="s">
        <v>114</v>
      </c>
      <c r="C129" s="92">
        <v>13</v>
      </c>
      <c r="D129" s="36">
        <v>64217337</v>
      </c>
      <c r="E129" s="36">
        <v>64805999</v>
      </c>
      <c r="F129" s="36">
        <v>588662</v>
      </c>
      <c r="G129" s="36">
        <v>344</v>
      </c>
      <c r="H129" s="90">
        <v>0.78090000000000004</v>
      </c>
      <c r="I129" s="90">
        <v>3.4364048180000002</v>
      </c>
      <c r="J129" s="11" t="s">
        <v>298</v>
      </c>
      <c r="K129" s="11">
        <v>0</v>
      </c>
    </row>
    <row r="130" spans="2:11" x14ac:dyDescent="0.2">
      <c r="B130" s="36" t="s">
        <v>114</v>
      </c>
      <c r="C130" s="92">
        <v>13</v>
      </c>
      <c r="D130" s="36">
        <v>65046415</v>
      </c>
      <c r="E130" s="36">
        <v>65250211</v>
      </c>
      <c r="F130" s="36">
        <v>203796</v>
      </c>
      <c r="G130" s="36">
        <v>136</v>
      </c>
      <c r="H130" s="90">
        <v>0.69799999999999995</v>
      </c>
      <c r="I130" s="90">
        <v>3.2445086220000001</v>
      </c>
      <c r="J130" s="11" t="s">
        <v>298</v>
      </c>
      <c r="K130" s="11">
        <v>0</v>
      </c>
    </row>
    <row r="131" spans="2:11" x14ac:dyDescent="0.2">
      <c r="B131" s="36" t="s">
        <v>114</v>
      </c>
      <c r="C131" s="92">
        <v>13</v>
      </c>
      <c r="D131" s="36">
        <v>65403169</v>
      </c>
      <c r="E131" s="36">
        <v>65660900</v>
      </c>
      <c r="F131" s="36">
        <v>257731</v>
      </c>
      <c r="G131" s="36">
        <v>173</v>
      </c>
      <c r="H131" s="90">
        <v>0.82469999999999999</v>
      </c>
      <c r="I131" s="90">
        <v>3.5423333920000002</v>
      </c>
      <c r="J131" s="11" t="s">
        <v>298</v>
      </c>
      <c r="K131" s="11">
        <v>1</v>
      </c>
    </row>
    <row r="132" spans="2:11" x14ac:dyDescent="0.2">
      <c r="B132" s="36" t="s">
        <v>114</v>
      </c>
      <c r="C132" s="92">
        <v>13</v>
      </c>
      <c r="D132" s="36">
        <v>66711848</v>
      </c>
      <c r="E132" s="36">
        <v>66799238</v>
      </c>
      <c r="F132" s="36">
        <v>87390</v>
      </c>
      <c r="G132" s="36">
        <v>67</v>
      </c>
      <c r="H132" s="90">
        <v>0.77649999999999997</v>
      </c>
      <c r="I132" s="90">
        <v>3.4259402730000001</v>
      </c>
      <c r="J132" s="11" t="s">
        <v>298</v>
      </c>
      <c r="K132" s="11">
        <v>0</v>
      </c>
    </row>
    <row r="133" spans="2:11" x14ac:dyDescent="0.2">
      <c r="B133" s="36" t="s">
        <v>114</v>
      </c>
      <c r="C133" s="92">
        <v>13</v>
      </c>
      <c r="D133" s="36">
        <v>67324505</v>
      </c>
      <c r="E133" s="36">
        <v>68012002</v>
      </c>
      <c r="F133" s="36">
        <v>687497</v>
      </c>
      <c r="G133" s="36">
        <v>352</v>
      </c>
      <c r="H133" s="90">
        <v>0.7702</v>
      </c>
      <c r="I133" s="90">
        <v>3.4110124009999998</v>
      </c>
      <c r="J133" s="11" t="s">
        <v>298</v>
      </c>
      <c r="K133" s="11">
        <v>0</v>
      </c>
    </row>
    <row r="134" spans="2:11" x14ac:dyDescent="0.2">
      <c r="B134" s="36" t="s">
        <v>114</v>
      </c>
      <c r="C134" s="92">
        <v>13</v>
      </c>
      <c r="D134" s="36">
        <v>68584925</v>
      </c>
      <c r="E134" s="36">
        <v>68959402</v>
      </c>
      <c r="F134" s="36">
        <v>374477</v>
      </c>
      <c r="G134" s="36">
        <v>230</v>
      </c>
      <c r="H134" s="90">
        <v>0.71389999999999998</v>
      </c>
      <c r="I134" s="90">
        <v>3.2804642519999998</v>
      </c>
      <c r="J134" s="11" t="s">
        <v>298</v>
      </c>
      <c r="K134" s="11">
        <v>0</v>
      </c>
    </row>
    <row r="135" spans="2:11" x14ac:dyDescent="0.2">
      <c r="B135" s="36" t="s">
        <v>114</v>
      </c>
      <c r="C135" s="92">
        <v>13</v>
      </c>
      <c r="D135" s="36">
        <v>69903611</v>
      </c>
      <c r="E135" s="36">
        <v>71198510</v>
      </c>
      <c r="F135" s="36">
        <v>1294899</v>
      </c>
      <c r="G135" s="36">
        <v>790</v>
      </c>
      <c r="H135" s="90">
        <v>0.8135</v>
      </c>
      <c r="I135" s="90">
        <v>3.514939847</v>
      </c>
      <c r="J135" s="11" t="s">
        <v>298</v>
      </c>
      <c r="K135" s="11">
        <v>2</v>
      </c>
    </row>
    <row r="136" spans="2:11" x14ac:dyDescent="0.2">
      <c r="B136" s="36" t="s">
        <v>114</v>
      </c>
      <c r="C136" s="92">
        <v>13</v>
      </c>
      <c r="D136" s="36">
        <v>71303532</v>
      </c>
      <c r="E136" s="36">
        <v>71553611</v>
      </c>
      <c r="F136" s="36">
        <v>250079</v>
      </c>
      <c r="G136" s="36">
        <v>202</v>
      </c>
      <c r="H136" s="90">
        <v>0.83609999999999995</v>
      </c>
      <c r="I136" s="90">
        <v>3.5704353609999999</v>
      </c>
      <c r="J136" s="11" t="s">
        <v>298</v>
      </c>
      <c r="K136" s="11">
        <v>1</v>
      </c>
    </row>
    <row r="137" spans="2:11" x14ac:dyDescent="0.2">
      <c r="B137" s="36" t="s">
        <v>114</v>
      </c>
      <c r="C137" s="92">
        <v>13</v>
      </c>
      <c r="D137" s="36">
        <v>71706163</v>
      </c>
      <c r="E137" s="36">
        <v>71918786</v>
      </c>
      <c r="F137" s="36">
        <v>212623</v>
      </c>
      <c r="G137" s="36">
        <v>172</v>
      </c>
      <c r="H137" s="90">
        <v>0.72829999999999995</v>
      </c>
      <c r="I137" s="90">
        <v>3.3133715700000002</v>
      </c>
      <c r="J137" s="11" t="s">
        <v>298</v>
      </c>
      <c r="K137" s="11">
        <v>0</v>
      </c>
    </row>
    <row r="138" spans="2:11" x14ac:dyDescent="0.2">
      <c r="B138" s="36" t="s">
        <v>114</v>
      </c>
      <c r="C138" s="92">
        <v>13</v>
      </c>
      <c r="D138" s="36">
        <v>71984550</v>
      </c>
      <c r="E138" s="36">
        <v>72010292</v>
      </c>
      <c r="F138" s="36">
        <v>25742</v>
      </c>
      <c r="G138" s="36">
        <v>26</v>
      </c>
      <c r="H138" s="90">
        <v>0.85650000000000004</v>
      </c>
      <c r="I138" s="90">
        <v>3.6212806739999999</v>
      </c>
      <c r="J138" s="11" t="s">
        <v>298</v>
      </c>
      <c r="K138" s="11">
        <v>0</v>
      </c>
    </row>
    <row r="139" spans="2:11" x14ac:dyDescent="0.2">
      <c r="B139" s="36" t="s">
        <v>114</v>
      </c>
      <c r="C139" s="92">
        <v>13</v>
      </c>
      <c r="D139" s="36">
        <v>73638119</v>
      </c>
      <c r="E139" s="36">
        <v>74365406</v>
      </c>
      <c r="F139" s="36">
        <v>727287</v>
      </c>
      <c r="G139" s="36">
        <v>538</v>
      </c>
      <c r="H139" s="90">
        <v>0.77500000000000002</v>
      </c>
      <c r="I139" s="90">
        <v>3.4223801030000001</v>
      </c>
      <c r="J139" s="11" t="s">
        <v>298</v>
      </c>
      <c r="K139" s="11">
        <v>2</v>
      </c>
    </row>
    <row r="140" spans="2:11" x14ac:dyDescent="0.2">
      <c r="B140" s="36" t="s">
        <v>114</v>
      </c>
      <c r="C140" s="92">
        <v>13</v>
      </c>
      <c r="D140" s="36">
        <v>74461819</v>
      </c>
      <c r="E140" s="36">
        <v>75042234</v>
      </c>
      <c r="F140" s="36">
        <v>580415</v>
      </c>
      <c r="G140" s="36">
        <v>427</v>
      </c>
      <c r="H140" s="90">
        <v>0.75249999999999995</v>
      </c>
      <c r="I140" s="90">
        <v>3.3694193640000001</v>
      </c>
      <c r="J140" s="11" t="s">
        <v>298</v>
      </c>
      <c r="K140" s="11">
        <v>4</v>
      </c>
    </row>
    <row r="141" spans="2:11" x14ac:dyDescent="0.2">
      <c r="B141" s="36" t="s">
        <v>114</v>
      </c>
      <c r="C141" s="92">
        <v>13</v>
      </c>
      <c r="D141" s="36">
        <v>75129451</v>
      </c>
      <c r="E141" s="36">
        <v>75184816</v>
      </c>
      <c r="F141" s="36">
        <v>55365</v>
      </c>
      <c r="G141" s="36">
        <v>39</v>
      </c>
      <c r="H141" s="90">
        <v>0.8145</v>
      </c>
      <c r="I141" s="90">
        <v>3.517377062</v>
      </c>
      <c r="J141" s="11" t="s">
        <v>298</v>
      </c>
      <c r="K141" s="11">
        <v>1</v>
      </c>
    </row>
    <row r="142" spans="2:11" x14ac:dyDescent="0.2">
      <c r="B142" s="36" t="s">
        <v>114</v>
      </c>
      <c r="C142" s="92">
        <v>13</v>
      </c>
      <c r="D142" s="36">
        <v>76027162</v>
      </c>
      <c r="E142" s="36">
        <v>76415320</v>
      </c>
      <c r="F142" s="36">
        <v>388158</v>
      </c>
      <c r="G142" s="36">
        <v>321</v>
      </c>
      <c r="H142" s="90">
        <v>0.77959999999999996</v>
      </c>
      <c r="I142" s="90">
        <v>3.433309698</v>
      </c>
      <c r="J142" s="11" t="s">
        <v>298</v>
      </c>
      <c r="K142" s="11">
        <v>2</v>
      </c>
    </row>
    <row r="143" spans="2:11" x14ac:dyDescent="0.2">
      <c r="B143" s="36" t="s">
        <v>114</v>
      </c>
      <c r="C143" s="92">
        <v>15</v>
      </c>
      <c r="D143" s="36">
        <v>24991013</v>
      </c>
      <c r="E143" s="36">
        <v>24995832</v>
      </c>
      <c r="F143" s="36">
        <v>4819</v>
      </c>
      <c r="G143" s="36">
        <v>21</v>
      </c>
      <c r="H143" s="90">
        <v>0.4466</v>
      </c>
      <c r="I143" s="90">
        <v>2.7256493989999999</v>
      </c>
      <c r="J143" s="11" t="s">
        <v>298</v>
      </c>
      <c r="K143" s="11">
        <v>1</v>
      </c>
    </row>
    <row r="145" spans="1:11" x14ac:dyDescent="0.2">
      <c r="A145" s="36" t="s">
        <v>116</v>
      </c>
      <c r="B145" s="36" t="s">
        <v>117</v>
      </c>
      <c r="C145" s="92">
        <v>2</v>
      </c>
      <c r="D145" s="36">
        <v>119108701</v>
      </c>
      <c r="E145" s="36">
        <v>119185332</v>
      </c>
      <c r="F145" s="36">
        <v>76631</v>
      </c>
      <c r="G145" s="36">
        <v>51</v>
      </c>
      <c r="H145" s="90">
        <v>1.6253</v>
      </c>
      <c r="I145" s="90">
        <v>6.1701262099163303</v>
      </c>
      <c r="J145" s="11" t="s">
        <v>298</v>
      </c>
      <c r="K145" s="11">
        <v>0</v>
      </c>
    </row>
    <row r="146" spans="1:11" x14ac:dyDescent="0.2">
      <c r="B146" s="36" t="s">
        <v>117</v>
      </c>
      <c r="C146" s="92">
        <v>12</v>
      </c>
      <c r="D146" s="36">
        <v>20165633</v>
      </c>
      <c r="E146" s="36">
        <v>20198986</v>
      </c>
      <c r="F146" s="36">
        <v>33353</v>
      </c>
      <c r="G146" s="36">
        <v>29</v>
      </c>
      <c r="H146" s="90">
        <v>1.681</v>
      </c>
      <c r="I146" s="90">
        <v>6.4130026351951503</v>
      </c>
      <c r="J146" s="11" t="s">
        <v>298</v>
      </c>
      <c r="K146" s="11">
        <v>0</v>
      </c>
    </row>
    <row r="147" spans="1:11" x14ac:dyDescent="0.2">
      <c r="B147" s="36" t="s">
        <v>117</v>
      </c>
      <c r="C147" s="92">
        <v>17</v>
      </c>
      <c r="D147" s="36">
        <v>19648649</v>
      </c>
      <c r="E147" s="36">
        <v>22143683</v>
      </c>
      <c r="F147" s="36">
        <v>2495034</v>
      </c>
      <c r="G147" s="36">
        <v>1061</v>
      </c>
      <c r="H147" s="90">
        <v>-0.5393</v>
      </c>
      <c r="I147" s="90">
        <v>1.3762093971354117</v>
      </c>
      <c r="J147" s="11" t="s">
        <v>297</v>
      </c>
      <c r="K147" s="11">
        <v>20</v>
      </c>
    </row>
    <row r="148" spans="1:11" x14ac:dyDescent="0.2">
      <c r="B148" s="36" t="s">
        <v>117</v>
      </c>
      <c r="C148" s="92">
        <v>22</v>
      </c>
      <c r="D148" s="36">
        <v>38328452</v>
      </c>
      <c r="E148" s="36">
        <v>38363597</v>
      </c>
      <c r="F148" s="36">
        <v>35145</v>
      </c>
      <c r="G148" s="36">
        <v>25</v>
      </c>
      <c r="H148" s="90">
        <v>0.76070000000000004</v>
      </c>
      <c r="I148" s="90">
        <v>3.3886250217520741</v>
      </c>
      <c r="J148" s="11" t="s">
        <v>298</v>
      </c>
      <c r="K148" s="11">
        <v>1</v>
      </c>
    </row>
    <row r="150" spans="1:11" x14ac:dyDescent="0.2">
      <c r="A150" s="36" t="s">
        <v>119</v>
      </c>
      <c r="B150" s="36" t="s">
        <v>120</v>
      </c>
      <c r="C150" s="92">
        <v>23</v>
      </c>
      <c r="D150" s="36">
        <v>39419740</v>
      </c>
      <c r="E150" s="36">
        <v>39931604</v>
      </c>
      <c r="F150" s="36">
        <v>511864</v>
      </c>
      <c r="G150" s="36">
        <v>247</v>
      </c>
      <c r="H150" s="90">
        <v>-0.5131</v>
      </c>
      <c r="I150" s="90">
        <v>1.4014303059675277</v>
      </c>
      <c r="J150" s="11" t="s">
        <v>297</v>
      </c>
      <c r="K150" s="11">
        <v>1</v>
      </c>
    </row>
    <row r="152" spans="1:11" x14ac:dyDescent="0.2">
      <c r="A152" s="36" t="s">
        <v>124</v>
      </c>
      <c r="B152" s="36" t="s">
        <v>302</v>
      </c>
      <c r="C152" s="92">
        <v>13</v>
      </c>
      <c r="D152" s="36">
        <v>54098004</v>
      </c>
      <c r="E152" s="36">
        <v>54110422</v>
      </c>
      <c r="F152" s="36">
        <v>12418</v>
      </c>
      <c r="G152" s="36">
        <v>19</v>
      </c>
      <c r="H152" s="90">
        <v>-3.0611000000000002</v>
      </c>
      <c r="I152" s="90">
        <v>0.23963324893648141</v>
      </c>
      <c r="J152" s="11" t="s">
        <v>297</v>
      </c>
      <c r="K152" s="11">
        <v>0</v>
      </c>
    </row>
    <row r="154" spans="1:11" x14ac:dyDescent="0.2">
      <c r="A154" s="36" t="s">
        <v>129</v>
      </c>
      <c r="B154" s="36" t="s">
        <v>130</v>
      </c>
      <c r="C154" s="92">
        <v>13</v>
      </c>
      <c r="D154" s="36">
        <v>113243031</v>
      </c>
      <c r="E154" s="36">
        <v>113255884</v>
      </c>
      <c r="F154" s="36">
        <v>12853</v>
      </c>
      <c r="G154" s="36">
        <v>16</v>
      </c>
      <c r="H154" s="90">
        <v>-0.65059999999999996</v>
      </c>
      <c r="I154" s="90">
        <v>1.2740306626667848</v>
      </c>
      <c r="J154" s="11" t="s">
        <v>297</v>
      </c>
      <c r="K154" s="11">
        <v>1</v>
      </c>
    </row>
    <row r="156" spans="1:11" x14ac:dyDescent="0.2">
      <c r="A156" s="36" t="s">
        <v>131</v>
      </c>
      <c r="B156" s="36" t="s">
        <v>301</v>
      </c>
      <c r="C156" s="92">
        <v>11</v>
      </c>
      <c r="D156" s="36">
        <v>13994054</v>
      </c>
      <c r="E156" s="36">
        <v>14545351</v>
      </c>
      <c r="F156" s="36">
        <v>551297</v>
      </c>
      <c r="G156" s="36">
        <v>329</v>
      </c>
      <c r="H156" s="90">
        <v>-0.49459999999999998</v>
      </c>
      <c r="I156" s="90">
        <v>1.4195168752924781</v>
      </c>
      <c r="J156" s="11" t="s">
        <v>297</v>
      </c>
      <c r="K156" s="11">
        <v>4</v>
      </c>
    </row>
    <row r="157" spans="1:11" x14ac:dyDescent="0.2">
      <c r="B157" s="36" t="s">
        <v>301</v>
      </c>
      <c r="C157" s="92">
        <v>11</v>
      </c>
      <c r="D157" s="36">
        <v>15748420</v>
      </c>
      <c r="E157" s="36">
        <v>16303000</v>
      </c>
      <c r="F157" s="36">
        <v>554580</v>
      </c>
      <c r="G157" s="36">
        <v>451</v>
      </c>
      <c r="H157" s="90">
        <v>-0.46339999999999998</v>
      </c>
      <c r="I157" s="90">
        <v>1.4505499742253787</v>
      </c>
      <c r="J157" s="11" t="s">
        <v>297</v>
      </c>
      <c r="K157" s="11">
        <v>3</v>
      </c>
    </row>
    <row r="158" spans="1:11" x14ac:dyDescent="0.2">
      <c r="B158" s="36" t="s">
        <v>301</v>
      </c>
      <c r="C158" s="92">
        <v>13</v>
      </c>
      <c r="D158" s="36">
        <v>39261011</v>
      </c>
      <c r="E158" s="36">
        <v>40380165</v>
      </c>
      <c r="F158" s="36">
        <v>1119154</v>
      </c>
      <c r="G158" s="36">
        <v>773</v>
      </c>
      <c r="H158" s="90">
        <v>-0.50129999999999997</v>
      </c>
      <c r="I158" s="90">
        <v>1.4129398007605494</v>
      </c>
      <c r="J158" s="11" t="s">
        <v>297</v>
      </c>
      <c r="K158" s="11">
        <v>9</v>
      </c>
    </row>
    <row r="159" spans="1:11" x14ac:dyDescent="0.2">
      <c r="B159" s="36" t="s">
        <v>301</v>
      </c>
      <c r="C159" s="92">
        <v>13</v>
      </c>
      <c r="D159" s="36">
        <v>43513309</v>
      </c>
      <c r="E159" s="36">
        <v>43783278</v>
      </c>
      <c r="F159" s="36">
        <v>269969</v>
      </c>
      <c r="G159" s="36">
        <v>237</v>
      </c>
      <c r="H159" s="90">
        <v>-0.49430000000000002</v>
      </c>
      <c r="I159" s="90">
        <v>1.4198120862210679</v>
      </c>
      <c r="J159" s="11" t="s">
        <v>297</v>
      </c>
      <c r="K159" s="11">
        <v>0</v>
      </c>
    </row>
    <row r="160" spans="1:11" x14ac:dyDescent="0.2">
      <c r="B160" s="36" t="s">
        <v>301</v>
      </c>
      <c r="C160" s="92">
        <v>13</v>
      </c>
      <c r="D160" s="36">
        <v>47058091</v>
      </c>
      <c r="E160" s="36">
        <v>47901624</v>
      </c>
      <c r="F160" s="36">
        <v>843533</v>
      </c>
      <c r="G160" s="36">
        <v>618</v>
      </c>
      <c r="H160" s="90">
        <v>3.1217000000000001</v>
      </c>
      <c r="I160" s="90">
        <v>17.408258744693303</v>
      </c>
      <c r="J160" s="11" t="s">
        <v>298</v>
      </c>
      <c r="K160" s="11">
        <v>5</v>
      </c>
    </row>
    <row r="161" spans="2:11" x14ac:dyDescent="0.2">
      <c r="B161" s="36" t="s">
        <v>301</v>
      </c>
      <c r="C161" s="92">
        <v>13</v>
      </c>
      <c r="D161" s="36">
        <v>48802186</v>
      </c>
      <c r="E161" s="36">
        <v>51178317</v>
      </c>
      <c r="F161" s="36">
        <v>2376131</v>
      </c>
      <c r="G161" s="36">
        <v>1387</v>
      </c>
      <c r="H161" s="90">
        <v>-0.41370000000000001</v>
      </c>
      <c r="I161" s="90">
        <v>1.5013912705938015</v>
      </c>
      <c r="J161" s="11" t="s">
        <v>297</v>
      </c>
      <c r="K161" s="11">
        <v>20</v>
      </c>
    </row>
    <row r="162" spans="2:11" x14ac:dyDescent="0.2">
      <c r="B162" s="36" t="s">
        <v>301</v>
      </c>
      <c r="C162" s="92">
        <v>13</v>
      </c>
      <c r="D162" s="36">
        <v>51184389</v>
      </c>
      <c r="E162" s="36">
        <v>51700800</v>
      </c>
      <c r="F162" s="36">
        <v>516411</v>
      </c>
      <c r="G162" s="36">
        <v>302</v>
      </c>
      <c r="H162" s="90">
        <v>2.9927999999999999</v>
      </c>
      <c r="I162" s="90">
        <v>15.920348367217811</v>
      </c>
      <c r="J162" s="11" t="s">
        <v>298</v>
      </c>
      <c r="K162" s="11">
        <v>10</v>
      </c>
    </row>
    <row r="163" spans="2:11" x14ac:dyDescent="0.2">
      <c r="B163" s="36" t="s">
        <v>301</v>
      </c>
      <c r="C163" s="92">
        <v>13</v>
      </c>
      <c r="D163" s="36">
        <v>51876883</v>
      </c>
      <c r="E163" s="36">
        <v>51918965</v>
      </c>
      <c r="F163" s="36">
        <v>42082</v>
      </c>
      <c r="G163" s="36">
        <v>17</v>
      </c>
      <c r="H163" s="90">
        <v>2.4379</v>
      </c>
      <c r="I163" s="90">
        <v>10.837048626878744</v>
      </c>
      <c r="J163" s="11" t="s">
        <v>298</v>
      </c>
      <c r="K163" s="11">
        <v>2</v>
      </c>
    </row>
    <row r="164" spans="2:11" x14ac:dyDescent="0.2">
      <c r="B164" s="36" t="s">
        <v>301</v>
      </c>
      <c r="C164" s="92">
        <v>13</v>
      </c>
      <c r="D164" s="36">
        <v>52339956</v>
      </c>
      <c r="E164" s="36">
        <v>52358999</v>
      </c>
      <c r="F164" s="36">
        <v>19043</v>
      </c>
      <c r="G164" s="36">
        <v>8</v>
      </c>
      <c r="H164" s="90">
        <v>1.5483</v>
      </c>
      <c r="I164" s="90">
        <v>5.8494460252476914</v>
      </c>
      <c r="J164" s="11" t="s">
        <v>298</v>
      </c>
      <c r="K164" s="11">
        <v>0</v>
      </c>
    </row>
    <row r="165" spans="2:11" x14ac:dyDescent="0.2">
      <c r="B165" s="36" t="s">
        <v>301</v>
      </c>
      <c r="C165" s="92">
        <v>13</v>
      </c>
      <c r="D165" s="36">
        <v>52618069</v>
      </c>
      <c r="E165" s="36">
        <v>52633365</v>
      </c>
      <c r="F165" s="36">
        <v>15296</v>
      </c>
      <c r="G165" s="36">
        <v>9</v>
      </c>
      <c r="H165" s="90">
        <v>1.744</v>
      </c>
      <c r="I165" s="90">
        <v>6.699251900067412</v>
      </c>
      <c r="J165" s="11" t="s">
        <v>298</v>
      </c>
      <c r="K165" s="11">
        <v>0</v>
      </c>
    </row>
    <row r="166" spans="2:11" x14ac:dyDescent="0.2">
      <c r="B166" s="36" t="s">
        <v>301</v>
      </c>
      <c r="C166" s="92">
        <v>13</v>
      </c>
      <c r="D166" s="36">
        <v>52740342</v>
      </c>
      <c r="E166" s="36">
        <v>52848176</v>
      </c>
      <c r="F166" s="36">
        <v>107834</v>
      </c>
      <c r="G166" s="36">
        <v>83</v>
      </c>
      <c r="H166" s="90">
        <v>1.9125000000000001</v>
      </c>
      <c r="I166" s="90">
        <v>7.5292178360405462</v>
      </c>
      <c r="J166" s="11" t="s">
        <v>298</v>
      </c>
      <c r="K166" s="11">
        <v>0</v>
      </c>
    </row>
    <row r="167" spans="2:11" x14ac:dyDescent="0.2">
      <c r="B167" s="36" t="s">
        <v>301</v>
      </c>
      <c r="C167" s="92">
        <v>13</v>
      </c>
      <c r="D167" s="36">
        <v>53045792</v>
      </c>
      <c r="E167" s="36">
        <v>53158525</v>
      </c>
      <c r="F167" s="36">
        <v>112733</v>
      </c>
      <c r="G167" s="36">
        <v>76</v>
      </c>
      <c r="H167" s="90">
        <v>2.0853999999999999</v>
      </c>
      <c r="I167" s="90">
        <v>8.4878549378223074</v>
      </c>
      <c r="J167" s="11" t="s">
        <v>298</v>
      </c>
      <c r="K167" s="11">
        <v>0</v>
      </c>
    </row>
    <row r="168" spans="2:11" x14ac:dyDescent="0.2">
      <c r="B168" s="36" t="s">
        <v>301</v>
      </c>
      <c r="C168" s="92">
        <v>13</v>
      </c>
      <c r="D168" s="36">
        <v>53172150</v>
      </c>
      <c r="E168" s="36">
        <v>53283285</v>
      </c>
      <c r="F168" s="36">
        <v>111135</v>
      </c>
      <c r="G168" s="36">
        <v>91</v>
      </c>
      <c r="H168" s="90">
        <v>2.2221000000000002</v>
      </c>
      <c r="I168" s="90">
        <v>9.3314417421450742</v>
      </c>
      <c r="J168" s="11" t="s">
        <v>298</v>
      </c>
      <c r="K168" s="11">
        <v>0</v>
      </c>
    </row>
    <row r="169" spans="2:11" x14ac:dyDescent="0.2">
      <c r="B169" s="36" t="s">
        <v>301</v>
      </c>
      <c r="C169" s="92">
        <v>13</v>
      </c>
      <c r="D169" s="36">
        <v>53460278</v>
      </c>
      <c r="E169" s="36">
        <v>53490857</v>
      </c>
      <c r="F169" s="36">
        <v>30579</v>
      </c>
      <c r="G169" s="36">
        <v>22</v>
      </c>
      <c r="H169" s="90">
        <v>2.0470999999999999</v>
      </c>
      <c r="I169" s="90">
        <v>8.2654880015880501</v>
      </c>
      <c r="J169" s="11" t="s">
        <v>298</v>
      </c>
      <c r="K169" s="11">
        <v>0</v>
      </c>
    </row>
    <row r="170" spans="2:11" x14ac:dyDescent="0.2">
      <c r="B170" s="36" t="s">
        <v>301</v>
      </c>
      <c r="C170" s="92">
        <v>13</v>
      </c>
      <c r="D170" s="36">
        <v>53512867</v>
      </c>
      <c r="E170" s="36">
        <v>53591041</v>
      </c>
      <c r="F170" s="36">
        <v>78174</v>
      </c>
      <c r="G170" s="36">
        <v>55</v>
      </c>
      <c r="H170" s="90">
        <v>2.1120999999999999</v>
      </c>
      <c r="I170" s="90">
        <v>8.6464025184971085</v>
      </c>
      <c r="J170" s="11" t="s">
        <v>298</v>
      </c>
      <c r="K170" s="11">
        <v>0</v>
      </c>
    </row>
    <row r="171" spans="2:11" x14ac:dyDescent="0.2">
      <c r="B171" s="36" t="s">
        <v>301</v>
      </c>
      <c r="C171" s="92">
        <v>13</v>
      </c>
      <c r="D171" s="36">
        <v>53634296</v>
      </c>
      <c r="E171" s="36">
        <v>53720166</v>
      </c>
      <c r="F171" s="36">
        <v>85870</v>
      </c>
      <c r="G171" s="36">
        <v>44</v>
      </c>
      <c r="H171" s="90">
        <v>1.7576000000000001</v>
      </c>
      <c r="I171" s="90">
        <v>6.76270301965081</v>
      </c>
      <c r="J171" s="11" t="s">
        <v>298</v>
      </c>
      <c r="K171" s="11">
        <v>0</v>
      </c>
    </row>
    <row r="172" spans="2:11" x14ac:dyDescent="0.2">
      <c r="B172" s="36" t="s">
        <v>301</v>
      </c>
      <c r="C172" s="92">
        <v>13</v>
      </c>
      <c r="D172" s="36">
        <v>56601020</v>
      </c>
      <c r="E172" s="36">
        <v>56749802</v>
      </c>
      <c r="F172" s="36">
        <v>148782</v>
      </c>
      <c r="G172" s="36">
        <v>100</v>
      </c>
      <c r="H172" s="90">
        <v>2.4011</v>
      </c>
      <c r="I172" s="90">
        <v>10.564114951392151</v>
      </c>
      <c r="J172" s="11" t="s">
        <v>298</v>
      </c>
      <c r="K172" s="11">
        <v>5</v>
      </c>
    </row>
    <row r="173" spans="2:11" x14ac:dyDescent="0.2">
      <c r="B173" s="36" t="s">
        <v>301</v>
      </c>
      <c r="C173" s="92">
        <v>13</v>
      </c>
      <c r="D173" s="36">
        <v>56755036</v>
      </c>
      <c r="E173" s="36">
        <v>56876656</v>
      </c>
      <c r="F173" s="36">
        <v>121620</v>
      </c>
      <c r="G173" s="36">
        <v>89</v>
      </c>
      <c r="H173" s="90">
        <v>0.59240000000000004</v>
      </c>
      <c r="I173" s="90">
        <v>3.0155057789542234</v>
      </c>
      <c r="J173" s="11" t="s">
        <v>298</v>
      </c>
      <c r="K173" s="11">
        <v>0</v>
      </c>
    </row>
    <row r="174" spans="2:11" x14ac:dyDescent="0.2">
      <c r="B174" s="36" t="s">
        <v>301</v>
      </c>
      <c r="C174" s="92">
        <v>13</v>
      </c>
      <c r="D174" s="36">
        <v>56923000</v>
      </c>
      <c r="E174" s="36">
        <v>57026183</v>
      </c>
      <c r="F174" s="36">
        <v>103183</v>
      </c>
      <c r="G174" s="36">
        <v>56</v>
      </c>
      <c r="H174" s="90">
        <v>2.1023000000000001</v>
      </c>
      <c r="I174" s="90">
        <v>8.5878679024145548</v>
      </c>
      <c r="J174" s="11" t="s">
        <v>298</v>
      </c>
      <c r="K174" s="11">
        <v>0</v>
      </c>
    </row>
    <row r="175" spans="2:11" x14ac:dyDescent="0.2">
      <c r="B175" s="36" t="s">
        <v>301</v>
      </c>
      <c r="C175" s="92">
        <v>13</v>
      </c>
      <c r="D175" s="36">
        <v>57046000</v>
      </c>
      <c r="E175" s="36">
        <v>57089251</v>
      </c>
      <c r="F175" s="36">
        <v>43251</v>
      </c>
      <c r="G175" s="36">
        <v>21</v>
      </c>
      <c r="H175" s="90">
        <v>2.0270000000000001</v>
      </c>
      <c r="I175" s="90">
        <v>8.1511295729337832</v>
      </c>
      <c r="J175" s="11" t="s">
        <v>298</v>
      </c>
      <c r="K175" s="11">
        <v>0</v>
      </c>
    </row>
    <row r="176" spans="2:11" x14ac:dyDescent="0.2">
      <c r="B176" s="36" t="s">
        <v>301</v>
      </c>
      <c r="C176" s="92">
        <v>13</v>
      </c>
      <c r="D176" s="36">
        <v>57209172</v>
      </c>
      <c r="E176" s="36">
        <v>57693763</v>
      </c>
      <c r="F176" s="36">
        <v>484591</v>
      </c>
      <c r="G176" s="36">
        <v>278</v>
      </c>
      <c r="H176" s="90">
        <v>0.63570000000000004</v>
      </c>
      <c r="I176" s="90">
        <v>3.107382845851169</v>
      </c>
      <c r="J176" s="11" t="s">
        <v>298</v>
      </c>
      <c r="K176" s="11">
        <v>0</v>
      </c>
    </row>
    <row r="177" spans="2:11" x14ac:dyDescent="0.2">
      <c r="B177" s="36" t="s">
        <v>301</v>
      </c>
      <c r="C177" s="92">
        <v>13</v>
      </c>
      <c r="D177" s="36">
        <v>57702800</v>
      </c>
      <c r="E177" s="36">
        <v>57931561</v>
      </c>
      <c r="F177" s="36">
        <v>228761</v>
      </c>
      <c r="G177" s="36">
        <v>110</v>
      </c>
      <c r="H177" s="90">
        <v>2.3136999999999999</v>
      </c>
      <c r="I177" s="90">
        <v>9.9431295205843782</v>
      </c>
      <c r="J177" s="11" t="s">
        <v>298</v>
      </c>
      <c r="K177" s="11">
        <v>0</v>
      </c>
    </row>
    <row r="178" spans="2:11" x14ac:dyDescent="0.2">
      <c r="B178" s="36" t="s">
        <v>301</v>
      </c>
      <c r="C178" s="92">
        <v>13</v>
      </c>
      <c r="D178" s="36">
        <v>58154840</v>
      </c>
      <c r="E178" s="36">
        <v>58241945</v>
      </c>
      <c r="F178" s="36">
        <v>87105</v>
      </c>
      <c r="G178" s="36">
        <v>65</v>
      </c>
      <c r="H178" s="90">
        <v>-0.80079999999999996</v>
      </c>
      <c r="I178" s="90">
        <v>1.1480615579501194</v>
      </c>
      <c r="J178" s="11" t="s">
        <v>297</v>
      </c>
      <c r="K178" s="11">
        <v>0</v>
      </c>
    </row>
    <row r="179" spans="2:11" x14ac:dyDescent="0.2">
      <c r="B179" s="36" t="s">
        <v>301</v>
      </c>
      <c r="C179" s="92">
        <v>13</v>
      </c>
      <c r="D179" s="36">
        <v>58243017</v>
      </c>
      <c r="E179" s="36">
        <v>58289913</v>
      </c>
      <c r="F179" s="36">
        <v>46896</v>
      </c>
      <c r="G179" s="36">
        <v>39</v>
      </c>
      <c r="H179" s="90">
        <v>1.7761</v>
      </c>
      <c r="I179" s="90">
        <v>6.8499810644227335</v>
      </c>
      <c r="J179" s="11" t="s">
        <v>298</v>
      </c>
      <c r="K179" s="11">
        <v>0</v>
      </c>
    </row>
    <row r="180" spans="2:11" x14ac:dyDescent="0.2">
      <c r="B180" s="36" t="s">
        <v>301</v>
      </c>
      <c r="C180" s="92">
        <v>13</v>
      </c>
      <c r="D180" s="36">
        <v>58290774</v>
      </c>
      <c r="E180" s="36">
        <v>58323930</v>
      </c>
      <c r="F180" s="36">
        <v>33156</v>
      </c>
      <c r="G180" s="36">
        <v>18</v>
      </c>
      <c r="H180" s="90">
        <v>-0.53269999999999995</v>
      </c>
      <c r="I180" s="90">
        <v>1.382519663522098</v>
      </c>
      <c r="J180" s="11" t="s">
        <v>297</v>
      </c>
      <c r="K180" s="11">
        <v>0</v>
      </c>
    </row>
    <row r="181" spans="2:11" x14ac:dyDescent="0.2">
      <c r="B181" s="36" t="s">
        <v>301</v>
      </c>
      <c r="C181" s="92">
        <v>13</v>
      </c>
      <c r="D181" s="36">
        <v>58325814</v>
      </c>
      <c r="E181" s="36">
        <v>58472738</v>
      </c>
      <c r="F181" s="36">
        <v>146924</v>
      </c>
      <c r="G181" s="36">
        <v>96</v>
      </c>
      <c r="H181" s="90">
        <v>1.9285000000000001</v>
      </c>
      <c r="I181" s="90">
        <v>7.6131842820951521</v>
      </c>
      <c r="J181" s="11" t="s">
        <v>298</v>
      </c>
      <c r="K181" s="11">
        <v>0</v>
      </c>
    </row>
    <row r="182" spans="2:11" x14ac:dyDescent="0.2">
      <c r="B182" s="36" t="s">
        <v>301</v>
      </c>
      <c r="C182" s="92">
        <v>13</v>
      </c>
      <c r="D182" s="36">
        <v>58662694</v>
      </c>
      <c r="E182" s="36">
        <v>58685416</v>
      </c>
      <c r="F182" s="36">
        <v>22722</v>
      </c>
      <c r="G182" s="36">
        <v>19</v>
      </c>
      <c r="H182" s="90">
        <v>1.7502</v>
      </c>
      <c r="I182" s="90">
        <v>6.7281039706415005</v>
      </c>
      <c r="J182" s="11" t="s">
        <v>298</v>
      </c>
      <c r="K182" s="11">
        <v>0</v>
      </c>
    </row>
    <row r="183" spans="2:11" x14ac:dyDescent="0.2">
      <c r="B183" s="36" t="s">
        <v>301</v>
      </c>
      <c r="C183" s="92">
        <v>13</v>
      </c>
      <c r="D183" s="36">
        <v>58744640</v>
      </c>
      <c r="E183" s="36">
        <v>58752575</v>
      </c>
      <c r="F183" s="36">
        <v>7935</v>
      </c>
      <c r="G183" s="36">
        <v>15</v>
      </c>
      <c r="H183" s="90">
        <v>1.8783000000000001</v>
      </c>
      <c r="I183" s="90">
        <v>7.3528318872798959</v>
      </c>
      <c r="J183" s="11" t="s">
        <v>298</v>
      </c>
      <c r="K183" s="11">
        <v>0</v>
      </c>
    </row>
    <row r="184" spans="2:11" x14ac:dyDescent="0.2">
      <c r="B184" s="36" t="s">
        <v>301</v>
      </c>
      <c r="C184" s="92">
        <v>13</v>
      </c>
      <c r="D184" s="36">
        <v>58770514</v>
      </c>
      <c r="E184" s="36">
        <v>58796115</v>
      </c>
      <c r="F184" s="36">
        <v>25601</v>
      </c>
      <c r="G184" s="36">
        <v>30</v>
      </c>
      <c r="H184" s="90">
        <v>1.7357</v>
      </c>
      <c r="I184" s="90">
        <v>6.6608209442475754</v>
      </c>
      <c r="J184" s="11" t="s">
        <v>298</v>
      </c>
      <c r="K184" s="11">
        <v>0</v>
      </c>
    </row>
    <row r="185" spans="2:11" x14ac:dyDescent="0.2">
      <c r="B185" s="36" t="s">
        <v>301</v>
      </c>
      <c r="C185" s="92">
        <v>13</v>
      </c>
      <c r="D185" s="36">
        <v>58948277</v>
      </c>
      <c r="E185" s="36">
        <v>58972413</v>
      </c>
      <c r="F185" s="36">
        <v>24136</v>
      </c>
      <c r="G185" s="36">
        <v>13</v>
      </c>
      <c r="H185" s="90">
        <v>2.2559</v>
      </c>
      <c r="I185" s="90">
        <v>9.5526433348687583</v>
      </c>
      <c r="J185" s="11" t="s">
        <v>298</v>
      </c>
      <c r="K185" s="11">
        <v>0</v>
      </c>
    </row>
    <row r="186" spans="2:11" x14ac:dyDescent="0.2">
      <c r="B186" s="36" t="s">
        <v>301</v>
      </c>
      <c r="C186" s="92">
        <v>13</v>
      </c>
      <c r="D186" s="36">
        <v>59124203</v>
      </c>
      <c r="E186" s="36">
        <v>59149801</v>
      </c>
      <c r="F186" s="36">
        <v>25598</v>
      </c>
      <c r="G186" s="36">
        <v>24</v>
      </c>
      <c r="H186" s="90">
        <v>2.1783999999999999</v>
      </c>
      <c r="I186" s="90">
        <v>9.0530253864439523</v>
      </c>
      <c r="J186" s="11" t="s">
        <v>298</v>
      </c>
      <c r="K186" s="11">
        <v>1</v>
      </c>
    </row>
    <row r="187" spans="2:11" x14ac:dyDescent="0.2">
      <c r="B187" s="36" t="s">
        <v>301</v>
      </c>
      <c r="C187" s="92">
        <v>13</v>
      </c>
      <c r="D187" s="36">
        <v>59233134</v>
      </c>
      <c r="E187" s="36">
        <v>59246033</v>
      </c>
      <c r="F187" s="36">
        <v>12899</v>
      </c>
      <c r="G187" s="36">
        <v>11</v>
      </c>
      <c r="H187" s="90">
        <v>1.9531000000000001</v>
      </c>
      <c r="I187" s="90">
        <v>7.7441129775545505</v>
      </c>
      <c r="J187" s="11" t="s">
        <v>298</v>
      </c>
      <c r="K187" s="11">
        <v>1</v>
      </c>
    </row>
    <row r="188" spans="2:11" x14ac:dyDescent="0.2">
      <c r="B188" s="36" t="s">
        <v>301</v>
      </c>
      <c r="C188" s="92">
        <v>13</v>
      </c>
      <c r="D188" s="36">
        <v>59251370</v>
      </c>
      <c r="E188" s="36">
        <v>59947620</v>
      </c>
      <c r="F188" s="36">
        <v>696250</v>
      </c>
      <c r="G188" s="36">
        <v>410</v>
      </c>
      <c r="H188" s="90">
        <v>-0.373</v>
      </c>
      <c r="I188" s="90">
        <v>1.54435026618357</v>
      </c>
      <c r="J188" s="11" t="s">
        <v>297</v>
      </c>
      <c r="K188" s="11">
        <v>2</v>
      </c>
    </row>
    <row r="189" spans="2:11" x14ac:dyDescent="0.2">
      <c r="B189" s="36" t="s">
        <v>301</v>
      </c>
      <c r="C189" s="92">
        <v>13</v>
      </c>
      <c r="D189" s="36">
        <v>59949923</v>
      </c>
      <c r="E189" s="36">
        <v>60026800</v>
      </c>
      <c r="F189" s="36">
        <v>76877</v>
      </c>
      <c r="G189" s="36">
        <v>24</v>
      </c>
      <c r="H189" s="90">
        <v>3.0169000000000001</v>
      </c>
      <c r="I189" s="90">
        <v>16.188529074212305</v>
      </c>
      <c r="J189" s="11" t="s">
        <v>298</v>
      </c>
      <c r="K189" s="11">
        <v>1</v>
      </c>
    </row>
    <row r="190" spans="2:11" x14ac:dyDescent="0.2">
      <c r="B190" s="36" t="s">
        <v>301</v>
      </c>
      <c r="C190" s="92">
        <v>13</v>
      </c>
      <c r="D190" s="36">
        <v>60194377</v>
      </c>
      <c r="E190" s="36">
        <v>61021886</v>
      </c>
      <c r="F190" s="36">
        <v>827509</v>
      </c>
      <c r="G190" s="36">
        <v>548</v>
      </c>
      <c r="H190" s="90">
        <v>-0.42659999999999998</v>
      </c>
      <c r="I190" s="90">
        <v>1.4880262737321486</v>
      </c>
      <c r="J190" s="11" t="s">
        <v>297</v>
      </c>
      <c r="K190" s="11">
        <v>2</v>
      </c>
    </row>
    <row r="191" spans="2:11" x14ac:dyDescent="0.2">
      <c r="B191" s="36" t="s">
        <v>301</v>
      </c>
      <c r="C191" s="92">
        <v>13</v>
      </c>
      <c r="D191" s="36">
        <v>63914135</v>
      </c>
      <c r="E191" s="36">
        <v>64913343</v>
      </c>
      <c r="F191" s="36">
        <v>999208</v>
      </c>
      <c r="G191" s="36">
        <v>578</v>
      </c>
      <c r="H191" s="90">
        <v>-0.39439999999999997</v>
      </c>
      <c r="I191" s="90">
        <v>1.521611442076535</v>
      </c>
      <c r="J191" s="11" t="s">
        <v>297</v>
      </c>
      <c r="K191" s="11">
        <v>0</v>
      </c>
    </row>
    <row r="192" spans="2:11" x14ac:dyDescent="0.2">
      <c r="B192" s="36" t="s">
        <v>301</v>
      </c>
      <c r="C192" s="92">
        <v>13</v>
      </c>
      <c r="D192" s="36">
        <v>66287759</v>
      </c>
      <c r="E192" s="36">
        <v>66562000</v>
      </c>
      <c r="F192" s="36">
        <v>274241</v>
      </c>
      <c r="G192" s="36">
        <v>201</v>
      </c>
      <c r="H192" s="90">
        <v>-0.35809999999999997</v>
      </c>
      <c r="I192" s="90">
        <v>1.5603827991050878</v>
      </c>
      <c r="J192" s="11" t="s">
        <v>297</v>
      </c>
      <c r="K192" s="11">
        <v>1</v>
      </c>
    </row>
    <row r="193" spans="1:11" x14ac:dyDescent="0.2">
      <c r="B193" s="36" t="s">
        <v>301</v>
      </c>
      <c r="C193" s="92">
        <v>13</v>
      </c>
      <c r="D193" s="36">
        <v>68283665</v>
      </c>
      <c r="E193" s="36">
        <v>68561398</v>
      </c>
      <c r="F193" s="36">
        <v>277733</v>
      </c>
      <c r="G193" s="36">
        <v>229</v>
      </c>
      <c r="H193" s="90">
        <v>-0.43830000000000002</v>
      </c>
      <c r="I193" s="90">
        <v>1.4760074466487316</v>
      </c>
      <c r="J193" s="11" t="s">
        <v>297</v>
      </c>
      <c r="K193" s="11">
        <v>2</v>
      </c>
    </row>
    <row r="194" spans="1:11" x14ac:dyDescent="0.2">
      <c r="B194" s="36" t="s">
        <v>301</v>
      </c>
      <c r="C194" s="92">
        <v>13</v>
      </c>
      <c r="D194" s="36">
        <v>70696044</v>
      </c>
      <c r="E194" s="36">
        <v>71793000</v>
      </c>
      <c r="F194" s="36">
        <v>1096956</v>
      </c>
      <c r="G194" s="36">
        <v>774</v>
      </c>
      <c r="H194" s="90">
        <v>-0.39629999999999999</v>
      </c>
      <c r="I194" s="90">
        <v>1.5196088297719363</v>
      </c>
      <c r="J194" s="11" t="s">
        <v>297</v>
      </c>
      <c r="K194" s="11">
        <v>1</v>
      </c>
    </row>
    <row r="195" spans="1:11" x14ac:dyDescent="0.2">
      <c r="B195" s="36" t="s">
        <v>301</v>
      </c>
      <c r="C195" s="92">
        <v>13</v>
      </c>
      <c r="D195" s="36">
        <v>72632281</v>
      </c>
      <c r="E195" s="36">
        <v>72688833</v>
      </c>
      <c r="F195" s="36">
        <v>56552</v>
      </c>
      <c r="G195" s="36">
        <v>56</v>
      </c>
      <c r="H195" s="90">
        <v>1.8559000000000001</v>
      </c>
      <c r="I195" s="90">
        <v>7.2395498783128565</v>
      </c>
      <c r="J195" s="11" t="s">
        <v>298</v>
      </c>
      <c r="K195" s="11">
        <v>0</v>
      </c>
    </row>
    <row r="196" spans="1:11" x14ac:dyDescent="0.2">
      <c r="B196" s="36" t="s">
        <v>301</v>
      </c>
      <c r="C196" s="92">
        <v>13</v>
      </c>
      <c r="D196" s="36">
        <v>72692368</v>
      </c>
      <c r="E196" s="36">
        <v>73051655</v>
      </c>
      <c r="F196" s="36">
        <v>359287</v>
      </c>
      <c r="G196" s="36">
        <v>302</v>
      </c>
      <c r="H196" s="90">
        <v>-0.27960000000000002</v>
      </c>
      <c r="I196" s="90">
        <v>1.6476387936857264</v>
      </c>
      <c r="J196" s="11" t="s">
        <v>297</v>
      </c>
      <c r="K196" s="11">
        <v>0</v>
      </c>
    </row>
    <row r="197" spans="1:11" x14ac:dyDescent="0.2">
      <c r="B197" s="36" t="s">
        <v>301</v>
      </c>
      <c r="C197" s="92">
        <v>13</v>
      </c>
      <c r="D197" s="36">
        <v>73053580</v>
      </c>
      <c r="E197" s="36">
        <v>73126914</v>
      </c>
      <c r="F197" s="36">
        <v>73334</v>
      </c>
      <c r="G197" s="36">
        <v>53</v>
      </c>
      <c r="H197" s="90">
        <v>1.8345</v>
      </c>
      <c r="I197" s="90">
        <v>7.1329556328869979</v>
      </c>
      <c r="J197" s="11" t="s">
        <v>298</v>
      </c>
      <c r="K197" s="11">
        <v>0</v>
      </c>
    </row>
    <row r="198" spans="1:11" x14ac:dyDescent="0.2">
      <c r="B198" s="36" t="s">
        <v>301</v>
      </c>
      <c r="C198" s="92">
        <v>13</v>
      </c>
      <c r="D198" s="36">
        <v>73240000</v>
      </c>
      <c r="E198" s="36">
        <v>73291427</v>
      </c>
      <c r="F198" s="36">
        <v>51427</v>
      </c>
      <c r="G198" s="36">
        <v>126</v>
      </c>
      <c r="H198" s="90">
        <v>-0.26450000000000001</v>
      </c>
      <c r="I198" s="90">
        <v>1.6649744055993261</v>
      </c>
      <c r="J198" s="11" t="s">
        <v>297</v>
      </c>
      <c r="K198" s="11">
        <v>1</v>
      </c>
    </row>
    <row r="199" spans="1:11" x14ac:dyDescent="0.2">
      <c r="B199" s="36" t="s">
        <v>301</v>
      </c>
      <c r="C199" s="92">
        <v>13</v>
      </c>
      <c r="D199" s="36">
        <v>73292415</v>
      </c>
      <c r="E199" s="36">
        <v>73334157</v>
      </c>
      <c r="F199" s="36">
        <v>41742</v>
      </c>
      <c r="G199" s="36">
        <v>35</v>
      </c>
      <c r="H199" s="90">
        <v>2.0527000000000002</v>
      </c>
      <c r="I199" s="90">
        <v>8.2976338686579982</v>
      </c>
      <c r="J199" s="11" t="s">
        <v>298</v>
      </c>
      <c r="K199" s="11">
        <v>1</v>
      </c>
    </row>
    <row r="200" spans="1:11" x14ac:dyDescent="0.2">
      <c r="B200" s="36" t="s">
        <v>301</v>
      </c>
      <c r="C200" s="92">
        <v>13</v>
      </c>
      <c r="D200" s="36">
        <v>73441524</v>
      </c>
      <c r="E200" s="36">
        <v>73503075</v>
      </c>
      <c r="F200" s="36">
        <v>61551</v>
      </c>
      <c r="G200" s="36">
        <v>55</v>
      </c>
      <c r="H200" s="90">
        <v>1.8873</v>
      </c>
      <c r="I200" s="90">
        <v>7.3988446114393556</v>
      </c>
      <c r="J200" s="11" t="s">
        <v>298</v>
      </c>
      <c r="K200" s="11">
        <v>1</v>
      </c>
    </row>
    <row r="201" spans="1:11" x14ac:dyDescent="0.2">
      <c r="B201" s="36" t="s">
        <v>301</v>
      </c>
      <c r="C201" s="92">
        <v>13</v>
      </c>
      <c r="D201" s="36">
        <v>73694096</v>
      </c>
      <c r="E201" s="36">
        <v>73702798</v>
      </c>
      <c r="F201" s="36">
        <v>8702</v>
      </c>
      <c r="G201" s="36">
        <v>13</v>
      </c>
      <c r="H201" s="90">
        <v>2.1198000000000001</v>
      </c>
      <c r="I201" s="90">
        <v>8.6926737562150489</v>
      </c>
      <c r="J201" s="11" t="s">
        <v>298</v>
      </c>
      <c r="K201" s="11">
        <v>0</v>
      </c>
    </row>
    <row r="202" spans="1:11" x14ac:dyDescent="0.2">
      <c r="B202" s="36" t="s">
        <v>301</v>
      </c>
      <c r="C202" s="92">
        <v>13</v>
      </c>
      <c r="D202" s="36">
        <v>74100537</v>
      </c>
      <c r="E202" s="36">
        <v>74774752</v>
      </c>
      <c r="F202" s="36">
        <v>674215</v>
      </c>
      <c r="G202" s="36">
        <v>472</v>
      </c>
      <c r="H202" s="90">
        <v>-0.39650000000000002</v>
      </c>
      <c r="I202" s="90">
        <v>1.5193981818580924</v>
      </c>
      <c r="J202" s="11" t="s">
        <v>297</v>
      </c>
      <c r="K202" s="11">
        <v>2</v>
      </c>
    </row>
    <row r="203" spans="1:11" x14ac:dyDescent="0.2">
      <c r="B203" s="36" t="s">
        <v>301</v>
      </c>
      <c r="C203" s="92">
        <v>14</v>
      </c>
      <c r="D203" s="36">
        <v>54846013</v>
      </c>
      <c r="E203" s="36">
        <v>55201380</v>
      </c>
      <c r="F203" s="36">
        <v>355367</v>
      </c>
      <c r="G203" s="36">
        <v>234</v>
      </c>
      <c r="H203" s="90">
        <v>-0.48309999999999997</v>
      </c>
      <c r="I203" s="90">
        <v>1.4308773357263878</v>
      </c>
      <c r="J203" s="11" t="s">
        <v>297</v>
      </c>
      <c r="K203" s="11">
        <v>5</v>
      </c>
    </row>
    <row r="204" spans="1:11" x14ac:dyDescent="0.2">
      <c r="B204" s="36" t="s">
        <v>301</v>
      </c>
      <c r="C204" s="92">
        <v>14</v>
      </c>
      <c r="D204" s="36">
        <v>56230461</v>
      </c>
      <c r="E204" s="36">
        <v>57337787</v>
      </c>
      <c r="F204" s="36">
        <v>1107326</v>
      </c>
      <c r="G204" s="36">
        <v>748</v>
      </c>
      <c r="H204" s="90">
        <v>3.0022000000000002</v>
      </c>
      <c r="I204" s="90">
        <v>16.024417393356142</v>
      </c>
      <c r="J204" s="11" t="s">
        <v>298</v>
      </c>
      <c r="K204" s="11">
        <v>7</v>
      </c>
    </row>
    <row r="206" spans="1:11" x14ac:dyDescent="0.2">
      <c r="A206" s="36" t="s">
        <v>133</v>
      </c>
      <c r="B206" s="36" t="s">
        <v>300</v>
      </c>
      <c r="C206" s="92">
        <v>21</v>
      </c>
      <c r="D206" s="36">
        <v>23605361</v>
      </c>
      <c r="E206" s="36">
        <v>23628441</v>
      </c>
      <c r="F206" s="36">
        <v>23080</v>
      </c>
      <c r="G206" s="36">
        <v>32</v>
      </c>
      <c r="H206" s="90">
        <v>-0.38419999999999999</v>
      </c>
      <c r="I206" s="90">
        <v>1.5324075086932829</v>
      </c>
      <c r="J206" s="11" t="s">
        <v>297</v>
      </c>
      <c r="K206" s="11">
        <v>0</v>
      </c>
    </row>
    <row r="208" spans="1:11" x14ac:dyDescent="0.2">
      <c r="A208" s="36" t="s">
        <v>135</v>
      </c>
      <c r="B208" s="36" t="s">
        <v>350</v>
      </c>
      <c r="C208" s="92">
        <v>1</v>
      </c>
      <c r="D208" s="36">
        <v>26690359</v>
      </c>
      <c r="E208" s="36">
        <v>27795652</v>
      </c>
      <c r="F208" s="36">
        <v>1105293</v>
      </c>
      <c r="G208" s="36">
        <v>394</v>
      </c>
      <c r="H208" s="90">
        <v>-0.47110000000000002</v>
      </c>
      <c r="I208" s="90">
        <v>1.4428286741327407</v>
      </c>
      <c r="J208" s="11" t="s">
        <v>297</v>
      </c>
      <c r="K208" s="11">
        <v>24</v>
      </c>
    </row>
    <row r="210" spans="1:11" x14ac:dyDescent="0.2">
      <c r="A210" s="36" t="s">
        <v>137</v>
      </c>
      <c r="B210" s="36" t="s">
        <v>349</v>
      </c>
      <c r="C210" s="92">
        <v>20</v>
      </c>
      <c r="D210" s="36">
        <v>60807315</v>
      </c>
      <c r="E210" s="36">
        <v>61104703</v>
      </c>
      <c r="F210" s="36">
        <v>297388</v>
      </c>
      <c r="G210" s="36">
        <v>133</v>
      </c>
      <c r="H210" s="90">
        <v>0.60060000000000002</v>
      </c>
      <c r="I210" s="90">
        <v>3.0326941328176824</v>
      </c>
      <c r="J210" s="11" t="s">
        <v>298</v>
      </c>
      <c r="K210" s="11">
        <v>9</v>
      </c>
    </row>
    <row r="212" spans="1:11" x14ac:dyDescent="0.2">
      <c r="A212" s="36" t="s">
        <v>299</v>
      </c>
      <c r="B212" s="36" t="s">
        <v>145</v>
      </c>
      <c r="C212" s="92">
        <v>4</v>
      </c>
      <c r="D212" s="36">
        <v>182886771</v>
      </c>
      <c r="E212" s="36">
        <v>183755240</v>
      </c>
      <c r="F212" s="36">
        <v>868469</v>
      </c>
      <c r="G212" s="36">
        <v>703</v>
      </c>
      <c r="H212" s="90">
        <v>-1.1870000000000001</v>
      </c>
      <c r="I212" s="90">
        <v>0.87843046823836168</v>
      </c>
      <c r="J212" s="11" t="s">
        <v>297</v>
      </c>
      <c r="K212" s="11">
        <v>4</v>
      </c>
    </row>
    <row r="213" spans="1:11" x14ac:dyDescent="0.2">
      <c r="B213" s="36" t="s">
        <v>145</v>
      </c>
      <c r="C213" s="92">
        <v>8</v>
      </c>
      <c r="D213" s="36">
        <v>32390456</v>
      </c>
      <c r="E213" s="36">
        <v>32611547</v>
      </c>
      <c r="F213" s="36">
        <v>221091</v>
      </c>
      <c r="G213" s="36">
        <v>193</v>
      </c>
      <c r="H213" s="90">
        <v>0.95709999999999995</v>
      </c>
      <c r="I213" s="90">
        <v>3.8828070054237167</v>
      </c>
      <c r="J213" s="11" t="s">
        <v>298</v>
      </c>
      <c r="K213" s="11">
        <v>2</v>
      </c>
    </row>
    <row r="214" spans="1:11" x14ac:dyDescent="0.2">
      <c r="B214" s="36" t="s">
        <v>145</v>
      </c>
      <c r="C214" s="92">
        <v>8</v>
      </c>
      <c r="D214" s="36">
        <v>108298083</v>
      </c>
      <c r="E214" s="36">
        <v>108540188</v>
      </c>
      <c r="F214" s="36">
        <v>242105</v>
      </c>
      <c r="G214" s="36">
        <v>185</v>
      </c>
      <c r="H214" s="90">
        <v>0.93540000000000001</v>
      </c>
      <c r="I214" s="90">
        <v>3.824841594642987</v>
      </c>
      <c r="J214" s="11" t="s">
        <v>298</v>
      </c>
      <c r="K214" s="11">
        <v>1</v>
      </c>
    </row>
    <row r="215" spans="1:11" x14ac:dyDescent="0.2">
      <c r="B215" s="36" t="s">
        <v>145</v>
      </c>
      <c r="C215" s="92">
        <v>21</v>
      </c>
      <c r="D215" s="36">
        <v>31886212</v>
      </c>
      <c r="E215" s="36">
        <v>32181381</v>
      </c>
      <c r="F215" s="36">
        <v>295169</v>
      </c>
      <c r="G215" s="36">
        <v>176</v>
      </c>
      <c r="H215" s="90">
        <v>0.59550000000000003</v>
      </c>
      <c r="I215" s="90">
        <v>3.0219923323883848</v>
      </c>
      <c r="J215" s="11" t="s">
        <v>298</v>
      </c>
      <c r="K215" s="11">
        <v>3</v>
      </c>
    </row>
    <row r="216" spans="1:11" x14ac:dyDescent="0.2">
      <c r="B216" s="36" t="s">
        <v>145</v>
      </c>
      <c r="C216" s="92">
        <v>21</v>
      </c>
      <c r="D216" s="36">
        <v>32187645</v>
      </c>
      <c r="E216" s="36">
        <v>32207171</v>
      </c>
      <c r="F216" s="36">
        <v>19526</v>
      </c>
      <c r="G216" s="36">
        <v>18</v>
      </c>
      <c r="H216" s="90">
        <v>1.5657000000000001</v>
      </c>
      <c r="I216" s="90">
        <v>5.9204219468554617</v>
      </c>
      <c r="J216" s="11" t="s">
        <v>298</v>
      </c>
      <c r="K216" s="11">
        <v>1</v>
      </c>
    </row>
    <row r="217" spans="1:11" x14ac:dyDescent="0.2">
      <c r="B217" s="36" t="s">
        <v>145</v>
      </c>
      <c r="C217" s="92">
        <v>21</v>
      </c>
      <c r="D217" s="36">
        <v>32207812</v>
      </c>
      <c r="E217" s="36">
        <v>32757423</v>
      </c>
      <c r="F217" s="36">
        <v>549611</v>
      </c>
      <c r="G217" s="36">
        <v>437</v>
      </c>
      <c r="H217" s="90">
        <v>0.5665</v>
      </c>
      <c r="I217" s="90">
        <v>2.9618529181414717</v>
      </c>
      <c r="J217" s="11" t="s">
        <v>298</v>
      </c>
      <c r="K217" s="11">
        <v>8</v>
      </c>
    </row>
    <row r="219" spans="1:11" x14ac:dyDescent="0.2">
      <c r="A219" s="36" t="s">
        <v>147</v>
      </c>
      <c r="B219" s="36" t="s">
        <v>148</v>
      </c>
      <c r="C219" s="92">
        <v>11</v>
      </c>
      <c r="D219" s="36">
        <v>84387335</v>
      </c>
      <c r="E219" s="36">
        <v>84883455</v>
      </c>
      <c r="F219" s="36">
        <v>496120</v>
      </c>
      <c r="G219" s="36">
        <v>315</v>
      </c>
      <c r="H219" s="90">
        <v>-0.51659999999999995</v>
      </c>
      <c r="I219" s="90">
        <v>1.3980345355995101</v>
      </c>
      <c r="J219" s="11" t="s">
        <v>297</v>
      </c>
      <c r="K219" s="11">
        <v>1</v>
      </c>
    </row>
    <row r="221" spans="1:11" x14ac:dyDescent="0.2">
      <c r="A221" s="36" t="s">
        <v>150</v>
      </c>
      <c r="B221" s="36" t="s">
        <v>151</v>
      </c>
      <c r="C221" s="92">
        <v>2</v>
      </c>
      <c r="D221" s="36">
        <v>231720494</v>
      </c>
      <c r="E221" s="36">
        <v>232019295</v>
      </c>
      <c r="F221" s="36">
        <v>298801</v>
      </c>
      <c r="G221" s="36">
        <v>157</v>
      </c>
      <c r="H221" s="90">
        <v>-0.45440000000000003</v>
      </c>
      <c r="I221" s="90">
        <v>1.4596272599387901</v>
      </c>
      <c r="J221" s="11" t="s">
        <v>297</v>
      </c>
      <c r="K221" s="11">
        <v>4</v>
      </c>
    </row>
    <row r="223" spans="1:11" x14ac:dyDescent="0.2">
      <c r="A223" s="36" t="s">
        <v>153</v>
      </c>
      <c r="B223" s="36" t="s">
        <v>347</v>
      </c>
      <c r="C223" s="92">
        <v>5</v>
      </c>
      <c r="D223" s="36">
        <v>79804617</v>
      </c>
      <c r="E223" s="36">
        <v>81693416</v>
      </c>
      <c r="F223" s="36">
        <v>1888799</v>
      </c>
      <c r="G223" s="36">
        <v>1120</v>
      </c>
      <c r="H223" s="90">
        <v>-1.069</v>
      </c>
      <c r="I223" s="90">
        <v>0.95329854528815905</v>
      </c>
      <c r="J223" s="11" t="s">
        <v>297</v>
      </c>
      <c r="K223" s="11">
        <v>15</v>
      </c>
    </row>
    <row r="224" spans="1:11" x14ac:dyDescent="0.2">
      <c r="B224" s="36" t="s">
        <v>347</v>
      </c>
      <c r="C224" s="92">
        <v>13</v>
      </c>
      <c r="D224" s="36">
        <v>47797220</v>
      </c>
      <c r="E224" s="36">
        <v>47844420</v>
      </c>
      <c r="F224" s="36">
        <v>47200</v>
      </c>
      <c r="G224" s="36">
        <v>78</v>
      </c>
      <c r="H224" s="90">
        <v>-2.7201</v>
      </c>
      <c r="I224" s="90">
        <v>0.30352768143393022</v>
      </c>
      <c r="J224" s="11" t="s">
        <v>297</v>
      </c>
      <c r="K224" s="11">
        <v>1</v>
      </c>
    </row>
    <row r="225" spans="1:11" x14ac:dyDescent="0.2">
      <c r="B225" s="36" t="s">
        <v>347</v>
      </c>
      <c r="C225" s="92">
        <v>13</v>
      </c>
      <c r="D225" s="36">
        <v>47847195</v>
      </c>
      <c r="E225" s="36">
        <v>48307344</v>
      </c>
      <c r="F225" s="36">
        <v>460149</v>
      </c>
      <c r="G225" s="36">
        <v>390</v>
      </c>
      <c r="H225" s="90">
        <v>-1.0067999999999999</v>
      </c>
      <c r="I225" s="90">
        <v>0.99529768981415179</v>
      </c>
      <c r="J225" s="11" t="s">
        <v>297</v>
      </c>
      <c r="K225" s="11">
        <v>4</v>
      </c>
    </row>
    <row r="226" spans="1:11" x14ac:dyDescent="0.2">
      <c r="B226" s="36" t="s">
        <v>347</v>
      </c>
      <c r="C226" s="92">
        <v>13</v>
      </c>
      <c r="D226" s="36">
        <v>48311469</v>
      </c>
      <c r="E226" s="36">
        <v>48409529</v>
      </c>
      <c r="F226" s="36">
        <v>98060</v>
      </c>
      <c r="G226" s="36">
        <v>85</v>
      </c>
      <c r="H226" s="90">
        <v>-3.7252999999999998</v>
      </c>
      <c r="I226" s="90">
        <v>0.15121781302257342</v>
      </c>
      <c r="J226" s="11" t="s">
        <v>297</v>
      </c>
      <c r="K226" s="11">
        <v>0</v>
      </c>
    </row>
    <row r="227" spans="1:11" x14ac:dyDescent="0.2">
      <c r="B227" s="36" t="s">
        <v>347</v>
      </c>
      <c r="C227" s="92">
        <v>13</v>
      </c>
      <c r="D227" s="36">
        <v>48414463</v>
      </c>
      <c r="E227" s="36">
        <v>51338000</v>
      </c>
      <c r="F227" s="36">
        <v>2923537</v>
      </c>
      <c r="G227" s="36">
        <v>1710</v>
      </c>
      <c r="H227" s="90">
        <v>-0.97529999999999994</v>
      </c>
      <c r="I227" s="90">
        <v>1.0172681351455077</v>
      </c>
      <c r="J227" s="11" t="s">
        <v>297</v>
      </c>
      <c r="K227" s="11">
        <v>36</v>
      </c>
    </row>
    <row r="229" spans="1:11" x14ac:dyDescent="0.2">
      <c r="A229" s="36" t="s">
        <v>165</v>
      </c>
      <c r="B229" s="36" t="s">
        <v>344</v>
      </c>
      <c r="C229" s="92" t="s">
        <v>295</v>
      </c>
      <c r="D229" s="36">
        <v>39634566</v>
      </c>
      <c r="E229" s="36">
        <v>40034618</v>
      </c>
      <c r="F229" s="36">
        <v>400052</v>
      </c>
      <c r="G229" s="36">
        <v>155</v>
      </c>
      <c r="H229" s="90">
        <v>-1.6308</v>
      </c>
      <c r="I229" s="90">
        <v>0.64581819799999995</v>
      </c>
      <c r="J229" s="11" t="s">
        <v>297</v>
      </c>
      <c r="K229" s="11">
        <v>1</v>
      </c>
    </row>
    <row r="231" spans="1:11" x14ac:dyDescent="0.2">
      <c r="A231" s="36" t="s">
        <v>170</v>
      </c>
      <c r="B231" s="36" t="s">
        <v>171</v>
      </c>
      <c r="C231" s="92">
        <v>13</v>
      </c>
      <c r="D231" s="36">
        <v>46660930</v>
      </c>
      <c r="E231" s="36">
        <v>46861000</v>
      </c>
      <c r="F231" s="36">
        <v>200070</v>
      </c>
      <c r="G231" s="36">
        <v>136</v>
      </c>
      <c r="H231" s="90">
        <v>-0.236042581882382</v>
      </c>
      <c r="I231" s="90">
        <v>1.6981423706129555</v>
      </c>
      <c r="J231" s="11" t="s">
        <v>297</v>
      </c>
      <c r="K231" s="11">
        <v>0</v>
      </c>
    </row>
    <row r="232" spans="1:11" x14ac:dyDescent="0.2">
      <c r="B232" s="36" t="s">
        <v>171</v>
      </c>
      <c r="C232" s="92">
        <v>13</v>
      </c>
      <c r="D232" s="36">
        <v>47715000</v>
      </c>
      <c r="E232" s="36">
        <v>47904000</v>
      </c>
      <c r="F232" s="36">
        <v>189000</v>
      </c>
      <c r="G232" s="36">
        <v>739</v>
      </c>
      <c r="H232" s="90">
        <v>-1.7442581882382499E-2</v>
      </c>
      <c r="I232" s="90">
        <v>1.9759650345562416</v>
      </c>
      <c r="J232" s="11" t="s">
        <v>297</v>
      </c>
      <c r="K232" s="11">
        <v>6</v>
      </c>
    </row>
    <row r="233" spans="1:11" x14ac:dyDescent="0.2">
      <c r="B233" s="36" t="s">
        <v>171</v>
      </c>
      <c r="C233" s="92">
        <v>13</v>
      </c>
      <c r="D233" s="36">
        <v>48187000</v>
      </c>
      <c r="E233" s="36">
        <v>48579720</v>
      </c>
      <c r="F233" s="36">
        <v>392720</v>
      </c>
      <c r="G233" s="36">
        <v>267</v>
      </c>
      <c r="H233" s="90">
        <v>-0.25014258188238198</v>
      </c>
      <c r="I233" s="90">
        <v>1.6816266267486744</v>
      </c>
      <c r="J233" s="11" t="s">
        <v>297</v>
      </c>
      <c r="K233" s="11">
        <v>1</v>
      </c>
    </row>
    <row r="234" spans="1:11" x14ac:dyDescent="0.2">
      <c r="B234" s="36" t="s">
        <v>171</v>
      </c>
      <c r="C234" s="92">
        <v>13</v>
      </c>
      <c r="D234" s="36">
        <v>49532000</v>
      </c>
      <c r="E234" s="36">
        <v>49877656</v>
      </c>
      <c r="F234" s="36">
        <v>345656</v>
      </c>
      <c r="G234" s="36">
        <v>205</v>
      </c>
      <c r="H234" s="90">
        <v>-0.28224258188238199</v>
      </c>
      <c r="I234" s="90">
        <v>1.6446235790287389</v>
      </c>
      <c r="J234" s="11" t="s">
        <v>297</v>
      </c>
      <c r="K234" s="11">
        <v>2</v>
      </c>
    </row>
    <row r="236" spans="1:11" x14ac:dyDescent="0.2">
      <c r="A236" s="36" t="s">
        <v>176</v>
      </c>
      <c r="B236" s="36" t="s">
        <v>177</v>
      </c>
      <c r="C236" s="92">
        <v>2</v>
      </c>
      <c r="D236" s="36">
        <v>15202197</v>
      </c>
      <c r="E236" s="36">
        <v>16971468</v>
      </c>
      <c r="F236" s="36">
        <v>1769271</v>
      </c>
      <c r="G236" s="36">
        <v>1296</v>
      </c>
      <c r="H236" s="90">
        <v>1.2265753792815799</v>
      </c>
      <c r="I236" s="90">
        <v>4.6802168599549701</v>
      </c>
      <c r="J236" s="11" t="s">
        <v>298</v>
      </c>
      <c r="K236" s="11">
        <v>5</v>
      </c>
    </row>
    <row r="237" spans="1:11" x14ac:dyDescent="0.2">
      <c r="B237" s="36" t="s">
        <v>177</v>
      </c>
      <c r="C237" s="92">
        <v>2</v>
      </c>
      <c r="D237" s="36">
        <v>51282078</v>
      </c>
      <c r="E237" s="36">
        <v>51783164</v>
      </c>
      <c r="F237" s="36">
        <v>501086</v>
      </c>
      <c r="G237" s="36">
        <v>388</v>
      </c>
      <c r="H237" s="90">
        <v>1.2020753792815799</v>
      </c>
      <c r="I237" s="90">
        <v>4.6014079857953796</v>
      </c>
      <c r="J237" s="11" t="s">
        <v>298</v>
      </c>
      <c r="K237" s="11">
        <v>0</v>
      </c>
    </row>
    <row r="238" spans="1:11" x14ac:dyDescent="0.2">
      <c r="B238" s="36" t="s">
        <v>177</v>
      </c>
      <c r="C238" s="92">
        <v>2</v>
      </c>
      <c r="D238" s="36">
        <v>54119878</v>
      </c>
      <c r="E238" s="36">
        <v>54253137</v>
      </c>
      <c r="F238" s="36">
        <v>133259</v>
      </c>
      <c r="G238" s="36">
        <v>89</v>
      </c>
      <c r="H238" s="90">
        <v>1.1904753792815801</v>
      </c>
      <c r="I238" s="90">
        <v>4.5645586734277996</v>
      </c>
      <c r="J238" s="11" t="s">
        <v>298</v>
      </c>
      <c r="K238" s="11">
        <v>1</v>
      </c>
    </row>
    <row r="240" spans="1:11" x14ac:dyDescent="0.2">
      <c r="A240" s="36" t="s">
        <v>182</v>
      </c>
      <c r="B240" s="36" t="s">
        <v>183</v>
      </c>
      <c r="C240" s="92">
        <v>2</v>
      </c>
      <c r="D240" s="36">
        <v>13170123</v>
      </c>
      <c r="E240" s="36">
        <v>15674508</v>
      </c>
      <c r="F240" s="36">
        <v>2504385</v>
      </c>
      <c r="G240" s="36">
        <v>1807</v>
      </c>
      <c r="H240" s="90">
        <v>-0.28887004851596498</v>
      </c>
      <c r="I240" s="90">
        <v>1.6370858178718743</v>
      </c>
      <c r="J240" s="11" t="s">
        <v>297</v>
      </c>
      <c r="K240" s="11">
        <v>3</v>
      </c>
    </row>
    <row r="241" spans="1:11" x14ac:dyDescent="0.2">
      <c r="B241" s="36" t="s">
        <v>183</v>
      </c>
      <c r="C241" s="92">
        <v>2</v>
      </c>
      <c r="D241" s="36">
        <v>15681694</v>
      </c>
      <c r="E241" s="36">
        <v>16835467</v>
      </c>
      <c r="F241" s="36">
        <v>1153773</v>
      </c>
      <c r="G241" s="36">
        <v>894</v>
      </c>
      <c r="H241" s="90">
        <v>1.1771299514840301</v>
      </c>
      <c r="I241" s="90">
        <v>4.5225296192902009</v>
      </c>
      <c r="J241" s="11" t="s">
        <v>298</v>
      </c>
      <c r="K241" s="11">
        <v>4</v>
      </c>
    </row>
    <row r="242" spans="1:11" x14ac:dyDescent="0.2">
      <c r="B242" s="36" t="s">
        <v>183</v>
      </c>
      <c r="C242" s="92">
        <v>2</v>
      </c>
      <c r="D242" s="36">
        <v>16842605</v>
      </c>
      <c r="E242" s="36">
        <v>17610588</v>
      </c>
      <c r="F242" s="36">
        <v>767983</v>
      </c>
      <c r="G242" s="36">
        <v>553</v>
      </c>
      <c r="H242" s="90">
        <v>-0.331070048515965</v>
      </c>
      <c r="I242" s="90">
        <v>1.5898933044534957</v>
      </c>
      <c r="J242" s="11" t="s">
        <v>297</v>
      </c>
      <c r="K242" s="11">
        <v>2</v>
      </c>
    </row>
    <row r="244" spans="1:11" x14ac:dyDescent="0.2">
      <c r="A244" s="115" t="s">
        <v>184</v>
      </c>
      <c r="B244" s="36" t="s">
        <v>185</v>
      </c>
      <c r="C244" s="92">
        <v>13</v>
      </c>
      <c r="D244" s="36">
        <v>66106781</v>
      </c>
      <c r="E244" s="36">
        <v>66301124</v>
      </c>
      <c r="F244" s="36">
        <v>194343</v>
      </c>
      <c r="G244" s="36">
        <v>178</v>
      </c>
      <c r="H244" s="90">
        <v>-0.72486731910054103</v>
      </c>
      <c r="I244" s="90">
        <v>1.2101053743364787</v>
      </c>
      <c r="J244" s="11" t="s">
        <v>297</v>
      </c>
      <c r="K244" s="11">
        <v>1</v>
      </c>
    </row>
    <row r="246" spans="1:11" x14ac:dyDescent="0.2">
      <c r="A246" s="115" t="s">
        <v>186</v>
      </c>
      <c r="B246" s="36" t="s">
        <v>187</v>
      </c>
      <c r="C246" s="92">
        <v>6</v>
      </c>
      <c r="D246" s="36">
        <v>105886648</v>
      </c>
      <c r="E246" s="36">
        <v>107477114</v>
      </c>
      <c r="F246" s="36">
        <v>1590466</v>
      </c>
      <c r="G246" s="36">
        <v>1129</v>
      </c>
      <c r="H246" s="90">
        <v>-0.31210233758753197</v>
      </c>
      <c r="I246" s="90">
        <v>1.6109343064029167</v>
      </c>
      <c r="J246" s="11" t="s">
        <v>297</v>
      </c>
      <c r="K246" s="11">
        <v>9</v>
      </c>
    </row>
    <row r="247" spans="1:11" x14ac:dyDescent="0.2">
      <c r="B247" s="36" t="s">
        <v>187</v>
      </c>
      <c r="C247" s="92">
        <v>13</v>
      </c>
      <c r="D247" s="36">
        <v>47797042</v>
      </c>
      <c r="E247" s="36">
        <v>47996337</v>
      </c>
      <c r="F247" s="36">
        <v>199295</v>
      </c>
      <c r="G247" s="36">
        <v>220</v>
      </c>
      <c r="H247" s="90">
        <v>-0.91430233758753199</v>
      </c>
      <c r="I247" s="90">
        <v>1.0612007956884113</v>
      </c>
      <c r="J247" s="11" t="s">
        <v>297</v>
      </c>
      <c r="K247" s="11">
        <v>3</v>
      </c>
    </row>
    <row r="249" spans="1:11" x14ac:dyDescent="0.2">
      <c r="A249" s="36" t="s">
        <v>192</v>
      </c>
      <c r="B249" s="36" t="s">
        <v>193</v>
      </c>
      <c r="C249" s="92">
        <v>16</v>
      </c>
      <c r="D249" s="36">
        <v>3845559</v>
      </c>
      <c r="E249" s="36">
        <v>4554967</v>
      </c>
      <c r="F249" s="36">
        <v>709408</v>
      </c>
      <c r="G249" s="36">
        <v>445</v>
      </c>
      <c r="H249" s="90">
        <v>-0.289914960522062</v>
      </c>
      <c r="I249" s="90">
        <v>1.6359005422255932</v>
      </c>
      <c r="J249" s="11" t="s">
        <v>297</v>
      </c>
      <c r="K249" s="11">
        <v>12</v>
      </c>
    </row>
    <row r="251" spans="1:11" x14ac:dyDescent="0.2">
      <c r="A251" s="115" t="s">
        <v>196</v>
      </c>
      <c r="B251" s="36" t="s">
        <v>197</v>
      </c>
      <c r="C251" s="92">
        <v>4</v>
      </c>
      <c r="D251" s="36">
        <v>188748796</v>
      </c>
      <c r="E251" s="36">
        <v>189928383</v>
      </c>
      <c r="F251" s="36">
        <v>1179587</v>
      </c>
      <c r="G251" s="36">
        <v>844</v>
      </c>
      <c r="H251" s="90">
        <v>-0.23674942246439101</v>
      </c>
      <c r="I251" s="90">
        <v>1.6973105787848473</v>
      </c>
      <c r="J251" s="11" t="s">
        <v>297</v>
      </c>
      <c r="K251" s="11">
        <v>3</v>
      </c>
    </row>
    <row r="252" spans="1:11" x14ac:dyDescent="0.2">
      <c r="B252" s="36" t="s">
        <v>197</v>
      </c>
      <c r="C252" s="92">
        <v>7</v>
      </c>
      <c r="D252" s="36">
        <v>86077475</v>
      </c>
      <c r="E252" s="36">
        <v>86244552</v>
      </c>
      <c r="F252" s="36">
        <v>167077</v>
      </c>
      <c r="G252" s="36">
        <v>118</v>
      </c>
      <c r="H252" s="90">
        <v>-0.30174942246439102</v>
      </c>
      <c r="I252" s="90">
        <v>1.6225361002916991</v>
      </c>
      <c r="J252" s="11" t="s">
        <v>297</v>
      </c>
      <c r="K252" s="11">
        <v>1</v>
      </c>
    </row>
    <row r="254" spans="1:11" x14ac:dyDescent="0.2">
      <c r="A254" s="115" t="s">
        <v>206</v>
      </c>
      <c r="B254" s="36" t="s">
        <v>207</v>
      </c>
      <c r="C254" s="92">
        <v>2</v>
      </c>
      <c r="D254" s="36">
        <v>6934070</v>
      </c>
      <c r="E254" s="36">
        <v>7120975</v>
      </c>
      <c r="F254" s="36">
        <v>186905</v>
      </c>
      <c r="G254" s="36">
        <v>171</v>
      </c>
      <c r="H254" s="90">
        <v>0.44421692535801999</v>
      </c>
      <c r="I254" s="90">
        <v>2.7211508295578342</v>
      </c>
      <c r="J254" s="11" t="s">
        <v>298</v>
      </c>
      <c r="K254" s="11">
        <v>2</v>
      </c>
    </row>
    <row r="255" spans="1:11" x14ac:dyDescent="0.2">
      <c r="B255" s="36" t="s">
        <v>207</v>
      </c>
      <c r="C255" s="92">
        <v>2</v>
      </c>
      <c r="D255" s="36">
        <v>15132939</v>
      </c>
      <c r="E255" s="36">
        <v>16136364</v>
      </c>
      <c r="F255" s="36">
        <v>1003425</v>
      </c>
      <c r="G255" s="36">
        <v>726</v>
      </c>
      <c r="H255" s="90">
        <v>0.47741692535801999</v>
      </c>
      <c r="I255" s="90">
        <v>2.7844973610634063</v>
      </c>
      <c r="J255" s="11" t="s">
        <v>298</v>
      </c>
      <c r="K255" s="11">
        <v>4</v>
      </c>
    </row>
    <row r="256" spans="1:11" x14ac:dyDescent="0.2">
      <c r="B256" s="36" t="s">
        <v>207</v>
      </c>
      <c r="C256" s="92">
        <v>2</v>
      </c>
      <c r="D256" s="36">
        <v>47624197</v>
      </c>
      <c r="E256" s="36">
        <v>47858348</v>
      </c>
      <c r="F256" s="36">
        <v>234151</v>
      </c>
      <c r="G256" s="36">
        <v>157</v>
      </c>
      <c r="H256" s="90">
        <v>0.52621692535802</v>
      </c>
      <c r="I256" s="90">
        <v>2.8802956891884897</v>
      </c>
      <c r="J256" s="11" t="s">
        <v>298</v>
      </c>
      <c r="K256" s="11">
        <v>1</v>
      </c>
    </row>
    <row r="257" spans="1:11" x14ac:dyDescent="0.2">
      <c r="B257" s="36" t="s">
        <v>207</v>
      </c>
      <c r="C257" s="92">
        <v>2</v>
      </c>
      <c r="D257" s="36">
        <v>79271916</v>
      </c>
      <c r="E257" s="36">
        <v>79592197</v>
      </c>
      <c r="F257" s="36">
        <v>320281</v>
      </c>
      <c r="G257" s="36">
        <v>282</v>
      </c>
      <c r="H257" s="90">
        <v>0.47281692535802</v>
      </c>
      <c r="I257" s="90">
        <v>2.7756331942917405</v>
      </c>
      <c r="J257" s="11" t="s">
        <v>298</v>
      </c>
      <c r="K257" s="11">
        <v>1</v>
      </c>
    </row>
    <row r="258" spans="1:11" x14ac:dyDescent="0.2">
      <c r="B258" s="36" t="s">
        <v>207</v>
      </c>
      <c r="C258" s="92">
        <v>13</v>
      </c>
      <c r="D258" s="36">
        <v>42386914</v>
      </c>
      <c r="E258" s="36">
        <v>42992800</v>
      </c>
      <c r="F258" s="36">
        <v>605886</v>
      </c>
      <c r="G258" s="36">
        <v>476</v>
      </c>
      <c r="H258" s="90">
        <v>-0.38678307464197997</v>
      </c>
      <c r="I258" s="90">
        <v>1.5296662630472875</v>
      </c>
      <c r="J258" s="11" t="s">
        <v>297</v>
      </c>
      <c r="K258" s="11">
        <v>3</v>
      </c>
    </row>
    <row r="259" spans="1:11" x14ac:dyDescent="0.2">
      <c r="B259" s="36" t="s">
        <v>207</v>
      </c>
      <c r="C259" s="92">
        <v>13</v>
      </c>
      <c r="D259" s="36">
        <v>46472727</v>
      </c>
      <c r="E259" s="36">
        <v>47709693</v>
      </c>
      <c r="F259" s="36">
        <v>1236966</v>
      </c>
      <c r="G259" s="36">
        <v>839</v>
      </c>
      <c r="H259" s="90">
        <v>-0.39448307464198001</v>
      </c>
      <c r="I259" s="90">
        <v>1.5215238257176948</v>
      </c>
      <c r="J259" s="11" t="s">
        <v>297</v>
      </c>
      <c r="K259" s="11">
        <v>4</v>
      </c>
    </row>
    <row r="260" spans="1:11" x14ac:dyDescent="0.2">
      <c r="B260" s="36" t="s">
        <v>207</v>
      </c>
      <c r="C260" s="92">
        <v>13</v>
      </c>
      <c r="D260" s="36">
        <v>47714848</v>
      </c>
      <c r="E260" s="36">
        <v>48641697</v>
      </c>
      <c r="F260" s="36">
        <v>926849</v>
      </c>
      <c r="G260" s="36">
        <v>721</v>
      </c>
      <c r="H260" s="90">
        <v>-1.0856830746419801</v>
      </c>
      <c r="I260" s="90">
        <v>0.94233826019173794</v>
      </c>
      <c r="J260" s="11" t="s">
        <v>297</v>
      </c>
      <c r="K260" s="11">
        <v>5</v>
      </c>
    </row>
    <row r="261" spans="1:11" x14ac:dyDescent="0.2">
      <c r="B261" s="36" t="s">
        <v>207</v>
      </c>
      <c r="C261" s="92">
        <v>13</v>
      </c>
      <c r="D261" s="36">
        <v>103550635</v>
      </c>
      <c r="E261" s="36">
        <v>103664309</v>
      </c>
      <c r="F261" s="36">
        <v>113674</v>
      </c>
      <c r="G261" s="36">
        <v>84</v>
      </c>
      <c r="H261" s="90">
        <v>-0.40638307464197998</v>
      </c>
      <c r="I261" s="90">
        <v>1.5090252282144112</v>
      </c>
      <c r="J261" s="11" t="s">
        <v>297</v>
      </c>
      <c r="K261" s="11">
        <v>0</v>
      </c>
    </row>
    <row r="262" spans="1:11" x14ac:dyDescent="0.2">
      <c r="B262" s="36" t="s">
        <v>207</v>
      </c>
      <c r="C262" s="92">
        <v>13</v>
      </c>
      <c r="D262" s="36">
        <v>107271096</v>
      </c>
      <c r="E262" s="36">
        <v>109341256</v>
      </c>
      <c r="F262" s="36">
        <v>2070160</v>
      </c>
      <c r="G262" s="36">
        <v>1714</v>
      </c>
      <c r="H262" s="90">
        <v>-0.35768307464198001</v>
      </c>
      <c r="I262" s="90">
        <v>1.5608338002876736</v>
      </c>
      <c r="J262" s="11" t="s">
        <v>297</v>
      </c>
      <c r="K262" s="11">
        <v>6</v>
      </c>
    </row>
    <row r="264" spans="1:11" x14ac:dyDescent="0.2">
      <c r="A264" s="115" t="s">
        <v>209</v>
      </c>
      <c r="B264" s="36" t="s">
        <v>210</v>
      </c>
      <c r="C264" s="92" t="s">
        <v>295</v>
      </c>
      <c r="D264" s="36">
        <v>39765008</v>
      </c>
      <c r="E264" s="36">
        <v>39823169</v>
      </c>
      <c r="F264" s="36">
        <v>58161</v>
      </c>
      <c r="G264" s="36">
        <v>33</v>
      </c>
      <c r="H264" s="90">
        <v>-1.02293620925426</v>
      </c>
      <c r="I264" s="90">
        <v>0.98422754004623159</v>
      </c>
      <c r="J264" s="11" t="s">
        <v>297</v>
      </c>
      <c r="K264" s="11">
        <v>1</v>
      </c>
    </row>
    <row r="266" spans="1:11" x14ac:dyDescent="0.2">
      <c r="A266" s="115" t="s">
        <v>211</v>
      </c>
      <c r="B266" s="36" t="s">
        <v>212</v>
      </c>
      <c r="C266" s="92">
        <v>16</v>
      </c>
      <c r="D266" s="36">
        <v>3805415</v>
      </c>
      <c r="E266" s="36">
        <v>4240638</v>
      </c>
      <c r="F266" s="36">
        <v>435223</v>
      </c>
      <c r="G266" s="36">
        <v>325</v>
      </c>
      <c r="H266" s="90">
        <v>-0.36107452728982098</v>
      </c>
      <c r="I266" s="90">
        <v>1.5571689392195125</v>
      </c>
      <c r="J266" s="11" t="s">
        <v>297</v>
      </c>
      <c r="K266" s="11">
        <v>3</v>
      </c>
    </row>
    <row r="267" spans="1:11" x14ac:dyDescent="0.2">
      <c r="A267" s="115"/>
      <c r="G267" s="36">
        <v>0</v>
      </c>
      <c r="K267" s="11">
        <v>0</v>
      </c>
    </row>
    <row r="268" spans="1:11" x14ac:dyDescent="0.2">
      <c r="A268" s="115" t="s">
        <v>213</v>
      </c>
      <c r="B268" s="36" t="s">
        <v>214</v>
      </c>
      <c r="C268" s="92">
        <v>8</v>
      </c>
      <c r="D268" s="36">
        <v>4272490</v>
      </c>
      <c r="E268" s="36">
        <v>4843316</v>
      </c>
      <c r="F268" s="36">
        <v>570826</v>
      </c>
      <c r="G268" s="36">
        <v>789</v>
      </c>
      <c r="H268" s="90">
        <v>0.24811051178569499</v>
      </c>
      <c r="I268" s="90">
        <v>2.3753012754712981</v>
      </c>
      <c r="J268" s="11" t="s">
        <v>298</v>
      </c>
      <c r="K268" s="11">
        <v>1</v>
      </c>
    </row>
    <row r="269" spans="1:11" x14ac:dyDescent="0.2">
      <c r="B269" s="36" t="s">
        <v>214</v>
      </c>
      <c r="C269" s="92">
        <v>8</v>
      </c>
      <c r="D269" s="36">
        <v>4843738</v>
      </c>
      <c r="E269" s="36">
        <v>5066464</v>
      </c>
      <c r="F269" s="36">
        <v>222726</v>
      </c>
      <c r="G269" s="36">
        <v>268</v>
      </c>
      <c r="H269" s="90">
        <v>0.40641051178569498</v>
      </c>
      <c r="I269" s="90">
        <v>2.6507681898544453</v>
      </c>
      <c r="J269" s="11" t="s">
        <v>298</v>
      </c>
      <c r="K269" s="11">
        <v>1</v>
      </c>
    </row>
    <row r="270" spans="1:11" x14ac:dyDescent="0.2">
      <c r="B270" s="36" t="s">
        <v>214</v>
      </c>
      <c r="C270" s="92">
        <v>8</v>
      </c>
      <c r="D270" s="36">
        <v>5066491</v>
      </c>
      <c r="E270" s="36">
        <v>5177205</v>
      </c>
      <c r="F270" s="36">
        <v>110714</v>
      </c>
      <c r="G270" s="36">
        <v>145</v>
      </c>
      <c r="H270" s="90">
        <v>0.24841051178569501</v>
      </c>
      <c r="I270" s="90">
        <v>2.3757952568444094</v>
      </c>
      <c r="J270" s="11" t="s">
        <v>298</v>
      </c>
      <c r="K270" s="11">
        <v>0</v>
      </c>
    </row>
    <row r="271" spans="1:11" x14ac:dyDescent="0.2">
      <c r="B271" s="36" t="s">
        <v>214</v>
      </c>
      <c r="C271" s="92">
        <v>8</v>
      </c>
      <c r="D271" s="36">
        <v>31505279</v>
      </c>
      <c r="E271" s="36">
        <v>34402836</v>
      </c>
      <c r="F271" s="36">
        <v>2897557</v>
      </c>
      <c r="G271" s="36">
        <v>1984</v>
      </c>
      <c r="H271" s="90">
        <v>0.31761051178569499</v>
      </c>
      <c r="I271" s="90">
        <v>2.492529382926052</v>
      </c>
      <c r="J271" s="11" t="s">
        <v>298</v>
      </c>
      <c r="K271" s="11">
        <v>7</v>
      </c>
    </row>
    <row r="273" spans="1:11" x14ac:dyDescent="0.2">
      <c r="A273" s="115" t="s">
        <v>215</v>
      </c>
      <c r="B273" s="36" t="s">
        <v>216</v>
      </c>
      <c r="C273" s="92">
        <v>3</v>
      </c>
      <c r="D273" s="36">
        <v>49157391</v>
      </c>
      <c r="E273" s="36">
        <v>49937304</v>
      </c>
      <c r="F273" s="36">
        <v>779913</v>
      </c>
      <c r="G273" s="36">
        <v>275</v>
      </c>
      <c r="H273" s="90">
        <v>-0.13368509985969901</v>
      </c>
      <c r="I273" s="90">
        <v>1.8230004280637742</v>
      </c>
      <c r="J273" s="11" t="s">
        <v>297</v>
      </c>
      <c r="K273" s="11">
        <v>26</v>
      </c>
    </row>
    <row r="274" spans="1:11" x14ac:dyDescent="0.2">
      <c r="B274" s="36" t="s">
        <v>216</v>
      </c>
      <c r="C274" s="92">
        <v>13</v>
      </c>
      <c r="D274" s="36">
        <v>22431360</v>
      </c>
      <c r="E274" s="36">
        <v>22451518</v>
      </c>
      <c r="F274" s="36">
        <v>20158</v>
      </c>
      <c r="G274" s="36">
        <v>14</v>
      </c>
      <c r="H274" s="90">
        <v>-1.4876850998597</v>
      </c>
      <c r="I274" s="90">
        <v>0.71316850651389962</v>
      </c>
      <c r="J274" s="11" t="s">
        <v>297</v>
      </c>
      <c r="K274" s="11">
        <v>0</v>
      </c>
    </row>
    <row r="276" spans="1:11" x14ac:dyDescent="0.2">
      <c r="A276" s="115" t="s">
        <v>223</v>
      </c>
      <c r="B276" s="36" t="s">
        <v>224</v>
      </c>
      <c r="C276" s="92">
        <v>1</v>
      </c>
      <c r="D276" s="36">
        <v>58777775</v>
      </c>
      <c r="E276" s="36">
        <v>60101403</v>
      </c>
      <c r="F276" s="36">
        <v>1323628</v>
      </c>
      <c r="G276" s="36">
        <v>948</v>
      </c>
      <c r="H276" s="90">
        <v>0.345184220161529</v>
      </c>
      <c r="I276" s="90">
        <v>2.5406263612282518</v>
      </c>
      <c r="J276" s="11" t="s">
        <v>298</v>
      </c>
      <c r="K276" s="11">
        <v>7</v>
      </c>
    </row>
    <row r="277" spans="1:11" x14ac:dyDescent="0.2">
      <c r="B277" s="36" t="s">
        <v>224</v>
      </c>
      <c r="C277" s="92">
        <v>13</v>
      </c>
      <c r="D277" s="36">
        <v>112641682</v>
      </c>
      <c r="E277" s="36">
        <v>113105334</v>
      </c>
      <c r="F277" s="36">
        <v>463652</v>
      </c>
      <c r="G277" s="36">
        <v>232</v>
      </c>
      <c r="H277" s="90">
        <v>-0.20301577983847099</v>
      </c>
      <c r="I277" s="90">
        <v>1.7374653662345581</v>
      </c>
      <c r="J277" s="11" t="s">
        <v>297</v>
      </c>
      <c r="K277" s="11">
        <v>8</v>
      </c>
    </row>
    <row r="279" spans="1:11" x14ac:dyDescent="0.2">
      <c r="A279" s="115" t="s">
        <v>227</v>
      </c>
      <c r="B279" s="36" t="s">
        <v>228</v>
      </c>
      <c r="C279" s="92">
        <v>8</v>
      </c>
      <c r="D279" s="36">
        <v>21242</v>
      </c>
      <c r="E279" s="36">
        <v>2457000</v>
      </c>
      <c r="F279" s="36">
        <v>2435758</v>
      </c>
      <c r="G279" s="36">
        <v>1974</v>
      </c>
      <c r="H279" s="90">
        <v>-0.13410231992965199</v>
      </c>
      <c r="I279" s="90">
        <v>1.8224733018344281</v>
      </c>
      <c r="J279" s="11" t="s">
        <v>297</v>
      </c>
      <c r="K279" s="11">
        <v>14</v>
      </c>
    </row>
    <row r="280" spans="1:11" x14ac:dyDescent="0.2">
      <c r="B280" s="36" t="s">
        <v>228</v>
      </c>
      <c r="C280" s="92">
        <v>14</v>
      </c>
      <c r="D280" s="36">
        <v>49232574</v>
      </c>
      <c r="E280" s="36">
        <v>50031677</v>
      </c>
      <c r="F280" s="36">
        <v>799103</v>
      </c>
      <c r="G280" s="36">
        <v>426</v>
      </c>
      <c r="H280" s="90">
        <v>0.21739768007034799</v>
      </c>
      <c r="I280" s="90">
        <v>2.3252690890334673</v>
      </c>
      <c r="J280" s="11" t="s">
        <v>298</v>
      </c>
      <c r="K280" s="11">
        <v>12</v>
      </c>
    </row>
    <row r="281" spans="1:11" x14ac:dyDescent="0.2">
      <c r="B281" s="36" t="s">
        <v>228</v>
      </c>
      <c r="C281" s="92">
        <v>14</v>
      </c>
      <c r="D281" s="36">
        <v>50036354</v>
      </c>
      <c r="E281" s="36">
        <v>51561504</v>
      </c>
      <c r="F281" s="36">
        <v>1525150</v>
      </c>
      <c r="G281" s="36">
        <v>1160</v>
      </c>
      <c r="H281" s="90">
        <v>0.33239768007034798</v>
      </c>
      <c r="I281" s="90">
        <v>2.5182083975560445</v>
      </c>
      <c r="J281" s="11" t="s">
        <v>298</v>
      </c>
      <c r="K281" s="11">
        <v>12</v>
      </c>
    </row>
    <row r="282" spans="1:11" x14ac:dyDescent="0.2">
      <c r="B282" s="36" t="s">
        <v>228</v>
      </c>
      <c r="C282" s="92">
        <v>14</v>
      </c>
      <c r="D282" s="36">
        <v>52259481</v>
      </c>
      <c r="E282" s="36">
        <v>52988322</v>
      </c>
      <c r="F282" s="36">
        <v>728841</v>
      </c>
      <c r="G282" s="36">
        <v>451</v>
      </c>
      <c r="H282" s="90">
        <v>0.20959768007034801</v>
      </c>
      <c r="I282" s="90">
        <v>2.3127313336002313</v>
      </c>
      <c r="J282" s="11" t="s">
        <v>298</v>
      </c>
      <c r="K282" s="11">
        <v>5</v>
      </c>
    </row>
    <row r="283" spans="1:11" x14ac:dyDescent="0.2">
      <c r="B283" s="36" t="s">
        <v>228</v>
      </c>
      <c r="C283" s="92">
        <v>14</v>
      </c>
      <c r="D283" s="36">
        <v>55226000</v>
      </c>
      <c r="E283" s="36">
        <v>57000000</v>
      </c>
      <c r="F283" s="36">
        <v>1774000</v>
      </c>
      <c r="G283" s="36">
        <v>1394</v>
      </c>
      <c r="H283" s="90">
        <v>0.25199768007034801</v>
      </c>
      <c r="I283" s="90">
        <v>2.3817098688118783</v>
      </c>
      <c r="J283" s="11" t="s">
        <v>298</v>
      </c>
      <c r="K283" s="11">
        <v>8</v>
      </c>
    </row>
    <row r="285" spans="1:11" x14ac:dyDescent="0.2">
      <c r="A285" s="115" t="s">
        <v>232</v>
      </c>
      <c r="B285" s="36" t="s">
        <v>233</v>
      </c>
      <c r="C285" s="92">
        <v>13</v>
      </c>
      <c r="D285" s="36">
        <v>47820000</v>
      </c>
      <c r="E285" s="36">
        <v>50136000</v>
      </c>
      <c r="F285" s="36">
        <v>2316000</v>
      </c>
      <c r="G285" s="36">
        <v>1421</v>
      </c>
      <c r="H285" s="90">
        <v>-1.16414972122565</v>
      </c>
      <c r="I285" s="90">
        <v>0.89245434878500685</v>
      </c>
      <c r="J285" s="11" t="s">
        <v>297</v>
      </c>
      <c r="K285" s="11">
        <v>19</v>
      </c>
    </row>
    <row r="287" spans="1:11" x14ac:dyDescent="0.2">
      <c r="A287" s="115" t="s">
        <v>236</v>
      </c>
      <c r="B287" s="36" t="s">
        <v>237</v>
      </c>
      <c r="C287" s="92">
        <v>2</v>
      </c>
      <c r="D287" s="36">
        <v>129574</v>
      </c>
      <c r="E287" s="36">
        <v>270819</v>
      </c>
      <c r="F287" s="36">
        <v>141245</v>
      </c>
      <c r="G287" s="36">
        <v>107</v>
      </c>
      <c r="H287" s="90">
        <v>0.31705823962559698</v>
      </c>
      <c r="I287" s="90">
        <v>2.4915754106003534</v>
      </c>
      <c r="J287" s="11" t="s">
        <v>298</v>
      </c>
      <c r="K287" s="11">
        <v>4</v>
      </c>
    </row>
    <row r="288" spans="1:11" x14ac:dyDescent="0.2">
      <c r="B288" s="36" t="s">
        <v>237</v>
      </c>
      <c r="C288" s="92">
        <v>2</v>
      </c>
      <c r="D288" s="36">
        <v>616000</v>
      </c>
      <c r="E288" s="36">
        <v>1096567</v>
      </c>
      <c r="F288" s="36">
        <v>480567</v>
      </c>
      <c r="G288" s="36">
        <v>344</v>
      </c>
      <c r="H288" s="90">
        <v>0.54605823962559696</v>
      </c>
      <c r="I288" s="90">
        <v>2.9201819026790905</v>
      </c>
      <c r="J288" s="11" t="s">
        <v>298</v>
      </c>
      <c r="K288" s="11">
        <v>3</v>
      </c>
    </row>
    <row r="289" spans="2:11" x14ac:dyDescent="0.2">
      <c r="B289" s="36" t="s">
        <v>237</v>
      </c>
      <c r="C289" s="92">
        <v>2</v>
      </c>
      <c r="D289" s="36">
        <v>2589785</v>
      </c>
      <c r="E289" s="36">
        <v>2692000</v>
      </c>
      <c r="F289" s="36">
        <v>102215</v>
      </c>
      <c r="G289" s="36">
        <v>87</v>
      </c>
      <c r="H289" s="90">
        <v>0.27665823962559699</v>
      </c>
      <c r="I289" s="90">
        <v>2.4227713219960076</v>
      </c>
      <c r="J289" s="11" t="s">
        <v>298</v>
      </c>
      <c r="K289" s="11">
        <v>0</v>
      </c>
    </row>
    <row r="290" spans="2:11" x14ac:dyDescent="0.2">
      <c r="B290" s="36" t="s">
        <v>237</v>
      </c>
      <c r="C290" s="92">
        <v>2</v>
      </c>
      <c r="D290" s="36">
        <v>2748882</v>
      </c>
      <c r="E290" s="36">
        <v>2831000</v>
      </c>
      <c r="F290" s="36">
        <v>82118</v>
      </c>
      <c r="G290" s="36">
        <v>69</v>
      </c>
      <c r="H290" s="90">
        <v>0.51305823962559705</v>
      </c>
      <c r="I290" s="90">
        <v>2.8541442270089665</v>
      </c>
      <c r="J290" s="11" t="s">
        <v>298</v>
      </c>
      <c r="K290" s="11">
        <v>0</v>
      </c>
    </row>
    <row r="291" spans="2:11" x14ac:dyDescent="0.2">
      <c r="B291" s="36" t="s">
        <v>237</v>
      </c>
      <c r="C291" s="92">
        <v>2</v>
      </c>
      <c r="D291" s="36">
        <v>3348056</v>
      </c>
      <c r="E291" s="36">
        <v>3638000</v>
      </c>
      <c r="F291" s="36">
        <v>289944</v>
      </c>
      <c r="G291" s="36">
        <v>141</v>
      </c>
      <c r="H291" s="90">
        <v>0.51175823962559697</v>
      </c>
      <c r="I291" s="90">
        <v>2.8515735407634377</v>
      </c>
      <c r="J291" s="11" t="s">
        <v>298</v>
      </c>
      <c r="K291" s="11">
        <v>6</v>
      </c>
    </row>
    <row r="292" spans="2:11" x14ac:dyDescent="0.2">
      <c r="B292" s="36" t="s">
        <v>237</v>
      </c>
      <c r="C292" s="92">
        <v>2</v>
      </c>
      <c r="D292" s="36">
        <v>3640000</v>
      </c>
      <c r="E292" s="36">
        <v>3787718</v>
      </c>
      <c r="F292" s="36">
        <v>147718</v>
      </c>
      <c r="G292" s="36">
        <v>174</v>
      </c>
      <c r="H292" s="90">
        <v>0.756458239625597</v>
      </c>
      <c r="I292" s="90">
        <v>3.3786765398783953</v>
      </c>
      <c r="J292" s="11" t="s">
        <v>298</v>
      </c>
      <c r="K292" s="11">
        <v>2</v>
      </c>
    </row>
    <row r="293" spans="2:11" x14ac:dyDescent="0.2">
      <c r="B293" s="36" t="s">
        <v>237</v>
      </c>
      <c r="C293" s="92">
        <v>2</v>
      </c>
      <c r="D293" s="36">
        <v>3789042</v>
      </c>
      <c r="E293" s="36">
        <v>4071333</v>
      </c>
      <c r="F293" s="36">
        <v>282291</v>
      </c>
      <c r="G293" s="36">
        <v>238</v>
      </c>
      <c r="H293" s="90">
        <v>0.36775823962559701</v>
      </c>
      <c r="I293" s="90">
        <v>2.5806924837768013</v>
      </c>
      <c r="J293" s="11" t="s">
        <v>298</v>
      </c>
      <c r="K293" s="11">
        <v>0</v>
      </c>
    </row>
    <row r="294" spans="2:11" x14ac:dyDescent="0.2">
      <c r="B294" s="36" t="s">
        <v>237</v>
      </c>
      <c r="C294" s="92">
        <v>2</v>
      </c>
      <c r="D294" s="36">
        <v>5435810</v>
      </c>
      <c r="E294" s="36">
        <v>5746565</v>
      </c>
      <c r="F294" s="36">
        <v>310755</v>
      </c>
      <c r="G294" s="36">
        <v>274</v>
      </c>
      <c r="H294" s="90">
        <v>0.461558239625597</v>
      </c>
      <c r="I294" s="90">
        <v>2.7540566578376424</v>
      </c>
      <c r="J294" s="11" t="s">
        <v>298</v>
      </c>
      <c r="K294" s="11">
        <v>1</v>
      </c>
    </row>
    <row r="295" spans="2:11" x14ac:dyDescent="0.2">
      <c r="B295" s="36" t="s">
        <v>237</v>
      </c>
      <c r="C295" s="92">
        <v>2</v>
      </c>
      <c r="D295" s="36">
        <v>5746818</v>
      </c>
      <c r="E295" s="36">
        <v>6083000</v>
      </c>
      <c r="F295" s="36">
        <v>336182</v>
      </c>
      <c r="G295" s="36">
        <v>305</v>
      </c>
      <c r="H295" s="90">
        <v>0.29105823962559702</v>
      </c>
      <c r="I295" s="90">
        <v>2.4470748653352494</v>
      </c>
      <c r="J295" s="11" t="s">
        <v>298</v>
      </c>
      <c r="K295" s="11">
        <v>3</v>
      </c>
    </row>
    <row r="296" spans="2:11" x14ac:dyDescent="0.2">
      <c r="B296" s="36" t="s">
        <v>237</v>
      </c>
      <c r="C296" s="92">
        <v>2</v>
      </c>
      <c r="D296" s="36">
        <v>6084000</v>
      </c>
      <c r="E296" s="36">
        <v>6366000</v>
      </c>
      <c r="F296" s="36">
        <v>282000</v>
      </c>
      <c r="G296" s="36">
        <v>1135</v>
      </c>
      <c r="H296" s="90">
        <v>4.72582396255972E-2</v>
      </c>
      <c r="I296" s="90">
        <v>2.0665986594311896</v>
      </c>
      <c r="J296" s="11" t="s">
        <v>298</v>
      </c>
      <c r="K296" s="11">
        <v>3</v>
      </c>
    </row>
    <row r="297" spans="2:11" x14ac:dyDescent="0.2">
      <c r="B297" s="36" t="s">
        <v>237</v>
      </c>
      <c r="C297" s="92">
        <v>2</v>
      </c>
      <c r="D297" s="36">
        <v>7221608</v>
      </c>
      <c r="E297" s="36">
        <v>7483000</v>
      </c>
      <c r="F297" s="36">
        <v>261392</v>
      </c>
      <c r="G297" s="36">
        <v>225</v>
      </c>
      <c r="H297" s="90">
        <v>0.40805823962559701</v>
      </c>
      <c r="I297" s="90">
        <v>2.6537974092037593</v>
      </c>
      <c r="J297" s="11" t="s">
        <v>298</v>
      </c>
      <c r="K297" s="11">
        <v>0</v>
      </c>
    </row>
    <row r="298" spans="2:11" x14ac:dyDescent="0.2">
      <c r="B298" s="36" t="s">
        <v>237</v>
      </c>
      <c r="C298" s="92">
        <v>2</v>
      </c>
      <c r="D298" s="36">
        <v>7484000</v>
      </c>
      <c r="E298" s="36">
        <v>8153736</v>
      </c>
      <c r="F298" s="36">
        <v>669736</v>
      </c>
      <c r="G298" s="36">
        <v>656</v>
      </c>
      <c r="H298" s="90">
        <v>0.34095823962559701</v>
      </c>
      <c r="I298" s="90">
        <v>2.5331951803001957</v>
      </c>
      <c r="J298" s="11" t="s">
        <v>298</v>
      </c>
      <c r="K298" s="11">
        <v>1</v>
      </c>
    </row>
    <row r="299" spans="2:11" x14ac:dyDescent="0.2">
      <c r="B299" s="36" t="s">
        <v>237</v>
      </c>
      <c r="C299" s="92">
        <v>2</v>
      </c>
      <c r="D299" s="36">
        <v>8153877</v>
      </c>
      <c r="E299" s="36">
        <v>8630000</v>
      </c>
      <c r="F299" s="36">
        <v>476123</v>
      </c>
      <c r="G299" s="36">
        <v>409</v>
      </c>
      <c r="H299" s="90">
        <v>0.61915823962559702</v>
      </c>
      <c r="I299" s="90">
        <v>3.0719574635130624</v>
      </c>
      <c r="J299" s="11" t="s">
        <v>298</v>
      </c>
      <c r="K299" s="11">
        <v>0</v>
      </c>
    </row>
    <row r="300" spans="2:11" x14ac:dyDescent="0.2">
      <c r="B300" s="36" t="s">
        <v>237</v>
      </c>
      <c r="C300" s="92">
        <v>2</v>
      </c>
      <c r="D300" s="36">
        <v>9059253</v>
      </c>
      <c r="E300" s="36">
        <v>9167458</v>
      </c>
      <c r="F300" s="36">
        <v>108205</v>
      </c>
      <c r="G300" s="36">
        <v>57</v>
      </c>
      <c r="H300" s="90">
        <v>0.40885823962559698</v>
      </c>
      <c r="I300" s="90">
        <v>2.6552693950407478</v>
      </c>
      <c r="J300" s="11" t="s">
        <v>298</v>
      </c>
      <c r="K300" s="11">
        <v>1</v>
      </c>
    </row>
    <row r="301" spans="2:11" x14ac:dyDescent="0.2">
      <c r="B301" s="36" t="s">
        <v>237</v>
      </c>
      <c r="C301" s="92">
        <v>2</v>
      </c>
      <c r="D301" s="36">
        <v>9883675</v>
      </c>
      <c r="E301" s="36">
        <v>10003000</v>
      </c>
      <c r="F301" s="36">
        <v>119325</v>
      </c>
      <c r="G301" s="36">
        <v>91</v>
      </c>
      <c r="H301" s="90">
        <v>0.60135823962559698</v>
      </c>
      <c r="I301" s="90">
        <v>3.0342884498305294</v>
      </c>
      <c r="J301" s="11" t="s">
        <v>298</v>
      </c>
      <c r="K301" s="11">
        <v>1</v>
      </c>
    </row>
    <row r="302" spans="2:11" x14ac:dyDescent="0.2">
      <c r="B302" s="36" t="s">
        <v>237</v>
      </c>
      <c r="C302" s="92">
        <v>2</v>
      </c>
      <c r="D302" s="36">
        <v>10099000</v>
      </c>
      <c r="E302" s="36">
        <v>10740000</v>
      </c>
      <c r="F302" s="36">
        <v>641000</v>
      </c>
      <c r="G302" s="36">
        <v>484</v>
      </c>
      <c r="H302" s="90">
        <v>0.48485823962559699</v>
      </c>
      <c r="I302" s="90">
        <v>2.7988966958388382</v>
      </c>
      <c r="J302" s="11" t="s">
        <v>298</v>
      </c>
      <c r="K302" s="11">
        <v>7</v>
      </c>
    </row>
    <row r="303" spans="2:11" x14ac:dyDescent="0.2">
      <c r="B303" s="36" t="s">
        <v>237</v>
      </c>
      <c r="C303" s="92">
        <v>2</v>
      </c>
      <c r="D303" s="36">
        <v>10865000</v>
      </c>
      <c r="E303" s="36">
        <v>11300000</v>
      </c>
      <c r="F303" s="36">
        <v>435000</v>
      </c>
      <c r="G303" s="36">
        <v>330</v>
      </c>
      <c r="H303" s="90">
        <v>0.43165823962559702</v>
      </c>
      <c r="I303" s="90">
        <v>2.6975659659348485</v>
      </c>
      <c r="J303" s="11" t="s">
        <v>298</v>
      </c>
      <c r="K303" s="11">
        <v>5</v>
      </c>
    </row>
    <row r="304" spans="2:11" x14ac:dyDescent="0.2">
      <c r="B304" s="36" t="s">
        <v>237</v>
      </c>
      <c r="C304" s="92">
        <v>2</v>
      </c>
      <c r="D304" s="36">
        <v>11831000</v>
      </c>
      <c r="E304" s="36">
        <v>11996072</v>
      </c>
      <c r="F304" s="36">
        <v>165072</v>
      </c>
      <c r="G304" s="36">
        <v>124</v>
      </c>
      <c r="H304" s="90">
        <v>0.78775823962559699</v>
      </c>
      <c r="I304" s="90">
        <v>3.4527795844743938</v>
      </c>
      <c r="J304" s="11" t="s">
        <v>298</v>
      </c>
      <c r="K304" s="11">
        <v>1</v>
      </c>
    </row>
    <row r="305" spans="1:11" x14ac:dyDescent="0.2">
      <c r="B305" s="36" t="s">
        <v>237</v>
      </c>
      <c r="C305" s="92">
        <v>2</v>
      </c>
      <c r="D305" s="36">
        <v>11996161</v>
      </c>
      <c r="E305" s="36">
        <v>12268000</v>
      </c>
      <c r="F305" s="36">
        <v>271839</v>
      </c>
      <c r="G305" s="36">
        <v>325</v>
      </c>
      <c r="H305" s="90">
        <v>0.44255823962559698</v>
      </c>
      <c r="I305" s="90">
        <v>2.7180240839270318</v>
      </c>
      <c r="J305" s="11" t="s">
        <v>298</v>
      </c>
      <c r="K305" s="11">
        <v>0</v>
      </c>
    </row>
    <row r="306" spans="1:11" x14ac:dyDescent="0.2">
      <c r="B306" s="36" t="s">
        <v>237</v>
      </c>
      <c r="C306" s="92">
        <v>2</v>
      </c>
      <c r="D306" s="36">
        <v>12783000</v>
      </c>
      <c r="E306" s="36">
        <v>13227557</v>
      </c>
      <c r="F306" s="36">
        <v>444557</v>
      </c>
      <c r="G306" s="36">
        <v>280</v>
      </c>
      <c r="H306" s="90">
        <v>0.428258239625597</v>
      </c>
      <c r="I306" s="90">
        <v>2.6912160964154097</v>
      </c>
      <c r="J306" s="11" t="s">
        <v>298</v>
      </c>
      <c r="K306" s="11">
        <v>1</v>
      </c>
    </row>
    <row r="307" spans="1:11" x14ac:dyDescent="0.2">
      <c r="B307" s="36" t="s">
        <v>237</v>
      </c>
      <c r="C307" s="92">
        <v>2</v>
      </c>
      <c r="D307" s="36">
        <v>13228509</v>
      </c>
      <c r="E307" s="36">
        <v>14819611</v>
      </c>
      <c r="F307" s="36">
        <v>1591102</v>
      </c>
      <c r="G307" s="36">
        <v>1123</v>
      </c>
      <c r="H307" s="90">
        <v>0.22855823962559699</v>
      </c>
      <c r="I307" s="90">
        <v>2.343326919160055</v>
      </c>
      <c r="J307" s="11" t="s">
        <v>298</v>
      </c>
      <c r="K307" s="11">
        <v>1</v>
      </c>
    </row>
    <row r="308" spans="1:11" x14ac:dyDescent="0.2">
      <c r="B308" s="36" t="s">
        <v>237</v>
      </c>
      <c r="C308" s="92">
        <v>2</v>
      </c>
      <c r="D308" s="36">
        <v>15200022</v>
      </c>
      <c r="E308" s="36">
        <v>15286405</v>
      </c>
      <c r="F308" s="36">
        <v>86383</v>
      </c>
      <c r="G308" s="36">
        <v>73</v>
      </c>
      <c r="H308" s="90">
        <v>0.38105823962559698</v>
      </c>
      <c r="I308" s="90">
        <v>2.6045935208939106</v>
      </c>
      <c r="J308" s="11" t="s">
        <v>298</v>
      </c>
      <c r="K308" s="11">
        <v>1</v>
      </c>
    </row>
    <row r="309" spans="1:11" x14ac:dyDescent="0.2">
      <c r="B309" s="36" t="s">
        <v>237</v>
      </c>
      <c r="C309" s="92">
        <v>2</v>
      </c>
      <c r="D309" s="36">
        <v>15287431</v>
      </c>
      <c r="E309" s="36">
        <v>16367000</v>
      </c>
      <c r="F309" s="36">
        <v>1079569</v>
      </c>
      <c r="G309" s="36">
        <v>730</v>
      </c>
      <c r="H309" s="90">
        <v>0.77405823962559706</v>
      </c>
      <c r="I309" s="90">
        <v>3.4201467754286665</v>
      </c>
      <c r="J309" s="11" t="s">
        <v>298</v>
      </c>
      <c r="K309" s="11">
        <v>4</v>
      </c>
    </row>
    <row r="310" spans="1:11" x14ac:dyDescent="0.2">
      <c r="B310" s="36" t="s">
        <v>237</v>
      </c>
      <c r="C310" s="92">
        <v>2</v>
      </c>
      <c r="D310" s="36">
        <v>17674475</v>
      </c>
      <c r="E310" s="36">
        <v>18761000</v>
      </c>
      <c r="F310" s="36">
        <v>1086525</v>
      </c>
      <c r="G310" s="36">
        <v>955</v>
      </c>
      <c r="H310" s="90">
        <v>0.36105823962559702</v>
      </c>
      <c r="I310" s="90">
        <v>2.5687353122170822</v>
      </c>
      <c r="J310" s="11" t="s">
        <v>298</v>
      </c>
      <c r="K310" s="11">
        <v>7</v>
      </c>
    </row>
    <row r="311" spans="1:11" x14ac:dyDescent="0.2">
      <c r="B311" s="36" t="s">
        <v>237</v>
      </c>
      <c r="C311" s="92">
        <v>2</v>
      </c>
      <c r="D311" s="36">
        <v>18766000</v>
      </c>
      <c r="E311" s="36">
        <v>19742544</v>
      </c>
      <c r="F311" s="36">
        <v>976544</v>
      </c>
      <c r="G311" s="36">
        <v>737</v>
      </c>
      <c r="H311" s="90">
        <v>0.550758239625597</v>
      </c>
      <c r="I311" s="90">
        <v>2.9297107602753245</v>
      </c>
      <c r="J311" s="11" t="s">
        <v>298</v>
      </c>
      <c r="K311" s="11">
        <v>1</v>
      </c>
    </row>
    <row r="312" spans="1:11" x14ac:dyDescent="0.2">
      <c r="B312" s="36" t="s">
        <v>237</v>
      </c>
      <c r="C312" s="92">
        <v>2</v>
      </c>
      <c r="D312" s="36">
        <v>20257038</v>
      </c>
      <c r="E312" s="36">
        <v>20681293</v>
      </c>
      <c r="F312" s="36">
        <v>424255</v>
      </c>
      <c r="G312" s="36">
        <v>270</v>
      </c>
      <c r="H312" s="90">
        <v>0.50275823962559696</v>
      </c>
      <c r="I312" s="90">
        <v>2.833839871029558</v>
      </c>
      <c r="J312" s="11" t="s">
        <v>298</v>
      </c>
      <c r="K312" s="11">
        <v>4</v>
      </c>
    </row>
    <row r="313" spans="1:11" x14ac:dyDescent="0.2">
      <c r="B313" s="36" t="s">
        <v>237</v>
      </c>
      <c r="C313" s="92">
        <v>2</v>
      </c>
      <c r="D313" s="36">
        <v>21173986</v>
      </c>
      <c r="E313" s="36">
        <v>21471536</v>
      </c>
      <c r="F313" s="36">
        <v>297550</v>
      </c>
      <c r="G313" s="36">
        <v>205</v>
      </c>
      <c r="H313" s="90">
        <v>0.27515823962559699</v>
      </c>
      <c r="I313" s="90">
        <v>2.4202536254070588</v>
      </c>
      <c r="J313" s="11" t="s">
        <v>298</v>
      </c>
      <c r="K313" s="11">
        <v>0</v>
      </c>
    </row>
    <row r="314" spans="1:11" x14ac:dyDescent="0.2">
      <c r="B314" s="36" t="s">
        <v>237</v>
      </c>
      <c r="C314" s="92">
        <v>13</v>
      </c>
      <c r="D314" s="36">
        <v>47884446</v>
      </c>
      <c r="E314" s="36">
        <v>48008662</v>
      </c>
      <c r="F314" s="36">
        <v>124216</v>
      </c>
      <c r="G314" s="36">
        <v>105</v>
      </c>
      <c r="H314" s="90">
        <v>-0.77894176037440299</v>
      </c>
      <c r="I314" s="90">
        <v>1.1655882503883048</v>
      </c>
      <c r="J314" s="11" t="s">
        <v>297</v>
      </c>
      <c r="K314" s="11">
        <v>3</v>
      </c>
    </row>
    <row r="315" spans="1:11" x14ac:dyDescent="0.2">
      <c r="B315" s="36" t="s">
        <v>237</v>
      </c>
      <c r="C315" s="92" t="s">
        <v>295</v>
      </c>
      <c r="D315" s="36">
        <v>39803306</v>
      </c>
      <c r="E315" s="36">
        <v>39927477</v>
      </c>
      <c r="F315" s="36">
        <v>124171</v>
      </c>
      <c r="G315" s="36">
        <v>41</v>
      </c>
      <c r="H315" s="90">
        <v>-0.48424176037440297</v>
      </c>
      <c r="I315" s="90">
        <v>1.4297453759582883</v>
      </c>
      <c r="J315" s="11" t="s">
        <v>297</v>
      </c>
      <c r="K315" s="11">
        <v>1</v>
      </c>
    </row>
    <row r="317" spans="1:11" x14ac:dyDescent="0.2">
      <c r="A317" s="115" t="s">
        <v>240</v>
      </c>
      <c r="B317" s="36" t="s">
        <v>241</v>
      </c>
      <c r="C317" s="92">
        <v>10</v>
      </c>
      <c r="D317" s="36">
        <v>56373364</v>
      </c>
      <c r="E317" s="36">
        <v>57452313</v>
      </c>
      <c r="F317" s="36">
        <v>1078949</v>
      </c>
      <c r="G317" s="36">
        <v>732</v>
      </c>
      <c r="H317" s="90">
        <v>-0.64378123184187397</v>
      </c>
      <c r="I317" s="90">
        <v>1.2800665065338857</v>
      </c>
      <c r="J317" s="11" t="s">
        <v>297</v>
      </c>
      <c r="K317" s="11">
        <v>0</v>
      </c>
    </row>
    <row r="319" spans="1:11" x14ac:dyDescent="0.2">
      <c r="A319" s="115" t="s">
        <v>242</v>
      </c>
      <c r="B319" s="36" t="s">
        <v>243</v>
      </c>
      <c r="C319" s="92">
        <v>1</v>
      </c>
      <c r="D319" s="36">
        <v>26070429</v>
      </c>
      <c r="E319" s="36">
        <v>27638250</v>
      </c>
      <c r="F319" s="36">
        <v>1567821</v>
      </c>
      <c r="G319" s="36">
        <v>671</v>
      </c>
      <c r="H319" s="90">
        <v>-0.30019135910056599</v>
      </c>
      <c r="I319" s="90">
        <v>1.6242893326522287</v>
      </c>
      <c r="J319" s="11" t="s">
        <v>297</v>
      </c>
      <c r="K319" s="11">
        <v>41</v>
      </c>
    </row>
    <row r="320" spans="1:11" x14ac:dyDescent="0.2">
      <c r="B320" s="36" t="s">
        <v>243</v>
      </c>
      <c r="C320" s="92">
        <v>3</v>
      </c>
      <c r="D320" s="36">
        <v>4140733</v>
      </c>
      <c r="E320" s="36">
        <v>4294728</v>
      </c>
      <c r="F320" s="36">
        <v>153995</v>
      </c>
      <c r="G320" s="36">
        <v>109</v>
      </c>
      <c r="H320" s="90">
        <v>-0.63589135910056604</v>
      </c>
      <c r="I320" s="90">
        <v>1.2870861665600588</v>
      </c>
      <c r="J320" s="11" t="s">
        <v>297</v>
      </c>
      <c r="K320" s="11">
        <v>0</v>
      </c>
    </row>
    <row r="321" spans="1:11" x14ac:dyDescent="0.2">
      <c r="B321" s="36" t="s">
        <v>243</v>
      </c>
      <c r="C321" s="92">
        <v>21</v>
      </c>
      <c r="D321" s="36">
        <v>46544000</v>
      </c>
      <c r="E321" s="36">
        <v>46921373</v>
      </c>
      <c r="F321" s="36">
        <v>377373</v>
      </c>
      <c r="G321" s="36">
        <v>266</v>
      </c>
      <c r="H321" s="90">
        <v>0.18320864089943401</v>
      </c>
      <c r="I321" s="90">
        <v>2.2708125828536967</v>
      </c>
      <c r="J321" s="11" t="s">
        <v>298</v>
      </c>
      <c r="K321" s="11">
        <v>5</v>
      </c>
    </row>
    <row r="323" spans="1:11" x14ac:dyDescent="0.2">
      <c r="A323" s="115" t="s">
        <v>246</v>
      </c>
      <c r="B323" s="36" t="s">
        <v>247</v>
      </c>
      <c r="C323" s="92">
        <v>9</v>
      </c>
      <c r="D323" s="36">
        <v>136755895</v>
      </c>
      <c r="E323" s="36">
        <v>137210503</v>
      </c>
      <c r="F323" s="36">
        <v>454608</v>
      </c>
      <c r="G323" s="36">
        <v>347</v>
      </c>
      <c r="H323" s="90">
        <v>0.22317266530436</v>
      </c>
      <c r="I323" s="90">
        <v>2.3345955970822891</v>
      </c>
      <c r="J323" s="11" t="s">
        <v>298</v>
      </c>
      <c r="K323" s="11">
        <v>4</v>
      </c>
    </row>
    <row r="324" spans="1:11" x14ac:dyDescent="0.2">
      <c r="B324" s="36" t="s">
        <v>247</v>
      </c>
      <c r="C324" s="92">
        <v>13</v>
      </c>
      <c r="D324" s="36">
        <v>47613690</v>
      </c>
      <c r="E324" s="36">
        <v>48642000</v>
      </c>
      <c r="F324" s="36">
        <v>1028310</v>
      </c>
      <c r="G324" s="36">
        <v>783</v>
      </c>
      <c r="H324" s="90">
        <v>-0.78962733469563995</v>
      </c>
      <c r="I324" s="90">
        <v>1.1569870088269301</v>
      </c>
      <c r="J324" s="11" t="s">
        <v>297</v>
      </c>
      <c r="K324" s="11">
        <v>5</v>
      </c>
    </row>
    <row r="325" spans="1:11" x14ac:dyDescent="0.2">
      <c r="B325" s="36" t="s">
        <v>247</v>
      </c>
      <c r="C325" s="92">
        <v>13</v>
      </c>
      <c r="D325" s="36">
        <v>48589379</v>
      </c>
      <c r="E325" s="36">
        <v>49077000</v>
      </c>
      <c r="F325" s="36">
        <v>487621</v>
      </c>
      <c r="G325" s="36">
        <v>253</v>
      </c>
      <c r="H325" s="90">
        <v>-0.32122733469564002</v>
      </c>
      <c r="I325" s="90">
        <v>1.6007773566992576</v>
      </c>
      <c r="J325" s="11" t="s">
        <v>297</v>
      </c>
      <c r="K325" s="11">
        <v>7</v>
      </c>
    </row>
    <row r="326" spans="1:11" x14ac:dyDescent="0.2">
      <c r="B326" s="36" t="s">
        <v>247</v>
      </c>
      <c r="C326" s="92">
        <v>14</v>
      </c>
      <c r="D326" s="36">
        <v>54882523</v>
      </c>
      <c r="E326" s="36">
        <v>57087870</v>
      </c>
      <c r="F326" s="36">
        <v>2205347</v>
      </c>
      <c r="G326" s="36">
        <v>1684</v>
      </c>
      <c r="H326" s="90">
        <v>1.08397266530436</v>
      </c>
      <c r="I326" s="90">
        <v>4.2397308027875988</v>
      </c>
      <c r="J326" s="11" t="s">
        <v>298</v>
      </c>
      <c r="K326" s="11">
        <v>14</v>
      </c>
    </row>
    <row r="328" spans="1:11" x14ac:dyDescent="0.2">
      <c r="A328" s="115" t="s">
        <v>248</v>
      </c>
      <c r="B328" s="36" t="s">
        <v>249</v>
      </c>
      <c r="C328" s="92">
        <v>2</v>
      </c>
      <c r="D328" s="36">
        <v>2772</v>
      </c>
      <c r="E328" s="36">
        <v>2838580</v>
      </c>
      <c r="F328" s="36">
        <v>2835808</v>
      </c>
      <c r="G328" s="36">
        <v>2021</v>
      </c>
      <c r="H328" s="90">
        <v>-8.4806409211622996E-2</v>
      </c>
      <c r="I328" s="90">
        <v>1.885822107498867</v>
      </c>
      <c r="J328" s="11" t="s">
        <v>297</v>
      </c>
      <c r="K328" s="11">
        <v>14</v>
      </c>
    </row>
    <row r="330" spans="1:11" x14ac:dyDescent="0.2">
      <c r="A330" s="115" t="s">
        <v>252</v>
      </c>
      <c r="B330" s="36" t="s">
        <v>253</v>
      </c>
      <c r="C330" s="92">
        <v>1</v>
      </c>
      <c r="D330" s="36">
        <v>187592960</v>
      </c>
      <c r="E330" s="36">
        <v>187803942</v>
      </c>
      <c r="F330" s="36">
        <v>210982</v>
      </c>
      <c r="G330" s="36">
        <v>131</v>
      </c>
      <c r="H330" s="90">
        <v>-1.17821025576788E-2</v>
      </c>
      <c r="I330" s="90">
        <v>1.9837330519688243</v>
      </c>
      <c r="J330" s="11" t="s">
        <v>297</v>
      </c>
      <c r="K330" s="11">
        <v>0</v>
      </c>
    </row>
    <row r="331" spans="1:11" x14ac:dyDescent="0.2">
      <c r="B331" s="36" t="s">
        <v>253</v>
      </c>
      <c r="C331" s="92">
        <v>13</v>
      </c>
      <c r="D331" s="36">
        <v>20137823</v>
      </c>
      <c r="E331" s="36">
        <v>21882516</v>
      </c>
      <c r="F331" s="36">
        <v>1744693</v>
      </c>
      <c r="G331" s="36">
        <v>1280</v>
      </c>
      <c r="H331" s="90">
        <v>-0.39758210255767901</v>
      </c>
      <c r="I331" s="90">
        <v>1.5182589749115698</v>
      </c>
      <c r="J331" s="11" t="s">
        <v>297</v>
      </c>
      <c r="K331" s="11">
        <v>11</v>
      </c>
    </row>
    <row r="332" spans="1:11" x14ac:dyDescent="0.2">
      <c r="B332" s="36" t="s">
        <v>253</v>
      </c>
      <c r="C332" s="92">
        <v>13</v>
      </c>
      <c r="D332" s="36">
        <v>22834445</v>
      </c>
      <c r="E332" s="36">
        <v>24740041</v>
      </c>
      <c r="F332" s="36">
        <v>1905596</v>
      </c>
      <c r="G332" s="36">
        <v>1514</v>
      </c>
      <c r="H332" s="90">
        <v>-0.34128210255767899</v>
      </c>
      <c r="I332" s="90">
        <v>1.5786790505389503</v>
      </c>
      <c r="J332" s="11" t="s">
        <v>297</v>
      </c>
      <c r="K332" s="11">
        <v>16</v>
      </c>
    </row>
    <row r="333" spans="1:11" x14ac:dyDescent="0.2">
      <c r="B333" s="36" t="s">
        <v>253</v>
      </c>
      <c r="C333" s="92">
        <v>13</v>
      </c>
      <c r="D333" s="36">
        <v>25901488</v>
      </c>
      <c r="E333" s="36">
        <v>26032000</v>
      </c>
      <c r="F333" s="36">
        <v>130512</v>
      </c>
      <c r="G333" s="36">
        <v>108</v>
      </c>
      <c r="H333" s="90">
        <v>-0.354282102557679</v>
      </c>
      <c r="I333" s="90">
        <v>1.5645176099897669</v>
      </c>
      <c r="J333" s="11" t="s">
        <v>297</v>
      </c>
      <c r="K333" s="11">
        <v>1</v>
      </c>
    </row>
    <row r="334" spans="1:11" x14ac:dyDescent="0.2">
      <c r="B334" s="36" t="s">
        <v>253</v>
      </c>
      <c r="C334" s="92">
        <v>13</v>
      </c>
      <c r="D334" s="36">
        <v>26241960</v>
      </c>
      <c r="E334" s="36">
        <v>26727258</v>
      </c>
      <c r="F334" s="36">
        <v>485298</v>
      </c>
      <c r="G334" s="36">
        <v>424</v>
      </c>
      <c r="H334" s="90">
        <v>-0.31078210255767902</v>
      </c>
      <c r="I334" s="90">
        <v>1.6124091748122324</v>
      </c>
      <c r="J334" s="11" t="s">
        <v>297</v>
      </c>
      <c r="K334" s="11">
        <v>2</v>
      </c>
    </row>
    <row r="335" spans="1:11" x14ac:dyDescent="0.2">
      <c r="B335" s="36" t="s">
        <v>253</v>
      </c>
      <c r="C335" s="92">
        <v>13</v>
      </c>
      <c r="D335" s="36">
        <v>41380859</v>
      </c>
      <c r="E335" s="36">
        <v>41944182</v>
      </c>
      <c r="F335" s="36">
        <v>563323</v>
      </c>
      <c r="G335" s="36">
        <v>431</v>
      </c>
      <c r="H335" s="90">
        <v>-0.30048210255767899</v>
      </c>
      <c r="I335" s="90">
        <v>1.6239620258411642</v>
      </c>
      <c r="J335" s="11" t="s">
        <v>297</v>
      </c>
      <c r="K335" s="11">
        <v>3</v>
      </c>
    </row>
    <row r="336" spans="1:11" x14ac:dyDescent="0.2">
      <c r="B336" s="36" t="s">
        <v>253</v>
      </c>
      <c r="C336" s="92">
        <v>13</v>
      </c>
      <c r="D336" s="36">
        <v>43559321</v>
      </c>
      <c r="E336" s="36">
        <v>44884000</v>
      </c>
      <c r="F336" s="36">
        <v>1324679</v>
      </c>
      <c r="G336" s="36">
        <v>806</v>
      </c>
      <c r="H336" s="90">
        <v>-0.32678210255767898</v>
      </c>
      <c r="I336" s="90">
        <v>1.5946257791950749</v>
      </c>
      <c r="J336" s="11" t="s">
        <v>297</v>
      </c>
      <c r="K336" s="11">
        <v>8</v>
      </c>
    </row>
    <row r="337" spans="1:11" x14ac:dyDescent="0.2">
      <c r="B337" s="36" t="s">
        <v>253</v>
      </c>
      <c r="C337" s="92">
        <v>13</v>
      </c>
      <c r="D337" s="36">
        <v>47343240</v>
      </c>
      <c r="E337" s="36">
        <v>47858472</v>
      </c>
      <c r="F337" s="36">
        <v>515232</v>
      </c>
      <c r="G337" s="36">
        <v>378</v>
      </c>
      <c r="H337" s="90">
        <v>-0.25788210255767902</v>
      </c>
      <c r="I337" s="90">
        <v>1.6726294819923671</v>
      </c>
      <c r="J337" s="11" t="s">
        <v>297</v>
      </c>
      <c r="K337" s="11">
        <v>5</v>
      </c>
    </row>
    <row r="338" spans="1:11" x14ac:dyDescent="0.2">
      <c r="B338" s="36" t="s">
        <v>253</v>
      </c>
      <c r="C338" s="92">
        <v>13</v>
      </c>
      <c r="D338" s="36">
        <v>50354743</v>
      </c>
      <c r="E338" s="36">
        <v>50602940</v>
      </c>
      <c r="F338" s="36">
        <v>248197</v>
      </c>
      <c r="G338" s="36">
        <v>144</v>
      </c>
      <c r="H338" s="90">
        <v>-0.316982102557679</v>
      </c>
      <c r="I338" s="90">
        <v>1.6054946943718307</v>
      </c>
      <c r="J338" s="11" t="s">
        <v>297</v>
      </c>
      <c r="K338" s="11">
        <v>2</v>
      </c>
    </row>
    <row r="339" spans="1:11" x14ac:dyDescent="0.2">
      <c r="B339" s="36" t="s">
        <v>253</v>
      </c>
      <c r="C339" s="92">
        <v>13</v>
      </c>
      <c r="D339" s="36">
        <v>50908000</v>
      </c>
      <c r="E339" s="36">
        <v>53753634</v>
      </c>
      <c r="F339" s="36">
        <v>2845634</v>
      </c>
      <c r="G339" s="36">
        <v>1653</v>
      </c>
      <c r="H339" s="90">
        <v>-0.35308210255767902</v>
      </c>
      <c r="I339" s="90">
        <v>1.5658194805117986</v>
      </c>
      <c r="J339" s="11" t="s">
        <v>297</v>
      </c>
      <c r="K339" s="11">
        <v>20</v>
      </c>
    </row>
    <row r="340" spans="1:11" x14ac:dyDescent="0.2">
      <c r="B340" s="36" t="s">
        <v>253</v>
      </c>
      <c r="C340" s="92">
        <v>13</v>
      </c>
      <c r="D340" s="36">
        <v>54778512</v>
      </c>
      <c r="E340" s="36">
        <v>55028760</v>
      </c>
      <c r="F340" s="36">
        <v>250248</v>
      </c>
      <c r="G340" s="36">
        <v>126</v>
      </c>
      <c r="H340" s="90">
        <v>-0.40628210255767899</v>
      </c>
      <c r="I340" s="90">
        <v>1.5091308463460442</v>
      </c>
      <c r="J340" s="11" t="s">
        <v>297</v>
      </c>
      <c r="K340" s="11">
        <v>0</v>
      </c>
    </row>
    <row r="341" spans="1:11" x14ac:dyDescent="0.2">
      <c r="B341" s="36" t="s">
        <v>253</v>
      </c>
      <c r="C341" s="92">
        <v>13</v>
      </c>
      <c r="D341" s="36">
        <v>56021970</v>
      </c>
      <c r="E341" s="36">
        <v>58442000</v>
      </c>
      <c r="F341" s="36">
        <v>2420030</v>
      </c>
      <c r="G341" s="36">
        <v>1343</v>
      </c>
      <c r="H341" s="90">
        <v>-0.36708210255767898</v>
      </c>
      <c r="I341" s="90">
        <v>1.5506981612587314</v>
      </c>
      <c r="J341" s="11" t="s">
        <v>297</v>
      </c>
      <c r="K341" s="11">
        <v>6</v>
      </c>
    </row>
    <row r="342" spans="1:11" x14ac:dyDescent="0.2">
      <c r="B342" s="36" t="s">
        <v>253</v>
      </c>
      <c r="C342" s="92">
        <v>13</v>
      </c>
      <c r="D342" s="36">
        <v>59379731</v>
      </c>
      <c r="E342" s="36">
        <v>59763814</v>
      </c>
      <c r="F342" s="36">
        <v>384083</v>
      </c>
      <c r="G342" s="36">
        <v>243</v>
      </c>
      <c r="H342" s="90">
        <v>-0.354782102557679</v>
      </c>
      <c r="I342" s="90">
        <v>1.563975483453413</v>
      </c>
      <c r="J342" s="11" t="s">
        <v>297</v>
      </c>
      <c r="K342" s="11">
        <v>1</v>
      </c>
    </row>
    <row r="343" spans="1:11" x14ac:dyDescent="0.2">
      <c r="B343" s="36" t="s">
        <v>253</v>
      </c>
      <c r="C343" s="92">
        <v>13</v>
      </c>
      <c r="D343" s="36">
        <v>73888639</v>
      </c>
      <c r="E343" s="36">
        <v>75840000</v>
      </c>
      <c r="F343" s="36">
        <v>1951361</v>
      </c>
      <c r="G343" s="36">
        <v>1475</v>
      </c>
      <c r="H343" s="90">
        <v>-0.37728210255767902</v>
      </c>
      <c r="I343" s="90">
        <v>1.5397732339424373</v>
      </c>
      <c r="J343" s="11" t="s">
        <v>297</v>
      </c>
      <c r="K343" s="11">
        <v>5</v>
      </c>
    </row>
    <row r="344" spans="1:11" x14ac:dyDescent="0.2">
      <c r="B344" s="36" t="s">
        <v>253</v>
      </c>
      <c r="C344" s="92">
        <v>17</v>
      </c>
      <c r="D344" s="36">
        <v>514</v>
      </c>
      <c r="E344" s="36">
        <v>887820</v>
      </c>
      <c r="F344" s="36">
        <v>887306</v>
      </c>
      <c r="G344" s="36">
        <v>498</v>
      </c>
      <c r="H344" s="90">
        <v>-0.15888210255767901</v>
      </c>
      <c r="I344" s="90">
        <v>1.7914377309925815</v>
      </c>
      <c r="J344" s="11" t="s">
        <v>297</v>
      </c>
      <c r="K344" s="11">
        <v>30</v>
      </c>
    </row>
    <row r="346" spans="1:11" x14ac:dyDescent="0.2">
      <c r="A346" s="115" t="s">
        <v>254</v>
      </c>
      <c r="B346" s="36" t="s">
        <v>255</v>
      </c>
      <c r="C346" s="92">
        <v>2</v>
      </c>
      <c r="D346" s="36">
        <v>15595509</v>
      </c>
      <c r="E346" s="36">
        <v>18392972</v>
      </c>
      <c r="F346" s="36">
        <v>2797463</v>
      </c>
      <c r="G346" s="36">
        <v>2179</v>
      </c>
      <c r="H346" s="90">
        <v>1.2509779518183399</v>
      </c>
      <c r="I346" s="90">
        <v>4.7600540385025907</v>
      </c>
      <c r="J346" s="11" t="s">
        <v>298</v>
      </c>
      <c r="K346" s="11">
        <v>11</v>
      </c>
    </row>
    <row r="347" spans="1:11" x14ac:dyDescent="0.2">
      <c r="G347" s="36">
        <v>0</v>
      </c>
      <c r="K347" s="11">
        <v>0</v>
      </c>
    </row>
    <row r="348" spans="1:11" x14ac:dyDescent="0.2">
      <c r="A348" s="115" t="s">
        <v>256</v>
      </c>
      <c r="B348" s="36" t="s">
        <v>257</v>
      </c>
      <c r="C348" s="92">
        <v>6</v>
      </c>
      <c r="D348" s="36">
        <v>128430417</v>
      </c>
      <c r="E348" s="36">
        <v>130965371</v>
      </c>
      <c r="F348" s="36">
        <v>2534954</v>
      </c>
      <c r="G348" s="36">
        <v>1760</v>
      </c>
      <c r="H348" s="90">
        <v>0.23140435997577299</v>
      </c>
      <c r="I348" s="90">
        <v>2.3479543512865502</v>
      </c>
      <c r="J348" s="11" t="s">
        <v>298</v>
      </c>
      <c r="K348" s="11">
        <v>7</v>
      </c>
    </row>
    <row r="349" spans="1:11" x14ac:dyDescent="0.2">
      <c r="B349" s="36" t="s">
        <v>257</v>
      </c>
      <c r="C349" s="92">
        <v>6</v>
      </c>
      <c r="D349" s="36">
        <v>157116720</v>
      </c>
      <c r="E349" s="36">
        <v>157206500</v>
      </c>
      <c r="F349" s="36">
        <v>89780</v>
      </c>
      <c r="G349" s="36">
        <v>57</v>
      </c>
      <c r="H349" s="90">
        <v>-0.471495640024227</v>
      </c>
      <c r="I349" s="90">
        <v>1.4424330517109514</v>
      </c>
      <c r="J349" s="11" t="s">
        <v>297</v>
      </c>
      <c r="K349" s="11">
        <v>1</v>
      </c>
    </row>
    <row r="350" spans="1:11" x14ac:dyDescent="0.2">
      <c r="B350" s="36" t="s">
        <v>257</v>
      </c>
      <c r="C350" s="92">
        <v>8</v>
      </c>
      <c r="D350" s="36">
        <v>78818000</v>
      </c>
      <c r="E350" s="36">
        <v>78976309</v>
      </c>
      <c r="F350" s="36">
        <v>158309</v>
      </c>
      <c r="G350" s="36">
        <v>108</v>
      </c>
      <c r="H350" s="90">
        <v>0.283504359975773</v>
      </c>
      <c r="I350" s="90">
        <v>2.4342955877874553</v>
      </c>
      <c r="J350" s="11" t="s">
        <v>298</v>
      </c>
      <c r="K350" s="11">
        <v>0</v>
      </c>
    </row>
    <row r="351" spans="1:11" x14ac:dyDescent="0.2">
      <c r="B351" s="36" t="s">
        <v>257</v>
      </c>
      <c r="C351" s="92">
        <v>13</v>
      </c>
      <c r="D351" s="36">
        <v>47605693</v>
      </c>
      <c r="E351" s="36">
        <v>48055082</v>
      </c>
      <c r="F351" s="36">
        <v>449389</v>
      </c>
      <c r="G351" s="36">
        <v>387</v>
      </c>
      <c r="H351" s="90">
        <v>-1.11509564002423</v>
      </c>
      <c r="I351" s="90">
        <v>0.9233210993320401</v>
      </c>
      <c r="J351" s="11" t="s">
        <v>297</v>
      </c>
      <c r="K351" s="11">
        <v>3</v>
      </c>
    </row>
    <row r="352" spans="1:11" x14ac:dyDescent="0.2">
      <c r="B352" s="36" t="s">
        <v>257</v>
      </c>
      <c r="C352" s="92">
        <v>14</v>
      </c>
      <c r="D352" s="36">
        <v>53088624</v>
      </c>
      <c r="E352" s="36">
        <v>53848387</v>
      </c>
      <c r="F352" s="36">
        <v>759763</v>
      </c>
      <c r="G352" s="36">
        <v>544</v>
      </c>
      <c r="H352" s="90">
        <v>-0.40329564002422702</v>
      </c>
      <c r="I352" s="90">
        <v>1.5122580705068227</v>
      </c>
      <c r="J352" s="11" t="s">
        <v>297</v>
      </c>
      <c r="K352" s="11">
        <v>1</v>
      </c>
    </row>
    <row r="354" spans="1:11" x14ac:dyDescent="0.2">
      <c r="A354" s="115" t="s">
        <v>258</v>
      </c>
      <c r="B354" s="36" t="s">
        <v>259</v>
      </c>
      <c r="C354" s="92">
        <v>3</v>
      </c>
      <c r="D354" s="36">
        <v>197210000</v>
      </c>
      <c r="E354" s="36">
        <v>197981733</v>
      </c>
      <c r="F354" s="36">
        <v>771733</v>
      </c>
      <c r="G354" s="36">
        <v>386</v>
      </c>
      <c r="H354" s="90">
        <v>-0.29881090512854902</v>
      </c>
      <c r="I354" s="90">
        <v>1.6258442903529136</v>
      </c>
      <c r="J354" s="11" t="s">
        <v>297</v>
      </c>
      <c r="K354" s="11">
        <v>15</v>
      </c>
    </row>
    <row r="355" spans="1:11" x14ac:dyDescent="0.2">
      <c r="B355" s="36" t="s">
        <v>259</v>
      </c>
      <c r="C355" s="92">
        <v>5</v>
      </c>
      <c r="D355" s="36">
        <v>180375035</v>
      </c>
      <c r="E355" s="36">
        <v>180722914</v>
      </c>
      <c r="F355" s="36">
        <v>347879</v>
      </c>
      <c r="G355" s="36">
        <v>176</v>
      </c>
      <c r="H355" s="90">
        <v>-0.32601090512854902</v>
      </c>
      <c r="I355" s="90">
        <v>1.5954784195759033</v>
      </c>
      <c r="J355" s="11" t="s">
        <v>297</v>
      </c>
      <c r="K355" s="11">
        <v>7</v>
      </c>
    </row>
    <row r="357" spans="1:11" x14ac:dyDescent="0.2">
      <c r="A357" s="115" t="s">
        <v>268</v>
      </c>
      <c r="B357" s="36" t="s">
        <v>269</v>
      </c>
      <c r="C357" s="92">
        <v>2</v>
      </c>
      <c r="D357" s="36">
        <v>1751206</v>
      </c>
      <c r="E357" s="36">
        <v>1821781</v>
      </c>
      <c r="F357" s="36">
        <v>70575</v>
      </c>
      <c r="G357" s="36">
        <v>44</v>
      </c>
      <c r="H357" s="90">
        <v>0.55356321457781998</v>
      </c>
      <c r="I357" s="90">
        <v>2.9354124220851738</v>
      </c>
      <c r="J357" s="11" t="s">
        <v>298</v>
      </c>
      <c r="K357" s="11">
        <v>1</v>
      </c>
    </row>
    <row r="358" spans="1:11" x14ac:dyDescent="0.2">
      <c r="B358" s="36" t="s">
        <v>269</v>
      </c>
      <c r="C358" s="92">
        <v>2</v>
      </c>
      <c r="D358" s="36">
        <v>2527635</v>
      </c>
      <c r="E358" s="36">
        <v>3263059</v>
      </c>
      <c r="F358" s="36">
        <v>735424</v>
      </c>
      <c r="G358" s="36">
        <v>669</v>
      </c>
      <c r="H358" s="90">
        <v>0.46496321457782003</v>
      </c>
      <c r="I358" s="90">
        <v>2.7605643178228614</v>
      </c>
      <c r="J358" s="11" t="s">
        <v>298</v>
      </c>
      <c r="K358" s="11">
        <v>1</v>
      </c>
    </row>
    <row r="359" spans="1:11" x14ac:dyDescent="0.2">
      <c r="B359" s="36" t="s">
        <v>269</v>
      </c>
      <c r="C359" s="92">
        <v>2</v>
      </c>
      <c r="D359" s="36">
        <v>6494909</v>
      </c>
      <c r="E359" s="36">
        <v>6619047</v>
      </c>
      <c r="F359" s="36">
        <v>124138</v>
      </c>
      <c r="G359" s="36">
        <v>124</v>
      </c>
      <c r="H359" s="90">
        <v>0.49946321457782</v>
      </c>
      <c r="I359" s="90">
        <v>2.8273749439386955</v>
      </c>
      <c r="J359" s="11" t="s">
        <v>298</v>
      </c>
      <c r="K359" s="11">
        <v>0</v>
      </c>
    </row>
    <row r="360" spans="1:11" x14ac:dyDescent="0.2">
      <c r="B360" s="36" t="s">
        <v>269</v>
      </c>
      <c r="C360" s="92">
        <v>2</v>
      </c>
      <c r="D360" s="36">
        <v>8023069</v>
      </c>
      <c r="E360" s="36">
        <v>8208000</v>
      </c>
      <c r="F360" s="36">
        <v>184931</v>
      </c>
      <c r="G360" s="36">
        <v>160</v>
      </c>
      <c r="H360" s="90">
        <v>0.42416321457782002</v>
      </c>
      <c r="I360" s="90">
        <v>2.6835880315335343</v>
      </c>
      <c r="J360" s="11" t="s">
        <v>298</v>
      </c>
      <c r="K360" s="11">
        <v>1</v>
      </c>
    </row>
    <row r="361" spans="1:11" x14ac:dyDescent="0.2">
      <c r="B361" s="36" t="s">
        <v>269</v>
      </c>
      <c r="C361" s="92">
        <v>2</v>
      </c>
      <c r="D361" s="36">
        <v>12110000</v>
      </c>
      <c r="E361" s="36">
        <v>13014865</v>
      </c>
      <c r="F361" s="36">
        <v>904865</v>
      </c>
      <c r="G361" s="36">
        <v>819</v>
      </c>
      <c r="H361" s="90">
        <v>0.43376321457782002</v>
      </c>
      <c r="I361" s="90">
        <v>2.7015047424150027</v>
      </c>
      <c r="J361" s="11" t="s">
        <v>298</v>
      </c>
      <c r="K361" s="11">
        <v>1</v>
      </c>
    </row>
    <row r="362" spans="1:11" x14ac:dyDescent="0.2">
      <c r="B362" s="36" t="s">
        <v>269</v>
      </c>
      <c r="C362" s="92">
        <v>2</v>
      </c>
      <c r="D362" s="36">
        <v>15858399</v>
      </c>
      <c r="E362" s="36">
        <v>16135004</v>
      </c>
      <c r="F362" s="36">
        <v>276605</v>
      </c>
      <c r="G362" s="36">
        <v>202</v>
      </c>
      <c r="H362" s="90">
        <v>0.41746321457781999</v>
      </c>
      <c r="I362" s="90">
        <v>2.6711541120757243</v>
      </c>
      <c r="J362" s="11" t="s">
        <v>298</v>
      </c>
      <c r="K362" s="11">
        <v>2</v>
      </c>
    </row>
    <row r="363" spans="1:11" ht="11.1" customHeight="1" x14ac:dyDescent="0.2">
      <c r="B363" s="36" t="s">
        <v>269</v>
      </c>
      <c r="C363" s="92">
        <v>2</v>
      </c>
      <c r="D363" s="36">
        <v>16348595</v>
      </c>
      <c r="E363" s="36">
        <v>16780527</v>
      </c>
      <c r="F363" s="36">
        <v>431932</v>
      </c>
      <c r="G363" s="36">
        <v>353</v>
      </c>
      <c r="H363" s="90">
        <v>0.36066321457782002</v>
      </c>
      <c r="I363" s="90">
        <v>2.5680320618047792</v>
      </c>
      <c r="J363" s="11" t="s">
        <v>298</v>
      </c>
      <c r="K363" s="11">
        <v>1</v>
      </c>
    </row>
    <row r="364" spans="1:11" ht="11.1" customHeight="1" x14ac:dyDescent="0.2">
      <c r="B364" s="36" t="s">
        <v>269</v>
      </c>
      <c r="C364" s="92">
        <v>14</v>
      </c>
      <c r="D364" s="36">
        <v>56163250</v>
      </c>
      <c r="E364" s="36">
        <v>56634278</v>
      </c>
      <c r="F364" s="36">
        <v>471028</v>
      </c>
      <c r="G364" s="36">
        <v>352</v>
      </c>
      <c r="H364" s="90">
        <v>0.94996321457781996</v>
      </c>
      <c r="I364" s="90">
        <v>3.8636468002913209</v>
      </c>
      <c r="J364" s="11" t="s">
        <v>298</v>
      </c>
      <c r="K364" s="11">
        <v>2</v>
      </c>
    </row>
    <row r="365" spans="1:11" ht="11.1" customHeight="1" x14ac:dyDescent="0.2">
      <c r="B365" s="36" t="s">
        <v>269</v>
      </c>
      <c r="C365" s="92">
        <v>14</v>
      </c>
      <c r="D365" s="36">
        <v>57405507</v>
      </c>
      <c r="E365" s="36">
        <v>57759974</v>
      </c>
      <c r="F365" s="36">
        <v>354467</v>
      </c>
      <c r="G365" s="36">
        <v>258</v>
      </c>
      <c r="H365" s="90">
        <v>0.92666321457781997</v>
      </c>
      <c r="I365" s="90">
        <v>3.8017488139862783</v>
      </c>
      <c r="J365" s="11" t="s">
        <v>298</v>
      </c>
      <c r="K365" s="11">
        <v>2</v>
      </c>
    </row>
    <row r="366" spans="1:11" ht="11.1" customHeight="1" x14ac:dyDescent="0.2"/>
    <row r="367" spans="1:11" ht="11.1" customHeight="1" x14ac:dyDescent="0.2">
      <c r="A367" s="115" t="s">
        <v>274</v>
      </c>
      <c r="B367" s="36" t="s">
        <v>275</v>
      </c>
      <c r="C367" s="92">
        <v>1</v>
      </c>
      <c r="D367" s="36">
        <v>196506434</v>
      </c>
      <c r="E367" s="36">
        <v>198274002</v>
      </c>
      <c r="F367" s="36">
        <v>1767568</v>
      </c>
      <c r="G367" s="36">
        <v>1197</v>
      </c>
      <c r="H367" s="90">
        <v>0.22474819754479</v>
      </c>
      <c r="I367" s="90">
        <v>2.3371465449346021</v>
      </c>
      <c r="J367" s="11" t="s">
        <v>298</v>
      </c>
      <c r="K367" s="11">
        <v>6</v>
      </c>
    </row>
    <row r="368" spans="1:11" ht="11.1" customHeight="1" x14ac:dyDescent="0.2">
      <c r="B368" s="36" t="s">
        <v>275</v>
      </c>
      <c r="C368" s="92">
        <v>1</v>
      </c>
      <c r="D368" s="36">
        <v>216875804</v>
      </c>
      <c r="E368" s="36">
        <v>217913810</v>
      </c>
      <c r="F368" s="36">
        <v>1038006</v>
      </c>
      <c r="G368" s="36">
        <v>756</v>
      </c>
      <c r="H368" s="90">
        <v>0.32334819754478999</v>
      </c>
      <c r="I368" s="90">
        <v>2.50246206193717</v>
      </c>
      <c r="J368" s="11" t="s">
        <v>298</v>
      </c>
      <c r="K368" s="11">
        <v>1</v>
      </c>
    </row>
    <row r="369" spans="1:11" ht="11.1" customHeight="1" x14ac:dyDescent="0.2">
      <c r="B369" s="36" t="s">
        <v>275</v>
      </c>
      <c r="C369" s="92">
        <v>1</v>
      </c>
      <c r="D369" s="36">
        <v>217914398</v>
      </c>
      <c r="E369" s="36">
        <v>218677955</v>
      </c>
      <c r="F369" s="36">
        <v>763557</v>
      </c>
      <c r="G369" s="36">
        <v>511</v>
      </c>
      <c r="H369" s="90">
        <v>0.11074819754479</v>
      </c>
      <c r="I369" s="90">
        <v>2.1595761626356764</v>
      </c>
      <c r="J369" s="11" t="s">
        <v>298</v>
      </c>
      <c r="K369" s="11">
        <v>8</v>
      </c>
    </row>
    <row r="370" spans="1:11" ht="11.1" customHeight="1" x14ac:dyDescent="0.2">
      <c r="B370" s="36" t="s">
        <v>275</v>
      </c>
      <c r="C370" s="92">
        <v>1</v>
      </c>
      <c r="D370" s="36">
        <v>218678511</v>
      </c>
      <c r="E370" s="36">
        <v>219809551</v>
      </c>
      <c r="F370" s="36">
        <v>1131040</v>
      </c>
      <c r="G370" s="36">
        <v>770</v>
      </c>
      <c r="H370" s="90">
        <v>0.30634819754478998</v>
      </c>
      <c r="I370" s="90">
        <v>2.4731473492374425</v>
      </c>
      <c r="J370" s="11" t="s">
        <v>298</v>
      </c>
      <c r="K370" s="11">
        <v>6</v>
      </c>
    </row>
    <row r="371" spans="1:11" ht="11.1" customHeight="1" x14ac:dyDescent="0.2">
      <c r="B371" s="36" t="s">
        <v>275</v>
      </c>
      <c r="C371" s="92">
        <v>5</v>
      </c>
      <c r="D371" s="36">
        <v>180001998</v>
      </c>
      <c r="E371" s="36">
        <v>180722914</v>
      </c>
      <c r="F371" s="36">
        <v>720916</v>
      </c>
      <c r="G371" s="36">
        <v>395</v>
      </c>
      <c r="H371" s="90">
        <v>-0.18005180245520999</v>
      </c>
      <c r="I371" s="90">
        <v>1.765342603770502</v>
      </c>
      <c r="J371" s="11" t="s">
        <v>297</v>
      </c>
      <c r="K371" s="11">
        <v>14</v>
      </c>
    </row>
    <row r="372" spans="1:11" s="112" customFormat="1" ht="11.1" customHeight="1" thickBot="1" x14ac:dyDescent="0.25">
      <c r="B372" s="112" t="s">
        <v>275</v>
      </c>
      <c r="C372" s="114">
        <v>20</v>
      </c>
      <c r="D372" s="112">
        <v>34278951</v>
      </c>
      <c r="E372" s="112">
        <v>35450754</v>
      </c>
      <c r="F372" s="112">
        <v>1171803</v>
      </c>
      <c r="G372" s="112">
        <v>633</v>
      </c>
      <c r="H372" s="113">
        <v>-0.31005180245521002</v>
      </c>
      <c r="I372" s="113">
        <v>1.6132255917553437</v>
      </c>
      <c r="J372" s="13" t="s">
        <v>297</v>
      </c>
      <c r="K372" s="13">
        <v>20</v>
      </c>
    </row>
    <row r="374" spans="1:11" x14ac:dyDescent="0.2">
      <c r="A374" s="36" t="s">
        <v>294</v>
      </c>
    </row>
    <row r="375" spans="1:11" x14ac:dyDescent="0.2">
      <c r="A375" s="36" t="s">
        <v>293</v>
      </c>
    </row>
  </sheetData>
  <pageMargins left="0.75" right="0.75" top="1" bottom="1" header="0.5" footer="0.5"/>
  <pageSetup scale="60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H7" zoomScale="75" zoomScaleNormal="75" zoomScalePageLayoutView="75" workbookViewId="0">
      <selection activeCell="P17" sqref="P17"/>
    </sheetView>
  </sheetViews>
  <sheetFormatPr defaultColWidth="7.75" defaultRowHeight="18" customHeight="1" x14ac:dyDescent="0.2"/>
  <cols>
    <col min="1" max="1" width="16.125" style="121" bestFit="1" customWidth="1"/>
    <col min="2" max="2" width="8.625" style="121" customWidth="1"/>
    <col min="3" max="3" width="7.875" style="121" bestFit="1" customWidth="1"/>
    <col min="4" max="4" width="9.5" style="121" customWidth="1"/>
    <col min="5" max="5" width="17.25" style="121" bestFit="1" customWidth="1"/>
    <col min="6" max="6" width="14.625" style="122" bestFit="1" customWidth="1"/>
    <col min="7" max="7" width="20.125" style="122" bestFit="1" customWidth="1"/>
    <col min="8" max="8" width="12.25" style="121" bestFit="1" customWidth="1"/>
    <col min="9" max="9" width="14.625" style="122" bestFit="1" customWidth="1"/>
    <col min="10" max="10" width="19.5" style="121" bestFit="1" customWidth="1"/>
    <col min="11" max="11" width="17.75" style="121" bestFit="1" customWidth="1"/>
    <col min="12" max="12" width="20.125" style="121" bestFit="1" customWidth="1"/>
    <col min="13" max="13" width="18.5" style="121" bestFit="1" customWidth="1"/>
    <col min="14" max="14" width="17.25" style="122" bestFit="1" customWidth="1"/>
    <col min="15" max="15" width="29.5" style="122" bestFit="1" customWidth="1"/>
    <col min="16" max="16" width="55.75" style="122" bestFit="1" customWidth="1"/>
    <col min="17" max="16384" width="7.75" style="121"/>
  </cols>
  <sheetData>
    <row r="1" spans="1:16" s="133" customFormat="1" ht="18" customHeight="1" x14ac:dyDescent="0.2">
      <c r="A1" s="133" t="s">
        <v>541</v>
      </c>
      <c r="F1" s="134"/>
      <c r="G1" s="134"/>
      <c r="I1" s="134"/>
      <c r="N1" s="134"/>
      <c r="O1" s="134"/>
      <c r="P1" s="134"/>
    </row>
    <row r="3" spans="1:16" s="132" customFormat="1" ht="18" customHeight="1" thickBot="1" x14ac:dyDescent="0.25">
      <c r="A3" s="132" t="s">
        <v>1</v>
      </c>
      <c r="B3" s="132" t="s">
        <v>540</v>
      </c>
      <c r="C3" s="132" t="s">
        <v>539</v>
      </c>
      <c r="D3" s="132" t="s">
        <v>538</v>
      </c>
      <c r="E3" s="132" t="s">
        <v>537</v>
      </c>
      <c r="F3" s="132" t="s">
        <v>536</v>
      </c>
      <c r="G3" s="132" t="s">
        <v>535</v>
      </c>
      <c r="H3" s="132" t="s">
        <v>534</v>
      </c>
      <c r="I3" s="132" t="s">
        <v>533</v>
      </c>
      <c r="J3" s="132" t="s">
        <v>532</v>
      </c>
      <c r="K3" s="132" t="s">
        <v>531</v>
      </c>
      <c r="L3" s="132" t="s">
        <v>530</v>
      </c>
      <c r="M3" s="132" t="s">
        <v>529</v>
      </c>
      <c r="N3" s="132" t="s">
        <v>528</v>
      </c>
      <c r="O3" s="132" t="s">
        <v>527</v>
      </c>
      <c r="P3" s="132" t="s">
        <v>526</v>
      </c>
    </row>
    <row r="4" spans="1:16" ht="18" customHeight="1" thickTop="1" x14ac:dyDescent="0.2">
      <c r="A4" s="121" t="s">
        <v>14</v>
      </c>
      <c r="B4" s="121" t="s">
        <v>419</v>
      </c>
      <c r="C4" s="121" t="s">
        <v>418</v>
      </c>
      <c r="D4" s="121" t="s">
        <v>427</v>
      </c>
      <c r="E4" s="121">
        <v>48942685</v>
      </c>
      <c r="F4" s="122" t="s">
        <v>433</v>
      </c>
      <c r="G4" s="122" t="s">
        <v>454</v>
      </c>
      <c r="H4" s="121">
        <v>108773787</v>
      </c>
      <c r="I4" s="122" t="s">
        <v>414</v>
      </c>
      <c r="J4" s="121">
        <v>317</v>
      </c>
      <c r="K4" s="121">
        <v>819</v>
      </c>
      <c r="L4" s="121">
        <v>0</v>
      </c>
      <c r="M4" s="121">
        <v>451</v>
      </c>
      <c r="N4" s="122" t="s">
        <v>413</v>
      </c>
      <c r="O4" s="122" t="s">
        <v>412</v>
      </c>
      <c r="P4" s="122" t="s">
        <v>453</v>
      </c>
    </row>
    <row r="5" spans="1:16" ht="18" customHeight="1" x14ac:dyDescent="0.2">
      <c r="A5" s="121" t="s">
        <v>33</v>
      </c>
      <c r="B5" s="121" t="s">
        <v>419</v>
      </c>
      <c r="C5" s="121" t="s">
        <v>418</v>
      </c>
      <c r="D5" s="121" t="s">
        <v>427</v>
      </c>
      <c r="E5" s="121">
        <v>48916853</v>
      </c>
      <c r="F5" s="122" t="s">
        <v>416</v>
      </c>
      <c r="G5" s="122" t="s">
        <v>525</v>
      </c>
      <c r="H5" s="121">
        <v>108773787</v>
      </c>
      <c r="I5" s="122" t="s">
        <v>414</v>
      </c>
      <c r="J5" s="121">
        <v>227</v>
      </c>
      <c r="K5" s="121">
        <v>232</v>
      </c>
      <c r="L5" s="121">
        <v>0</v>
      </c>
      <c r="M5" s="121">
        <v>247</v>
      </c>
      <c r="N5" s="122" t="s">
        <v>421</v>
      </c>
      <c r="O5" s="122" t="s">
        <v>413</v>
      </c>
      <c r="P5" s="122" t="s">
        <v>524</v>
      </c>
    </row>
    <row r="6" spans="1:16" ht="18" customHeight="1" x14ac:dyDescent="0.2">
      <c r="A6" s="121" t="s">
        <v>39</v>
      </c>
      <c r="B6" s="121" t="s">
        <v>419</v>
      </c>
      <c r="C6" s="121" t="s">
        <v>418</v>
      </c>
      <c r="D6" s="121" t="s">
        <v>427</v>
      </c>
      <c r="E6" s="121">
        <v>49033823</v>
      </c>
      <c r="F6" s="122" t="s">
        <v>424</v>
      </c>
      <c r="G6" s="122" t="s">
        <v>496</v>
      </c>
      <c r="H6" s="121">
        <v>108773787</v>
      </c>
      <c r="I6" s="122" t="s">
        <v>414</v>
      </c>
      <c r="J6" s="121">
        <v>135</v>
      </c>
      <c r="K6" s="121">
        <v>230</v>
      </c>
      <c r="L6" s="121">
        <v>0</v>
      </c>
      <c r="M6" s="121">
        <v>386</v>
      </c>
      <c r="N6" s="122" t="s">
        <v>422</v>
      </c>
      <c r="O6" s="122" t="s">
        <v>421</v>
      </c>
      <c r="P6" s="122" t="s">
        <v>495</v>
      </c>
    </row>
    <row r="7" spans="1:16" ht="18" customHeight="1" x14ac:dyDescent="0.2">
      <c r="A7" s="121" t="s">
        <v>523</v>
      </c>
      <c r="B7" s="131" t="s">
        <v>522</v>
      </c>
      <c r="C7" s="121" t="s">
        <v>521</v>
      </c>
      <c r="D7" s="121" t="s">
        <v>427</v>
      </c>
      <c r="E7" s="121">
        <v>48955382</v>
      </c>
      <c r="F7" s="122" t="s">
        <v>520</v>
      </c>
      <c r="G7" s="122" t="s">
        <v>519</v>
      </c>
      <c r="H7" s="121">
        <v>108773787</v>
      </c>
      <c r="I7" s="122" t="s">
        <v>438</v>
      </c>
      <c r="J7" s="127">
        <v>88</v>
      </c>
      <c r="K7" s="127">
        <v>93</v>
      </c>
      <c r="L7" s="127">
        <v>4</v>
      </c>
      <c r="M7" s="127">
        <v>98</v>
      </c>
      <c r="N7" s="122" t="s">
        <v>518</v>
      </c>
      <c r="O7" s="122" t="s">
        <v>517</v>
      </c>
      <c r="P7" s="122" t="s">
        <v>516</v>
      </c>
    </row>
    <row r="8" spans="1:16" ht="18" customHeight="1" x14ac:dyDescent="0.2">
      <c r="A8" s="121" t="s">
        <v>48</v>
      </c>
      <c r="B8" s="121" t="s">
        <v>419</v>
      </c>
      <c r="C8" s="121" t="s">
        <v>418</v>
      </c>
      <c r="D8" s="121" t="s">
        <v>427</v>
      </c>
      <c r="E8" s="121">
        <v>49033916</v>
      </c>
      <c r="F8" s="122" t="s">
        <v>433</v>
      </c>
      <c r="G8" s="122" t="s">
        <v>515</v>
      </c>
      <c r="H8" s="121">
        <v>108773787</v>
      </c>
      <c r="I8" s="122" t="s">
        <v>414</v>
      </c>
      <c r="J8" s="127">
        <v>303</v>
      </c>
      <c r="K8" s="127">
        <v>304</v>
      </c>
      <c r="L8" s="127">
        <v>0</v>
      </c>
      <c r="M8" s="127">
        <v>736</v>
      </c>
      <c r="N8" s="122" t="s">
        <v>413</v>
      </c>
      <c r="O8" s="122" t="s">
        <v>412</v>
      </c>
      <c r="P8" s="122" t="s">
        <v>514</v>
      </c>
    </row>
    <row r="9" spans="1:16" ht="18" customHeight="1" x14ac:dyDescent="0.2">
      <c r="A9" s="121" t="s">
        <v>52</v>
      </c>
      <c r="B9" s="121" t="s">
        <v>419</v>
      </c>
      <c r="C9" s="121" t="s">
        <v>418</v>
      </c>
      <c r="D9" s="121" t="s">
        <v>427</v>
      </c>
      <c r="E9" s="121">
        <v>48942685</v>
      </c>
      <c r="F9" s="122" t="s">
        <v>433</v>
      </c>
      <c r="G9" s="122" t="s">
        <v>454</v>
      </c>
      <c r="H9" s="121">
        <v>108773787</v>
      </c>
      <c r="I9" s="122" t="s">
        <v>414</v>
      </c>
      <c r="J9" s="127">
        <v>58</v>
      </c>
      <c r="K9" s="127">
        <v>296</v>
      </c>
      <c r="L9" s="127">
        <v>0</v>
      </c>
      <c r="M9" s="127">
        <v>368</v>
      </c>
      <c r="N9" s="122" t="s">
        <v>413</v>
      </c>
      <c r="O9" s="122" t="s">
        <v>412</v>
      </c>
      <c r="P9" s="122" t="s">
        <v>453</v>
      </c>
    </row>
    <row r="10" spans="1:16" ht="18" customHeight="1" x14ac:dyDescent="0.2">
      <c r="A10" s="121" t="s">
        <v>56</v>
      </c>
      <c r="B10" s="121" t="s">
        <v>419</v>
      </c>
      <c r="C10" s="121" t="s">
        <v>418</v>
      </c>
      <c r="D10" s="121" t="s">
        <v>427</v>
      </c>
      <c r="E10" s="121">
        <v>49027174</v>
      </c>
      <c r="F10" s="122" t="s">
        <v>433</v>
      </c>
      <c r="G10" s="122" t="s">
        <v>513</v>
      </c>
      <c r="H10" s="121">
        <v>108773787</v>
      </c>
      <c r="I10" s="122" t="s">
        <v>414</v>
      </c>
      <c r="J10" s="127">
        <v>164</v>
      </c>
      <c r="K10" s="127">
        <v>296</v>
      </c>
      <c r="L10" s="127">
        <v>0</v>
      </c>
      <c r="M10" s="127">
        <v>367</v>
      </c>
      <c r="N10" s="122" t="s">
        <v>422</v>
      </c>
      <c r="O10" s="122" t="s">
        <v>412</v>
      </c>
      <c r="P10" s="122" t="s">
        <v>512</v>
      </c>
    </row>
    <row r="11" spans="1:16" ht="18" customHeight="1" x14ac:dyDescent="0.2">
      <c r="A11" s="121" t="s">
        <v>56</v>
      </c>
      <c r="B11" s="121" t="s">
        <v>419</v>
      </c>
      <c r="C11" s="121" t="s">
        <v>418</v>
      </c>
      <c r="D11" s="121" t="s">
        <v>427</v>
      </c>
      <c r="E11" s="121">
        <v>49033905</v>
      </c>
      <c r="F11" s="122" t="s">
        <v>433</v>
      </c>
      <c r="G11" s="122" t="s">
        <v>511</v>
      </c>
      <c r="H11" s="121">
        <v>108773787</v>
      </c>
      <c r="I11" s="122" t="s">
        <v>414</v>
      </c>
      <c r="J11" s="127">
        <v>71</v>
      </c>
      <c r="K11" s="127">
        <v>308</v>
      </c>
      <c r="L11" s="127">
        <v>1</v>
      </c>
      <c r="M11" s="127">
        <v>461</v>
      </c>
      <c r="N11" s="122" t="s">
        <v>422</v>
      </c>
      <c r="O11" s="122" t="s">
        <v>421</v>
      </c>
      <c r="P11" s="122" t="s">
        <v>510</v>
      </c>
    </row>
    <row r="12" spans="1:16" ht="18" customHeight="1" x14ac:dyDescent="0.2">
      <c r="A12" s="121" t="s">
        <v>59</v>
      </c>
      <c r="B12" s="121" t="s">
        <v>419</v>
      </c>
      <c r="C12" s="121" t="s">
        <v>418</v>
      </c>
      <c r="D12" s="121" t="s">
        <v>429</v>
      </c>
      <c r="E12" s="129" t="s">
        <v>428</v>
      </c>
      <c r="F12" s="128" t="s">
        <v>428</v>
      </c>
      <c r="G12" s="128" t="s">
        <v>428</v>
      </c>
      <c r="H12" s="129" t="s">
        <v>428</v>
      </c>
      <c r="I12" s="128" t="s">
        <v>428</v>
      </c>
      <c r="J12" s="129" t="s">
        <v>428</v>
      </c>
      <c r="K12" s="129" t="s">
        <v>428</v>
      </c>
      <c r="L12" s="129" t="s">
        <v>428</v>
      </c>
      <c r="M12" s="129" t="s">
        <v>428</v>
      </c>
      <c r="N12" s="128" t="s">
        <v>428</v>
      </c>
      <c r="O12" s="128" t="s">
        <v>428</v>
      </c>
      <c r="P12" s="128" t="s">
        <v>428</v>
      </c>
    </row>
    <row r="13" spans="1:16" ht="18" customHeight="1" x14ac:dyDescent="0.2">
      <c r="A13" s="121" t="s">
        <v>62</v>
      </c>
      <c r="B13" s="121" t="s">
        <v>419</v>
      </c>
      <c r="C13" s="121" t="s">
        <v>418</v>
      </c>
      <c r="D13" s="121" t="s">
        <v>429</v>
      </c>
      <c r="E13" s="129" t="s">
        <v>428</v>
      </c>
      <c r="F13" s="128" t="s">
        <v>428</v>
      </c>
      <c r="G13" s="128" t="s">
        <v>428</v>
      </c>
      <c r="H13" s="129" t="s">
        <v>428</v>
      </c>
      <c r="I13" s="128" t="s">
        <v>428</v>
      </c>
      <c r="J13" s="129" t="s">
        <v>428</v>
      </c>
      <c r="K13" s="129" t="s">
        <v>428</v>
      </c>
      <c r="L13" s="129" t="s">
        <v>428</v>
      </c>
      <c r="M13" s="129" t="s">
        <v>428</v>
      </c>
      <c r="N13" s="128" t="s">
        <v>428</v>
      </c>
      <c r="O13" s="128" t="s">
        <v>428</v>
      </c>
      <c r="P13" s="128" t="s">
        <v>428</v>
      </c>
    </row>
    <row r="14" spans="1:16" ht="18" customHeight="1" x14ac:dyDescent="0.2">
      <c r="A14" s="121" t="s">
        <v>66</v>
      </c>
      <c r="B14" s="121" t="s">
        <v>430</v>
      </c>
      <c r="C14" s="121" t="s">
        <v>418</v>
      </c>
      <c r="D14" s="121" t="s">
        <v>427</v>
      </c>
      <c r="E14" s="121">
        <v>49039374</v>
      </c>
      <c r="F14" s="122" t="s">
        <v>509</v>
      </c>
      <c r="G14" s="122" t="s">
        <v>508</v>
      </c>
      <c r="H14" s="121">
        <v>108773787</v>
      </c>
      <c r="I14" s="122" t="s">
        <v>507</v>
      </c>
      <c r="J14" s="127">
        <v>130</v>
      </c>
      <c r="K14" s="127">
        <v>130</v>
      </c>
      <c r="L14" s="127">
        <v>0</v>
      </c>
      <c r="M14" s="127">
        <v>197</v>
      </c>
      <c r="N14" s="122" t="s">
        <v>506</v>
      </c>
      <c r="O14" s="122" t="s">
        <v>505</v>
      </c>
      <c r="P14" s="122" t="s">
        <v>504</v>
      </c>
    </row>
    <row r="15" spans="1:16" ht="18" customHeight="1" x14ac:dyDescent="0.2">
      <c r="A15" s="121" t="s">
        <v>69</v>
      </c>
      <c r="B15" s="121" t="s">
        <v>430</v>
      </c>
      <c r="C15" s="121" t="s">
        <v>418</v>
      </c>
      <c r="D15" s="121" t="s">
        <v>429</v>
      </c>
      <c r="E15" s="129" t="s">
        <v>428</v>
      </c>
      <c r="F15" s="128" t="s">
        <v>428</v>
      </c>
      <c r="G15" s="128" t="s">
        <v>428</v>
      </c>
      <c r="H15" s="129" t="s">
        <v>428</v>
      </c>
      <c r="I15" s="128" t="s">
        <v>428</v>
      </c>
      <c r="J15" s="129" t="s">
        <v>428</v>
      </c>
      <c r="K15" s="127"/>
      <c r="L15" s="129" t="s">
        <v>428</v>
      </c>
      <c r="M15" s="129" t="s">
        <v>428</v>
      </c>
      <c r="N15" s="128" t="s">
        <v>428</v>
      </c>
      <c r="O15" s="128" t="s">
        <v>428</v>
      </c>
      <c r="P15" s="128" t="s">
        <v>428</v>
      </c>
    </row>
    <row r="16" spans="1:16" ht="18" customHeight="1" x14ac:dyDescent="0.2">
      <c r="A16" s="121" t="s">
        <v>73</v>
      </c>
      <c r="B16" s="121" t="s">
        <v>430</v>
      </c>
      <c r="C16" s="121" t="s">
        <v>418</v>
      </c>
      <c r="D16" s="121" t="s">
        <v>429</v>
      </c>
      <c r="E16" s="129" t="s">
        <v>428</v>
      </c>
      <c r="F16" s="128" t="s">
        <v>428</v>
      </c>
      <c r="G16" s="128" t="s">
        <v>428</v>
      </c>
      <c r="H16" s="129" t="s">
        <v>428</v>
      </c>
      <c r="I16" s="128" t="s">
        <v>428</v>
      </c>
      <c r="J16" s="129" t="s">
        <v>428</v>
      </c>
      <c r="K16" s="127"/>
      <c r="L16" s="129" t="s">
        <v>428</v>
      </c>
      <c r="M16" s="129" t="s">
        <v>428</v>
      </c>
      <c r="N16" s="128" t="s">
        <v>428</v>
      </c>
      <c r="O16" s="128" t="s">
        <v>428</v>
      </c>
      <c r="P16" s="128" t="s">
        <v>428</v>
      </c>
    </row>
    <row r="17" spans="1:16" ht="18" customHeight="1" x14ac:dyDescent="0.2">
      <c r="A17" s="121" t="s">
        <v>76</v>
      </c>
      <c r="B17" s="121" t="s">
        <v>430</v>
      </c>
      <c r="C17" s="121" t="s">
        <v>418</v>
      </c>
      <c r="D17" s="121" t="s">
        <v>429</v>
      </c>
      <c r="E17" s="129" t="s">
        <v>428</v>
      </c>
      <c r="F17" s="128" t="s">
        <v>428</v>
      </c>
      <c r="G17" s="128" t="s">
        <v>428</v>
      </c>
      <c r="H17" s="129" t="s">
        <v>428</v>
      </c>
      <c r="I17" s="128" t="s">
        <v>428</v>
      </c>
      <c r="J17" s="129" t="s">
        <v>428</v>
      </c>
      <c r="K17" s="127"/>
      <c r="L17" s="129" t="s">
        <v>428</v>
      </c>
      <c r="M17" s="129" t="s">
        <v>428</v>
      </c>
      <c r="N17" s="128" t="s">
        <v>428</v>
      </c>
      <c r="O17" s="128" t="s">
        <v>428</v>
      </c>
      <c r="P17" s="128" t="s">
        <v>428</v>
      </c>
    </row>
    <row r="18" spans="1:16" ht="18" customHeight="1" x14ac:dyDescent="0.2">
      <c r="A18" s="121" t="s">
        <v>80</v>
      </c>
      <c r="B18" s="121" t="s">
        <v>419</v>
      </c>
      <c r="C18" s="121" t="s">
        <v>418</v>
      </c>
      <c r="D18" s="121" t="s">
        <v>427</v>
      </c>
      <c r="E18" s="121">
        <v>48941648</v>
      </c>
      <c r="F18" s="122" t="s">
        <v>433</v>
      </c>
      <c r="G18" s="122" t="s">
        <v>465</v>
      </c>
      <c r="H18" s="121">
        <v>108773787</v>
      </c>
      <c r="I18" s="122" t="s">
        <v>414</v>
      </c>
      <c r="J18" s="127">
        <v>57</v>
      </c>
      <c r="K18" s="127">
        <v>57</v>
      </c>
      <c r="L18" s="127">
        <v>0</v>
      </c>
      <c r="M18" s="127">
        <v>32</v>
      </c>
      <c r="N18" s="122" t="s">
        <v>413</v>
      </c>
      <c r="O18" s="122" t="s">
        <v>412</v>
      </c>
      <c r="P18" s="122" t="s">
        <v>464</v>
      </c>
    </row>
    <row r="19" spans="1:16" ht="18" customHeight="1" x14ac:dyDescent="0.2">
      <c r="A19" s="121" t="s">
        <v>82</v>
      </c>
      <c r="B19" s="121" t="s">
        <v>419</v>
      </c>
      <c r="C19" s="121" t="s">
        <v>418</v>
      </c>
      <c r="D19" s="121" t="s">
        <v>427</v>
      </c>
      <c r="E19" s="121">
        <v>49030416</v>
      </c>
      <c r="F19" s="122" t="s">
        <v>433</v>
      </c>
      <c r="G19" s="122" t="s">
        <v>503</v>
      </c>
      <c r="H19" s="121">
        <v>108773787</v>
      </c>
      <c r="I19" s="122" t="s">
        <v>414</v>
      </c>
      <c r="J19" s="127">
        <v>386</v>
      </c>
      <c r="K19" s="127">
        <v>396</v>
      </c>
      <c r="L19" s="127">
        <v>0</v>
      </c>
      <c r="M19" s="127">
        <v>629</v>
      </c>
      <c r="N19" s="122" t="s">
        <v>413</v>
      </c>
      <c r="O19" s="122" t="s">
        <v>412</v>
      </c>
      <c r="P19" s="122" t="s">
        <v>502</v>
      </c>
    </row>
    <row r="20" spans="1:16" ht="18" customHeight="1" x14ac:dyDescent="0.2">
      <c r="A20" s="121" t="s">
        <v>85</v>
      </c>
      <c r="B20" s="121" t="s">
        <v>430</v>
      </c>
      <c r="C20" s="121" t="s">
        <v>418</v>
      </c>
      <c r="D20" s="121" t="s">
        <v>429</v>
      </c>
      <c r="E20" s="129" t="s">
        <v>428</v>
      </c>
      <c r="F20" s="128" t="s">
        <v>428</v>
      </c>
      <c r="G20" s="128" t="s">
        <v>428</v>
      </c>
      <c r="H20" s="129" t="s">
        <v>428</v>
      </c>
      <c r="I20" s="128" t="s">
        <v>428</v>
      </c>
      <c r="J20" s="129" t="s">
        <v>428</v>
      </c>
      <c r="K20" s="129" t="s">
        <v>428</v>
      </c>
      <c r="L20" s="129" t="s">
        <v>428</v>
      </c>
      <c r="M20" s="129" t="s">
        <v>428</v>
      </c>
      <c r="N20" s="128" t="s">
        <v>428</v>
      </c>
      <c r="O20" s="128" t="s">
        <v>428</v>
      </c>
      <c r="P20" s="128" t="s">
        <v>428</v>
      </c>
    </row>
    <row r="21" spans="1:16" ht="18" customHeight="1" x14ac:dyDescent="0.2">
      <c r="A21" s="121" t="s">
        <v>91</v>
      </c>
      <c r="B21" s="121" t="s">
        <v>419</v>
      </c>
      <c r="C21" s="121" t="s">
        <v>418</v>
      </c>
      <c r="D21" s="121" t="s">
        <v>427</v>
      </c>
      <c r="E21" s="121">
        <v>49047528</v>
      </c>
      <c r="F21" s="122" t="s">
        <v>424</v>
      </c>
      <c r="G21" s="122" t="s">
        <v>501</v>
      </c>
      <c r="H21" s="121">
        <v>108773787</v>
      </c>
      <c r="I21" s="122" t="s">
        <v>414</v>
      </c>
      <c r="J21" s="127">
        <v>245</v>
      </c>
      <c r="K21" s="127">
        <v>292</v>
      </c>
      <c r="L21" s="127">
        <v>0</v>
      </c>
      <c r="M21" s="127">
        <v>262</v>
      </c>
      <c r="N21" s="122" t="s">
        <v>458</v>
      </c>
      <c r="O21" s="122" t="s">
        <v>422</v>
      </c>
      <c r="P21" s="122" t="s">
        <v>500</v>
      </c>
    </row>
    <row r="22" spans="1:16" ht="18" customHeight="1" x14ac:dyDescent="0.2">
      <c r="A22" s="130" t="s">
        <v>94</v>
      </c>
      <c r="B22" s="121" t="s">
        <v>430</v>
      </c>
      <c r="C22" s="121" t="s">
        <v>418</v>
      </c>
      <c r="D22" s="121" t="s">
        <v>429</v>
      </c>
      <c r="E22" s="129" t="s">
        <v>428</v>
      </c>
      <c r="F22" s="128" t="s">
        <v>428</v>
      </c>
      <c r="G22" s="128" t="s">
        <v>428</v>
      </c>
      <c r="H22" s="129" t="s">
        <v>428</v>
      </c>
      <c r="I22" s="128" t="s">
        <v>428</v>
      </c>
      <c r="J22" s="129" t="s">
        <v>428</v>
      </c>
      <c r="K22" s="129" t="s">
        <v>428</v>
      </c>
      <c r="L22" s="129" t="s">
        <v>428</v>
      </c>
      <c r="M22" s="129" t="s">
        <v>428</v>
      </c>
      <c r="N22" s="128" t="s">
        <v>428</v>
      </c>
      <c r="O22" s="128" t="s">
        <v>428</v>
      </c>
      <c r="P22" s="128" t="s">
        <v>428</v>
      </c>
    </row>
    <row r="23" spans="1:16" ht="18" customHeight="1" x14ac:dyDescent="0.2">
      <c r="A23" s="121" t="s">
        <v>97</v>
      </c>
      <c r="B23" s="121" t="s">
        <v>419</v>
      </c>
      <c r="C23" s="121" t="s">
        <v>418</v>
      </c>
      <c r="D23" s="121" t="s">
        <v>417</v>
      </c>
      <c r="E23" s="121">
        <v>49030487</v>
      </c>
      <c r="F23" s="122" t="s">
        <v>424</v>
      </c>
      <c r="G23" s="122" t="s">
        <v>499</v>
      </c>
      <c r="H23" s="121">
        <v>108773787</v>
      </c>
      <c r="I23" s="122" t="s">
        <v>414</v>
      </c>
      <c r="J23" s="127">
        <v>130</v>
      </c>
      <c r="K23" s="127">
        <v>173</v>
      </c>
      <c r="L23" s="127">
        <v>75</v>
      </c>
      <c r="M23" s="127">
        <v>260</v>
      </c>
      <c r="N23" s="122" t="s">
        <v>412</v>
      </c>
      <c r="O23" s="122" t="s">
        <v>422</v>
      </c>
      <c r="P23" s="122" t="s">
        <v>498</v>
      </c>
    </row>
    <row r="24" spans="1:16" ht="18" customHeight="1" x14ac:dyDescent="0.2">
      <c r="A24" s="121" t="s">
        <v>497</v>
      </c>
      <c r="B24" s="121" t="s">
        <v>419</v>
      </c>
      <c r="C24" s="121" t="s">
        <v>418</v>
      </c>
      <c r="D24" s="121" t="s">
        <v>427</v>
      </c>
      <c r="E24" s="121">
        <v>49033823</v>
      </c>
      <c r="F24" s="122" t="s">
        <v>424</v>
      </c>
      <c r="G24" s="122" t="s">
        <v>496</v>
      </c>
      <c r="H24" s="121">
        <v>108773787</v>
      </c>
      <c r="I24" s="122" t="s">
        <v>414</v>
      </c>
      <c r="J24" s="127">
        <v>100</v>
      </c>
      <c r="K24" s="127">
        <v>197</v>
      </c>
      <c r="L24" s="127">
        <v>0</v>
      </c>
      <c r="M24" s="127">
        <v>206</v>
      </c>
      <c r="N24" s="122" t="s">
        <v>422</v>
      </c>
      <c r="O24" s="122" t="s">
        <v>421</v>
      </c>
      <c r="P24" s="122" t="s">
        <v>495</v>
      </c>
    </row>
    <row r="25" spans="1:16" ht="18" customHeight="1" x14ac:dyDescent="0.2">
      <c r="A25" s="121" t="s">
        <v>101</v>
      </c>
      <c r="B25" s="121" t="s">
        <v>419</v>
      </c>
      <c r="C25" s="121" t="s">
        <v>418</v>
      </c>
      <c r="D25" s="121" t="s">
        <v>427</v>
      </c>
      <c r="E25" s="121">
        <v>48953760</v>
      </c>
      <c r="F25" s="122" t="s">
        <v>433</v>
      </c>
      <c r="G25" s="122" t="s">
        <v>494</v>
      </c>
      <c r="H25" s="121">
        <v>108773787</v>
      </c>
      <c r="I25" s="122" t="s">
        <v>414</v>
      </c>
      <c r="J25" s="127">
        <v>64</v>
      </c>
      <c r="K25" s="127">
        <v>180</v>
      </c>
      <c r="L25" s="127">
        <v>0</v>
      </c>
      <c r="M25" s="127">
        <v>193</v>
      </c>
      <c r="N25" s="122" t="s">
        <v>413</v>
      </c>
      <c r="O25" s="122" t="s">
        <v>412</v>
      </c>
      <c r="P25" s="122" t="s">
        <v>493</v>
      </c>
    </row>
    <row r="26" spans="1:16" ht="18" customHeight="1" x14ac:dyDescent="0.2">
      <c r="A26" s="121" t="s">
        <v>101</v>
      </c>
      <c r="B26" s="121" t="s">
        <v>419</v>
      </c>
      <c r="C26" s="121" t="s">
        <v>418</v>
      </c>
      <c r="D26" s="121" t="s">
        <v>427</v>
      </c>
      <c r="E26" s="121">
        <v>49039241</v>
      </c>
      <c r="F26" s="122" t="s">
        <v>448</v>
      </c>
      <c r="G26" s="122" t="s">
        <v>492</v>
      </c>
      <c r="H26" s="121">
        <v>108773787</v>
      </c>
      <c r="I26" s="122" t="s">
        <v>414</v>
      </c>
      <c r="J26" s="127">
        <v>53</v>
      </c>
      <c r="K26" s="127">
        <v>129</v>
      </c>
      <c r="L26" s="127">
        <v>0</v>
      </c>
      <c r="M26" s="127">
        <v>118</v>
      </c>
      <c r="N26" s="122" t="s">
        <v>413</v>
      </c>
      <c r="O26" s="122" t="s">
        <v>458</v>
      </c>
      <c r="P26" s="122" t="s">
        <v>491</v>
      </c>
    </row>
    <row r="27" spans="1:16" ht="18" customHeight="1" x14ac:dyDescent="0.2">
      <c r="A27" s="121" t="s">
        <v>105</v>
      </c>
      <c r="B27" s="121" t="s">
        <v>419</v>
      </c>
      <c r="C27" s="121" t="s">
        <v>418</v>
      </c>
      <c r="D27" s="121" t="s">
        <v>427</v>
      </c>
      <c r="E27" s="121">
        <v>48955572</v>
      </c>
      <c r="F27" s="122" t="s">
        <v>433</v>
      </c>
      <c r="G27" s="122" t="s">
        <v>490</v>
      </c>
      <c r="H27" s="121">
        <v>108773787</v>
      </c>
      <c r="I27" s="122" t="s">
        <v>414</v>
      </c>
      <c r="J27" s="127">
        <v>44</v>
      </c>
      <c r="K27" s="127">
        <v>120</v>
      </c>
      <c r="L27" s="127">
        <v>1</v>
      </c>
      <c r="M27" s="127">
        <v>115</v>
      </c>
      <c r="N27" s="122" t="s">
        <v>422</v>
      </c>
      <c r="O27" s="122" t="s">
        <v>421</v>
      </c>
      <c r="P27" s="122" t="s">
        <v>489</v>
      </c>
    </row>
    <row r="28" spans="1:16" ht="18" customHeight="1" x14ac:dyDescent="0.2">
      <c r="A28" s="121" t="s">
        <v>105</v>
      </c>
      <c r="B28" s="121" t="s">
        <v>419</v>
      </c>
      <c r="C28" s="121" t="s">
        <v>418</v>
      </c>
      <c r="D28" s="121" t="s">
        <v>427</v>
      </c>
      <c r="E28" s="121">
        <v>49027168</v>
      </c>
      <c r="F28" s="122" t="s">
        <v>433</v>
      </c>
      <c r="G28" s="122" t="s">
        <v>488</v>
      </c>
      <c r="H28" s="121">
        <v>108773787</v>
      </c>
      <c r="I28" s="122" t="s">
        <v>414</v>
      </c>
      <c r="J28" s="127">
        <v>109</v>
      </c>
      <c r="K28" s="127">
        <v>281</v>
      </c>
      <c r="L28" s="127">
        <v>0</v>
      </c>
      <c r="M28" s="127">
        <v>289</v>
      </c>
      <c r="N28" s="122" t="s">
        <v>413</v>
      </c>
      <c r="O28" s="122" t="s">
        <v>412</v>
      </c>
      <c r="P28" s="122" t="s">
        <v>487</v>
      </c>
    </row>
    <row r="29" spans="1:16" ht="18" customHeight="1" x14ac:dyDescent="0.2">
      <c r="A29" s="121" t="s">
        <v>108</v>
      </c>
      <c r="B29" s="121" t="s">
        <v>419</v>
      </c>
      <c r="C29" s="121" t="s">
        <v>418</v>
      </c>
      <c r="D29" s="121" t="s">
        <v>427</v>
      </c>
      <c r="E29" s="121">
        <v>48951053</v>
      </c>
      <c r="F29" s="122" t="s">
        <v>424</v>
      </c>
      <c r="G29" s="122" t="s">
        <v>486</v>
      </c>
      <c r="H29" s="121">
        <v>108773787</v>
      </c>
      <c r="I29" s="122" t="s">
        <v>414</v>
      </c>
      <c r="J29" s="127">
        <v>75</v>
      </c>
      <c r="K29" s="127">
        <v>154</v>
      </c>
      <c r="L29" s="127">
        <v>0</v>
      </c>
      <c r="M29" s="127">
        <v>146</v>
      </c>
      <c r="N29" s="122" t="s">
        <v>422</v>
      </c>
      <c r="O29" s="122" t="s">
        <v>412</v>
      </c>
      <c r="P29" s="122" t="s">
        <v>485</v>
      </c>
    </row>
    <row r="30" spans="1:16" ht="18" customHeight="1" x14ac:dyDescent="0.2">
      <c r="A30" s="121" t="s">
        <v>108</v>
      </c>
      <c r="B30" s="121" t="s">
        <v>419</v>
      </c>
      <c r="C30" s="121" t="s">
        <v>418</v>
      </c>
      <c r="D30" s="121" t="s">
        <v>427</v>
      </c>
      <c r="E30" s="121">
        <v>49027248</v>
      </c>
      <c r="F30" s="122" t="s">
        <v>444</v>
      </c>
      <c r="G30" s="122" t="s">
        <v>484</v>
      </c>
      <c r="H30" s="121">
        <v>108773787</v>
      </c>
      <c r="I30" s="122" t="s">
        <v>414</v>
      </c>
      <c r="J30" s="127">
        <v>145</v>
      </c>
      <c r="K30" s="127">
        <v>334</v>
      </c>
      <c r="L30" s="127">
        <v>0</v>
      </c>
      <c r="M30" s="127">
        <v>328</v>
      </c>
      <c r="N30" s="122" t="s">
        <v>422</v>
      </c>
      <c r="O30" s="122" t="s">
        <v>421</v>
      </c>
      <c r="P30" s="122" t="s">
        <v>483</v>
      </c>
    </row>
    <row r="31" spans="1:16" ht="18" customHeight="1" x14ac:dyDescent="0.2">
      <c r="A31" s="121" t="s">
        <v>110</v>
      </c>
      <c r="B31" s="121" t="s">
        <v>419</v>
      </c>
      <c r="C31" s="121" t="s">
        <v>418</v>
      </c>
      <c r="D31" s="121" t="s">
        <v>427</v>
      </c>
      <c r="E31" s="121">
        <v>49027168</v>
      </c>
      <c r="F31" s="122" t="s">
        <v>448</v>
      </c>
      <c r="G31" s="122" t="s">
        <v>482</v>
      </c>
      <c r="H31" s="121">
        <v>108773787</v>
      </c>
      <c r="I31" s="122" t="s">
        <v>414</v>
      </c>
      <c r="J31" s="127">
        <v>152</v>
      </c>
      <c r="K31" s="127">
        <v>397</v>
      </c>
      <c r="L31" s="127">
        <v>0</v>
      </c>
      <c r="M31" s="127">
        <v>386</v>
      </c>
      <c r="N31" s="122" t="s">
        <v>413</v>
      </c>
      <c r="O31" s="122" t="s">
        <v>458</v>
      </c>
      <c r="P31" s="122" t="s">
        <v>481</v>
      </c>
    </row>
    <row r="32" spans="1:16" ht="18" customHeight="1" x14ac:dyDescent="0.2">
      <c r="A32" s="121" t="s">
        <v>110</v>
      </c>
      <c r="B32" s="121" t="s">
        <v>419</v>
      </c>
      <c r="C32" s="121" t="s">
        <v>418</v>
      </c>
      <c r="D32" s="121" t="s">
        <v>417</v>
      </c>
      <c r="E32" s="121">
        <v>48942737</v>
      </c>
      <c r="F32" s="122" t="s">
        <v>444</v>
      </c>
      <c r="G32" s="122" t="s">
        <v>480</v>
      </c>
      <c r="H32" s="121">
        <v>108773787</v>
      </c>
      <c r="I32" s="122" t="s">
        <v>414</v>
      </c>
      <c r="J32" s="127">
        <v>157</v>
      </c>
      <c r="K32" s="127">
        <v>351</v>
      </c>
      <c r="L32" s="127">
        <v>139</v>
      </c>
      <c r="M32" s="127">
        <v>269</v>
      </c>
      <c r="N32" s="122" t="s">
        <v>412</v>
      </c>
      <c r="O32" s="122" t="s">
        <v>422</v>
      </c>
      <c r="P32" s="122" t="s">
        <v>479</v>
      </c>
    </row>
    <row r="33" spans="1:16" ht="18" customHeight="1" x14ac:dyDescent="0.2">
      <c r="A33" s="121" t="s">
        <v>113</v>
      </c>
      <c r="B33" s="121" t="s">
        <v>430</v>
      </c>
      <c r="C33" s="121" t="s">
        <v>418</v>
      </c>
      <c r="D33" s="121" t="s">
        <v>429</v>
      </c>
      <c r="E33" s="129" t="s">
        <v>428</v>
      </c>
      <c r="F33" s="128" t="s">
        <v>428</v>
      </c>
      <c r="G33" s="128" t="s">
        <v>428</v>
      </c>
      <c r="H33" s="129" t="s">
        <v>428</v>
      </c>
      <c r="I33" s="128" t="s">
        <v>428</v>
      </c>
      <c r="J33" s="129" t="s">
        <v>428</v>
      </c>
      <c r="K33" s="129" t="s">
        <v>428</v>
      </c>
      <c r="L33" s="129" t="s">
        <v>428</v>
      </c>
      <c r="M33" s="129" t="s">
        <v>428</v>
      </c>
      <c r="N33" s="128" t="s">
        <v>428</v>
      </c>
      <c r="O33" s="128" t="s">
        <v>428</v>
      </c>
      <c r="P33" s="128" t="s">
        <v>428</v>
      </c>
    </row>
    <row r="34" spans="1:16" ht="18" customHeight="1" x14ac:dyDescent="0.2">
      <c r="A34" s="121" t="s">
        <v>116</v>
      </c>
      <c r="B34" s="121" t="s">
        <v>430</v>
      </c>
      <c r="C34" s="121" t="s">
        <v>418</v>
      </c>
      <c r="D34" s="121" t="s">
        <v>429</v>
      </c>
      <c r="E34" s="129" t="s">
        <v>428</v>
      </c>
      <c r="F34" s="128" t="s">
        <v>428</v>
      </c>
      <c r="G34" s="128" t="s">
        <v>428</v>
      </c>
      <c r="H34" s="129" t="s">
        <v>428</v>
      </c>
      <c r="I34" s="128" t="s">
        <v>428</v>
      </c>
      <c r="J34" s="129" t="s">
        <v>428</v>
      </c>
      <c r="K34" s="129" t="s">
        <v>428</v>
      </c>
      <c r="L34" s="129" t="s">
        <v>428</v>
      </c>
      <c r="M34" s="129" t="s">
        <v>428</v>
      </c>
      <c r="N34" s="128" t="s">
        <v>428</v>
      </c>
      <c r="O34" s="128" t="s">
        <v>428</v>
      </c>
      <c r="P34" s="128" t="s">
        <v>428</v>
      </c>
    </row>
    <row r="35" spans="1:16" ht="18" customHeight="1" x14ac:dyDescent="0.2">
      <c r="A35" s="121" t="s">
        <v>119</v>
      </c>
      <c r="B35" s="121" t="s">
        <v>419</v>
      </c>
      <c r="C35" s="121" t="s">
        <v>418</v>
      </c>
      <c r="D35" s="121" t="s">
        <v>417</v>
      </c>
      <c r="E35" s="130">
        <v>49039430</v>
      </c>
      <c r="F35" s="122" t="s">
        <v>448</v>
      </c>
      <c r="G35" s="122" t="s">
        <v>478</v>
      </c>
      <c r="H35" s="121">
        <v>108773787</v>
      </c>
      <c r="I35" s="122" t="s">
        <v>414</v>
      </c>
      <c r="J35" s="127">
        <v>3</v>
      </c>
      <c r="K35" s="127">
        <v>83</v>
      </c>
      <c r="L35" s="127">
        <v>85</v>
      </c>
      <c r="M35" s="127">
        <v>224</v>
      </c>
      <c r="N35" s="122" t="s">
        <v>477</v>
      </c>
      <c r="O35" s="122" t="s">
        <v>458</v>
      </c>
      <c r="P35" s="122" t="s">
        <v>476</v>
      </c>
    </row>
    <row r="36" spans="1:16" ht="18" customHeight="1" x14ac:dyDescent="0.2">
      <c r="A36" s="121" t="s">
        <v>475</v>
      </c>
      <c r="B36" s="121" t="s">
        <v>430</v>
      </c>
      <c r="C36" s="121" t="s">
        <v>418</v>
      </c>
      <c r="D36" s="121" t="s">
        <v>429</v>
      </c>
      <c r="E36" s="129" t="s">
        <v>428</v>
      </c>
      <c r="F36" s="128" t="s">
        <v>428</v>
      </c>
      <c r="G36" s="128" t="s">
        <v>428</v>
      </c>
      <c r="H36" s="129" t="s">
        <v>428</v>
      </c>
      <c r="I36" s="128" t="s">
        <v>428</v>
      </c>
      <c r="J36" s="129" t="s">
        <v>428</v>
      </c>
      <c r="K36" s="129" t="s">
        <v>428</v>
      </c>
      <c r="L36" s="129" t="s">
        <v>428</v>
      </c>
      <c r="M36" s="129" t="s">
        <v>428</v>
      </c>
      <c r="N36" s="128" t="s">
        <v>428</v>
      </c>
      <c r="O36" s="128" t="s">
        <v>428</v>
      </c>
      <c r="P36" s="128" t="s">
        <v>428</v>
      </c>
    </row>
    <row r="37" spans="1:16" ht="18" customHeight="1" x14ac:dyDescent="0.2">
      <c r="A37" s="121" t="s">
        <v>124</v>
      </c>
      <c r="B37" s="121" t="s">
        <v>419</v>
      </c>
      <c r="C37" s="121" t="s">
        <v>418</v>
      </c>
      <c r="D37" s="121" t="s">
        <v>427</v>
      </c>
      <c r="E37" s="121">
        <v>48881511</v>
      </c>
      <c r="F37" s="122" t="s">
        <v>448</v>
      </c>
      <c r="G37" s="122" t="s">
        <v>474</v>
      </c>
      <c r="H37" s="121">
        <v>108773787</v>
      </c>
      <c r="I37" s="122" t="s">
        <v>414</v>
      </c>
      <c r="J37" s="127">
        <v>4</v>
      </c>
      <c r="K37" s="127">
        <v>159</v>
      </c>
      <c r="L37" s="127">
        <v>0</v>
      </c>
      <c r="M37" s="127">
        <v>179</v>
      </c>
      <c r="N37" s="122" t="s">
        <v>473</v>
      </c>
      <c r="O37" s="122" t="s">
        <v>458</v>
      </c>
      <c r="P37" s="122" t="s">
        <v>472</v>
      </c>
    </row>
    <row r="38" spans="1:16" ht="18" customHeight="1" x14ac:dyDescent="0.2">
      <c r="A38" s="121" t="s">
        <v>124</v>
      </c>
      <c r="B38" s="121" t="s">
        <v>419</v>
      </c>
      <c r="C38" s="121" t="s">
        <v>418</v>
      </c>
      <c r="D38" s="121" t="s">
        <v>417</v>
      </c>
      <c r="E38" s="121">
        <v>48955550</v>
      </c>
      <c r="F38" s="122" t="s">
        <v>433</v>
      </c>
      <c r="G38" s="122" t="s">
        <v>471</v>
      </c>
      <c r="H38" s="121">
        <v>108773787</v>
      </c>
      <c r="I38" s="122" t="s">
        <v>414</v>
      </c>
      <c r="J38" s="127">
        <v>93</v>
      </c>
      <c r="K38" s="127">
        <v>111</v>
      </c>
      <c r="L38" s="127">
        <v>56</v>
      </c>
      <c r="M38" s="127">
        <v>123</v>
      </c>
      <c r="N38" s="122" t="s">
        <v>413</v>
      </c>
      <c r="O38" s="122" t="s">
        <v>412</v>
      </c>
      <c r="P38" s="122" t="s">
        <v>470</v>
      </c>
    </row>
    <row r="39" spans="1:16" ht="18" customHeight="1" x14ac:dyDescent="0.2">
      <c r="A39" s="121" t="s">
        <v>127</v>
      </c>
      <c r="B39" s="121" t="s">
        <v>419</v>
      </c>
      <c r="C39" s="121" t="s">
        <v>418</v>
      </c>
      <c r="D39" s="121" t="s">
        <v>417</v>
      </c>
      <c r="E39" s="121">
        <v>48939107</v>
      </c>
      <c r="F39" s="122" t="s">
        <v>416</v>
      </c>
      <c r="G39" s="122" t="s">
        <v>469</v>
      </c>
      <c r="H39" s="121">
        <v>108773787</v>
      </c>
      <c r="I39" s="122" t="s">
        <v>414</v>
      </c>
      <c r="J39" s="127">
        <v>73</v>
      </c>
      <c r="K39" s="127">
        <v>86</v>
      </c>
      <c r="L39" s="127">
        <v>77</v>
      </c>
      <c r="M39" s="127">
        <v>136</v>
      </c>
      <c r="N39" s="122" t="s">
        <v>422</v>
      </c>
      <c r="O39" s="122" t="s">
        <v>421</v>
      </c>
      <c r="P39" s="122" t="s">
        <v>468</v>
      </c>
    </row>
    <row r="40" spans="1:16" ht="18" customHeight="1" x14ac:dyDescent="0.2">
      <c r="A40" s="121" t="s">
        <v>129</v>
      </c>
      <c r="B40" s="121" t="s">
        <v>419</v>
      </c>
      <c r="C40" s="121" t="s">
        <v>418</v>
      </c>
      <c r="D40" s="121" t="s">
        <v>417</v>
      </c>
      <c r="E40" s="121">
        <v>49039206</v>
      </c>
      <c r="F40" s="122" t="s">
        <v>433</v>
      </c>
      <c r="G40" s="122" t="s">
        <v>467</v>
      </c>
      <c r="H40" s="121">
        <v>108773787</v>
      </c>
      <c r="I40" s="122" t="s">
        <v>414</v>
      </c>
      <c r="J40" s="127">
        <v>22</v>
      </c>
      <c r="K40" s="127">
        <v>63</v>
      </c>
      <c r="L40" s="127">
        <v>16</v>
      </c>
      <c r="M40" s="127">
        <v>50</v>
      </c>
      <c r="N40" s="122" t="s">
        <v>413</v>
      </c>
      <c r="O40" s="122" t="s">
        <v>412</v>
      </c>
      <c r="P40" s="122" t="s">
        <v>466</v>
      </c>
    </row>
    <row r="41" spans="1:16" ht="18" customHeight="1" x14ac:dyDescent="0.2">
      <c r="A41" s="121" t="s">
        <v>131</v>
      </c>
      <c r="B41" s="121" t="s">
        <v>430</v>
      </c>
      <c r="C41" s="121" t="s">
        <v>418</v>
      </c>
      <c r="D41" s="121" t="s">
        <v>429</v>
      </c>
      <c r="E41" s="129" t="s">
        <v>428</v>
      </c>
      <c r="F41" s="128" t="s">
        <v>428</v>
      </c>
      <c r="G41" s="128" t="s">
        <v>428</v>
      </c>
      <c r="H41" s="129" t="s">
        <v>428</v>
      </c>
      <c r="I41" s="128" t="s">
        <v>428</v>
      </c>
      <c r="J41" s="129" t="s">
        <v>428</v>
      </c>
      <c r="K41" s="129" t="s">
        <v>428</v>
      </c>
      <c r="L41" s="129" t="s">
        <v>428</v>
      </c>
      <c r="M41" s="129" t="s">
        <v>428</v>
      </c>
      <c r="N41" s="128" t="s">
        <v>428</v>
      </c>
      <c r="O41" s="128" t="s">
        <v>428</v>
      </c>
      <c r="P41" s="128" t="s">
        <v>428</v>
      </c>
    </row>
    <row r="42" spans="1:16" ht="18" customHeight="1" x14ac:dyDescent="0.2">
      <c r="A42" s="121" t="s">
        <v>133</v>
      </c>
      <c r="B42" s="121" t="s">
        <v>419</v>
      </c>
      <c r="C42" s="121" t="s">
        <v>418</v>
      </c>
      <c r="D42" s="121" t="s">
        <v>427</v>
      </c>
      <c r="E42" s="121">
        <v>48941648</v>
      </c>
      <c r="F42" s="122" t="s">
        <v>433</v>
      </c>
      <c r="G42" s="122" t="s">
        <v>465</v>
      </c>
      <c r="H42" s="121">
        <v>108773787</v>
      </c>
      <c r="I42" s="122" t="s">
        <v>414</v>
      </c>
      <c r="J42" s="127">
        <v>30</v>
      </c>
      <c r="K42" s="127">
        <v>31</v>
      </c>
      <c r="L42" s="127">
        <v>0</v>
      </c>
      <c r="M42" s="127">
        <v>26</v>
      </c>
      <c r="N42" s="122" t="s">
        <v>413</v>
      </c>
      <c r="O42" s="122" t="s">
        <v>412</v>
      </c>
      <c r="P42" s="122" t="s">
        <v>464</v>
      </c>
    </row>
    <row r="43" spans="1:16" ht="18" customHeight="1" x14ac:dyDescent="0.2">
      <c r="A43" s="121" t="s">
        <v>135</v>
      </c>
      <c r="B43" s="121" t="s">
        <v>419</v>
      </c>
      <c r="C43" s="121" t="s">
        <v>418</v>
      </c>
      <c r="D43" s="121" t="s">
        <v>427</v>
      </c>
      <c r="E43" s="121">
        <v>48955538</v>
      </c>
      <c r="F43" s="122" t="s">
        <v>433</v>
      </c>
      <c r="G43" s="122" t="s">
        <v>463</v>
      </c>
      <c r="H43" s="121">
        <v>108773787</v>
      </c>
      <c r="I43" s="122" t="s">
        <v>414</v>
      </c>
      <c r="J43" s="127">
        <v>114</v>
      </c>
      <c r="K43" s="127">
        <v>123</v>
      </c>
      <c r="L43" s="127">
        <v>0</v>
      </c>
      <c r="M43" s="127">
        <v>157</v>
      </c>
      <c r="N43" s="122" t="s">
        <v>413</v>
      </c>
      <c r="O43" s="122" t="s">
        <v>412</v>
      </c>
      <c r="P43" s="122" t="s">
        <v>462</v>
      </c>
    </row>
    <row r="44" spans="1:16" ht="18" customHeight="1" x14ac:dyDescent="0.2">
      <c r="A44" s="121" t="s">
        <v>137</v>
      </c>
      <c r="B44" s="121" t="s">
        <v>419</v>
      </c>
      <c r="C44" s="121" t="s">
        <v>418</v>
      </c>
      <c r="D44" s="121" t="s">
        <v>427</v>
      </c>
      <c r="E44" s="121">
        <v>48954318</v>
      </c>
      <c r="F44" s="122" t="s">
        <v>461</v>
      </c>
      <c r="G44" s="122" t="s">
        <v>460</v>
      </c>
      <c r="H44" s="121">
        <v>108773787</v>
      </c>
      <c r="I44" s="122" t="s">
        <v>414</v>
      </c>
      <c r="J44" s="127">
        <v>46</v>
      </c>
      <c r="K44" s="127">
        <v>252</v>
      </c>
      <c r="L44" s="127">
        <v>0</v>
      </c>
      <c r="M44" s="127">
        <v>172</v>
      </c>
      <c r="N44" s="122" t="s">
        <v>459</v>
      </c>
      <c r="O44" s="122" t="s">
        <v>458</v>
      </c>
      <c r="P44" s="122" t="s">
        <v>457</v>
      </c>
    </row>
    <row r="45" spans="1:16" ht="18" customHeight="1" x14ac:dyDescent="0.2">
      <c r="A45" s="121" t="s">
        <v>140</v>
      </c>
      <c r="B45" s="121" t="s">
        <v>419</v>
      </c>
      <c r="C45" s="121" t="s">
        <v>418</v>
      </c>
      <c r="D45" s="121" t="s">
        <v>427</v>
      </c>
      <c r="E45" s="121">
        <v>49039374</v>
      </c>
      <c r="F45" s="122" t="s">
        <v>433</v>
      </c>
      <c r="G45" s="122" t="s">
        <v>456</v>
      </c>
      <c r="H45" s="121">
        <v>108773787</v>
      </c>
      <c r="I45" s="122" t="s">
        <v>414</v>
      </c>
      <c r="J45" s="127">
        <v>90</v>
      </c>
      <c r="K45" s="127">
        <v>167</v>
      </c>
      <c r="L45" s="127">
        <v>0</v>
      </c>
      <c r="M45" s="127">
        <v>269</v>
      </c>
      <c r="N45" s="122" t="s">
        <v>413</v>
      </c>
      <c r="O45" s="122" t="s">
        <v>412</v>
      </c>
      <c r="P45" s="122" t="s">
        <v>455</v>
      </c>
    </row>
    <row r="46" spans="1:16" ht="18" customHeight="1" x14ac:dyDescent="0.2">
      <c r="A46" s="121" t="s">
        <v>140</v>
      </c>
      <c r="B46" s="121" t="s">
        <v>419</v>
      </c>
      <c r="C46" s="121" t="s">
        <v>418</v>
      </c>
      <c r="D46" s="121" t="s">
        <v>427</v>
      </c>
      <c r="E46" s="121">
        <v>48942685</v>
      </c>
      <c r="F46" s="122" t="s">
        <v>433</v>
      </c>
      <c r="G46" s="122" t="s">
        <v>454</v>
      </c>
      <c r="H46" s="121">
        <v>108773787</v>
      </c>
      <c r="I46" s="122" t="s">
        <v>414</v>
      </c>
      <c r="J46" s="127">
        <v>89</v>
      </c>
      <c r="K46" s="127">
        <v>216</v>
      </c>
      <c r="L46" s="127">
        <v>0</v>
      </c>
      <c r="M46" s="127">
        <v>329</v>
      </c>
      <c r="N46" s="122" t="s">
        <v>413</v>
      </c>
      <c r="O46" s="122" t="s">
        <v>412</v>
      </c>
      <c r="P46" s="122" t="s">
        <v>453</v>
      </c>
    </row>
    <row r="47" spans="1:16" ht="18" customHeight="1" x14ac:dyDescent="0.2">
      <c r="A47" s="121" t="s">
        <v>299</v>
      </c>
      <c r="B47" s="121" t="s">
        <v>419</v>
      </c>
      <c r="C47" s="121" t="s">
        <v>418</v>
      </c>
      <c r="D47" s="121" t="s">
        <v>427</v>
      </c>
      <c r="E47" s="121">
        <v>49033844</v>
      </c>
      <c r="F47" s="122" t="s">
        <v>444</v>
      </c>
      <c r="G47" s="122" t="s">
        <v>452</v>
      </c>
      <c r="H47" s="121">
        <v>108773787</v>
      </c>
      <c r="I47" s="122" t="s">
        <v>414</v>
      </c>
      <c r="J47" s="127">
        <v>27</v>
      </c>
      <c r="K47" s="127">
        <v>104</v>
      </c>
      <c r="L47" s="127">
        <v>0</v>
      </c>
      <c r="M47" s="127">
        <v>142</v>
      </c>
      <c r="N47" s="122" t="s">
        <v>413</v>
      </c>
      <c r="O47" s="122" t="s">
        <v>412</v>
      </c>
      <c r="P47" s="122" t="s">
        <v>451</v>
      </c>
    </row>
    <row r="48" spans="1:16" ht="18" customHeight="1" x14ac:dyDescent="0.2">
      <c r="A48" s="121" t="s">
        <v>299</v>
      </c>
      <c r="B48" s="121" t="s">
        <v>419</v>
      </c>
      <c r="C48" s="121" t="s">
        <v>418</v>
      </c>
      <c r="D48" s="121" t="s">
        <v>417</v>
      </c>
      <c r="E48" s="121">
        <v>49039252</v>
      </c>
      <c r="F48" s="122" t="s">
        <v>416</v>
      </c>
      <c r="G48" s="122" t="s">
        <v>450</v>
      </c>
      <c r="H48" s="121">
        <v>108773787</v>
      </c>
      <c r="I48" s="122" t="s">
        <v>414</v>
      </c>
      <c r="J48" s="127">
        <v>18</v>
      </c>
      <c r="K48" s="127">
        <v>38</v>
      </c>
      <c r="L48" s="127">
        <v>24</v>
      </c>
      <c r="M48" s="127">
        <v>45</v>
      </c>
      <c r="N48" s="122" t="s">
        <v>422</v>
      </c>
      <c r="O48" s="122" t="s">
        <v>421</v>
      </c>
      <c r="P48" s="122" t="s">
        <v>449</v>
      </c>
    </row>
    <row r="49" spans="1:16" ht="18" customHeight="1" x14ac:dyDescent="0.2">
      <c r="A49" s="121" t="s">
        <v>147</v>
      </c>
      <c r="B49" s="121" t="s">
        <v>419</v>
      </c>
      <c r="C49" s="121" t="s">
        <v>418</v>
      </c>
      <c r="D49" s="121" t="s">
        <v>417</v>
      </c>
      <c r="E49" s="121">
        <v>49039488</v>
      </c>
      <c r="F49" s="122" t="s">
        <v>448</v>
      </c>
      <c r="G49" s="122" t="s">
        <v>447</v>
      </c>
      <c r="H49" s="121">
        <v>108773787</v>
      </c>
      <c r="I49" s="122" t="s">
        <v>414</v>
      </c>
      <c r="J49" s="127">
        <v>84</v>
      </c>
      <c r="K49" s="127">
        <v>127</v>
      </c>
      <c r="L49" s="127">
        <v>73</v>
      </c>
      <c r="M49" s="127">
        <v>182</v>
      </c>
      <c r="N49" s="122" t="s">
        <v>446</v>
      </c>
      <c r="O49" s="122" t="s">
        <v>445</v>
      </c>
    </row>
    <row r="50" spans="1:16" ht="18" customHeight="1" x14ac:dyDescent="0.2">
      <c r="A50" s="121" t="s">
        <v>150</v>
      </c>
      <c r="B50" s="121" t="s">
        <v>419</v>
      </c>
      <c r="C50" s="121" t="s">
        <v>418</v>
      </c>
      <c r="D50" s="121" t="s">
        <v>427</v>
      </c>
      <c r="E50" s="121">
        <v>48941739</v>
      </c>
      <c r="F50" s="122" t="s">
        <v>444</v>
      </c>
      <c r="G50" s="122" t="s">
        <v>443</v>
      </c>
      <c r="H50" s="121">
        <v>108773787</v>
      </c>
      <c r="I50" s="122" t="s">
        <v>414</v>
      </c>
      <c r="J50" s="127">
        <v>11</v>
      </c>
      <c r="K50" s="127">
        <v>28</v>
      </c>
      <c r="L50" s="127">
        <v>0</v>
      </c>
      <c r="M50" s="127">
        <v>31</v>
      </c>
      <c r="N50" s="122" t="s">
        <v>422</v>
      </c>
      <c r="O50" s="122" t="s">
        <v>412</v>
      </c>
      <c r="P50" s="122" t="s">
        <v>442</v>
      </c>
    </row>
    <row r="51" spans="1:16" ht="18" customHeight="1" x14ac:dyDescent="0.2">
      <c r="A51" s="121" t="s">
        <v>441</v>
      </c>
      <c r="B51" s="121" t="s">
        <v>419</v>
      </c>
      <c r="C51" s="121" t="s">
        <v>418</v>
      </c>
      <c r="D51" s="121" t="s">
        <v>427</v>
      </c>
      <c r="E51" s="121">
        <v>48953730</v>
      </c>
      <c r="F51" s="122" t="s">
        <v>440</v>
      </c>
      <c r="G51" s="122" t="s">
        <v>439</v>
      </c>
      <c r="H51" s="121">
        <v>108773787</v>
      </c>
      <c r="I51" s="122" t="s">
        <v>438</v>
      </c>
      <c r="J51" s="127">
        <v>86</v>
      </c>
      <c r="K51" s="127">
        <v>119</v>
      </c>
      <c r="L51" s="127">
        <v>10</v>
      </c>
      <c r="M51" s="127">
        <v>130</v>
      </c>
      <c r="N51" s="122" t="s">
        <v>437</v>
      </c>
      <c r="O51" s="122" t="s">
        <v>436</v>
      </c>
      <c r="P51" s="122" t="s">
        <v>435</v>
      </c>
    </row>
    <row r="52" spans="1:16" ht="18" customHeight="1" x14ac:dyDescent="0.2">
      <c r="A52" s="121" t="s">
        <v>153</v>
      </c>
      <c r="B52" s="121" t="s">
        <v>430</v>
      </c>
      <c r="C52" s="121" t="s">
        <v>418</v>
      </c>
      <c r="D52" s="121" t="s">
        <v>429</v>
      </c>
      <c r="E52" s="129" t="s">
        <v>428</v>
      </c>
      <c r="F52" s="128" t="s">
        <v>428</v>
      </c>
      <c r="G52" s="128" t="s">
        <v>428</v>
      </c>
      <c r="H52" s="129" t="s">
        <v>428</v>
      </c>
      <c r="I52" s="128" t="s">
        <v>428</v>
      </c>
      <c r="J52" s="129" t="s">
        <v>428</v>
      </c>
      <c r="K52" s="129" t="s">
        <v>428</v>
      </c>
      <c r="L52" s="129" t="s">
        <v>428</v>
      </c>
      <c r="M52" s="129" t="s">
        <v>428</v>
      </c>
      <c r="N52" s="128" t="s">
        <v>428</v>
      </c>
      <c r="O52" s="128" t="s">
        <v>428</v>
      </c>
      <c r="P52" s="128" t="s">
        <v>428</v>
      </c>
    </row>
    <row r="53" spans="1:16" ht="18" customHeight="1" x14ac:dyDescent="0.2">
      <c r="A53" s="121" t="s">
        <v>434</v>
      </c>
      <c r="B53" s="121" t="s">
        <v>430</v>
      </c>
      <c r="C53" s="121" t="s">
        <v>418</v>
      </c>
      <c r="D53" s="121" t="s">
        <v>429</v>
      </c>
      <c r="E53" s="129" t="s">
        <v>428</v>
      </c>
      <c r="F53" s="128" t="s">
        <v>428</v>
      </c>
      <c r="G53" s="128" t="s">
        <v>428</v>
      </c>
      <c r="H53" s="129" t="s">
        <v>428</v>
      </c>
      <c r="I53" s="128" t="s">
        <v>428</v>
      </c>
      <c r="J53" s="129" t="s">
        <v>428</v>
      </c>
      <c r="K53" s="129" t="s">
        <v>428</v>
      </c>
      <c r="L53" s="129" t="s">
        <v>428</v>
      </c>
      <c r="M53" s="129" t="s">
        <v>428</v>
      </c>
      <c r="N53" s="128" t="s">
        <v>428</v>
      </c>
      <c r="O53" s="128" t="s">
        <v>428</v>
      </c>
      <c r="P53" s="128" t="s">
        <v>428</v>
      </c>
    </row>
    <row r="54" spans="1:16" ht="18" customHeight="1" x14ac:dyDescent="0.2">
      <c r="A54" s="121" t="s">
        <v>155</v>
      </c>
      <c r="B54" s="121" t="s">
        <v>419</v>
      </c>
      <c r="C54" s="121" t="s">
        <v>418</v>
      </c>
      <c r="D54" s="121" t="s">
        <v>427</v>
      </c>
      <c r="E54" s="121">
        <v>48936995</v>
      </c>
      <c r="F54" s="122" t="s">
        <v>433</v>
      </c>
      <c r="G54" s="122" t="s">
        <v>432</v>
      </c>
      <c r="H54" s="121">
        <v>108773787</v>
      </c>
      <c r="I54" s="122" t="s">
        <v>414</v>
      </c>
      <c r="J54" s="127">
        <v>245</v>
      </c>
      <c r="K54" s="127">
        <v>250</v>
      </c>
      <c r="L54" s="127">
        <v>0</v>
      </c>
      <c r="M54" s="127">
        <v>218</v>
      </c>
      <c r="N54" s="122" t="s">
        <v>413</v>
      </c>
      <c r="O54" s="122" t="s">
        <v>412</v>
      </c>
      <c r="P54" s="122" t="s">
        <v>431</v>
      </c>
    </row>
    <row r="55" spans="1:16" ht="18" customHeight="1" x14ac:dyDescent="0.2">
      <c r="A55" s="121" t="s">
        <v>159</v>
      </c>
      <c r="B55" s="121" t="s">
        <v>430</v>
      </c>
      <c r="C55" s="121" t="s">
        <v>418</v>
      </c>
      <c r="D55" s="121" t="s">
        <v>429</v>
      </c>
      <c r="E55" s="129" t="s">
        <v>428</v>
      </c>
      <c r="F55" s="128" t="s">
        <v>428</v>
      </c>
      <c r="G55" s="128" t="s">
        <v>428</v>
      </c>
      <c r="H55" s="129" t="s">
        <v>428</v>
      </c>
      <c r="I55" s="128" t="s">
        <v>428</v>
      </c>
      <c r="J55" s="129" t="s">
        <v>428</v>
      </c>
      <c r="K55" s="129" t="s">
        <v>428</v>
      </c>
      <c r="L55" s="129" t="s">
        <v>428</v>
      </c>
      <c r="M55" s="129" t="s">
        <v>428</v>
      </c>
      <c r="N55" s="128" t="s">
        <v>428</v>
      </c>
      <c r="O55" s="128" t="s">
        <v>428</v>
      </c>
      <c r="P55" s="128" t="s">
        <v>428</v>
      </c>
    </row>
    <row r="56" spans="1:16" ht="18" customHeight="1" x14ac:dyDescent="0.2">
      <c r="A56" s="121" t="s">
        <v>161</v>
      </c>
      <c r="B56" s="121" t="s">
        <v>419</v>
      </c>
      <c r="C56" s="121" t="s">
        <v>418</v>
      </c>
      <c r="D56" s="121" t="s">
        <v>427</v>
      </c>
      <c r="E56" s="121">
        <v>49047531</v>
      </c>
      <c r="F56" s="122" t="s">
        <v>416</v>
      </c>
      <c r="G56" s="122" t="s">
        <v>426</v>
      </c>
      <c r="H56" s="121">
        <v>108773787</v>
      </c>
      <c r="I56" s="122" t="s">
        <v>414</v>
      </c>
      <c r="J56" s="127">
        <v>77</v>
      </c>
      <c r="K56" s="127">
        <v>82</v>
      </c>
      <c r="L56" s="127">
        <v>0</v>
      </c>
      <c r="M56" s="127">
        <v>106</v>
      </c>
      <c r="N56" s="122" t="s">
        <v>422</v>
      </c>
      <c r="O56" s="122" t="s">
        <v>421</v>
      </c>
      <c r="P56" s="122" t="s">
        <v>425</v>
      </c>
    </row>
    <row r="57" spans="1:16" ht="18" customHeight="1" x14ac:dyDescent="0.2">
      <c r="A57" s="121" t="s">
        <v>163</v>
      </c>
      <c r="B57" s="121" t="s">
        <v>419</v>
      </c>
      <c r="C57" s="121" t="s">
        <v>418</v>
      </c>
      <c r="D57" s="121" t="s">
        <v>417</v>
      </c>
      <c r="E57" s="121">
        <v>49039133</v>
      </c>
      <c r="F57" s="122" t="s">
        <v>424</v>
      </c>
      <c r="G57" s="122" t="s">
        <v>423</v>
      </c>
      <c r="H57" s="121">
        <v>108773787</v>
      </c>
      <c r="I57" s="122" t="s">
        <v>414</v>
      </c>
      <c r="J57" s="127">
        <v>16</v>
      </c>
      <c r="K57" s="127">
        <v>18</v>
      </c>
      <c r="L57" s="127">
        <v>6</v>
      </c>
      <c r="M57" s="127">
        <v>12</v>
      </c>
      <c r="N57" s="122" t="s">
        <v>422</v>
      </c>
      <c r="O57" s="122" t="s">
        <v>421</v>
      </c>
      <c r="P57" s="122" t="s">
        <v>420</v>
      </c>
    </row>
    <row r="58" spans="1:16" s="124" customFormat="1" ht="18" customHeight="1" thickBot="1" x14ac:dyDescent="0.25">
      <c r="A58" s="124" t="s">
        <v>163</v>
      </c>
      <c r="B58" s="124" t="s">
        <v>419</v>
      </c>
      <c r="C58" s="124" t="s">
        <v>418</v>
      </c>
      <c r="D58" s="124" t="s">
        <v>417</v>
      </c>
      <c r="E58" s="124">
        <v>49039125</v>
      </c>
      <c r="F58" s="125" t="s">
        <v>416</v>
      </c>
      <c r="G58" s="125" t="s">
        <v>415</v>
      </c>
      <c r="H58" s="124">
        <v>108773787</v>
      </c>
      <c r="I58" s="125" t="s">
        <v>414</v>
      </c>
      <c r="J58" s="126">
        <v>15</v>
      </c>
      <c r="K58" s="126">
        <v>17</v>
      </c>
      <c r="L58" s="126">
        <v>5</v>
      </c>
      <c r="M58" s="126">
        <v>9</v>
      </c>
      <c r="N58" s="125" t="s">
        <v>413</v>
      </c>
      <c r="O58" s="125" t="s">
        <v>412</v>
      </c>
      <c r="P58" s="125" t="s">
        <v>411</v>
      </c>
    </row>
    <row r="59" spans="1:16" ht="18" customHeight="1" x14ac:dyDescent="0.2">
      <c r="A59" s="121" t="s">
        <v>410</v>
      </c>
    </row>
    <row r="60" spans="1:16" ht="18" customHeight="1" x14ac:dyDescent="0.2">
      <c r="A60" s="123" t="s">
        <v>409</v>
      </c>
    </row>
  </sheetData>
  <pageMargins left="0.7" right="0.7" top="0.75" bottom="0.75" header="0.3" footer="0.3"/>
  <pageSetup scale="33" fitToHeight="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S1</vt:lpstr>
      <vt:lpstr>Table S2-9-20-13</vt:lpstr>
      <vt:lpstr>Table S3</vt:lpstr>
      <vt:lpstr>Table S4_9_20_13</vt:lpstr>
      <vt:lpstr>Table S5</vt:lpstr>
      <vt:lpstr>Table S6</vt:lpstr>
      <vt:lpstr>Table S7</vt:lpstr>
      <vt:lpstr>Table S8 9-17-13</vt:lpstr>
      <vt:lpstr>SJ RB1 Custom Capture</vt:lpstr>
      <vt:lpstr>UPENN RB1 Mutation Analysis  </vt:lpstr>
      <vt:lpstr>Coverage Data WGS</vt:lpstr>
      <vt:lpstr>Chart</vt:lpstr>
    </vt:vector>
  </TitlesOfParts>
  <Company>St Jude Children's Research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 McEvoy</dc:creator>
  <cp:lastModifiedBy>yashvasin</cp:lastModifiedBy>
  <dcterms:created xsi:type="dcterms:W3CDTF">2013-09-26T20:03:35Z</dcterms:created>
  <dcterms:modified xsi:type="dcterms:W3CDTF">2014-01-08T15:54:59Z</dcterms:modified>
</cp:coreProperties>
</file>