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xr:revisionPtr revIDLastSave="767" documentId="11_0B1D56BE9CDCCE836B02CE7A5FB0D4A9BBFD1C62" xr6:coauthVersionLast="47" xr6:coauthVersionMax="47" xr10:uidLastSave="{1E2ACF36-2670-4A71-805B-D15DF1B8CFD7}"/>
  <bookViews>
    <workbookView xWindow="240" yWindow="105" windowWidth="14805" windowHeight="8010" activeTab="4" xr2:uid="{00000000-000D-0000-FFFF-FFFF00000000}"/>
  </bookViews>
  <sheets>
    <sheet name="Cover Sheet" sheetId="5" r:id="rId1"/>
    <sheet name="Current Day" sheetId="1" r:id="rId2"/>
    <sheet name="Current Week" sheetId="2" r:id="rId3"/>
    <sheet name="Current Month" sheetId="3" r:id="rId4"/>
    <sheet name="Last Month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4" l="1"/>
  <c r="D24" i="4"/>
  <c r="D23" i="4"/>
  <c r="D22" i="4"/>
  <c r="D21" i="4"/>
  <c r="D20" i="4"/>
  <c r="D19" i="4"/>
  <c r="D18" i="4"/>
  <c r="D17" i="4"/>
  <c r="D16" i="4"/>
  <c r="D15" i="4"/>
  <c r="D14" i="4"/>
  <c r="D13" i="4"/>
  <c r="D27" i="4" s="1"/>
  <c r="B10" i="4"/>
  <c r="D8" i="4"/>
  <c r="D7" i="4"/>
  <c r="D10" i="4" s="1"/>
  <c r="D30" i="4" s="1"/>
  <c r="D3" i="4"/>
  <c r="C3" i="4"/>
  <c r="B3" i="4"/>
  <c r="A3" i="4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27" i="3" s="1"/>
  <c r="B10" i="3"/>
  <c r="D8" i="3"/>
  <c r="D7" i="3"/>
  <c r="D10" i="3" s="1"/>
  <c r="D30" i="3" s="1"/>
  <c r="A3" i="3" s="1"/>
  <c r="D3" i="3"/>
  <c r="C3" i="3"/>
  <c r="B3" i="3"/>
  <c r="B10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27" i="2" s="1"/>
  <c r="D8" i="2"/>
  <c r="D7" i="2"/>
  <c r="D10" i="2" s="1"/>
  <c r="D30" i="2" s="1"/>
  <c r="D3" i="2"/>
  <c r="C3" i="2"/>
  <c r="B3" i="2"/>
  <c r="A3" i="2"/>
  <c r="D8" i="1"/>
  <c r="D7" i="1"/>
  <c r="D10" i="1" s="1"/>
  <c r="B3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3" i="1" l="1"/>
  <c r="D27" i="1"/>
  <c r="C3" i="1"/>
  <c r="D30" i="1" l="1"/>
  <c r="A3" i="1" s="1"/>
</calcChain>
</file>

<file path=xl/sharedStrings.xml><?xml version="1.0" encoding="utf-8"?>
<sst xmlns="http://schemas.openxmlformats.org/spreadsheetml/2006/main" count="138" uniqueCount="36">
  <si>
    <t>VALVOLINE-INSPIRED STORE PERFORMANCE REPORT</t>
  </si>
  <si>
    <t>Store Performance Report (Current Day)</t>
  </si>
  <si>
    <t>Average Ticket</t>
  </si>
  <si>
    <t>Discounts</t>
  </si>
  <si>
    <t>Core NOCR</t>
  </si>
  <si>
    <t>Total NOCR</t>
  </si>
  <si>
    <t>Total Invoices</t>
  </si>
  <si>
    <t>Total Discounts</t>
  </si>
  <si>
    <t>Oil Change Service</t>
  </si>
  <si>
    <t>Unit(s) Sold</t>
  </si>
  <si>
    <t>Price</t>
  </si>
  <si>
    <t>Revenue</t>
  </si>
  <si>
    <t>Premium Oil Change</t>
  </si>
  <si>
    <t>Conventional Oil Change</t>
  </si>
  <si>
    <t>Total Oil Change</t>
  </si>
  <si>
    <t>Total OC Rev.</t>
  </si>
  <si>
    <t>Service</t>
  </si>
  <si>
    <t>Air Condition</t>
  </si>
  <si>
    <t>Air Filter</t>
  </si>
  <si>
    <t>Automatic Transmission</t>
  </si>
  <si>
    <t>Battery</t>
  </si>
  <si>
    <t>Cabin Air Filter</t>
  </si>
  <si>
    <t>Engine Flush</t>
  </si>
  <si>
    <t>Engine Treatment</t>
  </si>
  <si>
    <t>Front Differential</t>
  </si>
  <si>
    <t>Radiator</t>
  </si>
  <si>
    <t>Rear Differential</t>
  </si>
  <si>
    <t>Tire Rotation</t>
  </si>
  <si>
    <t>Transfer Case</t>
  </si>
  <si>
    <t>Wipers</t>
  </si>
  <si>
    <t>Total Service Rev.</t>
  </si>
  <si>
    <t>Total Revenue</t>
  </si>
  <si>
    <t>Store Performance Report (Current Week)</t>
  </si>
  <si>
    <t>Store Performance Report (Current Month)</t>
  </si>
  <si>
    <t>Store Performance Report (Last Month)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</si>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</sst>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i/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Fill="1" applyBorder="1"/>
    <xf numFmtId="0" fontId="0" fillId="0" borderId="0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4" xfId="0" applyFont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0" borderId="8" xfId="0" applyFont="1" applyBorder="1"/>
    <xf numFmtId="0" fontId="1" fillId="2" borderId="3" xfId="0" applyFont="1" applyFill="1" applyBorder="1" applyAlignment="1"/>
    <xf numFmtId="0" fontId="3" fillId="2" borderId="9" xfId="0" applyFont="1" applyFill="1" applyBorder="1"/>
    <xf numFmtId="0" fontId="3" fillId="0" borderId="10" xfId="0" applyFont="1" applyBorder="1"/>
    <xf numFmtId="0" fontId="2" fillId="0" borderId="0" xfId="0" applyFont="1" applyFill="1" applyBorder="1"/>
    <xf numFmtId="0" fontId="2" fillId="0" borderId="0" xfId="0" applyFont="1" applyFill="1"/>
    <xf numFmtId="0" fontId="1" fillId="2" borderId="6" xfId="0" applyFont="1" applyFill="1" applyBorder="1"/>
    <xf numFmtId="0" fontId="4" fillId="2" borderId="7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7" fillId="0" borderId="0" xfId="0" applyFont="1" applyFill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Non-Oil Change Services (Current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{"Services"}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'Current Day'!$D$13:$D$25,'Current Day'!$A$13:$A$25</c:f>
              <c:multiLvlStrCache>
                <c:ptCount val="13"/>
                <c:lvl>
                  <c:pt idx="0">
                    <c:v>Air Condition</c:v>
                  </c:pt>
                  <c:pt idx="1">
                    <c:v>Air Filter</c:v>
                  </c:pt>
                  <c:pt idx="2">
                    <c:v>Automatic Transmission</c:v>
                  </c:pt>
                  <c:pt idx="3">
                    <c:v>Battery</c:v>
                  </c:pt>
                  <c:pt idx="4">
                    <c:v>Cabin Air Filter</c:v>
                  </c:pt>
                  <c:pt idx="5">
                    <c:v>Engine Flush</c:v>
                  </c:pt>
                  <c:pt idx="6">
                    <c:v>Engine Treatment</c:v>
                  </c:pt>
                  <c:pt idx="7">
                    <c:v>Front Differential</c:v>
                  </c:pt>
                  <c:pt idx="8">
                    <c:v>Radiator</c:v>
                  </c:pt>
                  <c:pt idx="9">
                    <c:v>Rear Differential</c:v>
                  </c:pt>
                  <c:pt idx="10">
                    <c:v>Tire Rotation</c:v>
                  </c:pt>
                  <c:pt idx="11">
                    <c:v>Transfer Case</c:v>
                  </c:pt>
                  <c:pt idx="12">
                    <c:v>Wipers</c:v>
                  </c:pt>
                </c:lvl>
                <c:lvl>
                  <c:pt idx="0">
                    <c:v>1529.91</c:v>
                  </c:pt>
                  <c:pt idx="1">
                    <c:v>1420.51</c:v>
                  </c:pt>
                  <c:pt idx="2">
                    <c:v>379.98</c:v>
                  </c:pt>
                  <c:pt idx="3">
                    <c:v>373.98</c:v>
                  </c:pt>
                  <c:pt idx="4">
                    <c:v>384.93</c:v>
                  </c:pt>
                  <c:pt idx="5">
                    <c:v>209.97</c:v>
                  </c:pt>
                  <c:pt idx="6">
                    <c:v>95.96</c:v>
                  </c:pt>
                  <c:pt idx="7">
                    <c:v>479.96</c:v>
                  </c:pt>
                  <c:pt idx="8">
                    <c:v>1039.92</c:v>
                  </c:pt>
                  <c:pt idx="9">
                    <c:v>599.95</c:v>
                  </c:pt>
                  <c:pt idx="10">
                    <c:v>209.93</c:v>
                  </c:pt>
                  <c:pt idx="11">
                    <c:v>89.99</c:v>
                  </c:pt>
                  <c:pt idx="12">
                    <c:v>399.84</c:v>
                  </c:pt>
                </c:lvl>
              </c:multiLvlStrCache>
            </c:multiLvlStrRef>
          </c:cat>
          <c:val>
            <c:numRef>
              <c:f>'Current Day'!$D$13:$D$25</c:f>
              <c:numCache>
                <c:formatCode>General</c:formatCode>
                <c:ptCount val="13"/>
                <c:pt idx="0">
                  <c:v>1529.91</c:v>
                </c:pt>
                <c:pt idx="1">
                  <c:v>1420.51</c:v>
                </c:pt>
                <c:pt idx="2">
                  <c:v>379.98</c:v>
                </c:pt>
                <c:pt idx="3">
                  <c:v>373.98</c:v>
                </c:pt>
                <c:pt idx="4">
                  <c:v>384.93</c:v>
                </c:pt>
                <c:pt idx="5">
                  <c:v>209.96999999999997</c:v>
                </c:pt>
                <c:pt idx="6">
                  <c:v>95.96</c:v>
                </c:pt>
                <c:pt idx="7">
                  <c:v>479.96</c:v>
                </c:pt>
                <c:pt idx="8">
                  <c:v>1039.92</c:v>
                </c:pt>
                <c:pt idx="9">
                  <c:v>599.94999999999993</c:v>
                </c:pt>
                <c:pt idx="10">
                  <c:v>209.92999999999998</c:v>
                </c:pt>
                <c:pt idx="11">
                  <c:v>89.99</c:v>
                </c:pt>
                <c:pt idx="12">
                  <c:v>399.84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B-42AB-AF59-3499611F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66823"/>
        <c:axId val="672868871"/>
      </c:barChart>
      <c:catAx>
        <c:axId val="67286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8871"/>
        <c:crosses val="autoZero"/>
        <c:auto val="1"/>
        <c:lblAlgn val="ctr"/>
        <c:lblOffset val="100"/>
        <c:noMultiLvlLbl val="0"/>
      </c:catAx>
      <c:valAx>
        <c:axId val="67286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Change (Current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{"Oil Change"}</c:f>
              <c:strCache>
                <c:ptCount val="1"/>
                <c:pt idx="0">
                  <c:v>Oil Change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70B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C4-4C1C-BCD5-40C05E9D6EE6}"/>
              </c:ext>
            </c:extLst>
          </c:dPt>
          <c:cat>
            <c:multiLvlStrRef>
              <c:f>'Current Day'!A7:A8,'Current Day'!A7:A8,'Current Day'!Q16</c:f>
              <c:multiLvlStrCache>
                <c:ptCount val="4"/>
                <c:lvl/>
                <c:lvl>
                  <c:pt idx="0">
                    <c:v>Premium Oil Change</c:v>
                  </c:pt>
                  <c:pt idx="1">
                    <c:v>Conventional Oil Change</c:v>
                  </c:pt>
                  <c:pt idx="2">
                    <c:v>Premium Oil Change</c:v>
                  </c:pt>
                  <c:pt idx="3">
                    <c:v>Conventional Oil Change</c:v>
                  </c:pt>
                </c:lvl>
              </c:multiLvlStrCache>
            </c:multiLvlStrRef>
          </c:cat>
          <c:val>
            <c:numRef>
              <c:f>'Current Day'!D7:D8</c:f>
              <c:numCache>
                <c:formatCode>General</c:formatCode>
                <c:ptCount val="2"/>
                <c:pt idx="0">
                  <c:v>5303.48</c:v>
                </c:pt>
                <c:pt idx="1">
                  <c:v>999.80000000000007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60-43B1-A349-59A12EDE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21511"/>
        <c:axId val="1150425607"/>
      </c:barChart>
      <c:catAx>
        <c:axId val="1150421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5607"/>
        <c:crosses val="autoZero"/>
        <c:auto val="1"/>
        <c:lblAlgn val="ctr"/>
        <c:lblOffset val="100"/>
        <c:noMultiLvlLbl val="0"/>
      </c:catAx>
      <c:valAx>
        <c:axId val="115042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Change (Current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{"Oil Change"}</c:f>
              <c:strCache>
                <c:ptCount val="1"/>
                <c:pt idx="0">
                  <c:v>Oil Change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'Current Week'!$A$7:$A$8</c:f>
              <c:strCache>
                <c:ptCount val="2"/>
                <c:pt idx="0">
                  <c:v>Premium Oil Change</c:v>
                </c:pt>
                <c:pt idx="1">
                  <c:v>Conventional Oil Change</c:v>
                </c:pt>
              </c:strCache>
            </c:strRef>
          </c:cat>
          <c:val>
            <c:numRef>
              <c:f>'Current Week'!D7:D8</c:f>
              <c:numCache>
                <c:formatCode>General</c:formatCode>
                <c:ptCount val="2"/>
                <c:pt idx="0">
                  <c:v>37124.36</c:v>
                </c:pt>
                <c:pt idx="1">
                  <c:v>7048.59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8-4EEC-BE3D-FFDA7EEF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21511"/>
        <c:axId val="1150425607"/>
      </c:barChart>
      <c:catAx>
        <c:axId val="1150421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5607"/>
        <c:crosses val="autoZero"/>
        <c:auto val="1"/>
        <c:lblAlgn val="ctr"/>
        <c:lblOffset val="100"/>
        <c:noMultiLvlLbl val="0"/>
      </c:catAx>
      <c:valAx>
        <c:axId val="115042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Non-Oil Change Services (Current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{"Services"}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'Current Week'!A13:A25</c:f>
              <c:strCache>
                <c:ptCount val="13"/>
                <c:pt idx="0">
                  <c:v>Air Condition</c:v>
                </c:pt>
                <c:pt idx="1">
                  <c:v>Air Filter</c:v>
                </c:pt>
                <c:pt idx="2">
                  <c:v>Automatic Transmission</c:v>
                </c:pt>
                <c:pt idx="3">
                  <c:v>Battery</c:v>
                </c:pt>
                <c:pt idx="4">
                  <c:v>Cabin Air Filter</c:v>
                </c:pt>
                <c:pt idx="5">
                  <c:v>Engine Flush</c:v>
                </c:pt>
                <c:pt idx="6">
                  <c:v>Engine Treatment</c:v>
                </c:pt>
                <c:pt idx="7">
                  <c:v>Front Differential</c:v>
                </c:pt>
                <c:pt idx="8">
                  <c:v>Radiator</c:v>
                </c:pt>
                <c:pt idx="9">
                  <c:v>Rear Differential</c:v>
                </c:pt>
                <c:pt idx="10">
                  <c:v>Tire Rotation</c:v>
                </c:pt>
                <c:pt idx="11">
                  <c:v>Transfer Case</c:v>
                </c:pt>
                <c:pt idx="12">
                  <c:v>Wipers</c:v>
                </c:pt>
              </c:strCache>
            </c:strRef>
          </c:cat>
          <c:val>
            <c:numRef>
              <c:f>'Current Week'!$D$13:$D$25</c:f>
              <c:numCache>
                <c:formatCode>General</c:formatCode>
                <c:ptCount val="13"/>
                <c:pt idx="0">
                  <c:v>10709.37</c:v>
                </c:pt>
                <c:pt idx="1">
                  <c:v>9943.57</c:v>
                </c:pt>
                <c:pt idx="2">
                  <c:v>2659.86</c:v>
                </c:pt>
                <c:pt idx="3">
                  <c:v>2991.84</c:v>
                </c:pt>
                <c:pt idx="4">
                  <c:v>2089.62</c:v>
                </c:pt>
                <c:pt idx="5">
                  <c:v>1329.81</c:v>
                </c:pt>
                <c:pt idx="6">
                  <c:v>623.74</c:v>
                </c:pt>
                <c:pt idx="7">
                  <c:v>2519.79</c:v>
                </c:pt>
                <c:pt idx="8">
                  <c:v>7929.39</c:v>
                </c:pt>
                <c:pt idx="9">
                  <c:v>2759.77</c:v>
                </c:pt>
                <c:pt idx="10">
                  <c:v>959.68</c:v>
                </c:pt>
                <c:pt idx="11">
                  <c:v>1619.82</c:v>
                </c:pt>
                <c:pt idx="12">
                  <c:v>2099.16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1C-4600-8257-21A1A6F1A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66823"/>
        <c:axId val="672868871"/>
      </c:barChart>
      <c:catAx>
        <c:axId val="67286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8871"/>
        <c:crosses val="autoZero"/>
        <c:auto val="1"/>
        <c:lblAlgn val="ctr"/>
        <c:lblOffset val="100"/>
        <c:noMultiLvlLbl val="0"/>
      </c:catAx>
      <c:valAx>
        <c:axId val="67286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Change (Current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{"Oil Change"}</c:f>
              <c:strCache>
                <c:ptCount val="1"/>
                <c:pt idx="0">
                  <c:v>Oil Change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'Current Week'!$A$7:$A$8</c:f>
              <c:strCache>
                <c:ptCount val="2"/>
                <c:pt idx="0">
                  <c:v>Premium Oil Change</c:v>
                </c:pt>
                <c:pt idx="1">
                  <c:v>Conventional Oil Change</c:v>
                </c:pt>
              </c:strCache>
            </c:strRef>
          </c:cat>
          <c:val>
            <c:numRef>
              <c:f>'Current Month'!D7:D8</c:f>
              <c:numCache>
                <c:formatCode>General</c:formatCode>
                <c:ptCount val="2"/>
                <c:pt idx="0">
                  <c:v>148497.44</c:v>
                </c:pt>
                <c:pt idx="1">
                  <c:v>28444.31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3FF-8A6F-5B3C1270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21511"/>
        <c:axId val="1150425607"/>
      </c:barChart>
      <c:catAx>
        <c:axId val="1150421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5607"/>
        <c:crosses val="autoZero"/>
        <c:auto val="1"/>
        <c:lblAlgn val="ctr"/>
        <c:lblOffset val="100"/>
        <c:noMultiLvlLbl val="0"/>
      </c:catAx>
      <c:valAx>
        <c:axId val="115042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Non-Oil Change Services (Current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{"Services"}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'Current Week'!A13:A25</c:f>
              <c:strCache>
                <c:ptCount val="13"/>
                <c:pt idx="0">
                  <c:v>Air Condition</c:v>
                </c:pt>
                <c:pt idx="1">
                  <c:v>Air Filter</c:v>
                </c:pt>
                <c:pt idx="2">
                  <c:v>Automatic Transmission</c:v>
                </c:pt>
                <c:pt idx="3">
                  <c:v>Battery</c:v>
                </c:pt>
                <c:pt idx="4">
                  <c:v>Cabin Air Filter</c:v>
                </c:pt>
                <c:pt idx="5">
                  <c:v>Engine Flush</c:v>
                </c:pt>
                <c:pt idx="6">
                  <c:v>Engine Treatment</c:v>
                </c:pt>
                <c:pt idx="7">
                  <c:v>Front Differential</c:v>
                </c:pt>
                <c:pt idx="8">
                  <c:v>Radiator</c:v>
                </c:pt>
                <c:pt idx="9">
                  <c:v>Rear Differential</c:v>
                </c:pt>
                <c:pt idx="10">
                  <c:v>Tire Rotation</c:v>
                </c:pt>
                <c:pt idx="11">
                  <c:v>Transfer Case</c:v>
                </c:pt>
                <c:pt idx="12">
                  <c:v>Wipers</c:v>
                </c:pt>
              </c:strCache>
            </c:strRef>
          </c:cat>
          <c:val>
            <c:numRef>
              <c:f>'Current Month'!D13:D25</c:f>
              <c:numCache>
                <c:formatCode>General</c:formatCode>
                <c:ptCount val="13"/>
                <c:pt idx="0">
                  <c:v>43347.450000000004</c:v>
                </c:pt>
                <c:pt idx="1">
                  <c:v>37629.019999999997</c:v>
                </c:pt>
                <c:pt idx="2">
                  <c:v>12349.35</c:v>
                </c:pt>
                <c:pt idx="3">
                  <c:v>9910.4700000000012</c:v>
                </c:pt>
                <c:pt idx="4">
                  <c:v>8853.39</c:v>
                </c:pt>
                <c:pt idx="5">
                  <c:v>5529.21</c:v>
                </c:pt>
                <c:pt idx="6">
                  <c:v>2566.9299999999998</c:v>
                </c:pt>
                <c:pt idx="7">
                  <c:v>11039.08</c:v>
                </c:pt>
                <c:pt idx="8">
                  <c:v>32757.480000000003</c:v>
                </c:pt>
                <c:pt idx="9">
                  <c:v>11159.07</c:v>
                </c:pt>
                <c:pt idx="10">
                  <c:v>2669.1099999999997</c:v>
                </c:pt>
                <c:pt idx="11">
                  <c:v>6659.2599999999993</c:v>
                </c:pt>
                <c:pt idx="12">
                  <c:v>8596.56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7-4117-9A8E-894B3EE77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66823"/>
        <c:axId val="672868871"/>
      </c:barChart>
      <c:catAx>
        <c:axId val="67286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8871"/>
        <c:crosses val="autoZero"/>
        <c:auto val="1"/>
        <c:lblAlgn val="ctr"/>
        <c:lblOffset val="100"/>
        <c:noMultiLvlLbl val="0"/>
      </c:catAx>
      <c:valAx>
        <c:axId val="67286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Change (Last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{"Oil Change"}</c:f>
              <c:strCache>
                <c:ptCount val="1"/>
                <c:pt idx="0">
                  <c:v>Oil Change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5C6AB"/>
              </a:solidFill>
              <a:prstDash val="solid"/>
            </a:ln>
            <a:effectLst/>
          </c:spPr>
          <c:invertIfNegative val="0"/>
          <c:cat>
            <c:strRef>
              <c:f>'Current Week'!$A$7:$A$8</c:f>
              <c:strCache>
                <c:ptCount val="2"/>
                <c:pt idx="0">
                  <c:v>Premium Oil Change</c:v>
                </c:pt>
                <c:pt idx="1">
                  <c:v>Conventional Oil Change</c:v>
                </c:pt>
              </c:strCache>
            </c:strRef>
          </c:cat>
          <c:val>
            <c:numRef>
              <c:f>'Last Month'!D7:D8</c:f>
              <c:numCache>
                <c:formatCode>General</c:formatCode>
                <c:ptCount val="2"/>
                <c:pt idx="0">
                  <c:v>152067.09</c:v>
                </c:pt>
                <c:pt idx="1">
                  <c:v>31093.780000000002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4-4265-A0D4-7CE5D3D6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421511"/>
        <c:axId val="1150425607"/>
      </c:barChart>
      <c:catAx>
        <c:axId val="1150421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5607"/>
        <c:crosses val="autoZero"/>
        <c:auto val="1"/>
        <c:lblAlgn val="ctr"/>
        <c:lblOffset val="100"/>
        <c:noMultiLvlLbl val="0"/>
      </c:catAx>
      <c:valAx>
        <c:axId val="1150425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21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Non-Oil Change Services (Last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{"Services"}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'Current Week'!A13:A25</c:f>
              <c:strCache>
                <c:ptCount val="13"/>
                <c:pt idx="0">
                  <c:v>Air Condition</c:v>
                </c:pt>
                <c:pt idx="1">
                  <c:v>Air Filter</c:v>
                </c:pt>
                <c:pt idx="2">
                  <c:v>Automatic Transmission</c:v>
                </c:pt>
                <c:pt idx="3">
                  <c:v>Battery</c:v>
                </c:pt>
                <c:pt idx="4">
                  <c:v>Cabin Air Filter</c:v>
                </c:pt>
                <c:pt idx="5">
                  <c:v>Engine Flush</c:v>
                </c:pt>
                <c:pt idx="6">
                  <c:v>Engine Treatment</c:v>
                </c:pt>
                <c:pt idx="7">
                  <c:v>Front Differential</c:v>
                </c:pt>
                <c:pt idx="8">
                  <c:v>Radiator</c:v>
                </c:pt>
                <c:pt idx="9">
                  <c:v>Rear Differential</c:v>
                </c:pt>
                <c:pt idx="10">
                  <c:v>Tire Rotation</c:v>
                </c:pt>
                <c:pt idx="11">
                  <c:v>Transfer Case</c:v>
                </c:pt>
                <c:pt idx="12">
                  <c:v>Wipers</c:v>
                </c:pt>
              </c:strCache>
            </c:strRef>
          </c:cat>
          <c:val>
            <c:numRef>
              <c:f>'Last Month'!D13:D25</c:f>
              <c:numCache>
                <c:formatCode>General</c:formatCode>
                <c:ptCount val="13"/>
                <c:pt idx="0">
                  <c:v>53036.880000000005</c:v>
                </c:pt>
                <c:pt idx="1">
                  <c:v>38324.78</c:v>
                </c:pt>
                <c:pt idx="2">
                  <c:v>15389.19</c:v>
                </c:pt>
                <c:pt idx="3">
                  <c:v>5796.6900000000005</c:v>
                </c:pt>
                <c:pt idx="4">
                  <c:v>11602.890000000001</c:v>
                </c:pt>
                <c:pt idx="5">
                  <c:v>6159.12</c:v>
                </c:pt>
                <c:pt idx="6">
                  <c:v>2902.79</c:v>
                </c:pt>
                <c:pt idx="7">
                  <c:v>13678.859999999999</c:v>
                </c:pt>
                <c:pt idx="8">
                  <c:v>40686.870000000003</c:v>
                </c:pt>
                <c:pt idx="9">
                  <c:v>15838.679999999998</c:v>
                </c:pt>
                <c:pt idx="10">
                  <c:v>3118.96</c:v>
                </c:pt>
                <c:pt idx="11">
                  <c:v>7289.19</c:v>
                </c:pt>
                <c:pt idx="12">
                  <c:v>11195.519999999999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0-48CA-8280-A02F65F6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866823"/>
        <c:axId val="672868871"/>
      </c:barChart>
      <c:catAx>
        <c:axId val="672866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8871"/>
        <c:crosses val="autoZero"/>
        <c:auto val="1"/>
        <c:lblAlgn val="ctr"/>
        <c:lblOffset val="100"/>
        <c:noMultiLvlLbl val="0"/>
      </c:catAx>
      <c:valAx>
        <c:axId val="672868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86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18</xdr:row>
      <xdr:rowOff>85725</xdr:rowOff>
    </xdr:from>
    <xdr:to>
      <xdr:col>14</xdr:col>
      <xdr:colOff>428625</xdr:colOff>
      <xdr:row>33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6455F4C-9A1E-5AD9-5E11-A997FEC45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4</xdr:row>
      <xdr:rowOff>19050</xdr:rowOff>
    </xdr:from>
    <xdr:to>
      <xdr:col>11</xdr:col>
      <xdr:colOff>19050</xdr:colOff>
      <xdr:row>18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7875F3-4FF0-DE7E-498E-79A77E36664C}"/>
            </a:ext>
            <a:ext uri="{147F2762-F138-4A5C-976F-8EAC2B608ADB}">
              <a16:predDERef xmlns:a16="http://schemas.microsoft.com/office/drawing/2014/main" pred="{76455F4C-9A1E-5AD9-5E11-A997FEC45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314325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B0767-2DF0-4E6E-A2E7-BB5DEA6DB982}"/>
            </a:ext>
            <a:ext uri="{147F2762-F138-4A5C-976F-8EAC2B608ADB}">
              <a16:predDERef xmlns:a16="http://schemas.microsoft.com/office/drawing/2014/main" pred="{76455F4C-9A1E-5AD9-5E11-A997FEC4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17</xdr:row>
      <xdr:rowOff>180975</xdr:rowOff>
    </xdr:from>
    <xdr:to>
      <xdr:col>14</xdr:col>
      <xdr:colOff>295275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8155A-30FE-4663-8FED-8C396D9892C4}"/>
            </a:ext>
            <a:ext uri="{147F2762-F138-4A5C-976F-8EAC2B608ADB}">
              <a16:predDERef xmlns:a16="http://schemas.microsoft.com/office/drawing/2014/main" pred="{29EB0767-2DF0-4E6E-A2E7-BB5DEA6DB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314325</xdr:colOff>
      <xdr:row>18</xdr:row>
      <xdr:rowOff>9525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EEC093E-B4E0-4054-9DF5-5445F8EA7EEF}"/>
            </a:ext>
            <a:ext uri="{147F2762-F138-4A5C-976F-8EAC2B608ADB}">
              <a16:predDERef xmlns:a16="http://schemas.microsoft.com/office/drawing/2014/main" pred="{76455F4C-9A1E-5AD9-5E11-A997FEC4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18</xdr:row>
      <xdr:rowOff>85725</xdr:rowOff>
    </xdr:from>
    <xdr:to>
      <xdr:col>14</xdr:col>
      <xdr:colOff>285750</xdr:colOff>
      <xdr:row>33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B18485FB-2F5A-4174-AFCE-745C6A081FB6}"/>
            </a:ext>
            <a:ext uri="{147F2762-F138-4A5C-976F-8EAC2B608ADB}">
              <a16:predDERef xmlns:a16="http://schemas.microsoft.com/office/drawing/2014/main" pred="{EEEC093E-B4E0-4054-9DF5-5445F8E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11</xdr:col>
      <xdr:colOff>314325</xdr:colOff>
      <xdr:row>18</xdr:row>
      <xdr:rowOff>9525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AA87A16B-43FC-4370-ADD0-7F36849C0B6C}"/>
            </a:ext>
            <a:ext uri="{147F2762-F138-4A5C-976F-8EAC2B608ADB}">
              <a16:predDERef xmlns:a16="http://schemas.microsoft.com/office/drawing/2014/main" pred="{76455F4C-9A1E-5AD9-5E11-A997FEC45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161925</xdr:rowOff>
    </xdr:from>
    <xdr:to>
      <xdr:col>14</xdr:col>
      <xdr:colOff>447675</xdr:colOff>
      <xdr:row>32</xdr:row>
      <xdr:rowOff>95250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537A8569-B04E-4619-8424-19AFC12807FF}"/>
            </a:ext>
            <a:ext uri="{147F2762-F138-4A5C-976F-8EAC2B608ADB}">
              <a16:predDERef xmlns:a16="http://schemas.microsoft.com/office/drawing/2014/main" pred="{AA87A16B-43FC-4370-ADD0-7F36849C0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1267C-EF03-43DB-B110-10A3EF557F41}" name="Table1" displayName="Table1" ref="A6:D8" totalsRowShown="0" headerRowDxfId="20" dataDxfId="19" tableBorderDxfId="18">
  <autoFilter ref="A6:D8" xr:uid="{1981267C-EF03-43DB-B110-10A3EF557F41}"/>
  <tableColumns count="4">
    <tableColumn id="1" xr3:uid="{3513F37D-33F1-438C-B6F1-F0212A8A6A70}" name="Oil Change Service" dataDxfId="17"/>
    <tableColumn id="2" xr3:uid="{F88305EF-F0B1-4515-8C0B-10306A01C3E7}" name="Unit(s) Sold" dataDxfId="16"/>
    <tableColumn id="3" xr3:uid="{27E078B8-F74A-4556-9980-1AC01F4554EB}" name="Price" dataDxfId="15"/>
    <tableColumn id="4" xr3:uid="{AB4C0666-7985-47CB-A634-3C76405CB77B}" name="Revenue" dataDxfId="14">
      <calculatedColumnFormula>B7*C7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FA67F9-9892-4210-BDE0-876B9E0BF9FD}" name="Table14" displayName="Table14" ref="A6:D8" totalsRowShown="0" headerRowDxfId="13" dataDxfId="12" tableBorderDxfId="11">
  <autoFilter ref="A6:D8" xr:uid="{D4FA67F9-9892-4210-BDE0-876B9E0BF9FD}"/>
  <tableColumns count="4">
    <tableColumn id="1" xr3:uid="{CCD3B722-95C0-4451-B0E6-DD6AE589AF4E}" name="Oil Change Service" dataDxfId="10"/>
    <tableColumn id="2" xr3:uid="{159D8107-83E6-4D62-9286-9AE42A7A051C}" name="Unit(s) Sold" dataDxfId="9"/>
    <tableColumn id="3" xr3:uid="{9B0C6506-BC8D-44B5-A843-580390627633}" name="Price" dataDxfId="8"/>
    <tableColumn id="4" xr3:uid="{C416A0FF-74C3-4144-88CF-62C6E7BAC11D}" name="Revenue" dataDxfId="7">
      <calculatedColumnFormula>B7*C7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B94728-2A0F-4431-931E-97C936F0B71E}" name="Table143" displayName="Table143" ref="A6:D8" totalsRowShown="0" headerRowDxfId="6" dataDxfId="5" tableBorderDxfId="4">
  <autoFilter ref="A6:D8" xr:uid="{13B94728-2A0F-4431-931E-97C936F0B71E}"/>
  <tableColumns count="4">
    <tableColumn id="1" xr3:uid="{27B4F513-9753-43B4-A1F8-420AB2ADB37A}" name="Oil Change Service" dataDxfId="3"/>
    <tableColumn id="2" xr3:uid="{FE45070B-0850-48DB-A034-A269F7D64098}" name="Unit(s) Sold" dataDxfId="2"/>
    <tableColumn id="3" xr3:uid="{E0B13C21-0A53-45E0-A30F-D289CA136F1B}" name="Price" dataDxfId="1"/>
    <tableColumn id="4" xr3:uid="{901B100E-B3BC-44ED-9D59-807D93FCAB13}" name="Revenue" dataDxfId="0">
      <calculatedColumnFormula>B7*C7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5BEF-8713-4E0E-B5E8-308411C593D6}">
  <dimension ref="A1:E1"/>
  <sheetViews>
    <sheetView workbookViewId="0">
      <selection sqref="A1:E1"/>
    </sheetView>
  </sheetViews>
  <sheetFormatPr defaultRowHeight="15"/>
  <cols>
    <col min="5" max="5" width="49.85546875" customWidth="1"/>
  </cols>
  <sheetData>
    <row r="1" spans="1:5" ht="26.25">
      <c r="A1" s="34" t="s">
        <v>0</v>
      </c>
      <c r="B1" s="34"/>
      <c r="C1" s="34"/>
      <c r="D1" s="34"/>
      <c r="E1" s="34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activeCell="C1" sqref="C1:C1048576"/>
    </sheetView>
  </sheetViews>
  <sheetFormatPr defaultRowHeight="15"/>
  <cols>
    <col min="1" max="1" width="22.85546875" customWidth="1"/>
    <col min="2" max="2" width="13.42578125" customWidth="1"/>
    <col min="3" max="3" width="15.42578125" customWidth="1"/>
    <col min="4" max="4" width="10.85546875" bestFit="1" customWidth="1"/>
    <col min="6" max="6" width="12.5703125" bestFit="1" customWidth="1"/>
    <col min="7" max="7" width="14.140625" bestFit="1" customWidth="1"/>
  </cols>
  <sheetData>
    <row r="1" spans="1:18" ht="19.5" customHeight="1">
      <c r="A1" s="35" t="s">
        <v>1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2" t="s">
        <v>2</v>
      </c>
      <c r="B2" s="3" t="s">
        <v>3</v>
      </c>
      <c r="C2" s="3" t="s">
        <v>4</v>
      </c>
      <c r="D2" s="20" t="s">
        <v>5</v>
      </c>
      <c r="E2" s="27"/>
      <c r="F2" s="2" t="s">
        <v>6</v>
      </c>
      <c r="G2" s="4" t="s">
        <v>7</v>
      </c>
      <c r="H2" s="12"/>
    </row>
    <row r="3" spans="1:18">
      <c r="A3" s="8">
        <f>D30/F3</f>
        <v>166.89024691358026</v>
      </c>
      <c r="B3" s="9">
        <f>G3/F3</f>
        <v>0.48148148148148145</v>
      </c>
      <c r="C3" s="9">
        <f>SUM(D13,D15,D16,D20,D21,D22,D24)</f>
        <v>4493.6899999999996</v>
      </c>
      <c r="D3" s="10">
        <f>SUM(D13:D25)</f>
        <v>7214.83</v>
      </c>
      <c r="E3" s="6"/>
      <c r="F3" s="8">
        <v>81</v>
      </c>
      <c r="G3" s="10">
        <v>39</v>
      </c>
      <c r="H3" s="12"/>
    </row>
    <row r="4" spans="1:18">
      <c r="A4" s="5"/>
      <c r="B4" s="6"/>
      <c r="C4" s="6"/>
      <c r="D4" s="6"/>
      <c r="E4" s="6"/>
      <c r="F4" s="6"/>
      <c r="G4" s="6"/>
      <c r="H4" s="12"/>
    </row>
    <row r="5" spans="1:18">
      <c r="A5" s="5"/>
      <c r="B5" s="6"/>
      <c r="C5" s="6"/>
      <c r="D5" s="6"/>
      <c r="E5" s="6"/>
      <c r="F5" s="6"/>
      <c r="G5" s="6"/>
      <c r="H5" s="12"/>
    </row>
    <row r="6" spans="1:18">
      <c r="A6" s="13" t="s">
        <v>8</v>
      </c>
      <c r="B6" s="14" t="s">
        <v>9</v>
      </c>
      <c r="C6" s="14" t="s">
        <v>10</v>
      </c>
      <c r="D6" s="4" t="s">
        <v>11</v>
      </c>
      <c r="E6" s="23"/>
      <c r="F6" s="23"/>
      <c r="G6" s="23"/>
    </row>
    <row r="7" spans="1:18">
      <c r="A7" s="5" t="s">
        <v>12</v>
      </c>
      <c r="B7" s="6">
        <v>52</v>
      </c>
      <c r="C7" s="6">
        <v>101.99</v>
      </c>
      <c r="D7" s="7">
        <f>B7*C7</f>
        <v>5303.48</v>
      </c>
      <c r="E7" s="6"/>
      <c r="F7" s="6"/>
      <c r="G7" s="6"/>
    </row>
    <row r="8" spans="1:18">
      <c r="A8" s="5" t="s">
        <v>13</v>
      </c>
      <c r="B8" s="6">
        <v>20</v>
      </c>
      <c r="C8" s="6">
        <v>49.99</v>
      </c>
      <c r="D8" s="7">
        <f>B8*C8</f>
        <v>999.80000000000007</v>
      </c>
      <c r="E8" s="6"/>
      <c r="F8" s="6"/>
      <c r="G8" s="6"/>
    </row>
    <row r="9" spans="1:18">
      <c r="A9" s="5"/>
      <c r="B9" s="6"/>
      <c r="C9" s="6"/>
      <c r="D9" s="7"/>
      <c r="E9" s="6"/>
      <c r="F9" s="6"/>
      <c r="G9" s="6"/>
    </row>
    <row r="10" spans="1:18">
      <c r="A10" s="25" t="s">
        <v>14</v>
      </c>
      <c r="B10" s="15">
        <v>72</v>
      </c>
      <c r="C10" s="26" t="s">
        <v>15</v>
      </c>
      <c r="D10" s="16">
        <f>SUM(D7,D8)</f>
        <v>6303.28</v>
      </c>
      <c r="E10" s="11"/>
      <c r="F10" s="11"/>
      <c r="G10" s="11"/>
    </row>
    <row r="11" spans="1:18">
      <c r="A11" s="6"/>
      <c r="B11" s="6"/>
      <c r="C11" s="6"/>
      <c r="D11" s="6"/>
      <c r="E11" s="6"/>
      <c r="F11" s="6"/>
      <c r="G11" s="6"/>
      <c r="R11" s="12"/>
    </row>
    <row r="12" spans="1:18">
      <c r="A12" s="13" t="s">
        <v>16</v>
      </c>
      <c r="B12" s="14" t="s">
        <v>9</v>
      </c>
      <c r="C12" s="14" t="s">
        <v>10</v>
      </c>
      <c r="D12" s="4" t="s">
        <v>11</v>
      </c>
      <c r="E12" s="24"/>
      <c r="F12" s="24"/>
      <c r="G12" s="24"/>
      <c r="R12" s="12"/>
    </row>
    <row r="13" spans="1:18">
      <c r="A13" s="5" t="s">
        <v>17</v>
      </c>
      <c r="B13" s="6">
        <v>9</v>
      </c>
      <c r="C13" s="6">
        <v>169.99</v>
      </c>
      <c r="D13" s="7">
        <f>B13*C13</f>
        <v>1529.91</v>
      </c>
      <c r="E13" s="1"/>
      <c r="F13" s="1"/>
      <c r="G13" s="1"/>
      <c r="R13" s="12"/>
    </row>
    <row r="14" spans="1:18">
      <c r="A14" s="5" t="s">
        <v>18</v>
      </c>
      <c r="B14" s="6">
        <v>49</v>
      </c>
      <c r="C14" s="6">
        <v>28.99</v>
      </c>
      <c r="D14" s="7">
        <f>B14*C14</f>
        <v>1420.51</v>
      </c>
      <c r="E14" s="1"/>
      <c r="F14" s="1"/>
      <c r="G14" s="1"/>
      <c r="R14" s="12"/>
    </row>
    <row r="15" spans="1:18" ht="15.75" customHeight="1">
      <c r="A15" s="17" t="s">
        <v>19</v>
      </c>
      <c r="B15" s="6">
        <v>2</v>
      </c>
      <c r="C15" s="6">
        <v>189.99</v>
      </c>
      <c r="D15" s="7">
        <f>B15*C15</f>
        <v>379.98</v>
      </c>
      <c r="E15" s="1"/>
      <c r="F15" s="1"/>
      <c r="G15" s="1"/>
    </row>
    <row r="16" spans="1:18">
      <c r="A16" s="5" t="s">
        <v>20</v>
      </c>
      <c r="B16" s="6">
        <v>2</v>
      </c>
      <c r="C16" s="6">
        <v>186.99</v>
      </c>
      <c r="D16" s="7">
        <f>B16*C16</f>
        <v>373.98</v>
      </c>
      <c r="E16" s="1"/>
      <c r="F16" s="1"/>
      <c r="G16" s="1"/>
    </row>
    <row r="17" spans="1:17">
      <c r="A17" s="5" t="s">
        <v>21</v>
      </c>
      <c r="B17" s="6">
        <v>7</v>
      </c>
      <c r="C17" s="6">
        <v>54.99</v>
      </c>
      <c r="D17" s="7">
        <f>B17*C17</f>
        <v>384.93</v>
      </c>
      <c r="E17" s="1"/>
      <c r="F17" s="1"/>
      <c r="G17" s="1"/>
    </row>
    <row r="18" spans="1:17">
      <c r="A18" s="5" t="s">
        <v>22</v>
      </c>
      <c r="B18" s="6">
        <v>3</v>
      </c>
      <c r="C18" s="6">
        <v>69.989999999999995</v>
      </c>
      <c r="D18" s="7">
        <f>B18*C18</f>
        <v>209.96999999999997</v>
      </c>
      <c r="E18" s="1"/>
      <c r="F18" s="1"/>
      <c r="G18" s="1"/>
      <c r="Q18" s="12"/>
    </row>
    <row r="19" spans="1:17">
      <c r="A19" s="5" t="s">
        <v>23</v>
      </c>
      <c r="B19" s="6">
        <v>4</v>
      </c>
      <c r="C19" s="6">
        <v>23.99</v>
      </c>
      <c r="D19" s="7">
        <f>B19*C19</f>
        <v>95.96</v>
      </c>
      <c r="E19" s="1"/>
      <c r="F19" s="1"/>
      <c r="G19" s="6"/>
    </row>
    <row r="20" spans="1:17">
      <c r="A20" s="5" t="s">
        <v>24</v>
      </c>
      <c r="B20" s="6">
        <v>4</v>
      </c>
      <c r="C20" s="6">
        <v>119.99</v>
      </c>
      <c r="D20" s="7">
        <f>B20*C20</f>
        <v>479.96</v>
      </c>
      <c r="E20" s="1"/>
      <c r="F20" s="6"/>
      <c r="G20" s="1"/>
    </row>
    <row r="21" spans="1:17">
      <c r="A21" s="5" t="s">
        <v>25</v>
      </c>
      <c r="B21" s="6">
        <v>8</v>
      </c>
      <c r="C21" s="6">
        <v>129.99</v>
      </c>
      <c r="D21" s="7">
        <f>B21*C21</f>
        <v>1039.92</v>
      </c>
      <c r="E21" s="1"/>
      <c r="F21" s="6"/>
      <c r="G21" s="1"/>
    </row>
    <row r="22" spans="1:17">
      <c r="A22" s="5" t="s">
        <v>26</v>
      </c>
      <c r="B22" s="6">
        <v>5</v>
      </c>
      <c r="C22" s="6">
        <v>119.99</v>
      </c>
      <c r="D22" s="7">
        <f>B22*C22</f>
        <v>599.94999999999993</v>
      </c>
      <c r="E22" s="1"/>
      <c r="F22" s="6"/>
      <c r="G22" s="1"/>
    </row>
    <row r="23" spans="1:17">
      <c r="A23" s="5" t="s">
        <v>27</v>
      </c>
      <c r="B23" s="6">
        <v>7</v>
      </c>
      <c r="C23" s="6">
        <v>29.99</v>
      </c>
      <c r="D23" s="7">
        <f>B23*C23</f>
        <v>209.92999999999998</v>
      </c>
      <c r="E23" s="1"/>
      <c r="F23" s="1"/>
      <c r="G23" s="1"/>
    </row>
    <row r="24" spans="1:17">
      <c r="A24" s="5" t="s">
        <v>28</v>
      </c>
      <c r="B24" s="6">
        <v>1</v>
      </c>
      <c r="C24" s="6">
        <v>89.99</v>
      </c>
      <c r="D24" s="7">
        <f>B24*C24</f>
        <v>89.99</v>
      </c>
      <c r="E24" s="1"/>
      <c r="F24" s="1"/>
      <c r="G24" s="1"/>
    </row>
    <row r="25" spans="1:17">
      <c r="A25" s="5" t="s">
        <v>29</v>
      </c>
      <c r="B25" s="6">
        <v>8</v>
      </c>
      <c r="C25" s="6">
        <v>49.98</v>
      </c>
      <c r="D25" s="7">
        <f>B25*C25</f>
        <v>399.84</v>
      </c>
      <c r="E25" s="1"/>
      <c r="F25" s="1"/>
      <c r="G25" s="1"/>
    </row>
    <row r="26" spans="1:17">
      <c r="A26" s="5"/>
      <c r="B26" s="6"/>
      <c r="C26" s="6"/>
      <c r="D26" s="7"/>
      <c r="E26" s="1"/>
      <c r="F26" s="1"/>
      <c r="G26" s="1"/>
    </row>
    <row r="27" spans="1:17" ht="15.75" customHeight="1">
      <c r="A27" s="8"/>
      <c r="B27" s="9"/>
      <c r="C27" s="18" t="s">
        <v>30</v>
      </c>
      <c r="D27" s="19">
        <f>SUM(D13:D25)</f>
        <v>7214.83</v>
      </c>
      <c r="E27" s="1"/>
      <c r="F27" s="1"/>
      <c r="G27" s="1"/>
    </row>
    <row r="28" spans="1:17" ht="18" customHeight="1">
      <c r="A28" s="1"/>
      <c r="B28" s="1"/>
      <c r="E28" s="1"/>
      <c r="F28" s="1"/>
      <c r="G28" s="1"/>
    </row>
    <row r="30" spans="1:17" ht="15.75">
      <c r="C30" s="21" t="s">
        <v>31</v>
      </c>
      <c r="D30" s="22">
        <f>SUM(D10,D27)</f>
        <v>13518.11</v>
      </c>
    </row>
  </sheetData>
  <mergeCells count="1">
    <mergeCell ref="A1:R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47B28-04CC-465A-9537-1B89E91071EA}">
  <dimension ref="A1:V30"/>
  <sheetViews>
    <sheetView workbookViewId="0">
      <selection activeCell="V17" sqref="V17"/>
    </sheetView>
  </sheetViews>
  <sheetFormatPr defaultRowHeight="15"/>
  <cols>
    <col min="1" max="1" width="23.7109375" customWidth="1"/>
    <col min="3" max="3" width="15.5703125" customWidth="1"/>
    <col min="4" max="4" width="20.42578125" customWidth="1"/>
    <col min="6" max="6" width="12.28515625" customWidth="1"/>
    <col min="7" max="7" width="15" customWidth="1"/>
  </cols>
  <sheetData>
    <row r="1" spans="1:21" ht="18.7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1">
      <c r="A2" s="2" t="s">
        <v>2</v>
      </c>
      <c r="B2" s="3" t="s">
        <v>3</v>
      </c>
      <c r="C2" s="3" t="s">
        <v>4</v>
      </c>
      <c r="D2" s="20" t="s">
        <v>5</v>
      </c>
      <c r="E2" s="27"/>
      <c r="F2" s="2" t="s">
        <v>6</v>
      </c>
      <c r="G2" s="4" t="s">
        <v>7</v>
      </c>
      <c r="H2" s="12"/>
    </row>
    <row r="3" spans="1:21">
      <c r="A3" s="8">
        <f>D30/F3</f>
        <v>162.97772486772487</v>
      </c>
      <c r="B3" s="9">
        <f>G3/F3</f>
        <v>0.48148148148148145</v>
      </c>
      <c r="C3" s="9">
        <f>SUM(D13,D15,D16,D20,D21,D22,D24)</f>
        <v>31189.84</v>
      </c>
      <c r="D3" s="10">
        <f>SUM(D13:D25)</f>
        <v>48235.42</v>
      </c>
      <c r="E3" s="6"/>
      <c r="F3" s="8">
        <v>567</v>
      </c>
      <c r="G3" s="10">
        <v>273</v>
      </c>
      <c r="H3" s="12"/>
    </row>
    <row r="4" spans="1:21">
      <c r="A4" s="5"/>
      <c r="B4" s="6"/>
      <c r="C4" s="6"/>
      <c r="D4" s="6"/>
      <c r="E4" s="6"/>
      <c r="F4" s="6"/>
      <c r="G4" s="6"/>
      <c r="H4" s="12"/>
    </row>
    <row r="5" spans="1:21">
      <c r="A5" s="5"/>
      <c r="B5" s="6"/>
      <c r="C5" s="6"/>
      <c r="D5" s="6"/>
      <c r="E5" s="6"/>
      <c r="F5" s="6"/>
      <c r="G5" s="6"/>
      <c r="H5" s="12"/>
    </row>
    <row r="6" spans="1:21">
      <c r="A6" s="13" t="s">
        <v>8</v>
      </c>
      <c r="B6" s="14" t="s">
        <v>9</v>
      </c>
      <c r="C6" s="14" t="s">
        <v>10</v>
      </c>
      <c r="D6" s="4" t="s">
        <v>11</v>
      </c>
      <c r="E6" s="23"/>
      <c r="F6" s="23"/>
      <c r="G6" s="23"/>
    </row>
    <row r="7" spans="1:21">
      <c r="A7" s="5" t="s">
        <v>12</v>
      </c>
      <c r="B7" s="6">
        <v>364</v>
      </c>
      <c r="C7" s="6">
        <v>101.99</v>
      </c>
      <c r="D7" s="7">
        <f>B7*C7</f>
        <v>37124.36</v>
      </c>
      <c r="E7" s="6"/>
      <c r="F7" s="6"/>
      <c r="G7" s="6"/>
      <c r="P7" s="12"/>
      <c r="Q7" s="12"/>
    </row>
    <row r="8" spans="1:21">
      <c r="A8" s="5" t="s">
        <v>13</v>
      </c>
      <c r="B8" s="6">
        <v>141</v>
      </c>
      <c r="C8" s="6">
        <v>49.99</v>
      </c>
      <c r="D8" s="7">
        <f>B8*C8</f>
        <v>7048.59</v>
      </c>
      <c r="E8" s="6"/>
      <c r="F8" s="6"/>
      <c r="G8" s="6"/>
      <c r="P8" s="12"/>
      <c r="Q8" s="12"/>
    </row>
    <row r="9" spans="1:21">
      <c r="A9" s="5"/>
      <c r="B9" s="6"/>
      <c r="C9" s="6"/>
      <c r="D9" s="7"/>
      <c r="E9" s="6"/>
      <c r="F9" s="6"/>
      <c r="G9" s="6"/>
      <c r="N9" s="12"/>
    </row>
    <row r="10" spans="1:21" ht="14.25" customHeight="1">
      <c r="A10" s="25" t="s">
        <v>14</v>
      </c>
      <c r="B10" s="15">
        <f>SUM(B7,B8)</f>
        <v>505</v>
      </c>
      <c r="C10" s="26" t="s">
        <v>15</v>
      </c>
      <c r="D10" s="16">
        <f>SUM(D7,D8)</f>
        <v>44172.95</v>
      </c>
      <c r="E10" s="11"/>
      <c r="F10" s="11"/>
      <c r="G10" s="11"/>
      <c r="N10" s="12"/>
      <c r="O10" s="12"/>
      <c r="P10" s="12"/>
      <c r="Q10" s="12"/>
      <c r="R10" s="12"/>
      <c r="S10" s="12"/>
    </row>
    <row r="11" spans="1:21">
      <c r="A11" s="6"/>
      <c r="B11" s="6"/>
      <c r="C11" s="6"/>
      <c r="D11" s="6"/>
      <c r="E11" s="6"/>
      <c r="F11" s="6"/>
      <c r="G11" s="6"/>
      <c r="O11" s="28"/>
      <c r="Q11" s="12"/>
      <c r="R11" s="12"/>
      <c r="S11" s="12"/>
      <c r="T11" s="12"/>
      <c r="U11" s="12"/>
    </row>
    <row r="12" spans="1:21">
      <c r="A12" s="13" t="s">
        <v>16</v>
      </c>
      <c r="B12" s="14" t="s">
        <v>9</v>
      </c>
      <c r="C12" s="14" t="s">
        <v>10</v>
      </c>
      <c r="D12" s="4" t="s">
        <v>11</v>
      </c>
      <c r="E12" s="24"/>
      <c r="F12" s="24"/>
      <c r="G12" s="24"/>
      <c r="O12" s="12"/>
      <c r="Q12" s="12"/>
      <c r="R12" s="12"/>
      <c r="S12" s="12"/>
      <c r="T12" s="12"/>
      <c r="U12" s="12"/>
    </row>
    <row r="13" spans="1:21">
      <c r="A13" s="5" t="s">
        <v>17</v>
      </c>
      <c r="B13" s="6">
        <v>63</v>
      </c>
      <c r="C13" s="6">
        <v>169.99</v>
      </c>
      <c r="D13" s="7">
        <f>B13*C13</f>
        <v>10709.37</v>
      </c>
      <c r="E13" s="1"/>
      <c r="F13" s="1"/>
      <c r="G13" s="1"/>
      <c r="Q13" s="12"/>
      <c r="R13" s="12"/>
      <c r="S13" s="12"/>
      <c r="T13" s="12"/>
    </row>
    <row r="14" spans="1:21">
      <c r="A14" s="5" t="s">
        <v>18</v>
      </c>
      <c r="B14" s="6">
        <v>343</v>
      </c>
      <c r="C14" s="6">
        <v>28.99</v>
      </c>
      <c r="D14" s="7">
        <f>B14*C14</f>
        <v>9943.57</v>
      </c>
      <c r="E14" s="1"/>
      <c r="F14" s="1"/>
      <c r="G14" s="1"/>
      <c r="O14" s="12"/>
      <c r="Q14" s="12"/>
      <c r="R14" s="12"/>
      <c r="S14" s="12"/>
      <c r="T14" s="12"/>
    </row>
    <row r="15" spans="1:21" ht="16.5" customHeight="1">
      <c r="A15" s="17" t="s">
        <v>19</v>
      </c>
      <c r="B15" s="6">
        <v>14</v>
      </c>
      <c r="C15" s="6">
        <v>189.99</v>
      </c>
      <c r="D15" s="7">
        <f>B15*C15</f>
        <v>2659.86</v>
      </c>
      <c r="E15" s="1"/>
      <c r="F15" s="1"/>
      <c r="G15" s="1"/>
      <c r="Q15" s="12"/>
      <c r="R15" s="12"/>
      <c r="S15" s="12"/>
      <c r="T15" s="12"/>
    </row>
    <row r="16" spans="1:21">
      <c r="A16" s="5" t="s">
        <v>20</v>
      </c>
      <c r="B16" s="6">
        <v>16</v>
      </c>
      <c r="C16" s="6">
        <v>186.99</v>
      </c>
      <c r="D16" s="7">
        <f>B16*C16</f>
        <v>2991.84</v>
      </c>
      <c r="E16" s="1"/>
      <c r="F16" s="1"/>
      <c r="G16" s="1"/>
      <c r="Q16" s="12"/>
      <c r="R16" s="12"/>
      <c r="S16" s="12"/>
      <c r="T16" s="12"/>
    </row>
    <row r="17" spans="1:22">
      <c r="A17" s="5" t="s">
        <v>21</v>
      </c>
      <c r="B17" s="6">
        <v>38</v>
      </c>
      <c r="C17" s="6">
        <v>54.99</v>
      </c>
      <c r="D17" s="7">
        <f>B17*C17</f>
        <v>2089.62</v>
      </c>
      <c r="E17" s="1"/>
      <c r="F17" s="1"/>
      <c r="G17" s="1"/>
      <c r="Q17" s="12"/>
      <c r="R17" s="12"/>
      <c r="S17" s="12"/>
      <c r="T17" s="12"/>
    </row>
    <row r="18" spans="1:22">
      <c r="A18" s="5" t="s">
        <v>22</v>
      </c>
      <c r="B18" s="6">
        <v>19</v>
      </c>
      <c r="C18" s="6">
        <v>69.989999999999995</v>
      </c>
      <c r="D18" s="7">
        <f>B18*C18</f>
        <v>1329.81</v>
      </c>
      <c r="E18" s="1"/>
      <c r="F18" s="1"/>
      <c r="G18" s="1"/>
      <c r="Q18" s="12"/>
      <c r="R18" s="12"/>
      <c r="S18" s="12"/>
      <c r="T18" s="12"/>
    </row>
    <row r="19" spans="1:22">
      <c r="A19" s="5" t="s">
        <v>23</v>
      </c>
      <c r="B19" s="6">
        <v>26</v>
      </c>
      <c r="C19" s="6">
        <v>23.99</v>
      </c>
      <c r="D19" s="7">
        <f>B19*C19</f>
        <v>623.74</v>
      </c>
      <c r="E19" s="1"/>
      <c r="F19" s="1"/>
      <c r="G19" s="6"/>
      <c r="Q19" s="12"/>
      <c r="R19" s="12"/>
      <c r="S19" s="12"/>
      <c r="T19" s="12"/>
    </row>
    <row r="20" spans="1:22">
      <c r="A20" s="5" t="s">
        <v>24</v>
      </c>
      <c r="B20" s="6">
        <v>21</v>
      </c>
      <c r="C20" s="6">
        <v>119.99</v>
      </c>
      <c r="D20" s="7">
        <f>B20*C20</f>
        <v>2519.79</v>
      </c>
      <c r="E20" s="1"/>
      <c r="F20" s="6"/>
      <c r="G20" s="1"/>
      <c r="O20" s="12"/>
      <c r="Q20" s="12"/>
      <c r="R20" s="12"/>
      <c r="S20" s="12"/>
      <c r="T20" s="12"/>
    </row>
    <row r="21" spans="1:22">
      <c r="A21" s="5" t="s">
        <v>25</v>
      </c>
      <c r="B21" s="6">
        <v>61</v>
      </c>
      <c r="C21" s="6">
        <v>129.99</v>
      </c>
      <c r="D21" s="7">
        <f>B21*C21</f>
        <v>7929.39</v>
      </c>
      <c r="E21" s="1"/>
      <c r="F21" s="6"/>
      <c r="G21" s="1"/>
      <c r="L21" s="12"/>
      <c r="M21" s="12"/>
      <c r="Q21" s="12"/>
      <c r="R21" s="12"/>
      <c r="S21" s="12"/>
    </row>
    <row r="22" spans="1:22">
      <c r="A22" s="5" t="s">
        <v>26</v>
      </c>
      <c r="B22" s="6">
        <v>23</v>
      </c>
      <c r="C22" s="6">
        <v>119.99</v>
      </c>
      <c r="D22" s="7">
        <f>B22*C22</f>
        <v>2759.77</v>
      </c>
      <c r="E22" s="1"/>
      <c r="F22" s="6"/>
      <c r="G22" s="1"/>
      <c r="L22" s="12"/>
      <c r="M22" s="12"/>
    </row>
    <row r="23" spans="1:22">
      <c r="A23" s="5" t="s">
        <v>27</v>
      </c>
      <c r="B23" s="6">
        <v>32</v>
      </c>
      <c r="C23" s="6">
        <v>29.99</v>
      </c>
      <c r="D23" s="7">
        <f>B23*C23</f>
        <v>959.68</v>
      </c>
      <c r="E23" s="1"/>
      <c r="F23" s="1"/>
      <c r="G23" s="1"/>
      <c r="L23" s="12"/>
      <c r="M23" s="12"/>
    </row>
    <row r="24" spans="1:22">
      <c r="A24" s="5" t="s">
        <v>28</v>
      </c>
      <c r="B24" s="6">
        <v>18</v>
      </c>
      <c r="C24" s="6">
        <v>89.99</v>
      </c>
      <c r="D24" s="7">
        <f>B24*C24</f>
        <v>1619.82</v>
      </c>
      <c r="E24" s="1"/>
      <c r="F24" s="1"/>
      <c r="G24" s="1"/>
    </row>
    <row r="25" spans="1:22">
      <c r="A25" s="5" t="s">
        <v>29</v>
      </c>
      <c r="B25" s="6">
        <v>42</v>
      </c>
      <c r="C25" s="6">
        <v>49.98</v>
      </c>
      <c r="D25" s="7">
        <f>B25*C25</f>
        <v>2099.16</v>
      </c>
      <c r="E25" s="1"/>
      <c r="F25" s="1"/>
      <c r="G25" s="1"/>
    </row>
    <row r="26" spans="1:22">
      <c r="A26" s="5"/>
      <c r="B26" s="6"/>
      <c r="C26" s="6"/>
      <c r="D26" s="7"/>
      <c r="E26" s="1"/>
      <c r="F26" s="1"/>
      <c r="G26" s="1"/>
    </row>
    <row r="27" spans="1:22" ht="17.25" customHeight="1">
      <c r="A27" s="8"/>
      <c r="B27" s="9"/>
      <c r="C27" s="18" t="s">
        <v>30</v>
      </c>
      <c r="D27" s="19">
        <f>SUM(D13:D25)</f>
        <v>48235.42</v>
      </c>
      <c r="E27" s="1"/>
      <c r="F27" s="1"/>
      <c r="G27" s="1"/>
    </row>
    <row r="28" spans="1:22">
      <c r="A28" s="1"/>
      <c r="B28" s="1"/>
      <c r="E28" s="1"/>
      <c r="F28" s="1"/>
      <c r="G28" s="1"/>
    </row>
    <row r="29" spans="1:22">
      <c r="V29" s="12"/>
    </row>
    <row r="30" spans="1:22" ht="15.75">
      <c r="C30" s="21" t="s">
        <v>31</v>
      </c>
      <c r="D30" s="22">
        <f>SUM(D10,D27)</f>
        <v>92408.37</v>
      </c>
    </row>
  </sheetData>
  <mergeCells count="1">
    <mergeCell ref="A1:R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2BC-96EE-4CF0-A29E-C2C646A22BDD}">
  <dimension ref="A1:R30"/>
  <sheetViews>
    <sheetView workbookViewId="0">
      <selection activeCell="C1" sqref="C1:C1048576"/>
    </sheetView>
  </sheetViews>
  <sheetFormatPr defaultRowHeight="15"/>
  <cols>
    <col min="1" max="1" width="21.28515625" customWidth="1"/>
    <col min="3" max="3" width="15.42578125" customWidth="1"/>
    <col min="4" max="4" width="10.7109375" customWidth="1"/>
    <col min="5" max="5" width="5.7109375" customWidth="1"/>
    <col min="6" max="6" width="15.28515625" customWidth="1"/>
    <col min="7" max="7" width="14.140625" customWidth="1"/>
  </cols>
  <sheetData>
    <row r="1" spans="1:18" ht="18.7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8">
      <c r="A2" s="2" t="s">
        <v>2</v>
      </c>
      <c r="B2" s="3" t="s">
        <v>3</v>
      </c>
      <c r="C2" s="3" t="s">
        <v>4</v>
      </c>
      <c r="D2" s="20" t="s">
        <v>5</v>
      </c>
      <c r="E2" s="27"/>
      <c r="F2" s="2" t="s">
        <v>6</v>
      </c>
      <c r="G2" s="4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>
      <c r="A3" s="8">
        <f>D30/F3</f>
        <v>160.80318557149064</v>
      </c>
      <c r="B3" s="9">
        <f>G3/F3</f>
        <v>0.49022164276401564</v>
      </c>
      <c r="C3" s="9">
        <f>SUM(D13,D15,D16,D20,D21,D22,D24)</f>
        <v>127222.16000000002</v>
      </c>
      <c r="D3" s="10">
        <f>SUM(D13:D25)</f>
        <v>193066.38</v>
      </c>
      <c r="E3" s="6"/>
      <c r="F3" s="8">
        <v>2301</v>
      </c>
      <c r="G3" s="10">
        <v>1128</v>
      </c>
      <c r="H3" s="12"/>
      <c r="I3" s="12"/>
      <c r="J3" s="12"/>
    </row>
    <row r="4" spans="1:18">
      <c r="A4" s="6"/>
      <c r="B4" s="6"/>
      <c r="C4" s="6"/>
      <c r="D4" s="6"/>
      <c r="E4" s="6"/>
      <c r="F4" s="6"/>
      <c r="G4" s="6"/>
      <c r="H4" s="12"/>
    </row>
    <row r="5" spans="1:18">
      <c r="A5" s="5"/>
      <c r="C5" s="6"/>
      <c r="D5" s="6"/>
      <c r="E5" s="6"/>
      <c r="F5" s="6"/>
      <c r="G5" s="6"/>
      <c r="H5" s="12"/>
    </row>
    <row r="6" spans="1:18" s="33" customFormat="1">
      <c r="A6" s="29" t="s">
        <v>8</v>
      </c>
      <c r="B6" s="30" t="s">
        <v>9</v>
      </c>
      <c r="C6" s="30" t="s">
        <v>10</v>
      </c>
      <c r="D6" s="31" t="s">
        <v>11</v>
      </c>
      <c r="E6" s="32"/>
      <c r="F6" s="32"/>
      <c r="G6" s="32"/>
    </row>
    <row r="7" spans="1:18">
      <c r="A7" s="5" t="s">
        <v>12</v>
      </c>
      <c r="B7" s="6">
        <v>1456</v>
      </c>
      <c r="C7" s="6">
        <v>101.99</v>
      </c>
      <c r="D7" s="7">
        <f>B7*C7</f>
        <v>148497.44</v>
      </c>
      <c r="E7" s="6"/>
      <c r="F7" s="6"/>
      <c r="G7" s="6"/>
      <c r="P7" s="12"/>
      <c r="Q7" s="12"/>
    </row>
    <row r="8" spans="1:18">
      <c r="A8" s="5" t="s">
        <v>13</v>
      </c>
      <c r="B8" s="6">
        <v>569</v>
      </c>
      <c r="C8" s="6">
        <v>49.99</v>
      </c>
      <c r="D8" s="7">
        <f>B8*C8</f>
        <v>28444.31</v>
      </c>
      <c r="E8" s="6"/>
      <c r="F8" s="6"/>
      <c r="G8" s="6"/>
      <c r="P8" s="12"/>
      <c r="Q8" s="12"/>
    </row>
    <row r="9" spans="1:18">
      <c r="A9" s="5"/>
      <c r="B9" s="6"/>
      <c r="C9" s="6"/>
      <c r="D9" s="7"/>
      <c r="E9" s="6"/>
      <c r="F9" s="6"/>
      <c r="G9" s="6"/>
      <c r="N9" s="12"/>
    </row>
    <row r="10" spans="1:18" ht="15" customHeight="1">
      <c r="A10" s="25" t="s">
        <v>14</v>
      </c>
      <c r="B10" s="15">
        <f>SUM(B7,B8)</f>
        <v>2025</v>
      </c>
      <c r="C10" s="26" t="s">
        <v>15</v>
      </c>
      <c r="D10" s="16">
        <f>SUM(D7,D8)</f>
        <v>176941.75</v>
      </c>
      <c r="E10" s="11"/>
      <c r="F10" s="11"/>
      <c r="G10" s="11"/>
      <c r="N10" s="12"/>
      <c r="O10" s="12"/>
      <c r="P10" s="12"/>
      <c r="Q10" s="12"/>
      <c r="R10" s="12"/>
    </row>
    <row r="11" spans="1:18">
      <c r="A11" s="6"/>
      <c r="B11" s="6"/>
      <c r="C11" s="6"/>
      <c r="D11" s="6"/>
      <c r="E11" s="6"/>
      <c r="F11" s="6"/>
      <c r="G11" s="6"/>
      <c r="O11" s="28"/>
      <c r="Q11" s="12"/>
      <c r="R11" s="12"/>
    </row>
    <row r="12" spans="1:18">
      <c r="A12" s="13" t="s">
        <v>16</v>
      </c>
      <c r="B12" s="14" t="s">
        <v>9</v>
      </c>
      <c r="C12" s="14" t="s">
        <v>10</v>
      </c>
      <c r="D12" s="4" t="s">
        <v>11</v>
      </c>
      <c r="E12" s="24"/>
      <c r="F12" s="24"/>
      <c r="G12" s="24"/>
      <c r="O12" s="12"/>
      <c r="Q12" s="12"/>
      <c r="R12" s="12"/>
    </row>
    <row r="13" spans="1:18">
      <c r="A13" s="5" t="s">
        <v>17</v>
      </c>
      <c r="B13" s="6">
        <v>255</v>
      </c>
      <c r="C13" s="6">
        <v>169.99</v>
      </c>
      <c r="D13" s="7">
        <f>B13*C13</f>
        <v>43347.450000000004</v>
      </c>
      <c r="E13" s="1"/>
      <c r="F13" s="1"/>
      <c r="G13" s="1"/>
      <c r="Q13" s="12"/>
      <c r="R13" s="12"/>
    </row>
    <row r="14" spans="1:18">
      <c r="A14" s="5" t="s">
        <v>18</v>
      </c>
      <c r="B14" s="6">
        <v>1298</v>
      </c>
      <c r="C14" s="6">
        <v>28.99</v>
      </c>
      <c r="D14" s="7">
        <f>B14*C14</f>
        <v>37629.019999999997</v>
      </c>
      <c r="E14" s="1"/>
      <c r="F14" s="1"/>
      <c r="G14" s="1"/>
      <c r="O14" s="12"/>
      <c r="Q14" s="12"/>
      <c r="R14" s="12"/>
    </row>
    <row r="15" spans="1:18" ht="17.25" customHeight="1">
      <c r="A15" s="17" t="s">
        <v>19</v>
      </c>
      <c r="B15" s="6">
        <v>65</v>
      </c>
      <c r="C15" s="6">
        <v>189.99</v>
      </c>
      <c r="D15" s="7">
        <f>B15*C15</f>
        <v>12349.35</v>
      </c>
      <c r="E15" s="1"/>
      <c r="F15" s="1"/>
      <c r="G15" s="1"/>
      <c r="Q15" s="12"/>
      <c r="R15" s="12"/>
    </row>
    <row r="16" spans="1:18">
      <c r="A16" s="5" t="s">
        <v>20</v>
      </c>
      <c r="B16" s="6">
        <v>53</v>
      </c>
      <c r="C16" s="6">
        <v>186.99</v>
      </c>
      <c r="D16" s="7">
        <f>B16*C16</f>
        <v>9910.4700000000012</v>
      </c>
      <c r="E16" s="1"/>
      <c r="F16" s="1"/>
      <c r="G16" s="1"/>
      <c r="Q16" s="12"/>
      <c r="R16" s="12"/>
    </row>
    <row r="17" spans="1:18">
      <c r="A17" s="5" t="s">
        <v>21</v>
      </c>
      <c r="B17" s="6">
        <v>161</v>
      </c>
      <c r="C17" s="6">
        <v>54.99</v>
      </c>
      <c r="D17" s="7">
        <f>B17*C17</f>
        <v>8853.39</v>
      </c>
      <c r="E17" s="1"/>
      <c r="F17" s="1"/>
      <c r="G17" s="1"/>
      <c r="Q17" s="12"/>
      <c r="R17" s="12"/>
    </row>
    <row r="18" spans="1:18">
      <c r="A18" s="5" t="s">
        <v>22</v>
      </c>
      <c r="B18" s="6">
        <v>79</v>
      </c>
      <c r="C18" s="6">
        <v>69.989999999999995</v>
      </c>
      <c r="D18" s="7">
        <f>B18*C18</f>
        <v>5529.21</v>
      </c>
      <c r="E18" s="1"/>
      <c r="F18" s="1"/>
      <c r="G18" s="1"/>
      <c r="Q18" s="12"/>
      <c r="R18" s="12"/>
    </row>
    <row r="19" spans="1:18">
      <c r="A19" s="5" t="s">
        <v>23</v>
      </c>
      <c r="B19" s="6">
        <v>107</v>
      </c>
      <c r="C19" s="6">
        <v>23.99</v>
      </c>
      <c r="D19" s="7">
        <f>B19*C19</f>
        <v>2566.9299999999998</v>
      </c>
      <c r="E19" s="1"/>
      <c r="F19" s="1"/>
      <c r="G19" s="6"/>
      <c r="Q19" s="12"/>
      <c r="R19" s="12"/>
    </row>
    <row r="20" spans="1:18">
      <c r="A20" s="5" t="s">
        <v>24</v>
      </c>
      <c r="B20" s="6">
        <v>92</v>
      </c>
      <c r="C20" s="6">
        <v>119.99</v>
      </c>
      <c r="D20" s="7">
        <f>B20*C20</f>
        <v>11039.08</v>
      </c>
      <c r="E20" s="1"/>
      <c r="F20" s="6"/>
      <c r="G20" s="1"/>
      <c r="O20" s="12"/>
      <c r="Q20" s="12"/>
      <c r="R20" s="12"/>
    </row>
    <row r="21" spans="1:18">
      <c r="A21" s="5" t="s">
        <v>25</v>
      </c>
      <c r="B21" s="6">
        <v>252</v>
      </c>
      <c r="C21" s="6">
        <v>129.99</v>
      </c>
      <c r="D21" s="7">
        <f>B21*C21</f>
        <v>32757.480000000003</v>
      </c>
      <c r="E21" s="1"/>
      <c r="F21" s="6"/>
      <c r="G21" s="1"/>
      <c r="L21" s="12"/>
      <c r="M21" s="12"/>
      <c r="Q21" s="12"/>
      <c r="R21" s="12"/>
    </row>
    <row r="22" spans="1:18">
      <c r="A22" s="5" t="s">
        <v>26</v>
      </c>
      <c r="B22" s="6">
        <v>93</v>
      </c>
      <c r="C22" s="6">
        <v>119.99</v>
      </c>
      <c r="D22" s="7">
        <f>B22*C22</f>
        <v>11159.07</v>
      </c>
      <c r="E22" s="1"/>
      <c r="F22" s="6"/>
      <c r="G22" s="1"/>
      <c r="L22" s="12"/>
      <c r="M22" s="12"/>
    </row>
    <row r="23" spans="1:18">
      <c r="A23" s="5" t="s">
        <v>27</v>
      </c>
      <c r="B23" s="6">
        <v>89</v>
      </c>
      <c r="C23" s="6">
        <v>29.99</v>
      </c>
      <c r="D23" s="7">
        <f>B23*C23</f>
        <v>2669.1099999999997</v>
      </c>
      <c r="E23" s="1"/>
      <c r="F23" s="1"/>
      <c r="G23" s="1"/>
      <c r="L23" s="12"/>
      <c r="M23" s="12"/>
    </row>
    <row r="24" spans="1:18">
      <c r="A24" s="5" t="s">
        <v>28</v>
      </c>
      <c r="B24" s="6">
        <v>74</v>
      </c>
      <c r="C24" s="6">
        <v>89.99</v>
      </c>
      <c r="D24" s="7">
        <f>B24*C24</f>
        <v>6659.2599999999993</v>
      </c>
      <c r="E24" s="1"/>
      <c r="F24" s="1"/>
      <c r="G24" s="1"/>
    </row>
    <row r="25" spans="1:18">
      <c r="A25" s="5" t="s">
        <v>29</v>
      </c>
      <c r="B25" s="6">
        <v>172</v>
      </c>
      <c r="C25" s="6">
        <v>49.98</v>
      </c>
      <c r="D25" s="7">
        <f>B25*C25</f>
        <v>8596.56</v>
      </c>
      <c r="E25" s="1"/>
      <c r="F25" s="1"/>
      <c r="G25" s="1"/>
    </row>
    <row r="26" spans="1:18">
      <c r="A26" s="5"/>
      <c r="B26" s="6"/>
      <c r="C26" s="6"/>
      <c r="D26" s="7"/>
      <c r="E26" s="1"/>
      <c r="F26" s="1"/>
      <c r="G26" s="1"/>
    </row>
    <row r="27" spans="1:18" ht="17.25" customHeight="1">
      <c r="A27" s="8"/>
      <c r="B27" s="9"/>
      <c r="C27" s="18" t="s">
        <v>30</v>
      </c>
      <c r="D27" s="19">
        <f>SUM(D13:D25)</f>
        <v>193066.38</v>
      </c>
      <c r="E27" s="1"/>
      <c r="F27" s="1"/>
      <c r="G27" s="1"/>
    </row>
    <row r="28" spans="1:18">
      <c r="A28" s="1"/>
      <c r="B28" s="1"/>
      <c r="E28" s="1"/>
      <c r="F28" s="1"/>
      <c r="G28" s="1"/>
    </row>
    <row r="30" spans="1:18" ht="15.75">
      <c r="C30" s="21" t="s">
        <v>31</v>
      </c>
      <c r="D30" s="22">
        <f>SUM(D10,D27)</f>
        <v>370008.13</v>
      </c>
    </row>
  </sheetData>
  <mergeCells count="1">
    <mergeCell ref="A1:R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0FB8-13E8-45CC-9604-725683DF971C}">
  <dimension ref="A1:W42"/>
  <sheetViews>
    <sheetView tabSelected="1" workbookViewId="0">
      <selection activeCell="A6" sqref="A6"/>
    </sheetView>
  </sheetViews>
  <sheetFormatPr defaultRowHeight="15"/>
  <cols>
    <col min="1" max="1" width="21.5703125" customWidth="1"/>
    <col min="2" max="2" width="10.28515625" customWidth="1"/>
    <col min="3" max="3" width="15.5703125" customWidth="1"/>
    <col min="4" max="4" width="11.7109375" customWidth="1"/>
    <col min="6" max="6" width="12.5703125" customWidth="1"/>
    <col min="7" max="7" width="14" customWidth="1"/>
  </cols>
  <sheetData>
    <row r="1" spans="1:18" ht="18.7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2" t="s">
        <v>2</v>
      </c>
      <c r="B2" s="3" t="s">
        <v>3</v>
      </c>
      <c r="C2" s="3" t="s">
        <v>4</v>
      </c>
      <c r="D2" s="20" t="s">
        <v>5</v>
      </c>
      <c r="E2" s="27"/>
      <c r="F2" s="2" t="s">
        <v>6</v>
      </c>
      <c r="G2" s="4" t="s">
        <v>7</v>
      </c>
      <c r="H2" s="12"/>
    </row>
    <row r="3" spans="1:18">
      <c r="A3" s="8">
        <f>D30/F3</f>
        <v>186.12917920656631</v>
      </c>
      <c r="B3" s="9">
        <f>G3/F3</f>
        <v>0.42818057455540354</v>
      </c>
      <c r="C3" s="9">
        <f>SUM(D13,D15,D16,D20,D21,D22,D24)</f>
        <v>151716.36000000002</v>
      </c>
      <c r="D3" s="10">
        <f>SUM(D13:D25)</f>
        <v>225020.41999999995</v>
      </c>
      <c r="E3" s="6"/>
      <c r="F3" s="8">
        <v>2193</v>
      </c>
      <c r="G3" s="10">
        <v>939</v>
      </c>
      <c r="H3" s="12"/>
    </row>
    <row r="4" spans="1:18">
      <c r="A4" s="5"/>
      <c r="B4" s="6"/>
      <c r="C4" s="6"/>
      <c r="D4" s="6"/>
      <c r="E4" s="6"/>
      <c r="F4" s="6"/>
      <c r="G4" s="6"/>
      <c r="H4" s="12"/>
    </row>
    <row r="5" spans="1:18">
      <c r="A5" s="5"/>
      <c r="B5" s="6"/>
      <c r="C5" s="6"/>
      <c r="D5" s="6"/>
      <c r="E5" s="6"/>
      <c r="F5" s="6"/>
      <c r="G5" s="6"/>
      <c r="H5" s="12"/>
    </row>
    <row r="6" spans="1:18">
      <c r="A6" s="13" t="s">
        <v>8</v>
      </c>
      <c r="B6" s="14" t="s">
        <v>9</v>
      </c>
      <c r="C6" s="14" t="s">
        <v>10</v>
      </c>
      <c r="D6" s="4" t="s">
        <v>11</v>
      </c>
      <c r="E6" s="23"/>
      <c r="F6" s="23"/>
      <c r="G6" s="23"/>
    </row>
    <row r="7" spans="1:18">
      <c r="A7" s="5" t="s">
        <v>12</v>
      </c>
      <c r="B7" s="6">
        <v>1491</v>
      </c>
      <c r="C7" s="6">
        <v>101.99</v>
      </c>
      <c r="D7" s="7">
        <f>B7*C7</f>
        <v>152067.09</v>
      </c>
      <c r="E7" s="6"/>
      <c r="F7" s="6"/>
      <c r="G7" s="6"/>
    </row>
    <row r="8" spans="1:18">
      <c r="A8" s="5" t="s">
        <v>13</v>
      </c>
      <c r="B8" s="6">
        <v>622</v>
      </c>
      <c r="C8" s="6">
        <v>49.99</v>
      </c>
      <c r="D8" s="7">
        <f>B8*C8</f>
        <v>31093.780000000002</v>
      </c>
      <c r="E8" s="6"/>
      <c r="F8" s="6"/>
      <c r="G8" s="6"/>
    </row>
    <row r="9" spans="1:18">
      <c r="A9" s="5"/>
      <c r="B9" s="6"/>
      <c r="C9" s="6"/>
      <c r="D9" s="7"/>
      <c r="E9" s="6"/>
      <c r="F9" s="6"/>
      <c r="G9" s="6"/>
    </row>
    <row r="10" spans="1:18" ht="12.75" customHeight="1">
      <c r="A10" s="25" t="s">
        <v>14</v>
      </c>
      <c r="B10" s="15">
        <f>SUM(B7,B8)</f>
        <v>2113</v>
      </c>
      <c r="C10" s="26" t="s">
        <v>15</v>
      </c>
      <c r="D10" s="16">
        <f>SUM(D7,D8)</f>
        <v>183160.87</v>
      </c>
      <c r="E10" s="11"/>
      <c r="F10" s="11"/>
      <c r="G10" s="11"/>
    </row>
    <row r="11" spans="1:18">
      <c r="A11" s="6"/>
      <c r="B11" s="6"/>
      <c r="C11" s="6"/>
      <c r="D11" s="6"/>
      <c r="E11" s="6"/>
      <c r="F11" s="6"/>
      <c r="G11" s="6"/>
      <c r="R11" s="12"/>
    </row>
    <row r="12" spans="1:18">
      <c r="A12" s="13" t="s">
        <v>16</v>
      </c>
      <c r="B12" s="14" t="s">
        <v>9</v>
      </c>
      <c r="C12" s="14" t="s">
        <v>10</v>
      </c>
      <c r="D12" s="4" t="s">
        <v>11</v>
      </c>
      <c r="E12" s="24"/>
      <c r="F12" s="24"/>
      <c r="G12" s="24"/>
      <c r="R12" s="12"/>
    </row>
    <row r="13" spans="1:18">
      <c r="A13" s="5" t="s">
        <v>17</v>
      </c>
      <c r="B13" s="6">
        <v>312</v>
      </c>
      <c r="C13" s="6">
        <v>169.99</v>
      </c>
      <c r="D13" s="7">
        <f>B13*C13</f>
        <v>53036.880000000005</v>
      </c>
      <c r="E13" s="1"/>
      <c r="F13" s="1"/>
      <c r="G13" s="1"/>
      <c r="R13" s="12"/>
    </row>
    <row r="14" spans="1:18">
      <c r="A14" s="5" t="s">
        <v>18</v>
      </c>
      <c r="B14" s="6">
        <v>1322</v>
      </c>
      <c r="C14" s="6">
        <v>28.99</v>
      </c>
      <c r="D14" s="7">
        <f>B14*C14</f>
        <v>38324.78</v>
      </c>
      <c r="E14" s="1"/>
      <c r="F14" s="1"/>
      <c r="G14" s="1"/>
      <c r="R14" s="12"/>
    </row>
    <row r="15" spans="1:18" ht="15.75" customHeight="1">
      <c r="A15" s="17" t="s">
        <v>19</v>
      </c>
      <c r="B15" s="6">
        <v>81</v>
      </c>
      <c r="C15" s="6">
        <v>189.99</v>
      </c>
      <c r="D15" s="7">
        <f>B15*C15</f>
        <v>15389.19</v>
      </c>
      <c r="E15" s="1"/>
      <c r="F15" s="1"/>
      <c r="G15" s="1"/>
    </row>
    <row r="16" spans="1:18">
      <c r="A16" s="5" t="s">
        <v>20</v>
      </c>
      <c r="B16" s="6">
        <v>31</v>
      </c>
      <c r="C16" s="6">
        <v>186.99</v>
      </c>
      <c r="D16" s="7">
        <f>B16*C16</f>
        <v>5796.6900000000005</v>
      </c>
      <c r="E16" s="1"/>
      <c r="F16" s="1"/>
      <c r="G16" s="1"/>
    </row>
    <row r="17" spans="1:17">
      <c r="A17" s="5" t="s">
        <v>21</v>
      </c>
      <c r="B17" s="6">
        <v>211</v>
      </c>
      <c r="C17" s="6">
        <v>54.99</v>
      </c>
      <c r="D17" s="7">
        <f>B17*C17</f>
        <v>11602.890000000001</v>
      </c>
      <c r="E17" s="1"/>
      <c r="F17" s="1"/>
      <c r="G17" s="1"/>
    </row>
    <row r="18" spans="1:17">
      <c r="A18" s="5" t="s">
        <v>22</v>
      </c>
      <c r="B18" s="6">
        <v>88</v>
      </c>
      <c r="C18" s="6">
        <v>69.989999999999995</v>
      </c>
      <c r="D18" s="7">
        <f>B18*C18</f>
        <v>6159.12</v>
      </c>
      <c r="E18" s="1"/>
      <c r="F18" s="1"/>
      <c r="G18" s="1"/>
      <c r="Q18" s="12"/>
    </row>
    <row r="19" spans="1:17">
      <c r="A19" s="5" t="s">
        <v>23</v>
      </c>
      <c r="B19" s="6">
        <v>121</v>
      </c>
      <c r="C19" s="6">
        <v>23.99</v>
      </c>
      <c r="D19" s="7">
        <f>B19*C19</f>
        <v>2902.79</v>
      </c>
      <c r="E19" s="1"/>
      <c r="F19" s="1"/>
      <c r="G19" s="6"/>
    </row>
    <row r="20" spans="1:17">
      <c r="A20" s="5" t="s">
        <v>24</v>
      </c>
      <c r="B20" s="6">
        <v>114</v>
      </c>
      <c r="C20" s="6">
        <v>119.99</v>
      </c>
      <c r="D20" s="7">
        <f>B20*C20</f>
        <v>13678.859999999999</v>
      </c>
      <c r="E20" s="1"/>
      <c r="F20" s="6"/>
      <c r="G20" s="1"/>
    </row>
    <row r="21" spans="1:17">
      <c r="A21" s="5" t="s">
        <v>25</v>
      </c>
      <c r="B21" s="6">
        <v>313</v>
      </c>
      <c r="C21" s="6">
        <v>129.99</v>
      </c>
      <c r="D21" s="7">
        <f>B21*C21</f>
        <v>40686.870000000003</v>
      </c>
      <c r="E21" s="1"/>
      <c r="F21" s="6"/>
      <c r="G21" s="1"/>
    </row>
    <row r="22" spans="1:17">
      <c r="A22" s="5" t="s">
        <v>26</v>
      </c>
      <c r="B22" s="6">
        <v>132</v>
      </c>
      <c r="C22" s="6">
        <v>119.99</v>
      </c>
      <c r="D22" s="7">
        <f>B22*C22</f>
        <v>15838.679999999998</v>
      </c>
      <c r="E22" s="1"/>
      <c r="F22" s="6"/>
      <c r="G22" s="1"/>
    </row>
    <row r="23" spans="1:17">
      <c r="A23" s="5" t="s">
        <v>27</v>
      </c>
      <c r="B23" s="6">
        <v>104</v>
      </c>
      <c r="C23" s="6">
        <v>29.99</v>
      </c>
      <c r="D23" s="7">
        <f>B23*C23</f>
        <v>3118.96</v>
      </c>
      <c r="E23" s="1"/>
      <c r="F23" s="1"/>
      <c r="G23" s="1"/>
    </row>
    <row r="24" spans="1:17">
      <c r="A24" s="5" t="s">
        <v>28</v>
      </c>
      <c r="B24" s="6">
        <v>81</v>
      </c>
      <c r="C24" s="6">
        <v>89.99</v>
      </c>
      <c r="D24" s="7">
        <f>B24*C24</f>
        <v>7289.19</v>
      </c>
      <c r="E24" s="1"/>
      <c r="F24" s="1"/>
      <c r="G24" s="1"/>
    </row>
    <row r="25" spans="1:17">
      <c r="A25" s="5" t="s">
        <v>29</v>
      </c>
      <c r="B25" s="6">
        <v>224</v>
      </c>
      <c r="C25" s="6">
        <v>49.98</v>
      </c>
      <c r="D25" s="7">
        <f>B25*C25</f>
        <v>11195.519999999999</v>
      </c>
      <c r="E25" s="1"/>
      <c r="F25" s="1"/>
      <c r="G25" s="1"/>
    </row>
    <row r="26" spans="1:17">
      <c r="A26" s="5"/>
      <c r="B26" s="6"/>
      <c r="C26" s="6"/>
      <c r="D26" s="7"/>
      <c r="E26" s="1"/>
      <c r="F26" s="1"/>
      <c r="G26" s="1"/>
    </row>
    <row r="27" spans="1:17" ht="14.25" customHeight="1">
      <c r="A27" s="8"/>
      <c r="B27" s="9"/>
      <c r="C27" s="18" t="s">
        <v>30</v>
      </c>
      <c r="D27" s="19">
        <f>SUM(D13:D25)</f>
        <v>225020.41999999995</v>
      </c>
      <c r="E27" s="1"/>
      <c r="F27" s="1"/>
      <c r="G27" s="1"/>
    </row>
    <row r="28" spans="1:17">
      <c r="A28" s="1"/>
      <c r="B28" s="1"/>
      <c r="E28" s="1"/>
      <c r="F28" s="1"/>
      <c r="G28" s="1"/>
    </row>
    <row r="30" spans="1:17" ht="15.75">
      <c r="C30" s="21" t="s">
        <v>31</v>
      </c>
      <c r="D30" s="22">
        <f>SUM(D10,D27)</f>
        <v>408181.28999999992</v>
      </c>
    </row>
    <row r="42" spans="23:23">
      <c r="W42" t="s">
        <v>35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Carlos Ortiz</cp:lastModifiedBy>
  <cp:revision/>
  <dcterms:created xsi:type="dcterms:W3CDTF">2025-04-21T11:42:57Z</dcterms:created>
  <dcterms:modified xsi:type="dcterms:W3CDTF">2025-04-26T15:19:42Z</dcterms:modified>
  <cp:category/>
  <cp:contentStatus/>
</cp:coreProperties>
</file>