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EE98F229-3DA7-8E45-B691-360DC97E8372}" xr6:coauthVersionLast="47" xr6:coauthVersionMax="47" xr10:uidLastSave="{00000000-0000-0000-0000-000000000000}"/>
  <bookViews>
    <workbookView xWindow="0" yWindow="500" windowWidth="28800" windowHeight="17500" activeTab="1" xr2:uid="{8582BCCE-8584-0641-A2F5-E2DA6AE6CEFB}"/>
  </bookViews>
  <sheets>
    <sheet name="RPC" sheetId="1" r:id="rId1"/>
    <sheet name="SUM_RPC_EDAD" sheetId="3" r:id="rId2"/>
  </sheets>
  <definedNames>
    <definedName name="_xlchart.v1.0" hidden="1">RPC!$F$7:$F$43</definedName>
    <definedName name="_xlchart.v1.1" hidden="1">RPC!$F$7:$F$46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1" i="1"/>
  <c r="K17" i="1"/>
  <c r="K15" i="1"/>
  <c r="K16" i="1"/>
  <c r="K11" i="1"/>
  <c r="K10" i="1"/>
  <c r="K9" i="1"/>
  <c r="K8" i="1"/>
  <c r="G7" i="1" a="1"/>
  <c r="G7" i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<sst xmlns="http://schemas.openxmlformats.org/spreadsheetml/2006/main" count="134" uniqueCount="92">
  <si>
    <t>NOMBRE</t>
  </si>
  <si>
    <t>EDAD</t>
  </si>
  <si>
    <t>CCAA</t>
  </si>
  <si>
    <t>RENTA PER CAPITA</t>
  </si>
  <si>
    <t>María García</t>
  </si>
  <si>
    <t>Javier López</t>
  </si>
  <si>
    <t>Ana Martínez</t>
  </si>
  <si>
    <t>Carlos Rodríguez</t>
  </si>
  <si>
    <t>Laura Fernández</t>
  </si>
  <si>
    <t>David Pérez</t>
  </si>
  <si>
    <t>Marta Sánchez</t>
  </si>
  <si>
    <t>Sergio Gómez</t>
  </si>
  <si>
    <t>Patricia Ruiz</t>
  </si>
  <si>
    <t>Pablo López</t>
  </si>
  <si>
    <t>Carmen García</t>
  </si>
  <si>
    <t>Alberto Martínez</t>
  </si>
  <si>
    <t>Elena Rodríguez</t>
  </si>
  <si>
    <t>Juan Martín</t>
  </si>
  <si>
    <t>Sara Sánchez</t>
  </si>
  <si>
    <t>Daniel Ruiz</t>
  </si>
  <si>
    <t>Laura Gómez</t>
  </si>
  <si>
    <t>Pedro Fernández</t>
  </si>
  <si>
    <t>Lucía Pérez</t>
  </si>
  <si>
    <t>Sergio Martín</t>
  </si>
  <si>
    <t>María Rodríguez</t>
  </si>
  <si>
    <t>Andrea Sánchez</t>
  </si>
  <si>
    <t>Javier Pérez</t>
  </si>
  <si>
    <t>Ana Martín</t>
  </si>
  <si>
    <t>Carlos García</t>
  </si>
  <si>
    <t>Sandra Martínez</t>
  </si>
  <si>
    <t>Diego López</t>
  </si>
  <si>
    <t>Cristina Ruiz</t>
  </si>
  <si>
    <t>Miguel Gómez</t>
  </si>
  <si>
    <t>Nuria Pérez</t>
  </si>
  <si>
    <t>Antonio Sánchez</t>
  </si>
  <si>
    <t>Rosa Martín</t>
  </si>
  <si>
    <t>Luis Rodríguez</t>
  </si>
  <si>
    <t>Ana Fernández</t>
  </si>
  <si>
    <t>Marcos Pérez</t>
  </si>
  <si>
    <t>María Gómez</t>
  </si>
  <si>
    <t>Jorge Martínez</t>
  </si>
  <si>
    <t>Cataluña</t>
  </si>
  <si>
    <t>Andalucía</t>
  </si>
  <si>
    <t>Comunidad Valenciana</t>
  </si>
  <si>
    <t>Galicia</t>
  </si>
  <si>
    <t>Castilla y León</t>
  </si>
  <si>
    <t>País Vasco</t>
  </si>
  <si>
    <t>Murcia</t>
  </si>
  <si>
    <t>Canarias</t>
  </si>
  <si>
    <t>Extremadura</t>
  </si>
  <si>
    <t>Aragón</t>
  </si>
  <si>
    <t>Navarra</t>
  </si>
  <si>
    <t>Asturias</t>
  </si>
  <si>
    <t>Cantabria</t>
  </si>
  <si>
    <t>La Rioja</t>
  </si>
  <si>
    <t>Islas Baleares</t>
  </si>
  <si>
    <t>Comunidad de Madrid</t>
  </si>
  <si>
    <t>Castilla-La Mancha</t>
  </si>
  <si>
    <t>SUMA</t>
  </si>
  <si>
    <t>PROMEDIO</t>
  </si>
  <si>
    <t>MAX</t>
  </si>
  <si>
    <t>MIN</t>
  </si>
  <si>
    <t>&gt; 30 AÑOS</t>
  </si>
  <si>
    <t>&lt; 18 AÑOS</t>
  </si>
  <si>
    <t>MEDIAS €</t>
  </si>
  <si>
    <t>&lt;= 30 AÑOS</t>
  </si>
  <si>
    <t>NUM. PERSONAS</t>
  </si>
  <si>
    <t>GRUPO SALARIAL</t>
  </si>
  <si>
    <t>20K - 40K (B)</t>
  </si>
  <si>
    <t>40K - 65K (C)</t>
  </si>
  <si>
    <t>Total general</t>
  </si>
  <si>
    <t>Total Andalucía</t>
  </si>
  <si>
    <t>Total Aragón</t>
  </si>
  <si>
    <t>Total Asturias</t>
  </si>
  <si>
    <t>Total Canarias</t>
  </si>
  <si>
    <t>Total Cantabria</t>
  </si>
  <si>
    <t>Total Castilla y León</t>
  </si>
  <si>
    <t>Total Castilla-La Mancha</t>
  </si>
  <si>
    <t>Total Cataluña</t>
  </si>
  <si>
    <t>Total Comunidad de Madrid</t>
  </si>
  <si>
    <t>Total Comunidad Valenciana</t>
  </si>
  <si>
    <t>Total Extremadura</t>
  </si>
  <si>
    <t>Total Galicia</t>
  </si>
  <si>
    <t>Total Islas Baleares</t>
  </si>
  <si>
    <t>Total La Rioja</t>
  </si>
  <si>
    <t>Total Murcia</t>
  </si>
  <si>
    <t>Total Navarra</t>
  </si>
  <si>
    <t>Total País Vasco</t>
  </si>
  <si>
    <t>SUMA RPC</t>
  </si>
  <si>
    <t>10K - 20K (A)</t>
  </si>
  <si>
    <t>DATA RENTA PER CAPITA POR CCAA</t>
  </si>
  <si>
    <t>Suma de RENTA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</si>
</sst>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15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8"/>
      <color rgb="FFFFFFFF"/>
      <name val="Aptos Narrow"/>
      <family val="2"/>
      <scheme val="minor"/>
    </font>
    <font>
      <b/>
      <sz val="16"/>
      <color rgb="FFFFFFFF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4"/>
      <color rgb="FF000000"/>
      <name val="Aptos Narrow"/>
      <scheme val="minor"/>
    </font>
    <font>
      <sz val="18"/>
      <color rgb="FF000000"/>
      <name val="Aptos Narrow"/>
      <scheme val="minor"/>
    </font>
    <font>
      <b/>
      <sz val="18"/>
      <color rgb="FF000000"/>
      <name val="Aptos Narrow"/>
      <scheme val="minor"/>
    </font>
    <font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145F82"/>
        <bgColor rgb="FFC0E6F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156082"/>
      </top>
      <bottom style="thin">
        <color rgb="FF156082"/>
      </bottom>
      <diagonal/>
    </border>
    <border>
      <left/>
      <right/>
      <top style="thin">
        <color rgb="FF44B3E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2">
    <xf numFmtId="0" fontId="0" fillId="0" borderId="0" xfId="0"/>
    <xf numFmtId="0" fontId="2" fillId="2" borderId="0" xfId="0" applyFont="1" applyFill="1"/>
    <xf numFmtId="0" fontId="3" fillId="2" borderId="1" xfId="1" applyFont="1" applyFill="1"/>
    <xf numFmtId="0" fontId="6" fillId="0" borderId="0" xfId="0" applyFont="1"/>
    <xf numFmtId="0" fontId="2" fillId="2" borderId="0" xfId="0" applyFont="1" applyFill="1" applyAlignment="1">
      <alignment horizontal="right"/>
    </xf>
    <xf numFmtId="1" fontId="2" fillId="2" borderId="0" xfId="0" applyNumberFormat="1" applyFont="1" applyFill="1"/>
    <xf numFmtId="0" fontId="9" fillId="4" borderId="4" xfId="0" applyFont="1" applyFill="1" applyBorder="1"/>
    <xf numFmtId="164" fontId="2" fillId="2" borderId="0" xfId="0" applyNumberFormat="1" applyFont="1" applyFill="1"/>
    <xf numFmtId="164" fontId="4" fillId="3" borderId="6" xfId="0" applyNumberFormat="1" applyFont="1" applyFill="1" applyBorder="1"/>
    <xf numFmtId="0" fontId="7" fillId="5" borderId="10" xfId="0" applyFont="1" applyFill="1" applyBorder="1"/>
    <xf numFmtId="164" fontId="7" fillId="5" borderId="10" xfId="0" applyNumberFormat="1" applyFont="1" applyFill="1" applyBorder="1"/>
    <xf numFmtId="0" fontId="4" fillId="3" borderId="5" xfId="0" applyFont="1" applyFill="1" applyBorder="1" applyAlignment="1">
      <alignment horizontal="right"/>
    </xf>
    <xf numFmtId="0" fontId="7" fillId="5" borderId="8" xfId="0" applyFont="1" applyFill="1" applyBorder="1"/>
    <xf numFmtId="0" fontId="11" fillId="0" borderId="0" xfId="0" applyFont="1"/>
    <xf numFmtId="1" fontId="11" fillId="0" borderId="0" xfId="0" applyNumberFormat="1" applyFont="1"/>
    <xf numFmtId="164" fontId="11" fillId="0" borderId="0" xfId="0" applyNumberFormat="1" applyFont="1"/>
    <xf numFmtId="0" fontId="10" fillId="0" borderId="0" xfId="0" applyFont="1"/>
    <xf numFmtId="0" fontId="7" fillId="0" borderId="0" xfId="0" applyFont="1"/>
    <xf numFmtId="164" fontId="7" fillId="0" borderId="0" xfId="0" applyNumberFormat="1" applyFont="1"/>
    <xf numFmtId="0" fontId="12" fillId="0" borderId="0" xfId="0" applyFont="1"/>
    <xf numFmtId="1" fontId="12" fillId="0" borderId="0" xfId="0" applyNumberFormat="1" applyFont="1"/>
    <xf numFmtId="164" fontId="12" fillId="0" borderId="0" xfId="0" applyNumberFormat="1" applyFont="1"/>
    <xf numFmtId="0" fontId="12" fillId="0" borderId="8" xfId="0" applyFont="1" applyBorder="1"/>
    <xf numFmtId="1" fontId="4" fillId="3" borderId="5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13" fillId="2" borderId="9" xfId="0" applyFont="1" applyFill="1" applyBorder="1"/>
    <xf numFmtId="164" fontId="13" fillId="2" borderId="9" xfId="0" applyNumberFormat="1" applyFont="1" applyFill="1" applyBorder="1"/>
    <xf numFmtId="0" fontId="13" fillId="2" borderId="9" xfId="0" applyFont="1" applyFill="1" applyBorder="1" applyAlignment="1">
      <alignment vertical="center"/>
    </xf>
    <xf numFmtId="164" fontId="13" fillId="2" borderId="9" xfId="0" applyNumberFormat="1" applyFont="1" applyFill="1" applyBorder="1" applyAlignment="1">
      <alignment vertical="center"/>
    </xf>
    <xf numFmtId="0" fontId="3" fillId="2" borderId="1" xfId="1" applyFont="1" applyFill="1" applyAlignment="1">
      <alignment horizontal="right"/>
    </xf>
    <xf numFmtId="0" fontId="0" fillId="0" borderId="0" xfId="0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4" fillId="6" borderId="0" xfId="0" applyFont="1" applyFill="1"/>
    <xf numFmtId="1" fontId="14" fillId="6" borderId="0" xfId="0" applyNumberFormat="1" applyFont="1" applyFill="1" applyAlignment="1">
      <alignment horizontal="left"/>
    </xf>
    <xf numFmtId="164" fontId="14" fillId="6" borderId="0" xfId="0" applyNumberFormat="1" applyFont="1" applyFill="1"/>
  </cellXfs>
  <cellStyles count="2">
    <cellStyle name="Encabezado 1" xfId="1" builtinId="16"/>
    <cellStyle name="Normal" xfId="0" builtinId="0"/>
  </cellStyles>
  <dxfs count="80">
    <dxf>
      <font>
        <sz val="14"/>
      </font>
    </dxf>
    <dxf>
      <font>
        <sz val="14"/>
      </font>
    </dxf>
    <dxf>
      <numFmt numFmtId="164" formatCode="#,##0.00\ &quot;€&quot;"/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#,##0.00\ &quot;€&quot;"/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#,##0.00\ &quot;€&quot;"/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#,##0.00\ &quot;€&quot;"/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theme="0"/>
      </font>
    </dxf>
    <dxf>
      <font>
        <color theme="0"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ont>
        <sz val="14"/>
      </font>
    </dxf>
    <dxf>
      <font>
        <sz val="14"/>
      </font>
    </dxf>
    <dxf>
      <numFmt numFmtId="164" formatCode="#,##0.00\ &quot;€&quot;"/>
    </dxf>
    <dxf>
      <numFmt numFmtId="164" formatCode="#,##0.00\ &quot;€&quot;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#,##0.00\ &quot;€&quot;"/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</dxf>
    <dxf>
      <numFmt numFmtId="164" formatCode="#,##0.00\ &quot;€&quot;"/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1" formatCode="0"/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145F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RELACIÓN EDAD - RPC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462073490813649"/>
          <c:y val="0.15820550647873302"/>
          <c:w val="0.84337926509186356"/>
          <c:h val="0.74449583192620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RPC!$F$6</c:f>
              <c:strCache>
                <c:ptCount val="1"/>
                <c:pt idx="0">
                  <c:v>RENTA PER CAPITA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RPC!$D$7:$D$43</c:f>
              <c:numCache>
                <c:formatCode>0</c:formatCode>
                <c:ptCount val="37"/>
                <c:pt idx="0">
                  <c:v>35</c:v>
                </c:pt>
                <c:pt idx="1">
                  <c:v>42</c:v>
                </c:pt>
                <c:pt idx="2">
                  <c:v>28</c:v>
                </c:pt>
                <c:pt idx="3">
                  <c:v>45</c:v>
                </c:pt>
                <c:pt idx="4">
                  <c:v>31</c:v>
                </c:pt>
                <c:pt idx="5">
                  <c:v>38</c:v>
                </c:pt>
                <c:pt idx="6">
                  <c:v>29</c:v>
                </c:pt>
                <c:pt idx="7">
                  <c:v>36</c:v>
                </c:pt>
                <c:pt idx="8">
                  <c:v>40</c:v>
                </c:pt>
                <c:pt idx="9">
                  <c:v>33</c:v>
                </c:pt>
                <c:pt idx="10">
                  <c:v>39</c:v>
                </c:pt>
                <c:pt idx="11">
                  <c:v>27</c:v>
                </c:pt>
                <c:pt idx="12">
                  <c:v>44</c:v>
                </c:pt>
                <c:pt idx="13">
                  <c:v>37</c:v>
                </c:pt>
                <c:pt idx="14">
                  <c:v>30</c:v>
                </c:pt>
                <c:pt idx="15">
                  <c:v>41</c:v>
                </c:pt>
                <c:pt idx="16">
                  <c:v>34</c:v>
                </c:pt>
                <c:pt idx="17">
                  <c:v>43</c:v>
                </c:pt>
                <c:pt idx="18">
                  <c:v>26</c:v>
                </c:pt>
                <c:pt idx="19">
                  <c:v>32</c:v>
                </c:pt>
                <c:pt idx="20">
                  <c:v>38</c:v>
                </c:pt>
                <c:pt idx="21">
                  <c:v>29</c:v>
                </c:pt>
                <c:pt idx="22">
                  <c:v>35</c:v>
                </c:pt>
                <c:pt idx="23">
                  <c:v>36</c:v>
                </c:pt>
                <c:pt idx="24">
                  <c:v>29</c:v>
                </c:pt>
                <c:pt idx="25">
                  <c:v>39</c:v>
                </c:pt>
                <c:pt idx="26">
                  <c:v>17</c:v>
                </c:pt>
                <c:pt idx="27">
                  <c:v>42</c:v>
                </c:pt>
                <c:pt idx="28">
                  <c:v>34</c:v>
                </c:pt>
                <c:pt idx="29">
                  <c:v>40</c:v>
                </c:pt>
                <c:pt idx="30">
                  <c:v>25</c:v>
                </c:pt>
                <c:pt idx="31">
                  <c:v>37</c:v>
                </c:pt>
                <c:pt idx="32">
                  <c:v>44</c:v>
                </c:pt>
                <c:pt idx="33">
                  <c:v>30</c:v>
                </c:pt>
                <c:pt idx="34">
                  <c:v>41</c:v>
                </c:pt>
                <c:pt idx="35">
                  <c:v>28</c:v>
                </c:pt>
                <c:pt idx="36">
                  <c:v>34</c:v>
                </c:pt>
              </c:numCache>
            </c:numRef>
          </c:xVal>
          <c:yVal>
            <c:numRef>
              <c:f>RPC!$F$7:$F$43</c:f>
              <c:numCache>
                <c:formatCode>#,##0.00\ "€"</c:formatCode>
                <c:ptCount val="37"/>
                <c:pt idx="0">
                  <c:v>50000</c:v>
                </c:pt>
                <c:pt idx="1">
                  <c:v>28500</c:v>
                </c:pt>
                <c:pt idx="2">
                  <c:v>20200</c:v>
                </c:pt>
                <c:pt idx="3">
                  <c:v>22800</c:v>
                </c:pt>
                <c:pt idx="4">
                  <c:v>19700</c:v>
                </c:pt>
                <c:pt idx="5">
                  <c:v>23600</c:v>
                </c:pt>
                <c:pt idx="6">
                  <c:v>27300</c:v>
                </c:pt>
                <c:pt idx="7">
                  <c:v>21400</c:v>
                </c:pt>
                <c:pt idx="8">
                  <c:v>24100</c:v>
                </c:pt>
                <c:pt idx="9">
                  <c:v>18900</c:v>
                </c:pt>
                <c:pt idx="10">
                  <c:v>22100</c:v>
                </c:pt>
                <c:pt idx="11">
                  <c:v>26800</c:v>
                </c:pt>
                <c:pt idx="12">
                  <c:v>24700</c:v>
                </c:pt>
                <c:pt idx="13">
                  <c:v>20600</c:v>
                </c:pt>
                <c:pt idx="14">
                  <c:v>23200</c:v>
                </c:pt>
                <c:pt idx="15">
                  <c:v>29400</c:v>
                </c:pt>
                <c:pt idx="16">
                  <c:v>50000</c:v>
                </c:pt>
                <c:pt idx="17">
                  <c:v>21900</c:v>
                </c:pt>
                <c:pt idx="18">
                  <c:v>25500</c:v>
                </c:pt>
                <c:pt idx="19">
                  <c:v>19300</c:v>
                </c:pt>
                <c:pt idx="20">
                  <c:v>22700</c:v>
                </c:pt>
                <c:pt idx="21">
                  <c:v>24600</c:v>
                </c:pt>
                <c:pt idx="22">
                  <c:v>27900</c:v>
                </c:pt>
                <c:pt idx="23">
                  <c:v>21800</c:v>
                </c:pt>
                <c:pt idx="24">
                  <c:v>25300</c:v>
                </c:pt>
                <c:pt idx="25">
                  <c:v>20500</c:v>
                </c:pt>
                <c:pt idx="26">
                  <c:v>23700</c:v>
                </c:pt>
                <c:pt idx="27">
                  <c:v>28300</c:v>
                </c:pt>
                <c:pt idx="28">
                  <c:v>64400</c:v>
                </c:pt>
                <c:pt idx="29">
                  <c:v>20300</c:v>
                </c:pt>
                <c:pt idx="30">
                  <c:v>22800</c:v>
                </c:pt>
                <c:pt idx="31">
                  <c:v>29100</c:v>
                </c:pt>
                <c:pt idx="32">
                  <c:v>30500</c:v>
                </c:pt>
                <c:pt idx="33">
                  <c:v>21700</c:v>
                </c:pt>
                <c:pt idx="34">
                  <c:v>25200</c:v>
                </c:pt>
                <c:pt idx="35">
                  <c:v>19800</c:v>
                </c:pt>
                <c:pt idx="36">
                  <c:v>23100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3-324D-8863-713A73F96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557760"/>
        <c:axId val="32917359"/>
      </c:scatterChart>
      <c:valAx>
        <c:axId val="21415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917359"/>
        <c:crosses val="autoZero"/>
        <c:crossBetween val="midCat"/>
      </c:valAx>
      <c:valAx>
        <c:axId val="329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RENTA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\ &quot;€&quot;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155776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2000"/>
              <a:t>RESUMEN RCP</a:t>
            </a:r>
            <a:r>
              <a:rPr lang="es-ES_tradnl" sz="2000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RPC!$D$6</c:f>
              <c:strCache>
                <c:ptCount val="1"/>
                <c:pt idx="0">
                  <c:v>EDAD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RPC!$D$7:$D$43</c:f>
              <c:numCache>
                <c:formatCode>0</c:formatCode>
                <c:ptCount val="37"/>
                <c:pt idx="0">
                  <c:v>35</c:v>
                </c:pt>
                <c:pt idx="1">
                  <c:v>42</c:v>
                </c:pt>
                <c:pt idx="2">
                  <c:v>28</c:v>
                </c:pt>
                <c:pt idx="3">
                  <c:v>45</c:v>
                </c:pt>
                <c:pt idx="4">
                  <c:v>31</c:v>
                </c:pt>
                <c:pt idx="5">
                  <c:v>38</c:v>
                </c:pt>
                <c:pt idx="6">
                  <c:v>29</c:v>
                </c:pt>
                <c:pt idx="7">
                  <c:v>36</c:v>
                </c:pt>
                <c:pt idx="8">
                  <c:v>40</c:v>
                </c:pt>
                <c:pt idx="9">
                  <c:v>33</c:v>
                </c:pt>
                <c:pt idx="10">
                  <c:v>39</c:v>
                </c:pt>
                <c:pt idx="11">
                  <c:v>27</c:v>
                </c:pt>
                <c:pt idx="12">
                  <c:v>44</c:v>
                </c:pt>
                <c:pt idx="13">
                  <c:v>37</c:v>
                </c:pt>
                <c:pt idx="14">
                  <c:v>30</c:v>
                </c:pt>
                <c:pt idx="15">
                  <c:v>41</c:v>
                </c:pt>
                <c:pt idx="16">
                  <c:v>34</c:v>
                </c:pt>
                <c:pt idx="17">
                  <c:v>43</c:v>
                </c:pt>
                <c:pt idx="18">
                  <c:v>26</c:v>
                </c:pt>
                <c:pt idx="19">
                  <c:v>32</c:v>
                </c:pt>
                <c:pt idx="20">
                  <c:v>38</c:v>
                </c:pt>
                <c:pt idx="21">
                  <c:v>29</c:v>
                </c:pt>
                <c:pt idx="22">
                  <c:v>35</c:v>
                </c:pt>
                <c:pt idx="23">
                  <c:v>36</c:v>
                </c:pt>
                <c:pt idx="24">
                  <c:v>29</c:v>
                </c:pt>
                <c:pt idx="25">
                  <c:v>39</c:v>
                </c:pt>
                <c:pt idx="26">
                  <c:v>17</c:v>
                </c:pt>
                <c:pt idx="27">
                  <c:v>42</c:v>
                </c:pt>
                <c:pt idx="28">
                  <c:v>34</c:v>
                </c:pt>
                <c:pt idx="29">
                  <c:v>40</c:v>
                </c:pt>
                <c:pt idx="30">
                  <c:v>25</c:v>
                </c:pt>
                <c:pt idx="31">
                  <c:v>37</c:v>
                </c:pt>
                <c:pt idx="32">
                  <c:v>44</c:v>
                </c:pt>
                <c:pt idx="33">
                  <c:v>30</c:v>
                </c:pt>
                <c:pt idx="34">
                  <c:v>41</c:v>
                </c:pt>
                <c:pt idx="35">
                  <c:v>28</c:v>
                </c:pt>
                <c:pt idx="3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5-B04A-9430-716CA3F40B7C}"/>
            </c:ext>
          </c:extLst>
        </c:ser>
        <c:ser>
          <c:idx val="1"/>
          <c:order val="1"/>
          <c:tx>
            <c:strRef>
              <c:f>RPC!$E$6</c:f>
              <c:strCache>
                <c:ptCount val="1"/>
                <c:pt idx="0">
                  <c:v>CCAA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RPC!$E$7:$E$43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5-B04A-9430-716CA3F40B7C}"/>
            </c:ext>
          </c:extLst>
        </c:ser>
        <c:ser>
          <c:idx val="2"/>
          <c:order val="2"/>
          <c:tx>
            <c:strRef>
              <c:f>RPC!$F$6</c:f>
              <c:strCache>
                <c:ptCount val="1"/>
                <c:pt idx="0">
                  <c:v>RENTA PER CAPITA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RPC!$F$7:$F$43</c:f>
              <c:numCache>
                <c:formatCode>#,##0.00\ "€"</c:formatCode>
                <c:ptCount val="37"/>
                <c:pt idx="0">
                  <c:v>50000</c:v>
                </c:pt>
                <c:pt idx="1">
                  <c:v>28500</c:v>
                </c:pt>
                <c:pt idx="2">
                  <c:v>20200</c:v>
                </c:pt>
                <c:pt idx="3">
                  <c:v>22800</c:v>
                </c:pt>
                <c:pt idx="4">
                  <c:v>19700</c:v>
                </c:pt>
                <c:pt idx="5">
                  <c:v>23600</c:v>
                </c:pt>
                <c:pt idx="6">
                  <c:v>27300</c:v>
                </c:pt>
                <c:pt idx="7">
                  <c:v>21400</c:v>
                </c:pt>
                <c:pt idx="8">
                  <c:v>24100</c:v>
                </c:pt>
                <c:pt idx="9">
                  <c:v>18900</c:v>
                </c:pt>
                <c:pt idx="10">
                  <c:v>22100</c:v>
                </c:pt>
                <c:pt idx="11">
                  <c:v>26800</c:v>
                </c:pt>
                <c:pt idx="12">
                  <c:v>24700</c:v>
                </c:pt>
                <c:pt idx="13">
                  <c:v>20600</c:v>
                </c:pt>
                <c:pt idx="14">
                  <c:v>23200</c:v>
                </c:pt>
                <c:pt idx="15">
                  <c:v>29400</c:v>
                </c:pt>
                <c:pt idx="16">
                  <c:v>50000</c:v>
                </c:pt>
                <c:pt idx="17">
                  <c:v>21900</c:v>
                </c:pt>
                <c:pt idx="18">
                  <c:v>25500</c:v>
                </c:pt>
                <c:pt idx="19">
                  <c:v>19300</c:v>
                </c:pt>
                <c:pt idx="20">
                  <c:v>22700</c:v>
                </c:pt>
                <c:pt idx="21">
                  <c:v>24600</c:v>
                </c:pt>
                <c:pt idx="22">
                  <c:v>27900</c:v>
                </c:pt>
                <c:pt idx="23">
                  <c:v>21800</c:v>
                </c:pt>
                <c:pt idx="24">
                  <c:v>25300</c:v>
                </c:pt>
                <c:pt idx="25">
                  <c:v>20500</c:v>
                </c:pt>
                <c:pt idx="26">
                  <c:v>23700</c:v>
                </c:pt>
                <c:pt idx="27">
                  <c:v>28300</c:v>
                </c:pt>
                <c:pt idx="28">
                  <c:v>64400</c:v>
                </c:pt>
                <c:pt idx="29">
                  <c:v>20300</c:v>
                </c:pt>
                <c:pt idx="30">
                  <c:v>22800</c:v>
                </c:pt>
                <c:pt idx="31">
                  <c:v>29100</c:v>
                </c:pt>
                <c:pt idx="32">
                  <c:v>30500</c:v>
                </c:pt>
                <c:pt idx="33">
                  <c:v>21700</c:v>
                </c:pt>
                <c:pt idx="34">
                  <c:v>25200</c:v>
                </c:pt>
                <c:pt idx="35">
                  <c:v>19800</c:v>
                </c:pt>
                <c:pt idx="36">
                  <c:v>23100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5-B04A-9430-716CA3F40B7C}"/>
            </c:ext>
          </c:extLst>
        </c:ser>
        <c:ser>
          <c:idx val="3"/>
          <c:order val="3"/>
          <c:tx>
            <c:strRef>
              <c:f>RPC!$G$6</c:f>
              <c:strCache>
                <c:ptCount val="1"/>
                <c:pt idx="0">
                  <c:v>GRUPO SALARIAL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RPC!$G$7:$G$43</c:f>
              <c:numCache>
                <c:formatCode>#,##0.00\ "€"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55-B04A-9430-716CA3F40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817935"/>
        <c:axId val="1582819663"/>
      </c:lineChart>
      <c:catAx>
        <c:axId val="158281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2819663"/>
        <c:crosses val="autoZero"/>
        <c:auto val="1"/>
        <c:lblAlgn val="ctr"/>
        <c:lblOffset val="100"/>
        <c:noMultiLvlLbl val="0"/>
      </c:catAx>
      <c:valAx>
        <c:axId val="15828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281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[RPC_ejercicio_bckeepcoding.xlsx]SUM_RPC_EDAD!TablaDinámica1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DDE RPC POR RANGO</a:t>
            </a:r>
            <a:r>
              <a:rPr lang="en-US" baseline="0"/>
              <a:t> DE EDADES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SUM_RPC_EDAD!$B$3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EA9-0B47-9604-5C3BB4184D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EEA9-0B47-9604-5C3BB4184D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EA9-0B47-9604-5C3BB4184D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EEA9-0B47-9604-5C3BB4184D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EA9-0B47-9604-5C3BB4184D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EEA9-0B47-9604-5C3BB4184DF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EEA9-0B47-9604-5C3BB4184DF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EEA9-0B47-9604-5C3BB4184DF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EEA9-0B47-9604-5C3BB4184DF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EEA9-0B47-9604-5C3BB4184DF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EEA9-0B47-9604-5C3BB4184DF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EEA9-0B47-9604-5C3BB4184DF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EEA9-0B47-9604-5C3BB4184DF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EEA9-0B47-9604-5C3BB4184DF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EEA9-0B47-9604-5C3BB4184DF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EEA9-0B47-9604-5C3BB4184DF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EEA9-0B47-9604-5C3BB4184DF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EEA9-0B47-9604-5C3BB4184DF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EEA9-0B47-9604-5C3BB4184DF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EEA9-0B47-9604-5C3BB4184DF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EEA9-0B47-9604-5C3BB4184DF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EEA9-0B47-9604-5C3BB4184D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SUM_RPC_EDAD!$A$4:$A$26</c:f>
              <c:strCache>
                <c:ptCount val="22"/>
                <c:pt idx="0">
                  <c:v>17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</c:strCache>
            </c:strRef>
          </c:cat>
          <c:val>
            <c:numRef>
              <c:f>SUM_RPC_EDAD!$B$4:$B$26</c:f>
              <c:numCache>
                <c:formatCode>#,##0.00\ "€"</c:formatCode>
                <c:ptCount val="22"/>
                <c:pt idx="0">
                  <c:v>23700</c:v>
                </c:pt>
                <c:pt idx="1">
                  <c:v>22800</c:v>
                </c:pt>
                <c:pt idx="2">
                  <c:v>25500</c:v>
                </c:pt>
                <c:pt idx="3">
                  <c:v>26800</c:v>
                </c:pt>
                <c:pt idx="4">
                  <c:v>40000</c:v>
                </c:pt>
                <c:pt idx="5">
                  <c:v>77200</c:v>
                </c:pt>
                <c:pt idx="6">
                  <c:v>44900</c:v>
                </c:pt>
                <c:pt idx="7">
                  <c:v>19700</c:v>
                </c:pt>
                <c:pt idx="8">
                  <c:v>19300</c:v>
                </c:pt>
                <c:pt idx="9">
                  <c:v>18900</c:v>
                </c:pt>
                <c:pt idx="10">
                  <c:v>137500</c:v>
                </c:pt>
                <c:pt idx="11">
                  <c:v>77900</c:v>
                </c:pt>
                <c:pt idx="12">
                  <c:v>43200</c:v>
                </c:pt>
                <c:pt idx="13">
                  <c:v>49700</c:v>
                </c:pt>
                <c:pt idx="14">
                  <c:v>46300</c:v>
                </c:pt>
                <c:pt idx="15">
                  <c:v>42600</c:v>
                </c:pt>
                <c:pt idx="16">
                  <c:v>44400</c:v>
                </c:pt>
                <c:pt idx="17">
                  <c:v>54600</c:v>
                </c:pt>
                <c:pt idx="18">
                  <c:v>56800</c:v>
                </c:pt>
                <c:pt idx="19">
                  <c:v>21900</c:v>
                </c:pt>
                <c:pt idx="20">
                  <c:v>55200</c:v>
                </c:pt>
                <c:pt idx="2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9-0B47-9604-5C3BB4184DF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[RPC_ejercicio_bckeepcoding.xlsx]SUM_RPC_EDAD!TablaDinámica1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SUMA RPC POR RANGO DE EDADES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SUM_RPC_EDAD!$B$3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SUM_RPC_EDAD!$A$4:$A$26</c:f>
              <c:strCache>
                <c:ptCount val="22"/>
                <c:pt idx="0">
                  <c:v>17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</c:strCache>
            </c:strRef>
          </c:cat>
          <c:val>
            <c:numRef>
              <c:f>SUM_RPC_EDAD!$B$4:$B$26</c:f>
              <c:numCache>
                <c:formatCode>#,##0.00\ "€"</c:formatCode>
                <c:ptCount val="22"/>
                <c:pt idx="0">
                  <c:v>23700</c:v>
                </c:pt>
                <c:pt idx="1">
                  <c:v>22800</c:v>
                </c:pt>
                <c:pt idx="2">
                  <c:v>25500</c:v>
                </c:pt>
                <c:pt idx="3">
                  <c:v>26800</c:v>
                </c:pt>
                <c:pt idx="4">
                  <c:v>40000</c:v>
                </c:pt>
                <c:pt idx="5">
                  <c:v>77200</c:v>
                </c:pt>
                <c:pt idx="6">
                  <c:v>44900</c:v>
                </c:pt>
                <c:pt idx="7">
                  <c:v>19700</c:v>
                </c:pt>
                <c:pt idx="8">
                  <c:v>19300</c:v>
                </c:pt>
                <c:pt idx="9">
                  <c:v>18900</c:v>
                </c:pt>
                <c:pt idx="10">
                  <c:v>137500</c:v>
                </c:pt>
                <c:pt idx="11">
                  <c:v>77900</c:v>
                </c:pt>
                <c:pt idx="12">
                  <c:v>43200</c:v>
                </c:pt>
                <c:pt idx="13">
                  <c:v>49700</c:v>
                </c:pt>
                <c:pt idx="14">
                  <c:v>46300</c:v>
                </c:pt>
                <c:pt idx="15">
                  <c:v>42600</c:v>
                </c:pt>
                <c:pt idx="16">
                  <c:v>44400</c:v>
                </c:pt>
                <c:pt idx="17">
                  <c:v>54600</c:v>
                </c:pt>
                <c:pt idx="18">
                  <c:v>56800</c:v>
                </c:pt>
                <c:pt idx="19">
                  <c:v>21900</c:v>
                </c:pt>
                <c:pt idx="20">
                  <c:v>55200</c:v>
                </c:pt>
                <c:pt idx="2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6-F94C-BA43-8807B668D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578223"/>
        <c:axId val="1627579951"/>
      </c:barChart>
      <c:catAx>
        <c:axId val="162757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7579951"/>
        <c:crosses val="autoZero"/>
        <c:auto val="1"/>
        <c:lblAlgn val="ctr"/>
        <c:lblOffset val="100"/>
        <c:noMultiLvlLbl val="0"/>
      </c:catAx>
      <c:valAx>
        <c:axId val="16275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757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FRECUENCIA RPC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0" i="0">
              <a:solidFill>
                <a:srgbClr val="7F7F7F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s-ES_tradnl" sz="2000"/>
            <a:t>FRECUENCIA RPC</a:t>
          </a:r>
        </a:p>
      </cx:txPr>
    </cx:title>
    <cx:plotArea>
      <cx:plotAreaRegion>
        <cx:series layoutId="clusteredColumn" uniqueId="{B567CD64-9E24-F04E-BC0E-5AC5099DE314}">
          <cx:spPr>
            <a:solidFill>
              <a:srgbClr val="595959"/>
            </a:solidFill>
          </cx:spPr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400" b="0" i="0">
                    <a:solidFill>
                      <a:srgbClr val="7F7F7F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s-ES_tradnl" sz="1400"/>
              </a:p>
            </cx:txPr>
            <cx:visibility seriesName="0" categoryName="0" value="1"/>
          </cx:dataLabels>
          <cx:dataId val="0"/>
          <cx:layoutPr>
            <cx:binning intervalClosed="r">
              <cx:binSize val="300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7F7F7F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s-ES_tradnl" sz="14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7F7F7F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s-ES_tradnl" sz="14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25</xdr:row>
      <xdr:rowOff>12700</xdr:rowOff>
    </xdr:from>
    <xdr:to>
      <xdr:col>18</xdr:col>
      <xdr:colOff>38100</xdr:colOff>
      <xdr:row>46</xdr:row>
      <xdr:rowOff>0</xdr:rowOff>
    </xdr:to>
    <xdr:graphicFrame macro="">
      <xdr:nvGraphicFramePr>
        <xdr:cNvPr id="3" name="Gráfico 2" descr="Tipo de gráfico: Dispersión. Parece que &quot;EDAD&quot; y &quot;RENTA PER CAPITA&quot; forman un clúster con 3 valores atípicos.&#10;&#10;Descripción generada automáticamente">
          <a:extLst>
            <a:ext uri="{FF2B5EF4-FFF2-40B4-BE49-F238E27FC236}">
              <a16:creationId xmlns:a16="http://schemas.microsoft.com/office/drawing/2014/main" id="{14AFCE88-FE36-F10F-AB82-05BD58B3A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48</xdr:row>
      <xdr:rowOff>0</xdr:rowOff>
    </xdr:from>
    <xdr:to>
      <xdr:col>18</xdr:col>
      <xdr:colOff>38100</xdr:colOff>
      <xdr:row>73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 descr="Tipo de gráfico: Histograma. Frecuencia de &quot;RENTA PER CAPITA&quot;&#10;&#10;Descripción generada automáticamente">
              <a:extLst>
                <a:ext uri="{FF2B5EF4-FFF2-40B4-BE49-F238E27FC236}">
                  <a16:creationId xmlns:a16="http://schemas.microsoft.com/office/drawing/2014/main" id="{68E634F3-E674-33D4-90C8-B6D764C278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61800" y="13474700"/>
              <a:ext cx="9918700" cy="756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799040</xdr:colOff>
      <xdr:row>75</xdr:row>
      <xdr:rowOff>1586</xdr:rowOff>
    </xdr:from>
    <xdr:to>
      <xdr:col>18</xdr:col>
      <xdr:colOff>10582</xdr:colOff>
      <xdr:row>92</xdr:row>
      <xdr:rowOff>169334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5EE48E-3703-D143-63B9-95E897D2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812799</xdr:colOff>
      <xdr:row>2</xdr:row>
      <xdr:rowOff>10583</xdr:rowOff>
    </xdr:from>
    <xdr:to>
      <xdr:col>14</xdr:col>
      <xdr:colOff>814916</xdr:colOff>
      <xdr:row>25</xdr:row>
      <xdr:rowOff>179917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FB43DA-4297-9ED4-34EE-422E0C691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814915</xdr:colOff>
      <xdr:row>27</xdr:row>
      <xdr:rowOff>9524</xdr:rowOff>
    </xdr:from>
    <xdr:to>
      <xdr:col>14</xdr:col>
      <xdr:colOff>814917</xdr:colOff>
      <xdr:row>49</xdr:row>
      <xdr:rowOff>31750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7A7BFB-1EF5-DF02-35EE-49B26CD67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aperez" refreshedDate="45363.743512152774" createdVersion="8" refreshedVersion="8" minRefreshableVersion="3" recordCount="37" xr:uid="{E06D6AFF-3553-A448-A33B-1FCEE1456963}">
  <cacheSource type="worksheet">
    <worksheetSource name="Tabla2"/>
  </cacheSource>
  <cacheFields count="5">
    <cacheField name="NOMBRE" numFmtId="0">
      <sharedItems/>
    </cacheField>
    <cacheField name="EDAD" numFmtId="1">
      <sharedItems containsSemiMixedTypes="0" containsString="0" containsNumber="1" containsInteger="1" minValue="17" maxValue="45" count="22">
        <n v="35"/>
        <n v="42"/>
        <n v="28"/>
        <n v="45"/>
        <n v="31"/>
        <n v="38"/>
        <n v="29"/>
        <n v="36"/>
        <n v="40"/>
        <n v="33"/>
        <n v="39"/>
        <n v="27"/>
        <n v="44"/>
        <n v="37"/>
        <n v="30"/>
        <n v="41"/>
        <n v="34"/>
        <n v="43"/>
        <n v="26"/>
        <n v="32"/>
        <n v="17"/>
        <n v="25"/>
      </sharedItems>
    </cacheField>
    <cacheField name="CCAA" numFmtId="0">
      <sharedItems/>
    </cacheField>
    <cacheField name="RENTA PER CAPITA" numFmtId="164">
      <sharedItems containsSemiMixedTypes="0" containsString="0" containsNumber="1" containsInteger="1" minValue="18900" maxValue="64400"/>
    </cacheField>
    <cacheField name="GRUPO SALARIAL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María García"/>
    <x v="0"/>
    <s v="Comunidad de Madrid"/>
    <n v="50000"/>
    <s v="C"/>
  </r>
  <r>
    <s v="Javier López"/>
    <x v="1"/>
    <s v="Cataluña"/>
    <n v="28500"/>
    <s v="B"/>
  </r>
  <r>
    <s v="Ana Martínez"/>
    <x v="2"/>
    <s v="Andalucía"/>
    <n v="20200"/>
    <s v="B"/>
  </r>
  <r>
    <s v="Carlos Rodríguez"/>
    <x v="3"/>
    <s v="Comunidad Valenciana"/>
    <n v="22800"/>
    <s v="B"/>
  </r>
  <r>
    <s v="Laura Fernández"/>
    <x v="4"/>
    <s v="Galicia"/>
    <n v="19700"/>
    <s v="A"/>
  </r>
  <r>
    <s v="David Pérez"/>
    <x v="5"/>
    <s v="Castilla y León"/>
    <n v="23600"/>
    <s v="B"/>
  </r>
  <r>
    <s v="Marta Sánchez"/>
    <x v="6"/>
    <s v="País Vasco"/>
    <n v="27300"/>
    <s v="B"/>
  </r>
  <r>
    <s v="Sergio Gómez"/>
    <x v="7"/>
    <s v="Murcia"/>
    <n v="21400"/>
    <s v="B"/>
  </r>
  <r>
    <s v="Patricia Ruiz"/>
    <x v="8"/>
    <s v="Canarias"/>
    <n v="24100"/>
    <s v="B"/>
  </r>
  <r>
    <s v="Pablo López"/>
    <x v="9"/>
    <s v="Extremadura"/>
    <n v="18900"/>
    <s v="A"/>
  </r>
  <r>
    <s v="Carmen García"/>
    <x v="10"/>
    <s v="Aragón"/>
    <n v="22100"/>
    <s v="B"/>
  </r>
  <r>
    <s v="Alberto Martínez"/>
    <x v="11"/>
    <s v="Navarra"/>
    <n v="26800"/>
    <s v="B"/>
  </r>
  <r>
    <s v="Elena Rodríguez"/>
    <x v="12"/>
    <s v="Asturias"/>
    <n v="24700"/>
    <s v="B"/>
  </r>
  <r>
    <s v="Juan Martín"/>
    <x v="13"/>
    <s v="Cantabria"/>
    <n v="20600"/>
    <s v="B"/>
  </r>
  <r>
    <s v="Sara Sánchez"/>
    <x v="14"/>
    <s v="La Rioja"/>
    <n v="23200"/>
    <s v="B"/>
  </r>
  <r>
    <s v="Daniel Ruiz"/>
    <x v="15"/>
    <s v="Islas Baleares"/>
    <n v="29400"/>
    <s v="B"/>
  </r>
  <r>
    <s v="Laura Gómez"/>
    <x v="16"/>
    <s v="Comunidad de Madrid"/>
    <n v="50000"/>
    <s v="C"/>
  </r>
  <r>
    <s v="Pedro Fernández"/>
    <x v="17"/>
    <s v="Castilla-La Mancha"/>
    <n v="21900"/>
    <s v="B"/>
  </r>
  <r>
    <s v="Lucía Pérez"/>
    <x v="18"/>
    <s v="Cataluña"/>
    <n v="25500"/>
    <s v="B"/>
  </r>
  <r>
    <s v="Sergio Martín"/>
    <x v="19"/>
    <s v="Andalucía"/>
    <n v="19300"/>
    <s v="A"/>
  </r>
  <r>
    <s v="María Rodríguez"/>
    <x v="5"/>
    <s v="Comunidad Valenciana"/>
    <n v="22700"/>
    <s v="B"/>
  </r>
  <r>
    <s v="Andrea Sánchez"/>
    <x v="6"/>
    <s v="Galicia"/>
    <n v="24600"/>
    <s v="B"/>
  </r>
  <r>
    <s v="Javier Pérez"/>
    <x v="0"/>
    <s v="País Vasco"/>
    <n v="27900"/>
    <s v="B"/>
  </r>
  <r>
    <s v="Ana Martín"/>
    <x v="7"/>
    <s v="Murcia"/>
    <n v="21800"/>
    <s v="B"/>
  </r>
  <r>
    <s v="Carlos García"/>
    <x v="6"/>
    <s v="Canarias"/>
    <n v="25300"/>
    <s v="B"/>
  </r>
  <r>
    <s v="Sandra Martínez"/>
    <x v="10"/>
    <s v="Extremadura"/>
    <n v="20500"/>
    <s v="B"/>
  </r>
  <r>
    <s v="Diego López"/>
    <x v="20"/>
    <s v="Aragón"/>
    <n v="23700"/>
    <s v="B"/>
  </r>
  <r>
    <s v="Cristina Ruiz"/>
    <x v="1"/>
    <s v="Navarra"/>
    <n v="28300"/>
    <s v="B"/>
  </r>
  <r>
    <s v="Miguel Gómez"/>
    <x v="16"/>
    <s v="Asturias"/>
    <n v="64400"/>
    <s v="C"/>
  </r>
  <r>
    <s v="Nuria Pérez"/>
    <x v="8"/>
    <s v="Cantabria"/>
    <n v="20300"/>
    <s v="B"/>
  </r>
  <r>
    <s v="Antonio Sánchez"/>
    <x v="21"/>
    <s v="La Rioja"/>
    <n v="22800"/>
    <s v="B"/>
  </r>
  <r>
    <s v="Rosa Martín"/>
    <x v="13"/>
    <s v="Islas Baleares"/>
    <n v="29100"/>
    <s v="B"/>
  </r>
  <r>
    <s v="Luis Rodríguez"/>
    <x v="12"/>
    <s v="Comunidad de Madrid"/>
    <n v="30500"/>
    <s v="B"/>
  </r>
  <r>
    <s v="Ana Fernández"/>
    <x v="14"/>
    <s v="Castilla-La Mancha"/>
    <n v="21700"/>
    <s v="B"/>
  </r>
  <r>
    <s v="Marcos Pérez"/>
    <x v="15"/>
    <s v="Cataluña"/>
    <n v="25200"/>
    <s v="B"/>
  </r>
  <r>
    <s v="María Gómez"/>
    <x v="2"/>
    <s v="Andalucía"/>
    <n v="19800"/>
    <s v="A"/>
  </r>
  <r>
    <s v="Jorge Martínez"/>
    <x v="16"/>
    <s v="Comunidad Valenciana"/>
    <n v="23100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E28BD-07FC-6540-8FBD-2481029BFC9F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EDAD">
  <location ref="A3:B26" firstHeaderRow="1" firstDataRow="1" firstDataCol="1"/>
  <pivotFields count="5">
    <pivotField showAll="0"/>
    <pivotField axis="axisRow" numFmtId="1" showAll="0">
      <items count="23">
        <item x="20"/>
        <item x="21"/>
        <item x="18"/>
        <item x="11"/>
        <item x="2"/>
        <item x="6"/>
        <item x="14"/>
        <item x="4"/>
        <item x="19"/>
        <item x="9"/>
        <item x="16"/>
        <item x="0"/>
        <item x="7"/>
        <item x="13"/>
        <item x="5"/>
        <item x="10"/>
        <item x="8"/>
        <item x="15"/>
        <item x="1"/>
        <item x="17"/>
        <item x="12"/>
        <item x="3"/>
        <item t="default"/>
      </items>
    </pivotField>
    <pivotField showAll="0"/>
    <pivotField dataField="1" numFmtId="164"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a de RENTA PER CAPITA" fld="3" baseField="0" baseItem="0" numFmtId="164"/>
  </dataFields>
  <formats count="13">
    <format dxfId="72">
      <pivotArea field="1" type="button" dataOnly="0" labelOnly="1" outline="0" axis="axisRow" fieldPosition="0"/>
    </format>
    <format dxfId="71">
      <pivotArea dataOnly="0" labelOnly="1" outline="0" axis="axisValues" fieldPosition="0"/>
    </format>
    <format dxfId="67">
      <pivotArea outline="0" collapsedLevelsAreSubtotals="1" fieldPosition="0"/>
    </format>
    <format dxfId="63">
      <pivotArea field="1" type="button" dataOnly="0" labelOnly="1" outline="0" axis="axisRow" fieldPosition="0"/>
    </format>
    <format dxfId="62">
      <pivotArea dataOnly="0" labelOnly="1" outline="0" axis="axisValues" fieldPosition="0"/>
    </format>
    <format dxfId="60">
      <pivotArea field="1" type="button" dataOnly="0" labelOnly="1" outline="0" axis="axisRow" fieldPosition="0"/>
    </format>
    <format dxfId="59">
      <pivotArea dataOnly="0" labelOnly="1" outline="0" axis="axisValues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55">
      <pivotArea grandRow="1" outline="0" collapsedLevelsAreSubtotals="1" fieldPosition="0"/>
    </format>
    <format dxfId="54">
      <pivotArea dataOnly="0" labelOnly="1" grandRow="1" outline="0" fieldPosition="0"/>
    </format>
    <format dxfId="53">
      <pivotArea grandRow="1" outline="0" collapsedLevelsAreSubtotals="1" fieldPosition="0"/>
    </format>
    <format dxfId="52">
      <pivotArea dataOnly="0" labelOnly="1" grandRow="1" outline="0" fieldPosition="0"/>
    </format>
  </formats>
  <chartFormats count="2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99A28D-26D8-4645-8AC2-82246B7903A0}" name="Tabla2" displayName="Tabla2" ref="C6:G43" totalsRowShown="0" headerRowDxfId="79" dataDxfId="78">
  <autoFilter ref="C6:G43" xr:uid="{1F99A28D-26D8-4645-8AC2-82246B7903A0}"/>
  <tableColumns count="5">
    <tableColumn id="1" xr3:uid="{EFB347B1-01B8-7B4F-A437-0B5CE3BD8EFE}" name="NOMBRE" dataDxfId="77"/>
    <tableColumn id="2" xr3:uid="{01BADF4E-8E16-DA43-BCD7-165BC07555B8}" name="EDAD" dataDxfId="76"/>
    <tableColumn id="3" xr3:uid="{9CBA0204-996A-8048-90DD-61B3C5A5F680}" name="CCAA" dataDxfId="75"/>
    <tableColumn id="4" xr3:uid="{8F85EB22-2BB6-B448-B032-F5C7B49D5AEB}" name="RENTA PER CAPITA" dataDxfId="74"/>
    <tableColumn id="6" xr3:uid="{B31A82F3-8BB3-F744-B4AE-049BBA46F8C0}" name="GRUPO SALARIAL" dataDxfId="73">
      <calculatedColumnFormula array="1">_xlfn.IFS(F7&lt;=20000, "A", F7&lt;=40000, "B", F7&lt;=65000, "C")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4EB1-AAD9-F14D-8EF1-A419D070CCBE}">
  <dimension ref="C3:Z127"/>
  <sheetViews>
    <sheetView topLeftCell="A68" zoomScale="60" zoomScaleNormal="60" workbookViewId="0">
      <selection activeCell="AB47" sqref="AB47:AB48"/>
    </sheetView>
  </sheetViews>
  <sheetFormatPr baseColWidth="10" defaultRowHeight="16" x14ac:dyDescent="0.2"/>
  <cols>
    <col min="3" max="3" width="25.6640625" customWidth="1"/>
    <col min="4" max="4" width="18.33203125" customWidth="1"/>
    <col min="5" max="5" width="37.83203125" customWidth="1"/>
    <col min="6" max="6" width="30.5" customWidth="1"/>
    <col min="7" max="7" width="26.5" style="34" customWidth="1"/>
    <col min="10" max="10" width="31.83203125" customWidth="1"/>
    <col min="12" max="12" width="22" customWidth="1"/>
  </cols>
  <sheetData>
    <row r="3" spans="3:26" ht="53" customHeight="1" thickBot="1" x14ac:dyDescent="0.45">
      <c r="C3" s="2" t="s">
        <v>90</v>
      </c>
      <c r="D3" s="2"/>
      <c r="E3" s="2"/>
      <c r="F3" s="2"/>
      <c r="G3" s="3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7" thickTop="1" x14ac:dyDescent="0.2"/>
    <row r="6" spans="3:26" ht="43" customHeight="1" x14ac:dyDescent="0.3">
      <c r="C6" s="3" t="s">
        <v>0</v>
      </c>
      <c r="D6" s="3" t="s">
        <v>1</v>
      </c>
      <c r="E6" s="3" t="s">
        <v>2</v>
      </c>
      <c r="F6" s="3" t="s">
        <v>3</v>
      </c>
      <c r="G6" s="36" t="s">
        <v>67</v>
      </c>
    </row>
    <row r="7" spans="3:26" ht="24" x14ac:dyDescent="0.3">
      <c r="C7" s="1" t="s">
        <v>4</v>
      </c>
      <c r="D7" s="5">
        <v>35</v>
      </c>
      <c r="E7" s="11" t="s">
        <v>56</v>
      </c>
      <c r="F7" s="8">
        <v>50000</v>
      </c>
      <c r="G7" s="35" t="str" cm="1">
        <f t="array" ref="G7">_xlfn.IFS(F7&lt;=20000, "A", F7&lt;=40000, "B", F7&lt;=65000, "C")</f>
        <v>C</v>
      </c>
      <c r="J7" s="25" t="s">
        <v>64</v>
      </c>
      <c r="K7" s="26"/>
      <c r="L7" s="26"/>
    </row>
    <row r="8" spans="3:26" ht="22" x14ac:dyDescent="0.3">
      <c r="C8" s="1" t="s">
        <v>5</v>
      </c>
      <c r="D8" s="5">
        <v>42</v>
      </c>
      <c r="E8" s="4" t="s">
        <v>41</v>
      </c>
      <c r="F8" s="7">
        <v>28500</v>
      </c>
      <c r="G8" s="35" t="str" cm="1">
        <f t="array" ref="G8">_xlfn.IFS(F8&lt;=20000, "A", F8&lt;=40000, "B", F8&lt;=65000, "C")</f>
        <v>B</v>
      </c>
      <c r="J8" s="6" t="s">
        <v>58</v>
      </c>
      <c r="K8" s="27">
        <f>SUM(F7:F43)</f>
        <v>971700</v>
      </c>
      <c r="L8" s="28"/>
    </row>
    <row r="9" spans="3:26" ht="22" x14ac:dyDescent="0.3">
      <c r="C9" s="1" t="s">
        <v>6</v>
      </c>
      <c r="D9" s="5">
        <v>28</v>
      </c>
      <c r="E9" s="4" t="s">
        <v>42</v>
      </c>
      <c r="F9" s="7">
        <v>20200</v>
      </c>
      <c r="G9" s="35" t="str" cm="1">
        <f t="array" ref="G9">_xlfn.IFS(F9&lt;=20000, "A", F9&lt;=40000, "B", F9&lt;=65000, "C")</f>
        <v>B</v>
      </c>
      <c r="J9" s="6" t="s">
        <v>59</v>
      </c>
      <c r="K9" s="27">
        <f>AVERAGE(F7:F43)</f>
        <v>26262.162162162163</v>
      </c>
      <c r="L9" s="28"/>
    </row>
    <row r="10" spans="3:26" ht="22" x14ac:dyDescent="0.3">
      <c r="C10" s="1" t="s">
        <v>7</v>
      </c>
      <c r="D10" s="5">
        <v>45</v>
      </c>
      <c r="E10" s="4" t="s">
        <v>43</v>
      </c>
      <c r="F10" s="7">
        <v>22800</v>
      </c>
      <c r="G10" s="35" t="str" cm="1">
        <f t="array" ref="G10">_xlfn.IFS(F10&lt;=20000, "A", F10&lt;=40000, "B", F10&lt;=65000, "C")</f>
        <v>B</v>
      </c>
      <c r="J10" s="6" t="s">
        <v>60</v>
      </c>
      <c r="K10" s="27">
        <f>MAX(F7:F43)</f>
        <v>64400</v>
      </c>
      <c r="L10" s="28"/>
    </row>
    <row r="11" spans="3:26" ht="22" x14ac:dyDescent="0.3">
      <c r="C11" s="1" t="s">
        <v>8</v>
      </c>
      <c r="D11" s="5">
        <v>31</v>
      </c>
      <c r="E11" s="4" t="s">
        <v>44</v>
      </c>
      <c r="F11" s="7">
        <v>19700</v>
      </c>
      <c r="G11" s="35" t="str" cm="1">
        <f t="array" ref="G11">_xlfn.IFS(F11&lt;=20000, "A", F11&lt;=40000, "B", F11&lt;=65000, "C")</f>
        <v>A</v>
      </c>
      <c r="J11" s="6" t="s">
        <v>61</v>
      </c>
      <c r="K11" s="27">
        <f>MIN(F7:F43)</f>
        <v>18900</v>
      </c>
      <c r="L11" s="28"/>
    </row>
    <row r="12" spans="3:26" ht="22" x14ac:dyDescent="0.3">
      <c r="C12" s="1" t="s">
        <v>9</v>
      </c>
      <c r="D12" s="5">
        <v>38</v>
      </c>
      <c r="E12" s="4" t="s">
        <v>45</v>
      </c>
      <c r="F12" s="7">
        <v>23600</v>
      </c>
      <c r="G12" s="35" t="str" cm="1">
        <f t="array" ref="G12">_xlfn.IFS(F12&lt;=20000, "A", F12&lt;=40000, "B", F12&lt;=65000, "C")</f>
        <v>B</v>
      </c>
    </row>
    <row r="13" spans="3:26" ht="22" x14ac:dyDescent="0.3">
      <c r="C13" s="1" t="s">
        <v>10</v>
      </c>
      <c r="D13" s="5">
        <v>29</v>
      </c>
      <c r="E13" s="4" t="s">
        <v>46</v>
      </c>
      <c r="F13" s="7">
        <v>27300</v>
      </c>
      <c r="G13" s="35" t="str" cm="1">
        <f t="array" ref="G13">_xlfn.IFS(F13&lt;=20000, "A", F13&lt;=40000, "B", F13&lt;=65000, "C")</f>
        <v>B</v>
      </c>
    </row>
    <row r="14" spans="3:26" ht="24" x14ac:dyDescent="0.3">
      <c r="C14" s="1" t="s">
        <v>11</v>
      </c>
      <c r="D14" s="5">
        <v>36</v>
      </c>
      <c r="E14" s="4" t="s">
        <v>47</v>
      </c>
      <c r="F14" s="7">
        <v>21400</v>
      </c>
      <c r="G14" s="35" t="str" cm="1">
        <f t="array" ref="G14">_xlfn.IFS(F14&lt;=20000, "A", F14&lt;=40000, "B", F14&lt;=65000, "C")</f>
        <v>B</v>
      </c>
      <c r="J14" s="25" t="s">
        <v>66</v>
      </c>
      <c r="K14" s="26"/>
      <c r="L14" s="26"/>
    </row>
    <row r="15" spans="3:26" ht="22" x14ac:dyDescent="0.3">
      <c r="C15" s="1" t="s">
        <v>12</v>
      </c>
      <c r="D15" s="5">
        <v>40</v>
      </c>
      <c r="E15" s="4" t="s">
        <v>48</v>
      </c>
      <c r="F15" s="7">
        <v>24100</v>
      </c>
      <c r="G15" s="35" t="str" cm="1">
        <f t="array" ref="G15">_xlfn.IFS(F15&lt;=20000, "A", F15&lt;=40000, "B", F15&lt;=65000, "C")</f>
        <v>B</v>
      </c>
      <c r="J15" s="6" t="s">
        <v>62</v>
      </c>
      <c r="K15" s="23">
        <f>COUNTIF(D7:D43, "&gt;30")</f>
        <v>26</v>
      </c>
      <c r="L15" s="24"/>
    </row>
    <row r="16" spans="3:26" ht="22" x14ac:dyDescent="0.3">
      <c r="C16" s="1" t="s">
        <v>13</v>
      </c>
      <c r="D16" s="5">
        <v>33</v>
      </c>
      <c r="E16" s="4" t="s">
        <v>49</v>
      </c>
      <c r="F16" s="7">
        <v>18900</v>
      </c>
      <c r="G16" s="35" t="str" cm="1">
        <f t="array" ref="G16">_xlfn.IFS(F16&lt;=20000, "A", F16&lt;=40000, "B", F16&lt;=65000, "C")</f>
        <v>A</v>
      </c>
      <c r="J16" s="6" t="s">
        <v>65</v>
      </c>
      <c r="K16" s="23">
        <f>COUNTIF(D7:D43, "&lt;=30")</f>
        <v>11</v>
      </c>
      <c r="L16" s="24"/>
    </row>
    <row r="17" spans="3:12" ht="22" x14ac:dyDescent="0.3">
      <c r="C17" s="1" t="s">
        <v>14</v>
      </c>
      <c r="D17" s="5">
        <v>39</v>
      </c>
      <c r="E17" s="4" t="s">
        <v>50</v>
      </c>
      <c r="F17" s="7">
        <v>22100</v>
      </c>
      <c r="G17" s="35" t="str" cm="1">
        <f t="array" ref="G17">_xlfn.IFS(F17&lt;=20000, "A", F17&lt;=40000, "B", F17&lt;=65000, "C")</f>
        <v>B</v>
      </c>
      <c r="J17" s="6" t="s">
        <v>63</v>
      </c>
      <c r="K17" s="23">
        <f>COUNTIF(D7:D43, "&lt;18")</f>
        <v>1</v>
      </c>
      <c r="L17" s="24"/>
    </row>
    <row r="18" spans="3:12" ht="22" x14ac:dyDescent="0.3">
      <c r="C18" s="1" t="s">
        <v>15</v>
      </c>
      <c r="D18" s="5">
        <v>27</v>
      </c>
      <c r="E18" s="4" t="s">
        <v>51</v>
      </c>
      <c r="F18" s="7">
        <v>26800</v>
      </c>
      <c r="G18" s="35" t="str" cm="1">
        <f t="array" ref="G18">_xlfn.IFS(F18&lt;=20000, "A", F18&lt;=40000, "B", F18&lt;=65000, "C")</f>
        <v>B</v>
      </c>
    </row>
    <row r="19" spans="3:12" ht="22" x14ac:dyDescent="0.3">
      <c r="C19" s="1" t="s">
        <v>16</v>
      </c>
      <c r="D19" s="5">
        <v>44</v>
      </c>
      <c r="E19" s="4" t="s">
        <v>52</v>
      </c>
      <c r="F19" s="7">
        <v>24700</v>
      </c>
      <c r="G19" s="35" t="str" cm="1">
        <f t="array" ref="G19">_xlfn.IFS(F19&lt;=20000, "A", F19&lt;=40000, "B", F19&lt;=65000, "C")</f>
        <v>B</v>
      </c>
    </row>
    <row r="20" spans="3:12" ht="24" x14ac:dyDescent="0.3">
      <c r="C20" s="1" t="s">
        <v>17</v>
      </c>
      <c r="D20" s="5">
        <v>37</v>
      </c>
      <c r="E20" s="4" t="s">
        <v>53</v>
      </c>
      <c r="F20" s="7">
        <v>20600</v>
      </c>
      <c r="G20" s="35" t="str" cm="1">
        <f t="array" ref="G20">_xlfn.IFS(F20&lt;=20000, "A", F20&lt;=40000, "B", F20&lt;=65000, "C")</f>
        <v>B</v>
      </c>
      <c r="J20" s="25" t="s">
        <v>67</v>
      </c>
      <c r="K20" s="26"/>
      <c r="L20" s="26"/>
    </row>
    <row r="21" spans="3:12" ht="22" x14ac:dyDescent="0.3">
      <c r="C21" s="1" t="s">
        <v>18</v>
      </c>
      <c r="D21" s="5">
        <v>30</v>
      </c>
      <c r="E21" s="4" t="s">
        <v>54</v>
      </c>
      <c r="F21" s="7">
        <v>23200</v>
      </c>
      <c r="G21" s="35" t="str" cm="1">
        <f t="array" ref="G21">_xlfn.IFS(F21&lt;=20000, "A", F21&lt;=40000, "B", F21&lt;=65000, "C")</f>
        <v>B</v>
      </c>
      <c r="J21" s="6" t="s">
        <v>89</v>
      </c>
      <c r="K21" s="23">
        <f>COUNTIF(F7:F43, "&gt;=10000") - COUNTIF(F7:F43, "&gt;=20000")</f>
        <v>4</v>
      </c>
      <c r="L21" s="24"/>
    </row>
    <row r="22" spans="3:12" ht="22" x14ac:dyDescent="0.3">
      <c r="C22" s="1" t="s">
        <v>19</v>
      </c>
      <c r="D22" s="5">
        <v>41</v>
      </c>
      <c r="E22" s="4" t="s">
        <v>55</v>
      </c>
      <c r="F22" s="7">
        <v>29400</v>
      </c>
      <c r="G22" s="35" t="str" cm="1">
        <f t="array" ref="G22">_xlfn.IFS(F22&lt;=20000, "A", F22&lt;=40000, "B", F22&lt;=65000, "C")</f>
        <v>B</v>
      </c>
      <c r="J22" s="6" t="s">
        <v>68</v>
      </c>
      <c r="K22" s="23">
        <f>COUNTIF(F7:F43, "&gt;=20000") - COUNTIF(F7:F43, "&gt;=40000")</f>
        <v>30</v>
      </c>
      <c r="L22" s="24"/>
    </row>
    <row r="23" spans="3:12" ht="22" x14ac:dyDescent="0.3">
      <c r="C23" s="1" t="s">
        <v>20</v>
      </c>
      <c r="D23" s="5">
        <v>34</v>
      </c>
      <c r="E23" s="4" t="s">
        <v>56</v>
      </c>
      <c r="F23" s="7">
        <v>50000</v>
      </c>
      <c r="G23" s="35" t="str" cm="1">
        <f t="array" ref="G23">_xlfn.IFS(F23&lt;=20000, "A", F23&lt;=40000, "B", F23&lt;=65000, "C")</f>
        <v>C</v>
      </c>
      <c r="J23" s="6" t="s">
        <v>69</v>
      </c>
      <c r="K23" s="23">
        <f>COUNTIF(F7:F43, "&gt;=40000") - COUNTIF(F7:F43, "&gt;=65000")</f>
        <v>3</v>
      </c>
      <c r="L23" s="24"/>
    </row>
    <row r="24" spans="3:12" ht="22" x14ac:dyDescent="0.3">
      <c r="C24" s="1" t="s">
        <v>21</v>
      </c>
      <c r="D24" s="5">
        <v>43</v>
      </c>
      <c r="E24" s="4" t="s">
        <v>57</v>
      </c>
      <c r="F24" s="7">
        <v>21900</v>
      </c>
      <c r="G24" s="35" t="str" cm="1">
        <f t="array" ref="G24">_xlfn.IFS(F24&lt;=20000, "A", F24&lt;=40000, "B", F24&lt;=65000, "C")</f>
        <v>B</v>
      </c>
    </row>
    <row r="25" spans="3:12" ht="22" x14ac:dyDescent="0.3">
      <c r="C25" s="1" t="s">
        <v>22</v>
      </c>
      <c r="D25" s="5">
        <v>26</v>
      </c>
      <c r="E25" s="4" t="s">
        <v>41</v>
      </c>
      <c r="F25" s="7">
        <v>25500</v>
      </c>
      <c r="G25" s="35" t="str" cm="1">
        <f t="array" ref="G25">_xlfn.IFS(F25&lt;=20000, "A", F25&lt;=40000, "B", F25&lt;=65000, "C")</f>
        <v>B</v>
      </c>
    </row>
    <row r="26" spans="3:12" ht="22" x14ac:dyDescent="0.3">
      <c r="C26" s="1" t="s">
        <v>23</v>
      </c>
      <c r="D26" s="5">
        <v>32</v>
      </c>
      <c r="E26" s="4" t="s">
        <v>42</v>
      </c>
      <c r="F26" s="7">
        <v>19300</v>
      </c>
      <c r="G26" s="35" t="str" cm="1">
        <f t="array" ref="G26">_xlfn.IFS(F26&lt;=20000, "A", F26&lt;=40000, "B", F26&lt;=65000, "C")</f>
        <v>A</v>
      </c>
    </row>
    <row r="27" spans="3:12" ht="22" x14ac:dyDescent="0.3">
      <c r="C27" s="1" t="s">
        <v>24</v>
      </c>
      <c r="D27" s="5">
        <v>38</v>
      </c>
      <c r="E27" s="4" t="s">
        <v>43</v>
      </c>
      <c r="F27" s="7">
        <v>22700</v>
      </c>
      <c r="G27" s="35" t="str" cm="1">
        <f t="array" ref="G27">_xlfn.IFS(F27&lt;=20000, "A", F27&lt;=40000, "B", F27&lt;=65000, "C")</f>
        <v>B</v>
      </c>
    </row>
    <row r="28" spans="3:12" ht="22" x14ac:dyDescent="0.3">
      <c r="C28" s="1" t="s">
        <v>25</v>
      </c>
      <c r="D28" s="5">
        <v>29</v>
      </c>
      <c r="E28" s="4" t="s">
        <v>44</v>
      </c>
      <c r="F28" s="7">
        <v>24600</v>
      </c>
      <c r="G28" s="35" t="str" cm="1">
        <f t="array" ref="G28">_xlfn.IFS(F28&lt;=20000, "A", F28&lt;=40000, "B", F28&lt;=65000, "C")</f>
        <v>B</v>
      </c>
    </row>
    <row r="29" spans="3:12" ht="22" x14ac:dyDescent="0.3">
      <c r="C29" s="1" t="s">
        <v>26</v>
      </c>
      <c r="D29" s="5">
        <v>35</v>
      </c>
      <c r="E29" s="4" t="s">
        <v>46</v>
      </c>
      <c r="F29" s="7">
        <v>27900</v>
      </c>
      <c r="G29" s="35" t="str" cm="1">
        <f t="array" ref="G29">_xlfn.IFS(F29&lt;=20000, "A", F29&lt;=40000, "B", F29&lt;=65000, "C")</f>
        <v>B</v>
      </c>
    </row>
    <row r="30" spans="3:12" ht="22" x14ac:dyDescent="0.3">
      <c r="C30" s="1" t="s">
        <v>27</v>
      </c>
      <c r="D30" s="5">
        <v>36</v>
      </c>
      <c r="E30" s="4" t="s">
        <v>47</v>
      </c>
      <c r="F30" s="7">
        <v>21800</v>
      </c>
      <c r="G30" s="35" t="str" cm="1">
        <f t="array" ref="G30">_xlfn.IFS(F30&lt;=20000, "A", F30&lt;=40000, "B", F30&lt;=65000, "C")</f>
        <v>B</v>
      </c>
    </row>
    <row r="31" spans="3:12" ht="22" x14ac:dyDescent="0.3">
      <c r="C31" s="1" t="s">
        <v>28</v>
      </c>
      <c r="D31" s="5">
        <v>29</v>
      </c>
      <c r="E31" s="4" t="s">
        <v>48</v>
      </c>
      <c r="F31" s="7">
        <v>25300</v>
      </c>
      <c r="G31" s="35" t="str" cm="1">
        <f t="array" ref="G31">_xlfn.IFS(F31&lt;=20000, "A", F31&lt;=40000, "B", F31&lt;=65000, "C")</f>
        <v>B</v>
      </c>
    </row>
    <row r="32" spans="3:12" ht="22" x14ac:dyDescent="0.3">
      <c r="C32" s="1" t="s">
        <v>29</v>
      </c>
      <c r="D32" s="5">
        <v>39</v>
      </c>
      <c r="E32" s="4" t="s">
        <v>49</v>
      </c>
      <c r="F32" s="7">
        <v>20500</v>
      </c>
      <c r="G32" s="35" t="str" cm="1">
        <f t="array" ref="G32">_xlfn.IFS(F32&lt;=20000, "A", F32&lt;=40000, "B", F32&lt;=65000, "C")</f>
        <v>B</v>
      </c>
    </row>
    <row r="33" spans="3:7" ht="22" x14ac:dyDescent="0.3">
      <c r="C33" s="1" t="s">
        <v>30</v>
      </c>
      <c r="D33" s="5">
        <v>17</v>
      </c>
      <c r="E33" s="4" t="s">
        <v>50</v>
      </c>
      <c r="F33" s="7">
        <v>23700</v>
      </c>
      <c r="G33" s="35" t="str" cm="1">
        <f t="array" ref="G33">_xlfn.IFS(F33&lt;=20000, "A", F33&lt;=40000, "B", F33&lt;=65000, "C")</f>
        <v>B</v>
      </c>
    </row>
    <row r="34" spans="3:7" ht="22" x14ac:dyDescent="0.3">
      <c r="C34" s="1" t="s">
        <v>31</v>
      </c>
      <c r="D34" s="5">
        <v>42</v>
      </c>
      <c r="E34" s="4" t="s">
        <v>51</v>
      </c>
      <c r="F34" s="7">
        <v>28300</v>
      </c>
      <c r="G34" s="35" t="str" cm="1">
        <f t="array" ref="G34">_xlfn.IFS(F34&lt;=20000, "A", F34&lt;=40000, "B", F34&lt;=65000, "C")</f>
        <v>B</v>
      </c>
    </row>
    <row r="35" spans="3:7" ht="22" x14ac:dyDescent="0.3">
      <c r="C35" s="1" t="s">
        <v>32</v>
      </c>
      <c r="D35" s="5">
        <v>34</v>
      </c>
      <c r="E35" s="4" t="s">
        <v>52</v>
      </c>
      <c r="F35" s="7">
        <v>64400</v>
      </c>
      <c r="G35" s="35" t="str" cm="1">
        <f t="array" ref="G35">_xlfn.IFS(F35&lt;=20000, "A", F35&lt;=40000, "B", F35&lt;=65000, "C")</f>
        <v>C</v>
      </c>
    </row>
    <row r="36" spans="3:7" ht="22" x14ac:dyDescent="0.3">
      <c r="C36" s="1" t="s">
        <v>33</v>
      </c>
      <c r="D36" s="5">
        <v>40</v>
      </c>
      <c r="E36" s="4" t="s">
        <v>53</v>
      </c>
      <c r="F36" s="7">
        <v>20300</v>
      </c>
      <c r="G36" s="35" t="str" cm="1">
        <f t="array" ref="G36">_xlfn.IFS(F36&lt;=20000, "A", F36&lt;=40000, "B", F36&lt;=65000, "C")</f>
        <v>B</v>
      </c>
    </row>
    <row r="37" spans="3:7" ht="22" x14ac:dyDescent="0.3">
      <c r="C37" s="1" t="s">
        <v>34</v>
      </c>
      <c r="D37" s="5">
        <v>25</v>
      </c>
      <c r="E37" s="4" t="s">
        <v>54</v>
      </c>
      <c r="F37" s="7">
        <v>22800</v>
      </c>
      <c r="G37" s="35" t="str" cm="1">
        <f t="array" ref="G37">_xlfn.IFS(F37&lt;=20000, "A", F37&lt;=40000, "B", F37&lt;=65000, "C")</f>
        <v>B</v>
      </c>
    </row>
    <row r="38" spans="3:7" ht="22" x14ac:dyDescent="0.3">
      <c r="C38" s="1" t="s">
        <v>35</v>
      </c>
      <c r="D38" s="5">
        <v>37</v>
      </c>
      <c r="E38" s="4" t="s">
        <v>55</v>
      </c>
      <c r="F38" s="7">
        <v>29100</v>
      </c>
      <c r="G38" s="35" t="str" cm="1">
        <f t="array" ref="G38">_xlfn.IFS(F38&lt;=20000, "A", F38&lt;=40000, "B", F38&lt;=65000, "C")</f>
        <v>B</v>
      </c>
    </row>
    <row r="39" spans="3:7" ht="22" x14ac:dyDescent="0.3">
      <c r="C39" s="1" t="s">
        <v>36</v>
      </c>
      <c r="D39" s="5">
        <v>44</v>
      </c>
      <c r="E39" s="4" t="s">
        <v>56</v>
      </c>
      <c r="F39" s="7">
        <v>30500</v>
      </c>
      <c r="G39" s="35" t="str" cm="1">
        <f t="array" ref="G39">_xlfn.IFS(F39&lt;=20000, "A", F39&lt;=40000, "B", F39&lt;=65000, "C")</f>
        <v>B</v>
      </c>
    </row>
    <row r="40" spans="3:7" ht="22" x14ac:dyDescent="0.3">
      <c r="C40" s="1" t="s">
        <v>37</v>
      </c>
      <c r="D40" s="5">
        <v>30</v>
      </c>
      <c r="E40" s="4" t="s">
        <v>57</v>
      </c>
      <c r="F40" s="7">
        <v>21700</v>
      </c>
      <c r="G40" s="35" t="str" cm="1">
        <f t="array" ref="G40">_xlfn.IFS(F40&lt;=20000, "A", F40&lt;=40000, "B", F40&lt;=65000, "C")</f>
        <v>B</v>
      </c>
    </row>
    <row r="41" spans="3:7" ht="22" x14ac:dyDescent="0.3">
      <c r="C41" s="1" t="s">
        <v>38</v>
      </c>
      <c r="D41" s="5">
        <v>41</v>
      </c>
      <c r="E41" s="4" t="s">
        <v>41</v>
      </c>
      <c r="F41" s="7">
        <v>25200</v>
      </c>
      <c r="G41" s="35" t="str" cm="1">
        <f t="array" ref="G41">_xlfn.IFS(F41&lt;=20000, "A", F41&lt;=40000, "B", F41&lt;=65000, "C")</f>
        <v>B</v>
      </c>
    </row>
    <row r="42" spans="3:7" ht="22" x14ac:dyDescent="0.3">
      <c r="C42" s="1" t="s">
        <v>39</v>
      </c>
      <c r="D42" s="5">
        <v>28</v>
      </c>
      <c r="E42" s="4" t="s">
        <v>42</v>
      </c>
      <c r="F42" s="7">
        <v>19800</v>
      </c>
      <c r="G42" s="35" t="str" cm="1">
        <f t="array" ref="G42">_xlfn.IFS(F42&lt;=20000, "A", F42&lt;=40000, "B", F42&lt;=65000, "C")</f>
        <v>A</v>
      </c>
    </row>
    <row r="43" spans="3:7" ht="22" x14ac:dyDescent="0.3">
      <c r="C43" s="1" t="s">
        <v>40</v>
      </c>
      <c r="D43" s="5">
        <v>34</v>
      </c>
      <c r="E43" s="4" t="s">
        <v>43</v>
      </c>
      <c r="F43" s="7">
        <v>23100</v>
      </c>
      <c r="G43" s="35" t="str" cm="1">
        <f t="array" ref="G43">_xlfn.IFS(F43&lt;=20000, "A", F43&lt;=40000, "B", F43&lt;=65000, "C")</f>
        <v>B</v>
      </c>
    </row>
    <row r="49" spans="3:5" ht="24" x14ac:dyDescent="0.3">
      <c r="C49" s="12" t="s">
        <v>2</v>
      </c>
      <c r="D49" s="12" t="s">
        <v>1</v>
      </c>
      <c r="E49" s="12" t="s">
        <v>88</v>
      </c>
    </row>
    <row r="50" spans="3:5" ht="24" x14ac:dyDescent="0.3">
      <c r="C50" s="19" t="s">
        <v>42</v>
      </c>
      <c r="D50" s="20">
        <v>28</v>
      </c>
      <c r="E50" s="21">
        <v>40000</v>
      </c>
    </row>
    <row r="51" spans="3:5" ht="24" x14ac:dyDescent="0.3">
      <c r="C51" s="22"/>
      <c r="D51" s="20">
        <v>32</v>
      </c>
      <c r="E51" s="21">
        <v>19300</v>
      </c>
    </row>
    <row r="52" spans="3:5" ht="24" x14ac:dyDescent="0.3">
      <c r="C52" s="29" t="s">
        <v>71</v>
      </c>
      <c r="D52" s="29"/>
      <c r="E52" s="30">
        <v>59300</v>
      </c>
    </row>
    <row r="53" spans="3:5" ht="24" x14ac:dyDescent="0.3">
      <c r="C53" s="19" t="s">
        <v>50</v>
      </c>
      <c r="D53" s="20">
        <v>28</v>
      </c>
      <c r="E53" s="21">
        <v>23700</v>
      </c>
    </row>
    <row r="54" spans="3:5" ht="24" x14ac:dyDescent="0.3">
      <c r="C54" s="22"/>
      <c r="D54" s="20">
        <v>39</v>
      </c>
      <c r="E54" s="21">
        <v>22100</v>
      </c>
    </row>
    <row r="55" spans="3:5" ht="24" x14ac:dyDescent="0.3">
      <c r="C55" s="29" t="s">
        <v>72</v>
      </c>
      <c r="D55" s="29"/>
      <c r="E55" s="30">
        <v>45800</v>
      </c>
    </row>
    <row r="56" spans="3:5" ht="24" x14ac:dyDescent="0.3">
      <c r="C56" s="19" t="s">
        <v>52</v>
      </c>
      <c r="D56" s="20">
        <v>33</v>
      </c>
      <c r="E56" s="21">
        <v>64400</v>
      </c>
    </row>
    <row r="57" spans="3:5" ht="24" x14ac:dyDescent="0.3">
      <c r="C57" s="22"/>
      <c r="D57" s="20">
        <v>44</v>
      </c>
      <c r="E57" s="21">
        <v>24700</v>
      </c>
    </row>
    <row r="58" spans="3:5" ht="24" x14ac:dyDescent="0.3">
      <c r="C58" s="29" t="s">
        <v>73</v>
      </c>
      <c r="D58" s="29"/>
      <c r="E58" s="30">
        <v>89100</v>
      </c>
    </row>
    <row r="59" spans="3:5" ht="24" x14ac:dyDescent="0.3">
      <c r="C59" s="19" t="s">
        <v>48</v>
      </c>
      <c r="D59" s="20">
        <v>29</v>
      </c>
      <c r="E59" s="21">
        <v>25300</v>
      </c>
    </row>
    <row r="60" spans="3:5" ht="24" x14ac:dyDescent="0.3">
      <c r="C60" s="22"/>
      <c r="D60" s="20">
        <v>40</v>
      </c>
      <c r="E60" s="21">
        <v>24100</v>
      </c>
    </row>
    <row r="61" spans="3:5" ht="24" x14ac:dyDescent="0.3">
      <c r="C61" s="29" t="s">
        <v>74</v>
      </c>
      <c r="D61" s="29"/>
      <c r="E61" s="30">
        <v>49400</v>
      </c>
    </row>
    <row r="62" spans="3:5" ht="24" x14ac:dyDescent="0.3">
      <c r="C62" s="19" t="s">
        <v>53</v>
      </c>
      <c r="D62" s="20">
        <v>37</v>
      </c>
      <c r="E62" s="21">
        <v>20600</v>
      </c>
    </row>
    <row r="63" spans="3:5" ht="24" x14ac:dyDescent="0.3">
      <c r="C63" s="22"/>
      <c r="D63" s="20">
        <v>40</v>
      </c>
      <c r="E63" s="21">
        <v>20300</v>
      </c>
    </row>
    <row r="64" spans="3:5" ht="24" x14ac:dyDescent="0.3">
      <c r="C64" s="29" t="s">
        <v>75</v>
      </c>
      <c r="D64" s="29"/>
      <c r="E64" s="30">
        <v>40900</v>
      </c>
    </row>
    <row r="65" spans="3:12" ht="24" x14ac:dyDescent="0.3">
      <c r="C65" s="22" t="s">
        <v>45</v>
      </c>
      <c r="D65" s="20">
        <v>38</v>
      </c>
      <c r="E65" s="21">
        <v>23600</v>
      </c>
    </row>
    <row r="66" spans="3:12" ht="24" x14ac:dyDescent="0.3">
      <c r="C66" s="29" t="s">
        <v>76</v>
      </c>
      <c r="D66" s="29"/>
      <c r="E66" s="30">
        <v>23600</v>
      </c>
    </row>
    <row r="67" spans="3:12" ht="24" x14ac:dyDescent="0.3">
      <c r="C67" s="19" t="s">
        <v>57</v>
      </c>
      <c r="D67" s="20">
        <v>30</v>
      </c>
      <c r="E67" s="21">
        <v>21700</v>
      </c>
    </row>
    <row r="68" spans="3:12" ht="24" x14ac:dyDescent="0.3">
      <c r="C68" s="22"/>
      <c r="D68" s="20">
        <v>43</v>
      </c>
      <c r="E68" s="21">
        <v>21900</v>
      </c>
    </row>
    <row r="69" spans="3:12" ht="24" x14ac:dyDescent="0.3">
      <c r="C69" s="29" t="s">
        <v>77</v>
      </c>
      <c r="D69" s="29"/>
      <c r="E69" s="30">
        <v>43600</v>
      </c>
    </row>
    <row r="70" spans="3:12" ht="24" x14ac:dyDescent="0.3">
      <c r="C70" s="19" t="s">
        <v>41</v>
      </c>
      <c r="D70" s="20">
        <v>26</v>
      </c>
      <c r="E70" s="21">
        <v>25500</v>
      </c>
    </row>
    <row r="71" spans="3:12" ht="24" x14ac:dyDescent="0.3">
      <c r="C71" s="19"/>
      <c r="D71" s="20">
        <v>41</v>
      </c>
      <c r="E71" s="21">
        <v>25200</v>
      </c>
    </row>
    <row r="72" spans="3:12" ht="24" x14ac:dyDescent="0.3">
      <c r="C72" s="22"/>
      <c r="D72" s="20">
        <v>42</v>
      </c>
      <c r="E72" s="21">
        <v>28500</v>
      </c>
    </row>
    <row r="73" spans="3:12" ht="17" customHeight="1" x14ac:dyDescent="0.35">
      <c r="C73" s="31" t="s">
        <v>78</v>
      </c>
      <c r="D73" s="31"/>
      <c r="E73" s="32">
        <v>79200</v>
      </c>
      <c r="J73" s="16"/>
      <c r="K73" s="16"/>
      <c r="L73" s="16"/>
    </row>
    <row r="74" spans="3:12" ht="24" x14ac:dyDescent="0.3">
      <c r="C74" s="19" t="s">
        <v>56</v>
      </c>
      <c r="D74" s="20">
        <v>34</v>
      </c>
      <c r="E74" s="21">
        <v>50000</v>
      </c>
      <c r="J74" s="13"/>
      <c r="K74" s="14"/>
      <c r="L74" s="15"/>
    </row>
    <row r="75" spans="3:12" ht="24" x14ac:dyDescent="0.3">
      <c r="C75" s="19"/>
      <c r="D75" s="20">
        <v>35</v>
      </c>
      <c r="E75" s="21">
        <v>50000</v>
      </c>
      <c r="J75" s="13"/>
      <c r="K75" s="14"/>
      <c r="L75" s="15"/>
    </row>
    <row r="76" spans="3:12" ht="24" x14ac:dyDescent="0.3">
      <c r="C76" s="22"/>
      <c r="D76" s="20">
        <v>44</v>
      </c>
      <c r="E76" s="21">
        <v>30500</v>
      </c>
      <c r="J76" s="13"/>
      <c r="K76" s="13"/>
      <c r="L76" s="15"/>
    </row>
    <row r="77" spans="3:12" ht="24" x14ac:dyDescent="0.3">
      <c r="C77" s="29" t="s">
        <v>79</v>
      </c>
      <c r="D77" s="29"/>
      <c r="E77" s="30">
        <v>130500</v>
      </c>
      <c r="J77" s="13"/>
      <c r="K77" s="14"/>
      <c r="L77" s="15"/>
    </row>
    <row r="78" spans="3:12" ht="24" x14ac:dyDescent="0.3">
      <c r="C78" s="19" t="s">
        <v>43</v>
      </c>
      <c r="D78" s="20">
        <v>34</v>
      </c>
      <c r="E78" s="21">
        <v>23100</v>
      </c>
      <c r="J78" s="13"/>
      <c r="K78" s="14"/>
      <c r="L78" s="15"/>
    </row>
    <row r="79" spans="3:12" ht="24" x14ac:dyDescent="0.3">
      <c r="C79" s="19"/>
      <c r="D79" s="20">
        <v>38</v>
      </c>
      <c r="E79" s="21">
        <v>22700</v>
      </c>
      <c r="J79" s="13"/>
      <c r="K79" s="13"/>
      <c r="L79" s="15"/>
    </row>
    <row r="80" spans="3:12" ht="24" x14ac:dyDescent="0.3">
      <c r="C80" s="22"/>
      <c r="D80" s="20">
        <v>45</v>
      </c>
      <c r="E80" s="21">
        <v>22800</v>
      </c>
      <c r="J80" s="13"/>
      <c r="K80" s="14"/>
      <c r="L80" s="15"/>
    </row>
    <row r="81" spans="3:12" ht="24" x14ac:dyDescent="0.3">
      <c r="C81" s="29" t="s">
        <v>80</v>
      </c>
      <c r="D81" s="29"/>
      <c r="E81" s="30">
        <v>68600</v>
      </c>
      <c r="J81" s="13"/>
      <c r="K81" s="14"/>
      <c r="L81" s="15"/>
    </row>
    <row r="82" spans="3:12" ht="24" x14ac:dyDescent="0.3">
      <c r="C82" s="19" t="s">
        <v>49</v>
      </c>
      <c r="D82" s="20">
        <v>33</v>
      </c>
      <c r="E82" s="21">
        <v>18900</v>
      </c>
      <c r="J82" s="13"/>
      <c r="K82" s="13"/>
      <c r="L82" s="15"/>
    </row>
    <row r="83" spans="3:12" ht="24" x14ac:dyDescent="0.3">
      <c r="C83" s="22"/>
      <c r="D83" s="20">
        <v>39</v>
      </c>
      <c r="E83" s="21">
        <v>20500</v>
      </c>
      <c r="J83" s="13"/>
      <c r="K83" s="14"/>
      <c r="L83" s="15"/>
    </row>
    <row r="84" spans="3:12" ht="24" x14ac:dyDescent="0.3">
      <c r="C84" s="29" t="s">
        <v>81</v>
      </c>
      <c r="D84" s="29"/>
      <c r="E84" s="30">
        <v>39400</v>
      </c>
      <c r="J84" s="13"/>
      <c r="K84" s="14"/>
      <c r="L84" s="15"/>
    </row>
    <row r="85" spans="3:12" ht="24" x14ac:dyDescent="0.3">
      <c r="C85" s="19" t="s">
        <v>44</v>
      </c>
      <c r="D85" s="20">
        <v>29</v>
      </c>
      <c r="E85" s="21">
        <v>24600</v>
      </c>
      <c r="J85" s="13"/>
      <c r="K85" s="13"/>
      <c r="L85" s="15"/>
    </row>
    <row r="86" spans="3:12" ht="24" x14ac:dyDescent="0.3">
      <c r="C86" s="22"/>
      <c r="D86" s="20">
        <v>31</v>
      </c>
      <c r="E86" s="21">
        <v>19700</v>
      </c>
      <c r="J86" s="13"/>
      <c r="K86" s="14"/>
      <c r="L86" s="15"/>
    </row>
    <row r="87" spans="3:12" ht="24" x14ac:dyDescent="0.3">
      <c r="C87" s="29" t="s">
        <v>82</v>
      </c>
      <c r="D87" s="29"/>
      <c r="E87" s="30">
        <v>44300</v>
      </c>
      <c r="J87" s="13"/>
      <c r="K87" s="14"/>
      <c r="L87" s="15"/>
    </row>
    <row r="88" spans="3:12" ht="24" x14ac:dyDescent="0.3">
      <c r="C88" s="19" t="s">
        <v>55</v>
      </c>
      <c r="D88" s="20">
        <v>37</v>
      </c>
      <c r="E88" s="21">
        <v>29100</v>
      </c>
      <c r="J88" s="13"/>
      <c r="K88" s="13"/>
      <c r="L88" s="15"/>
    </row>
    <row r="89" spans="3:12" ht="24" x14ac:dyDescent="0.3">
      <c r="C89" s="22"/>
      <c r="D89" s="20">
        <v>41</v>
      </c>
      <c r="E89" s="21">
        <v>29400</v>
      </c>
      <c r="J89" s="13"/>
      <c r="K89" s="14"/>
      <c r="L89" s="15"/>
    </row>
    <row r="90" spans="3:12" ht="24" x14ac:dyDescent="0.3">
      <c r="C90" s="29" t="s">
        <v>83</v>
      </c>
      <c r="D90" s="29"/>
      <c r="E90" s="30">
        <v>58500</v>
      </c>
      <c r="J90" s="13"/>
      <c r="K90" s="13"/>
      <c r="L90" s="15"/>
    </row>
    <row r="91" spans="3:12" ht="24" x14ac:dyDescent="0.3">
      <c r="C91" s="19" t="s">
        <v>54</v>
      </c>
      <c r="D91" s="20">
        <v>25</v>
      </c>
      <c r="E91" s="21">
        <v>22800</v>
      </c>
      <c r="J91" s="13"/>
      <c r="K91" s="14"/>
      <c r="L91" s="15"/>
    </row>
    <row r="92" spans="3:12" ht="24" x14ac:dyDescent="0.3">
      <c r="C92" s="22"/>
      <c r="D92" s="20">
        <v>30</v>
      </c>
      <c r="E92" s="21">
        <v>23200</v>
      </c>
      <c r="J92" s="13"/>
      <c r="K92" s="14"/>
      <c r="L92" s="15"/>
    </row>
    <row r="93" spans="3:12" ht="24" x14ac:dyDescent="0.3">
      <c r="C93" s="29" t="s">
        <v>84</v>
      </c>
      <c r="D93" s="29"/>
      <c r="E93" s="30">
        <v>46000</v>
      </c>
      <c r="J93" s="13"/>
      <c r="K93" s="13"/>
      <c r="L93" s="15"/>
    </row>
    <row r="94" spans="3:12" ht="24" x14ac:dyDescent="0.3">
      <c r="C94" s="22" t="s">
        <v>47</v>
      </c>
      <c r="D94" s="20">
        <v>36</v>
      </c>
      <c r="E94" s="21">
        <v>43200</v>
      </c>
      <c r="J94" s="13"/>
      <c r="K94" s="14"/>
      <c r="L94" s="15"/>
    </row>
    <row r="95" spans="3:12" ht="24" x14ac:dyDescent="0.3">
      <c r="C95" s="29" t="s">
        <v>85</v>
      </c>
      <c r="D95" s="29"/>
      <c r="E95" s="30">
        <v>43200</v>
      </c>
      <c r="J95" s="13"/>
      <c r="K95" s="14"/>
      <c r="L95" s="15"/>
    </row>
    <row r="96" spans="3:12" ht="24" x14ac:dyDescent="0.3">
      <c r="C96" s="19" t="s">
        <v>51</v>
      </c>
      <c r="D96" s="20">
        <v>27</v>
      </c>
      <c r="E96" s="21">
        <v>26800</v>
      </c>
      <c r="J96" s="13"/>
      <c r="K96" s="14"/>
      <c r="L96" s="15"/>
    </row>
    <row r="97" spans="3:12" ht="24" x14ac:dyDescent="0.3">
      <c r="C97" s="22"/>
      <c r="D97" s="20">
        <v>42</v>
      </c>
      <c r="E97" s="21">
        <v>28300</v>
      </c>
      <c r="J97" s="13"/>
      <c r="K97" s="13"/>
      <c r="L97" s="15"/>
    </row>
    <row r="98" spans="3:12" ht="24" x14ac:dyDescent="0.3">
      <c r="C98" s="29" t="s">
        <v>86</v>
      </c>
      <c r="D98" s="29"/>
      <c r="E98" s="30">
        <v>55100</v>
      </c>
      <c r="J98" s="13"/>
      <c r="K98" s="14"/>
      <c r="L98" s="15"/>
    </row>
    <row r="99" spans="3:12" ht="24" x14ac:dyDescent="0.3">
      <c r="C99" s="19" t="s">
        <v>46</v>
      </c>
      <c r="D99" s="20">
        <v>29</v>
      </c>
      <c r="E99" s="21">
        <v>27300</v>
      </c>
      <c r="J99" s="13"/>
      <c r="K99" s="14"/>
      <c r="L99" s="15"/>
    </row>
    <row r="100" spans="3:12" ht="24" x14ac:dyDescent="0.3">
      <c r="C100" s="22"/>
      <c r="D100" s="20">
        <v>35</v>
      </c>
      <c r="E100" s="21">
        <v>27900</v>
      </c>
      <c r="J100" s="13"/>
      <c r="K100" s="13"/>
      <c r="L100" s="15"/>
    </row>
    <row r="101" spans="3:12" ht="24" x14ac:dyDescent="0.3">
      <c r="C101" s="29" t="s">
        <v>87</v>
      </c>
      <c r="D101" s="29"/>
      <c r="E101" s="30">
        <v>55200</v>
      </c>
      <c r="J101" s="13"/>
      <c r="K101" s="14"/>
      <c r="L101" s="15"/>
    </row>
    <row r="102" spans="3:12" ht="24" x14ac:dyDescent="0.3">
      <c r="C102" s="9" t="s">
        <v>70</v>
      </c>
      <c r="D102" s="9"/>
      <c r="E102" s="10">
        <v>971700</v>
      </c>
      <c r="J102" s="13"/>
      <c r="K102" s="14"/>
      <c r="L102" s="15"/>
    </row>
    <row r="103" spans="3:12" ht="19" x14ac:dyDescent="0.25">
      <c r="J103" s="13"/>
      <c r="K103" s="14"/>
      <c r="L103" s="15"/>
    </row>
    <row r="104" spans="3:12" ht="19" x14ac:dyDescent="0.25">
      <c r="J104" s="13"/>
      <c r="K104" s="13"/>
      <c r="L104" s="15"/>
    </row>
    <row r="105" spans="3:12" ht="19" x14ac:dyDescent="0.25">
      <c r="J105" s="13"/>
      <c r="K105" s="14"/>
      <c r="L105" s="15"/>
    </row>
    <row r="106" spans="3:12" ht="19" x14ac:dyDescent="0.25">
      <c r="J106" s="13"/>
      <c r="K106" s="14"/>
      <c r="L106" s="15"/>
    </row>
    <row r="107" spans="3:12" ht="19" x14ac:dyDescent="0.25">
      <c r="J107" s="13"/>
      <c r="K107" s="13"/>
      <c r="L107" s="15"/>
    </row>
    <row r="108" spans="3:12" ht="19" x14ac:dyDescent="0.25">
      <c r="J108" s="13"/>
      <c r="K108" s="14"/>
      <c r="L108" s="15"/>
    </row>
    <row r="109" spans="3:12" ht="19" x14ac:dyDescent="0.25">
      <c r="J109" s="13"/>
      <c r="K109" s="14"/>
      <c r="L109" s="15"/>
    </row>
    <row r="110" spans="3:12" ht="19" x14ac:dyDescent="0.25">
      <c r="J110" s="13"/>
      <c r="K110" s="13"/>
      <c r="L110" s="15"/>
    </row>
    <row r="111" spans="3:12" ht="19" x14ac:dyDescent="0.25">
      <c r="J111" s="13"/>
      <c r="K111" s="14"/>
      <c r="L111" s="15"/>
    </row>
    <row r="112" spans="3:12" ht="19" x14ac:dyDescent="0.25">
      <c r="J112" s="13"/>
      <c r="K112" s="14"/>
      <c r="L112" s="15"/>
    </row>
    <row r="113" spans="10:12" ht="19" x14ac:dyDescent="0.25">
      <c r="J113" s="13"/>
      <c r="K113" s="13"/>
      <c r="L113" s="15"/>
    </row>
    <row r="114" spans="10:12" ht="19" x14ac:dyDescent="0.25">
      <c r="J114" s="13"/>
      <c r="K114" s="14"/>
      <c r="L114" s="15"/>
    </row>
    <row r="115" spans="10:12" ht="19" x14ac:dyDescent="0.25">
      <c r="J115" s="13"/>
      <c r="K115" s="14"/>
      <c r="L115" s="15"/>
    </row>
    <row r="116" spans="10:12" ht="19" x14ac:dyDescent="0.25">
      <c r="J116" s="13"/>
      <c r="K116" s="13"/>
      <c r="L116" s="15"/>
    </row>
    <row r="117" spans="10:12" ht="19" x14ac:dyDescent="0.25">
      <c r="J117" s="13"/>
      <c r="K117" s="14"/>
      <c r="L117" s="15"/>
    </row>
    <row r="118" spans="10:12" ht="19" x14ac:dyDescent="0.25">
      <c r="J118" s="13"/>
      <c r="K118" s="13"/>
      <c r="L118" s="15"/>
    </row>
    <row r="119" spans="10:12" ht="19" x14ac:dyDescent="0.25">
      <c r="J119" s="13"/>
      <c r="K119" s="14"/>
      <c r="L119" s="15"/>
    </row>
    <row r="120" spans="10:12" ht="19" x14ac:dyDescent="0.25">
      <c r="J120" s="13"/>
      <c r="K120" s="13"/>
      <c r="L120" s="15"/>
    </row>
    <row r="121" spans="10:12" ht="19" x14ac:dyDescent="0.25">
      <c r="J121" s="13"/>
      <c r="K121" s="14"/>
      <c r="L121" s="15"/>
    </row>
    <row r="122" spans="10:12" ht="19" x14ac:dyDescent="0.25">
      <c r="J122" s="13"/>
      <c r="K122" s="14"/>
      <c r="L122" s="15"/>
    </row>
    <row r="123" spans="10:12" ht="19" x14ac:dyDescent="0.25">
      <c r="J123" s="13"/>
      <c r="K123" s="13"/>
      <c r="L123" s="15"/>
    </row>
    <row r="124" spans="10:12" ht="19" x14ac:dyDescent="0.25">
      <c r="J124" s="13"/>
      <c r="K124" s="14"/>
      <c r="L124" s="15"/>
    </row>
    <row r="125" spans="10:12" ht="19" x14ac:dyDescent="0.25">
      <c r="J125" s="13"/>
      <c r="K125" s="14"/>
      <c r="L125" s="15"/>
    </row>
    <row r="126" spans="10:12" ht="19" x14ac:dyDescent="0.25">
      <c r="J126" s="13"/>
      <c r="K126" s="13"/>
      <c r="L126" s="15"/>
    </row>
    <row r="127" spans="10:12" ht="24" x14ac:dyDescent="0.3">
      <c r="J127" s="17"/>
      <c r="K127" s="17"/>
      <c r="L127" s="18"/>
    </row>
  </sheetData>
  <mergeCells count="13">
    <mergeCell ref="K15:L15"/>
    <mergeCell ref="K16:L16"/>
    <mergeCell ref="J7:L7"/>
    <mergeCell ref="K10:L10"/>
    <mergeCell ref="K9:L9"/>
    <mergeCell ref="K11:L11"/>
    <mergeCell ref="J14:L14"/>
    <mergeCell ref="K8:L8"/>
    <mergeCell ref="K17:L17"/>
    <mergeCell ref="J20:L20"/>
    <mergeCell ref="K21:L21"/>
    <mergeCell ref="K22:L22"/>
    <mergeCell ref="K23:L23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32D6-EC33-E44E-99DF-A0CE771766ED}">
  <dimension ref="A3:B26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1" width="14" bestFit="1" customWidth="1"/>
    <col min="2" max="2" width="29" bestFit="1" customWidth="1"/>
    <col min="3" max="3" width="14.83203125" bestFit="1" customWidth="1"/>
  </cols>
  <sheetData>
    <row r="3" spans="1:2" ht="19" x14ac:dyDescent="0.25">
      <c r="A3" s="39" t="s">
        <v>1</v>
      </c>
      <c r="B3" s="39" t="s">
        <v>91</v>
      </c>
    </row>
    <row r="4" spans="1:2" x14ac:dyDescent="0.2">
      <c r="A4" s="37">
        <v>17</v>
      </c>
      <c r="B4" s="38">
        <v>23700</v>
      </c>
    </row>
    <row r="5" spans="1:2" x14ac:dyDescent="0.2">
      <c r="A5" s="37">
        <v>25</v>
      </c>
      <c r="B5" s="38">
        <v>22800</v>
      </c>
    </row>
    <row r="6" spans="1:2" x14ac:dyDescent="0.2">
      <c r="A6" s="37">
        <v>26</v>
      </c>
      <c r="B6" s="38">
        <v>25500</v>
      </c>
    </row>
    <row r="7" spans="1:2" x14ac:dyDescent="0.2">
      <c r="A7" s="37">
        <v>27</v>
      </c>
      <c r="B7" s="38">
        <v>26800</v>
      </c>
    </row>
    <row r="8" spans="1:2" x14ac:dyDescent="0.2">
      <c r="A8" s="37">
        <v>28</v>
      </c>
      <c r="B8" s="38">
        <v>40000</v>
      </c>
    </row>
    <row r="9" spans="1:2" x14ac:dyDescent="0.2">
      <c r="A9" s="37">
        <v>29</v>
      </c>
      <c r="B9" s="38">
        <v>77200</v>
      </c>
    </row>
    <row r="10" spans="1:2" x14ac:dyDescent="0.2">
      <c r="A10" s="37">
        <v>30</v>
      </c>
      <c r="B10" s="38">
        <v>44900</v>
      </c>
    </row>
    <row r="11" spans="1:2" x14ac:dyDescent="0.2">
      <c r="A11" s="37">
        <v>31</v>
      </c>
      <c r="B11" s="38">
        <v>19700</v>
      </c>
    </row>
    <row r="12" spans="1:2" x14ac:dyDescent="0.2">
      <c r="A12" s="37">
        <v>32</v>
      </c>
      <c r="B12" s="38">
        <v>19300</v>
      </c>
    </row>
    <row r="13" spans="1:2" x14ac:dyDescent="0.2">
      <c r="A13" s="37">
        <v>33</v>
      </c>
      <c r="B13" s="38">
        <v>18900</v>
      </c>
    </row>
    <row r="14" spans="1:2" x14ac:dyDescent="0.2">
      <c r="A14" s="37">
        <v>34</v>
      </c>
      <c r="B14" s="38">
        <v>137500</v>
      </c>
    </row>
    <row r="15" spans="1:2" x14ac:dyDescent="0.2">
      <c r="A15" s="37">
        <v>35</v>
      </c>
      <c r="B15" s="38">
        <v>77900</v>
      </c>
    </row>
    <row r="16" spans="1:2" x14ac:dyDescent="0.2">
      <c r="A16" s="37">
        <v>36</v>
      </c>
      <c r="B16" s="38">
        <v>43200</v>
      </c>
    </row>
    <row r="17" spans="1:2" x14ac:dyDescent="0.2">
      <c r="A17" s="37">
        <v>37</v>
      </c>
      <c r="B17" s="38">
        <v>49700</v>
      </c>
    </row>
    <row r="18" spans="1:2" x14ac:dyDescent="0.2">
      <c r="A18" s="37">
        <v>38</v>
      </c>
      <c r="B18" s="38">
        <v>46300</v>
      </c>
    </row>
    <row r="19" spans="1:2" x14ac:dyDescent="0.2">
      <c r="A19" s="37">
        <v>39</v>
      </c>
      <c r="B19" s="38">
        <v>42600</v>
      </c>
    </row>
    <row r="20" spans="1:2" x14ac:dyDescent="0.2">
      <c r="A20" s="37">
        <v>40</v>
      </c>
      <c r="B20" s="38">
        <v>44400</v>
      </c>
    </row>
    <row r="21" spans="1:2" x14ac:dyDescent="0.2">
      <c r="A21" s="37">
        <v>41</v>
      </c>
      <c r="B21" s="38">
        <v>54600</v>
      </c>
    </row>
    <row r="22" spans="1:2" x14ac:dyDescent="0.2">
      <c r="A22" s="37">
        <v>42</v>
      </c>
      <c r="B22" s="38">
        <v>56800</v>
      </c>
    </row>
    <row r="23" spans="1:2" x14ac:dyDescent="0.2">
      <c r="A23" s="37">
        <v>43</v>
      </c>
      <c r="B23" s="38">
        <v>21900</v>
      </c>
    </row>
    <row r="24" spans="1:2" x14ac:dyDescent="0.2">
      <c r="A24" s="37">
        <v>44</v>
      </c>
      <c r="B24" s="38">
        <v>55200</v>
      </c>
    </row>
    <row r="25" spans="1:2" x14ac:dyDescent="0.2">
      <c r="A25" s="37">
        <v>45</v>
      </c>
      <c r="B25" s="38">
        <v>22800</v>
      </c>
    </row>
    <row r="26" spans="1:2" ht="19" x14ac:dyDescent="0.25">
      <c r="A26" s="40" t="s">
        <v>70</v>
      </c>
      <c r="B26" s="41">
        <v>971700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RPC</vt:lpstr>
      <vt:lpstr>SUM_RPC_EDAD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 Generico</dc:creator>
  <cp:lastModifiedBy>Wanna Generico</cp:lastModifiedBy>
  <dcterms:created xsi:type="dcterms:W3CDTF">2024-03-12T10:52:45Z</dcterms:created>
  <dcterms:modified xsi:type="dcterms:W3CDTF">2024-03-15T09:46:43Z</dcterms:modified>
</cp:coreProperties>
</file>