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FORMACION\COURSERA\Data Science Specialization - John Hopkins\Developing data products\FinalExercise\"/>
    </mc:Choice>
  </mc:AlternateContent>
  <xr:revisionPtr revIDLastSave="0" documentId="13_ncr:1_{EAC5E84E-6DBC-4F0D-8BE8-3B18211B4F8C}" xr6:coauthVersionLast="43" xr6:coauthVersionMax="43" xr10:uidLastSave="{00000000-0000-0000-0000-000000000000}"/>
  <bookViews>
    <workbookView xWindow="-110" yWindow="-110" windowWidth="19420" windowHeight="10420" xr2:uid="{5D40C980-CC71-44F1-9D71-F16FA3FE760F}"/>
  </bookViews>
  <sheets>
    <sheet name="Hoja1" sheetId="1" r:id="rId1"/>
    <sheet name="Hoja3" sheetId="3" r:id="rId2"/>
    <sheet name="Hoja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F4" i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L2" i="1"/>
  <c r="K2" i="1"/>
  <c r="J2" i="1"/>
  <c r="I2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<sst xmlns="http://schemas.openxmlformats.org/spreadsheetml/2006/main" count="401" uniqueCount="271">
  <si>
    <t>Greece</t>
  </si>
  <si>
    <t>France</t>
  </si>
  <si>
    <t>Bulgaria</t>
  </si>
  <si>
    <t>Croatia</t>
  </si>
  <si>
    <t>Latvia</t>
  </si>
  <si>
    <t>Poland</t>
  </si>
  <si>
    <t>Czechia</t>
  </si>
  <si>
    <t>Lithuania</t>
  </si>
  <si>
    <t>Cyprus</t>
  </si>
  <si>
    <t>Romania</t>
  </si>
  <si>
    <t>Austria</t>
  </si>
  <si>
    <t>Slovenia</t>
  </si>
  <si>
    <t>Spain</t>
  </si>
  <si>
    <t>Hungary</t>
  </si>
  <si>
    <t>Portugal</t>
  </si>
  <si>
    <t>Slovakia</t>
  </si>
  <si>
    <t>Germany</t>
  </si>
  <si>
    <t>Malta</t>
  </si>
  <si>
    <t>Italy</t>
  </si>
  <si>
    <t>Estonia</t>
  </si>
  <si>
    <t>Finland</t>
  </si>
  <si>
    <t>Netherlands</t>
  </si>
  <si>
    <t>Ireland</t>
  </si>
  <si>
    <t>Denmark</t>
  </si>
  <si>
    <t>Belgium</t>
  </si>
  <si>
    <t>United Kingdom</t>
  </si>
  <si>
    <t>Sweden</t>
  </si>
  <si>
    <t>Contry</t>
  </si>
  <si>
    <t>%smokers</t>
  </si>
  <si>
    <t>Luxembourg</t>
  </si>
  <si>
    <t>Norway</t>
  </si>
  <si>
    <t>Switzerland</t>
  </si>
  <si>
    <t>San Marino</t>
  </si>
  <si>
    <t>Iceland</t>
  </si>
  <si>
    <t>Russia</t>
  </si>
  <si>
    <t>Turkey</t>
  </si>
  <si>
    <t>Belarus</t>
  </si>
  <si>
    <t>Montenegro</t>
  </si>
  <si>
    <t>Azerbaijan</t>
  </si>
  <si>
    <t>Serbia</t>
  </si>
  <si>
    <t>FYR Macedonia</t>
  </si>
  <si>
    <t>Bosnia and Herzegovina</t>
  </si>
  <si>
    <t>Albania</t>
  </si>
  <si>
    <t>Georgia</t>
  </si>
  <si>
    <t>Kosovo</t>
  </si>
  <si>
    <t>Armenia</t>
  </si>
  <si>
    <t>Ukraine</t>
  </si>
  <si>
    <t>Moldova</t>
  </si>
  <si>
    <t>GDP 2017</t>
  </si>
  <si>
    <t>GDP 2018</t>
  </si>
  <si>
    <t>Change</t>
  </si>
  <si>
    <t>PPP/Nom</t>
  </si>
  <si>
    <t>GDP/capita</t>
  </si>
  <si>
    <t>Andorra</t>
  </si>
  <si>
    <t>United Arab Emirates</t>
  </si>
  <si>
    <t>Afghanistan</t>
  </si>
  <si>
    <t>Antigua and Barbuda</t>
  </si>
  <si>
    <t>Anguilla</t>
  </si>
  <si>
    <t>Netherlands Antilles</t>
  </si>
  <si>
    <t>Angola</t>
  </si>
  <si>
    <t>Antarctica</t>
  </si>
  <si>
    <t>Argentina</t>
  </si>
  <si>
    <t>American Samoa</t>
  </si>
  <si>
    <t>Australia</t>
  </si>
  <si>
    <t>Aruba</t>
  </si>
  <si>
    <t>Barbados</t>
  </si>
  <si>
    <t>Bangladesh</t>
  </si>
  <si>
    <t>Burkina Faso</t>
  </si>
  <si>
    <t>Bahrain</t>
  </si>
  <si>
    <t>Burundi</t>
  </si>
  <si>
    <t>Benin</t>
  </si>
  <si>
    <t>Bermuda</t>
  </si>
  <si>
    <t>Brunei</t>
  </si>
  <si>
    <t>Bolivia</t>
  </si>
  <si>
    <t>Brazil</t>
  </si>
  <si>
    <t>Bahamas</t>
  </si>
  <si>
    <t>Bhutan</t>
  </si>
  <si>
    <t>Bouvet Island</t>
  </si>
  <si>
    <t>Botswana</t>
  </si>
  <si>
    <t>Belize</t>
  </si>
  <si>
    <t>Canada</t>
  </si>
  <si>
    <t>Cocos [Keeling] Islands</t>
  </si>
  <si>
    <t>Congo [DRC]</t>
  </si>
  <si>
    <t>Central African Republic</t>
  </si>
  <si>
    <t>Congo [Republic]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</si>
  <si>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</si>
  <si>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</si>
  <si>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</si>
  <si>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</si>
  <si>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</si>
  <si>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</si>
  <si>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</si>
  <si>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</si>
  <si>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</si>
  <si>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</si>
  <si>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Djibouti</t>
  </si>
  <si>
    <t>Dominica</t>
  </si>
  <si>
    <t>Dominican Republic</t>
  </si>
  <si>
    <t>Algeria</t>
  </si>
  <si>
    <t>Ecuador</t>
  </si>
  <si>
    <t>Egypt</t>
  </si>
  <si>
    <t>Western Sahara</t>
  </si>
  <si>
    <t>Eritrea</t>
  </si>
  <si>
    <t>Ethiopia</t>
  </si>
  <si>
    <t>Fiji</t>
  </si>
  <si>
    <t>Falkland Islands [Islas Malvinas]</t>
  </si>
  <si>
    <t>Micronesia</t>
  </si>
  <si>
    <t>Faroe Islands</t>
  </si>
  <si>
    <t>Gabon</t>
  </si>
  <si>
    <t>Grenada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</si>
  <si>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</si>
  <si>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</si>
  <si>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</si>
  <si>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</si>
  <si>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</si>
  <si>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</si>
  <si>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</si>
  <si>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</si>
  <si>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</si>
  <si>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South Georgia and the South Sandwich Islands</t>
  </si>
  <si>
    <t>Guatemala</t>
  </si>
  <si>
    <t>Guam</t>
  </si>
  <si>
    <t>Guinea-Bissau</t>
  </si>
  <si>
    <t>Guyana</t>
  </si>
  <si>
    <t>Gaza Strip</t>
  </si>
  <si>
    <t>Hong Kong</t>
  </si>
  <si>
    <t>Heard Island and McDonald Islands</t>
  </si>
  <si>
    <t>Honduras</t>
  </si>
  <si>
    <t>Haiti</t>
  </si>
  <si>
    <t>Indonesia</t>
  </si>
  <si>
    <t>Israel</t>
  </si>
  <si>
    <t>Isle of Man</t>
  </si>
  <si>
    <t>India</t>
  </si>
  <si>
    <t>British Indian Ocean Territory</t>
  </si>
  <si>
    <t>Iraq</t>
  </si>
  <si>
    <t>Iran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</si>
  <si>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</si>
  <si>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</si>
  <si>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</si>
  <si>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</si>
  <si>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</si>
  <si>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</si>
  <si>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</si>
  <si>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</si>
  <si>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</si>
  <si>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</si>
  <si>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</si>
  <si>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</si>
  <si>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</si>
  <si>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</si>
  <si>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</si>
  <si>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</si>
  <si>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</si>
  <si>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</si>
  <si>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</si>
  <si>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</si>
  <si>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</si>
  <si>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</si>
  <si>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Libya</t>
  </si>
  <si>
    <t>Morocco</t>
  </si>
  <si>
    <t>Monaco</t>
  </si>
  <si>
    <t>Madagascar</t>
  </si>
  <si>
    <t>Marshall Islands</t>
  </si>
  <si>
    <t>Macedonia [FYROM]</t>
  </si>
  <si>
    <t>Mali</t>
  </si>
  <si>
    <t>Myanmar [Burma]</t>
  </si>
  <si>
    <t>Mongolia</t>
  </si>
  <si>
    <t>Macau</t>
  </si>
  <si>
    <t>Northern Mariana Islands</t>
  </si>
  <si>
    <t>Martinique</t>
  </si>
  <si>
    <t>Mauritania</t>
  </si>
  <si>
    <t>Montserrat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</si>
  <si>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</si>
  <si>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</si>
  <si>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</si>
  <si>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</si>
  <si>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</si>
  <si>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</si>
  <si>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</si>
  <si>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</si>
  <si>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</si>
  <si>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</si>
  <si>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</si>
  <si>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</si>
  <si>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</si>
  <si>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</si>
  <si>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</si>
  <si>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</si>
  <si>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</si>
  <si>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</si>
  <si>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</si>
  <si>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</si>
  <si>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</si>
  <si>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</si>
  <si>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</si>
  <si>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Saint Pierre and Miquelon</t>
  </si>
  <si>
    <t>Pitcairn Islands</t>
  </si>
  <si>
    <t>Puerto Rico</t>
  </si>
  <si>
    <t>Palestinian Territories</t>
  </si>
  <si>
    <t>Palau</t>
  </si>
  <si>
    <t>Paraguay</t>
  </si>
  <si>
    <t>Qatar</t>
  </si>
  <si>
    <t>Réunion</t>
  </si>
  <si>
    <t>Rwanda</t>
  </si>
  <si>
    <t>Saudi Arabia</t>
  </si>
  <si>
    <t>Solomon Islands</t>
  </si>
  <si>
    <t>Seychelles</t>
  </si>
  <si>
    <t>Sudan</t>
  </si>
  <si>
    <t>Singapore</t>
  </si>
  <si>
    <t>Saint Helena</t>
  </si>
  <si>
    <t>Svalbard and Jan Mayen</t>
  </si>
  <si>
    <t>Sierra Leone</t>
  </si>
  <si>
    <t>Senegal</t>
  </si>
  <si>
    <t>Somalia</t>
  </si>
  <si>
    <t>Suriname</t>
  </si>
  <si>
    <t>São Tomé and Príncipe</t>
  </si>
  <si>
    <t>El Salvador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</si>
  <si>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</si>
  <si>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</si>
  <si>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</si>
  <si>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</si>
  <si>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</si>
  <si>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</si>
  <si>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</si>
  <si>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</si>
  <si>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</si>
  <si>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</si>
  <si>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</si>
  <si>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</si>
  <si>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</si>
  <si>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Trinidad and Tobago</t>
  </si>
  <si>
    <t>Tuvalu</t>
  </si>
  <si>
    <t>Taiwan</t>
  </si>
  <si>
    <t>Tanzania</t>
  </si>
  <si>
    <t>Uganda</t>
  </si>
  <si>
    <t>U.S. Minor Outlying Islands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</si>
  <si>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</si>
  <si>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</si>
  <si>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</si>
  <si>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</si>
  <si>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</si>
  <si>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</si>
  <si>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</si>
  <si>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</si>
  <si>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</si>
  <si>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</si>
  <si>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</si>
  <si>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</si>
  <si>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</si>
  <si>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</si>
  <si>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</si>
  <si>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</si>
  <si>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</si>
  <si>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Lat</t>
  </si>
  <si>
    <t>Lng</t>
  </si>
  <si>
    <t>latitude</t>
  </si>
  <si>
    <t>longitude</t>
  </si>
  <si>
    <t>name</t>
  </si>
  <si>
    <t>Religion</t>
  </si>
  <si>
    <t>Orthodoxy</t>
  </si>
  <si>
    <t>Country[1]</t>
  </si>
  <si>
    <t>Christian</t>
  </si>
  <si>
    <t>Muslim</t>
  </si>
  <si>
    <t>Irreligion</t>
  </si>
  <si>
    <t>Hindu</t>
  </si>
  <si>
    <t>Buddhist</t>
  </si>
  <si>
    <t>Folk religion</t>
  </si>
  <si>
    <t>Other religion</t>
  </si>
  <si>
    <t>Jewish</t>
  </si>
  <si>
    <t>Jersey &amp;  Guernsey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</si>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</sst>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%smokers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40288713910761E-2"/>
                  <c:y val="-0.39992454068241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Hoja1!$B$2:$B$29</c:f>
              <c:numCache>
                <c:formatCode>General</c:formatCode>
                <c:ptCount val="28"/>
                <c:pt idx="0">
                  <c:v>29112</c:v>
                </c:pt>
                <c:pt idx="1">
                  <c:v>45601</c:v>
                </c:pt>
                <c:pt idx="2">
                  <c:v>23207</c:v>
                </c:pt>
                <c:pt idx="3">
                  <c:v>26216</c:v>
                </c:pt>
                <c:pt idx="4">
                  <c:v>29488</c:v>
                </c:pt>
                <c:pt idx="5">
                  <c:v>31647</c:v>
                </c:pt>
                <c:pt idx="6">
                  <c:v>37423</c:v>
                </c:pt>
                <c:pt idx="7">
                  <c:v>34829</c:v>
                </c:pt>
                <c:pt idx="8">
                  <c:v>39302</c:v>
                </c:pt>
                <c:pt idx="9">
                  <c:v>26176</c:v>
                </c:pt>
                <c:pt idx="10">
                  <c:v>52225</c:v>
                </c:pt>
                <c:pt idx="11">
                  <c:v>36826</c:v>
                </c:pt>
                <c:pt idx="12">
                  <c:v>40371</c:v>
                </c:pt>
                <c:pt idx="13">
                  <c:v>31561</c:v>
                </c:pt>
                <c:pt idx="14">
                  <c:v>32023</c:v>
                </c:pt>
                <c:pt idx="15">
                  <c:v>35099</c:v>
                </c:pt>
                <c:pt idx="16">
                  <c:v>52897</c:v>
                </c:pt>
                <c:pt idx="17">
                  <c:v>44587</c:v>
                </c:pt>
                <c:pt idx="18">
                  <c:v>39472</c:v>
                </c:pt>
                <c:pt idx="19">
                  <c:v>33553</c:v>
                </c:pt>
                <c:pt idx="20">
                  <c:v>109199</c:v>
                </c:pt>
                <c:pt idx="21">
                  <c:v>46559</c:v>
                </c:pt>
                <c:pt idx="22">
                  <c:v>56571</c:v>
                </c:pt>
                <c:pt idx="23">
                  <c:v>77670</c:v>
                </c:pt>
                <c:pt idx="24">
                  <c:v>51841</c:v>
                </c:pt>
                <c:pt idx="25">
                  <c:v>48179</c:v>
                </c:pt>
                <c:pt idx="26">
                  <c:v>45643</c:v>
                </c:pt>
                <c:pt idx="27">
                  <c:v>52719</c:v>
                </c:pt>
              </c:numCache>
            </c:numRef>
          </c:xVal>
          <c:yVal>
            <c:numRef>
              <c:f>Hoja1!$M$2:$M$29</c:f>
              <c:numCache>
                <c:formatCode>0.00</c:formatCode>
                <c:ptCount val="28"/>
                <c:pt idx="0">
                  <c:v>0.37</c:v>
                </c:pt>
                <c:pt idx="1">
                  <c:v>0.36</c:v>
                </c:pt>
                <c:pt idx="2">
                  <c:v>0.36</c:v>
                </c:pt>
                <c:pt idx="3">
                  <c:v>0.35</c:v>
                </c:pt>
                <c:pt idx="4">
                  <c:v>0.32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</c:v>
                </c:pt>
                <c:pt idx="20">
                  <c:v>0.21</c:v>
                </c:pt>
                <c:pt idx="21">
                  <c:v>0.2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0.17</c:v>
                </c:pt>
                <c:pt idx="27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B-4856-A160-D83F205E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727"/>
        <c:axId val="396576799"/>
      </c:scatterChart>
      <c:valAx>
        <c:axId val="1050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576799"/>
        <c:crosses val="autoZero"/>
        <c:crossBetween val="midCat"/>
      </c:valAx>
      <c:valAx>
        <c:axId val="3965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3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%smokers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81233595800523E-2"/>
                  <c:y val="0.31984142607174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Hoja1!$D$2:$D$29</c:f>
              <c:numCache>
                <c:formatCode>General</c:formatCode>
                <c:ptCount val="28"/>
                <c:pt idx="0">
                  <c:v>21.824311999999999</c:v>
                </c:pt>
                <c:pt idx="1">
                  <c:v>2.213749</c:v>
                </c:pt>
                <c:pt idx="2">
                  <c:v>25.48583</c:v>
                </c:pt>
                <c:pt idx="3">
                  <c:v>15.2</c:v>
                </c:pt>
                <c:pt idx="4">
                  <c:v>24.603189</c:v>
                </c:pt>
                <c:pt idx="5">
                  <c:v>19.145136000000001</c:v>
                </c:pt>
                <c:pt idx="6">
                  <c:v>15.472962000000001</c:v>
                </c:pt>
                <c:pt idx="7">
                  <c:v>23.881274999999999</c:v>
                </c:pt>
                <c:pt idx="8">
                  <c:v>33.429859</c:v>
                </c:pt>
                <c:pt idx="9">
                  <c:v>24.966760000000001</c:v>
                </c:pt>
                <c:pt idx="10">
                  <c:v>14.550072</c:v>
                </c:pt>
                <c:pt idx="11">
                  <c:v>14.995463000000001</c:v>
                </c:pt>
                <c:pt idx="12">
                  <c:v>-3.7492200000000002</c:v>
                </c:pt>
                <c:pt idx="13">
                  <c:v>19.503304</c:v>
                </c:pt>
                <c:pt idx="14">
                  <c:v>-8.2244539999999997</c:v>
                </c:pt>
                <c:pt idx="15">
                  <c:v>19.699024000000001</c:v>
                </c:pt>
                <c:pt idx="16">
                  <c:v>10.451525999999999</c:v>
                </c:pt>
                <c:pt idx="17">
                  <c:v>14.375416</c:v>
                </c:pt>
                <c:pt idx="18">
                  <c:v>12.56738</c:v>
                </c:pt>
                <c:pt idx="19">
                  <c:v>25.013607</c:v>
                </c:pt>
                <c:pt idx="20">
                  <c:v>6.1295830000000002</c:v>
                </c:pt>
                <c:pt idx="21">
                  <c:v>25.748151</c:v>
                </c:pt>
                <c:pt idx="22">
                  <c:v>5.2912660000000002</c:v>
                </c:pt>
                <c:pt idx="23">
                  <c:v>-8.2438900000000004</c:v>
                </c:pt>
                <c:pt idx="24">
                  <c:v>9.5017849999999999</c:v>
                </c:pt>
                <c:pt idx="25">
                  <c:v>4.4699359999999997</c:v>
                </c:pt>
                <c:pt idx="26">
                  <c:v>-3.4359730000000002</c:v>
                </c:pt>
                <c:pt idx="27">
                  <c:v>18.643501000000001</c:v>
                </c:pt>
              </c:numCache>
            </c:numRef>
          </c:xVal>
          <c:yVal>
            <c:numRef>
              <c:f>Hoja1!$M$2:$M$29</c:f>
              <c:numCache>
                <c:formatCode>0.00</c:formatCode>
                <c:ptCount val="28"/>
                <c:pt idx="0">
                  <c:v>0.37</c:v>
                </c:pt>
                <c:pt idx="1">
                  <c:v>0.36</c:v>
                </c:pt>
                <c:pt idx="2">
                  <c:v>0.36</c:v>
                </c:pt>
                <c:pt idx="3">
                  <c:v>0.35</c:v>
                </c:pt>
                <c:pt idx="4">
                  <c:v>0.32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</c:v>
                </c:pt>
                <c:pt idx="20">
                  <c:v>0.21</c:v>
                </c:pt>
                <c:pt idx="21">
                  <c:v>0.2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0.17</c:v>
                </c:pt>
                <c:pt idx="27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1-43FC-8F95-E22F6512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94639"/>
        <c:axId val="401616047"/>
      </c:scatterChart>
      <c:valAx>
        <c:axId val="50829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616047"/>
        <c:crosses val="autoZero"/>
        <c:crossBetween val="midCat"/>
      </c:valAx>
      <c:valAx>
        <c:axId val="4016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29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%smokers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Hoja1!$C$2:$C$29</c:f>
              <c:numCache>
                <c:formatCode>General</c:formatCode>
                <c:ptCount val="28"/>
                <c:pt idx="0">
                  <c:v>39.074207999999999</c:v>
                </c:pt>
                <c:pt idx="1">
                  <c:v>46.227637999999999</c:v>
                </c:pt>
                <c:pt idx="2">
                  <c:v>42.733882999999999</c:v>
                </c:pt>
                <c:pt idx="3">
                  <c:v>45.1</c:v>
                </c:pt>
                <c:pt idx="4">
                  <c:v>56.879635</c:v>
                </c:pt>
                <c:pt idx="5">
                  <c:v>51.919438</c:v>
                </c:pt>
                <c:pt idx="6">
                  <c:v>49.817492000000001</c:v>
                </c:pt>
                <c:pt idx="7">
                  <c:v>55.169438</c:v>
                </c:pt>
                <c:pt idx="8">
                  <c:v>35.126412999999999</c:v>
                </c:pt>
                <c:pt idx="9">
                  <c:v>45.943161000000003</c:v>
                </c:pt>
                <c:pt idx="10">
                  <c:v>47.516230999999998</c:v>
                </c:pt>
                <c:pt idx="11">
                  <c:v>46.151240999999999</c:v>
                </c:pt>
                <c:pt idx="12">
                  <c:v>40.463667000000001</c:v>
                </c:pt>
                <c:pt idx="13">
                  <c:v>47.162494000000002</c:v>
                </c:pt>
                <c:pt idx="14">
                  <c:v>39.399872000000002</c:v>
                </c:pt>
                <c:pt idx="15">
                  <c:v>48.669026000000002</c:v>
                </c:pt>
                <c:pt idx="16">
                  <c:v>51.165691000000002</c:v>
                </c:pt>
                <c:pt idx="17">
                  <c:v>35.937496000000003</c:v>
                </c:pt>
                <c:pt idx="18">
                  <c:v>41.871940000000002</c:v>
                </c:pt>
                <c:pt idx="19">
                  <c:v>58.595272000000001</c:v>
                </c:pt>
                <c:pt idx="20">
                  <c:v>49.815272999999998</c:v>
                </c:pt>
                <c:pt idx="21">
                  <c:v>61.924109999999999</c:v>
                </c:pt>
                <c:pt idx="22">
                  <c:v>52.132632999999998</c:v>
                </c:pt>
                <c:pt idx="23">
                  <c:v>53.412909999999997</c:v>
                </c:pt>
                <c:pt idx="24">
                  <c:v>56.263919999999999</c:v>
                </c:pt>
                <c:pt idx="25">
                  <c:v>50.503886999999999</c:v>
                </c:pt>
                <c:pt idx="26">
                  <c:v>55.378050999999999</c:v>
                </c:pt>
                <c:pt idx="27">
                  <c:v>60.128160999999999</c:v>
                </c:pt>
              </c:numCache>
            </c:numRef>
          </c:xVal>
          <c:yVal>
            <c:numRef>
              <c:f>Hoja1!$M$2:$M$29</c:f>
              <c:numCache>
                <c:formatCode>0.00</c:formatCode>
                <c:ptCount val="28"/>
                <c:pt idx="0">
                  <c:v>0.37</c:v>
                </c:pt>
                <c:pt idx="1">
                  <c:v>0.36</c:v>
                </c:pt>
                <c:pt idx="2">
                  <c:v>0.36</c:v>
                </c:pt>
                <c:pt idx="3">
                  <c:v>0.35</c:v>
                </c:pt>
                <c:pt idx="4">
                  <c:v>0.32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</c:v>
                </c:pt>
                <c:pt idx="20">
                  <c:v>0.21</c:v>
                </c:pt>
                <c:pt idx="21">
                  <c:v>0.2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0.17</c:v>
                </c:pt>
                <c:pt idx="27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E-4631-8418-4B100C47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42095"/>
        <c:axId val="2050715855"/>
      </c:scatterChart>
      <c:valAx>
        <c:axId val="50374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0715855"/>
        <c:crosses val="autoZero"/>
        <c:crossBetween val="midCat"/>
      </c:valAx>
      <c:valAx>
        <c:axId val="20507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74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</xdr:row>
      <xdr:rowOff>12700</xdr:rowOff>
    </xdr:from>
    <xdr:to>
      <xdr:col>21</xdr:col>
      <xdr:colOff>9525</xdr:colOff>
      <xdr:row>15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DDD85E-2C33-4757-9C35-283461405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733425</xdr:colOff>
      <xdr:row>32</xdr:row>
      <xdr:rowOff>177800</xdr:rowOff>
    </xdr:from>
    <xdr:to>
      <xdr:col>20</xdr:col>
      <xdr:colOff>733425</xdr:colOff>
      <xdr:row>47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0081B-6530-4E09-9EB6-2BDA304B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758825</xdr:colOff>
      <xdr:row>17</xdr:row>
      <xdr:rowOff>6350</xdr:rowOff>
    </xdr:from>
    <xdr:to>
      <xdr:col>20</xdr:col>
      <xdr:colOff>758825</xdr:colOff>
      <xdr:row>31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F58C03-73DF-49D2-88E5-672858B1F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8258-AC6E-4785-A986-10360B06BD5E}">
  <dimension ref="A1:N51"/>
  <sheetViews>
    <sheetView tabSelected="1" workbookViewId="0">
      <selection activeCell="N2" sqref="N2"/>
    </sheetView>
  </sheetViews>
  <sheetFormatPr baseColWidth="10" defaultRowHeight="14.5" x14ac:dyDescent="0.35"/>
  <sheetData>
    <row r="1" spans="1:14" x14ac:dyDescent="0.35">
      <c r="A1" t="s">
        <v>27</v>
      </c>
      <c r="B1" t="s">
        <v>52</v>
      </c>
      <c r="C1" t="s">
        <v>253</v>
      </c>
      <c r="D1" t="s">
        <v>254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28</v>
      </c>
      <c r="N1" t="s">
        <v>258</v>
      </c>
    </row>
    <row r="2" spans="1:14" x14ac:dyDescent="0.35">
      <c r="A2" t="s">
        <v>0</v>
      </c>
      <c r="B2">
        <v>29112</v>
      </c>
      <c r="C2">
        <v>39.074207999999999</v>
      </c>
      <c r="D2">
        <v>21.824311999999999</v>
      </c>
      <c r="E2" s="2">
        <f>VLOOKUP($A2,Hoja3!$A$2:$I$52,2,FALSE)</f>
        <v>0.88100000000000001</v>
      </c>
      <c r="F2" s="2">
        <f>VLOOKUP($A2,Hoja3!$A$2:$I$52,3,FALSE)</f>
        <v>5.2999999999999999E-2</v>
      </c>
      <c r="G2" s="2">
        <f>VLOOKUP($A2,Hoja3!$A$2:$I$52,4,FALSE)</f>
        <v>6.0999999999999999E-2</v>
      </c>
      <c r="H2" s="2">
        <f>VLOOKUP($A2,Hoja3!$A$2:$I$52,5,FALSE)</f>
        <v>1E-3</v>
      </c>
      <c r="I2" s="2">
        <f>VLOOKUP($A2,Hoja3!$A$2:$I$52,6,FALSE)</f>
        <v>0</v>
      </c>
      <c r="J2" s="2">
        <f>VLOOKUP($A2,Hoja3!$A$2:$I$52,7,FALSE)</f>
        <v>1E-3</v>
      </c>
      <c r="K2" s="2">
        <f>VLOOKUP($A2,Hoja3!$A$2:$I$52,8,FALSE)</f>
        <v>0</v>
      </c>
      <c r="L2" s="2">
        <f>VLOOKUP($A2,Hoja3!$A$2:$I$52,9,FALSE)</f>
        <v>0</v>
      </c>
      <c r="M2" s="2">
        <v>0.37</v>
      </c>
      <c r="N2" t="s">
        <v>259</v>
      </c>
    </row>
    <row r="3" spans="1:14" x14ac:dyDescent="0.35">
      <c r="A3" t="s">
        <v>1</v>
      </c>
      <c r="B3">
        <v>45601</v>
      </c>
      <c r="C3">
        <v>46.227637999999999</v>
      </c>
      <c r="D3">
        <v>2.213749</v>
      </c>
      <c r="E3" s="2">
        <f>VLOOKUP($A3,Hoja3!$A$2:$I$52,2,FALSE)</f>
        <v>0.63</v>
      </c>
      <c r="F3" s="2">
        <f>VLOOKUP($A3,Hoja3!$A$2:$I$52,3,FALSE)</f>
        <v>7.4999999999999997E-2</v>
      </c>
      <c r="G3" s="2">
        <f>VLOOKUP($A3,Hoja3!$A$2:$I$52,4,FALSE)</f>
        <v>0.28000000000000003</v>
      </c>
      <c r="H3" s="2">
        <f>VLOOKUP($A3,Hoja3!$A$2:$I$52,5,FALSE)</f>
        <v>5.0000000000000001E-4</v>
      </c>
      <c r="I3" s="2">
        <f>VLOOKUP($A3,Hoja3!$A$2:$I$52,6,FALSE)</f>
        <v>5.0000000000000001E-3</v>
      </c>
      <c r="J3" s="2">
        <f>VLOOKUP($A3,Hoja3!$A$2:$I$52,7,FALSE)</f>
        <v>3.0000000000000001E-3</v>
      </c>
      <c r="K3" s="2">
        <f>VLOOKUP($A3,Hoja3!$A$2:$I$52,8,FALSE)</f>
        <v>2E-3</v>
      </c>
      <c r="L3" s="2">
        <f>VLOOKUP($A3,Hoja3!$A$2:$I$52,9,FALSE)</f>
        <v>5.0000000000000001E-3</v>
      </c>
      <c r="M3" s="2">
        <v>0.36</v>
      </c>
    </row>
    <row r="4" spans="1:14" x14ac:dyDescent="0.35">
      <c r="A4" t="s">
        <v>2</v>
      </c>
      <c r="B4">
        <v>23207</v>
      </c>
      <c r="C4">
        <v>42.733882999999999</v>
      </c>
      <c r="D4">
        <v>25.48583</v>
      </c>
      <c r="E4" s="2">
        <f>VLOOKUP($A4,Hoja3!$A$2:$I$52,2,FALSE)</f>
        <v>0.82099999999999995</v>
      </c>
      <c r="F4" s="2">
        <f>VLOOKUP($A4,Hoja3!$A$2:$I$52,3,FALSE)</f>
        <v>0.13700000000000001</v>
      </c>
      <c r="G4" s="2">
        <f>VLOOKUP($A4,Hoja3!$A$2:$I$52,4,FALSE)</f>
        <v>4.2000000000000003E-2</v>
      </c>
      <c r="H4" s="2">
        <f>VLOOKUP($A4,Hoja3!$A$2:$I$52,5,FALSE)</f>
        <v>0</v>
      </c>
      <c r="I4" s="2">
        <f>VLOOKUP($A4,Hoja3!$A$2:$I$52,6,FALSE)</f>
        <v>0</v>
      </c>
      <c r="J4" s="2">
        <f>VLOOKUP($A4,Hoja3!$A$2:$I$52,7,FALSE)</f>
        <v>0</v>
      </c>
      <c r="K4" s="2">
        <f>VLOOKUP($A4,Hoja3!$A$2:$I$52,8,FALSE)</f>
        <v>0</v>
      </c>
      <c r="L4" s="2">
        <f>VLOOKUP($A4,Hoja3!$A$2:$I$52,9,FALSE)</f>
        <v>0</v>
      </c>
      <c r="M4" s="2">
        <v>0.36</v>
      </c>
    </row>
    <row r="5" spans="1:14" x14ac:dyDescent="0.35">
      <c r="A5" t="s">
        <v>3</v>
      </c>
      <c r="B5">
        <v>26216</v>
      </c>
      <c r="C5">
        <v>45.1</v>
      </c>
      <c r="D5">
        <v>15.2</v>
      </c>
      <c r="E5" s="2">
        <f>VLOOKUP($A5,Hoja3!$A$2:$I$52,2,FALSE)</f>
        <v>0.93400000000000005</v>
      </c>
      <c r="F5" s="2">
        <f>VLOOKUP($A5,Hoja3!$A$2:$I$52,3,FALSE)</f>
        <v>1.4E-2</v>
      </c>
      <c r="G5" s="2">
        <f>VLOOKUP($A5,Hoja3!$A$2:$I$52,4,FALSE)</f>
        <v>5.0999999999999997E-2</v>
      </c>
      <c r="H5" s="2">
        <f>VLOOKUP($A5,Hoja3!$A$2:$I$52,5,FALSE)</f>
        <v>0</v>
      </c>
      <c r="I5" s="2">
        <f>VLOOKUP($A5,Hoja3!$A$2:$I$52,6,FALSE)</f>
        <v>0</v>
      </c>
      <c r="J5" s="2">
        <f>VLOOKUP($A5,Hoja3!$A$2:$I$52,7,FALSE)</f>
        <v>0</v>
      </c>
      <c r="K5" s="2">
        <f>VLOOKUP($A5,Hoja3!$A$2:$I$52,8,FALSE)</f>
        <v>0</v>
      </c>
      <c r="L5" s="2">
        <f>VLOOKUP($A5,Hoja3!$A$2:$I$52,9,FALSE)</f>
        <v>0</v>
      </c>
      <c r="M5" s="2">
        <v>0.35</v>
      </c>
    </row>
    <row r="6" spans="1:14" x14ac:dyDescent="0.35">
      <c r="A6" t="s">
        <v>4</v>
      </c>
      <c r="B6">
        <v>29488</v>
      </c>
      <c r="C6">
        <v>56.879635</v>
      </c>
      <c r="D6">
        <v>24.603189</v>
      </c>
      <c r="E6" s="2">
        <f>VLOOKUP($A6,Hoja3!$A$2:$I$52,2,FALSE)</f>
        <v>0.55800000000000005</v>
      </c>
      <c r="F6" s="2">
        <f>VLOOKUP($A6,Hoja3!$A$2:$I$52,3,FALSE)</f>
        <v>1E-3</v>
      </c>
      <c r="G6" s="2">
        <f>VLOOKUP($A6,Hoja3!$A$2:$I$52,4,FALSE)</f>
        <v>0.438</v>
      </c>
      <c r="H6" s="2">
        <f>VLOOKUP($A6,Hoja3!$A$2:$I$52,5,FALSE)</f>
        <v>0</v>
      </c>
      <c r="I6" s="2">
        <f>VLOOKUP($A6,Hoja3!$A$2:$I$52,6,FALSE)</f>
        <v>0</v>
      </c>
      <c r="J6" s="2">
        <f>VLOOKUP($A6,Hoja3!$A$2:$I$52,7,FALSE)</f>
        <v>0</v>
      </c>
      <c r="K6" s="2">
        <f>VLOOKUP($A6,Hoja3!$A$2:$I$52,8,FALSE)</f>
        <v>2E-3</v>
      </c>
      <c r="L6" s="2">
        <f>VLOOKUP($A6,Hoja3!$A$2:$I$52,9,FALSE)</f>
        <v>0</v>
      </c>
      <c r="M6" s="2">
        <v>0.32</v>
      </c>
    </row>
    <row r="7" spans="1:14" x14ac:dyDescent="0.35">
      <c r="A7" t="s">
        <v>5</v>
      </c>
      <c r="B7">
        <v>31647</v>
      </c>
      <c r="C7">
        <v>51.919438</v>
      </c>
      <c r="D7">
        <v>19.145136000000001</v>
      </c>
      <c r="E7" s="2">
        <f>VLOOKUP($A7,Hoja3!$A$2:$I$52,2,FALSE)</f>
        <v>0.94299999999999995</v>
      </c>
      <c r="F7" s="2">
        <f>VLOOKUP($A7,Hoja3!$A$2:$I$52,3,FALSE)</f>
        <v>1E-3</v>
      </c>
      <c r="G7" s="2">
        <f>VLOOKUP($A7,Hoja3!$A$2:$I$52,4,FALSE)</f>
        <v>5.6000000000000001E-2</v>
      </c>
      <c r="H7" s="2">
        <f>VLOOKUP($A7,Hoja3!$A$2:$I$52,5,FALSE)</f>
        <v>0</v>
      </c>
      <c r="I7" s="2">
        <f>VLOOKUP($A7,Hoja3!$A$2:$I$52,6,FALSE)</f>
        <v>0</v>
      </c>
      <c r="J7" s="2">
        <f>VLOOKUP($A7,Hoja3!$A$2:$I$52,7,FALSE)</f>
        <v>0</v>
      </c>
      <c r="K7" s="2">
        <f>VLOOKUP($A7,Hoja3!$A$2:$I$52,8,FALSE)</f>
        <v>0</v>
      </c>
      <c r="L7" s="2">
        <f>VLOOKUP($A7,Hoja3!$A$2:$I$52,9,FALSE)</f>
        <v>2.9999999999999997E-4</v>
      </c>
      <c r="M7" s="2">
        <v>0.3</v>
      </c>
    </row>
    <row r="8" spans="1:14" x14ac:dyDescent="0.35">
      <c r="A8" t="s">
        <v>6</v>
      </c>
      <c r="B8">
        <v>37423</v>
      </c>
      <c r="C8">
        <v>49.817492000000001</v>
      </c>
      <c r="D8">
        <v>15.472962000000001</v>
      </c>
      <c r="E8" s="2">
        <f>VLOOKUP($A8,Hoja3!$A$2:$I$52,2,FALSE)</f>
        <v>0.42370000000000002</v>
      </c>
      <c r="F8" s="2">
        <f>VLOOKUP($A8,Hoja3!$A$2:$I$52,3,FALSE)</f>
        <v>1.4E-3</v>
      </c>
      <c r="G8" s="2">
        <f>VLOOKUP($A8,Hoja3!$A$2:$I$52,4,FALSE)</f>
        <v>0.76400000000000001</v>
      </c>
      <c r="H8" s="2">
        <f>VLOOKUP($A8,Hoja3!$A$2:$I$52,5,FALSE)</f>
        <v>0</v>
      </c>
      <c r="I8" s="2">
        <f>VLOOKUP($A8,Hoja3!$A$2:$I$52,6,FALSE)</f>
        <v>0</v>
      </c>
      <c r="J8" s="2">
        <f>VLOOKUP($A8,Hoja3!$A$2:$I$52,7,FALSE)</f>
        <v>0</v>
      </c>
      <c r="K8" s="2">
        <f>VLOOKUP($A8,Hoja3!$A$2:$I$52,8,FALSE)</f>
        <v>0</v>
      </c>
      <c r="L8" s="2">
        <f>VLOOKUP($A8,Hoja3!$A$2:$I$52,9,FALSE)</f>
        <v>0</v>
      </c>
      <c r="M8" s="2">
        <v>0.28999999999999998</v>
      </c>
    </row>
    <row r="9" spans="1:14" x14ac:dyDescent="0.35">
      <c r="A9" t="s">
        <v>7</v>
      </c>
      <c r="B9">
        <v>34829</v>
      </c>
      <c r="C9">
        <v>55.169438</v>
      </c>
      <c r="D9">
        <v>23.881274999999999</v>
      </c>
      <c r="E9" s="2">
        <f>VLOOKUP($A9,Hoja3!$A$2:$I$52,2,FALSE)</f>
        <v>0.89800000000000002</v>
      </c>
      <c r="F9" s="2">
        <f>VLOOKUP($A9,Hoja3!$A$2:$I$52,3,FALSE)</f>
        <v>1E-3</v>
      </c>
      <c r="G9" s="2">
        <f>VLOOKUP($A9,Hoja3!$A$2:$I$52,4,FALSE)</f>
        <v>0.1</v>
      </c>
      <c r="H9" s="2">
        <f>VLOOKUP($A9,Hoja3!$A$2:$I$52,5,FALSE)</f>
        <v>0</v>
      </c>
      <c r="I9" s="2">
        <f>VLOOKUP($A9,Hoja3!$A$2:$I$52,6,FALSE)</f>
        <v>0</v>
      </c>
      <c r="J9" s="2">
        <f>VLOOKUP($A9,Hoja3!$A$2:$I$52,7,FALSE)</f>
        <v>0</v>
      </c>
      <c r="K9" s="2">
        <f>VLOOKUP($A9,Hoja3!$A$2:$I$52,8,FALSE)</f>
        <v>0</v>
      </c>
      <c r="L9" s="2">
        <f>VLOOKUP($A9,Hoja3!$A$2:$I$52,9,FALSE)</f>
        <v>0</v>
      </c>
      <c r="M9" s="2">
        <v>0.28999999999999998</v>
      </c>
    </row>
    <row r="10" spans="1:14" x14ac:dyDescent="0.35">
      <c r="A10" t="s">
        <v>8</v>
      </c>
      <c r="B10">
        <v>39302</v>
      </c>
      <c r="C10">
        <v>35.126412999999999</v>
      </c>
      <c r="D10">
        <v>33.429859</v>
      </c>
      <c r="E10" s="2">
        <f>VLOOKUP($A10,Hoja3!$A$2:$I$52,2,FALSE)</f>
        <v>73.2</v>
      </c>
      <c r="F10" s="2">
        <f>VLOOKUP($A10,Hoja3!$A$2:$I$52,3,FALSE)</f>
        <v>25.3</v>
      </c>
      <c r="G10" s="2">
        <f>VLOOKUP($A10,Hoja3!$A$2:$I$52,4,FALSE)</f>
        <v>1.2</v>
      </c>
      <c r="H10" s="2">
        <f>VLOOKUP($A10,Hoja3!$A$2:$I$52,5,FALSE)</f>
        <v>0</v>
      </c>
      <c r="I10" s="2">
        <f>VLOOKUP($A10,Hoja3!$A$2:$I$52,6,FALSE)</f>
        <v>0.2</v>
      </c>
      <c r="J10" s="2">
        <f>VLOOKUP($A10,Hoja3!$A$2:$I$52,7,FALSE)</f>
        <v>0</v>
      </c>
      <c r="K10" s="2">
        <f>VLOOKUP($A10,Hoja3!$A$2:$I$52,8,FALSE)</f>
        <v>0</v>
      </c>
      <c r="L10" s="2">
        <f>VLOOKUP($A10,Hoja3!$A$2:$I$52,9,FALSE)</f>
        <v>0</v>
      </c>
      <c r="M10" s="2">
        <v>0.28000000000000003</v>
      </c>
    </row>
    <row r="11" spans="1:14" x14ac:dyDescent="0.35">
      <c r="A11" t="s">
        <v>9</v>
      </c>
      <c r="B11">
        <v>26176</v>
      </c>
      <c r="C11">
        <v>45.943161000000003</v>
      </c>
      <c r="D11">
        <v>24.966760000000001</v>
      </c>
      <c r="E11" s="2">
        <f>VLOOKUP($A11,Hoja3!$A$2:$I$52,2,FALSE)</f>
        <v>0.995</v>
      </c>
      <c r="F11" s="2">
        <f>VLOOKUP($A11,Hoja3!$A$2:$I$52,3,FALSE)</f>
        <v>3.0000000000000001E-3</v>
      </c>
      <c r="G11" s="2">
        <f>VLOOKUP($A11,Hoja3!$A$2:$I$52,4,FALSE)</f>
        <v>1E-3</v>
      </c>
      <c r="H11" s="2">
        <f>VLOOKUP($A11,Hoja3!$A$2:$I$52,5,FALSE)</f>
        <v>0</v>
      </c>
      <c r="I11" s="2">
        <f>VLOOKUP($A11,Hoja3!$A$2:$I$52,6,FALSE)</f>
        <v>0</v>
      </c>
      <c r="J11" s="2">
        <f>VLOOKUP($A11,Hoja3!$A$2:$I$52,7,FALSE)</f>
        <v>0</v>
      </c>
      <c r="K11" s="2">
        <f>VLOOKUP($A11,Hoja3!$A$2:$I$52,8,FALSE)</f>
        <v>0</v>
      </c>
      <c r="L11" s="2">
        <f>VLOOKUP($A11,Hoja3!$A$2:$I$52,9,FALSE)</f>
        <v>0</v>
      </c>
      <c r="M11" s="2">
        <v>0.28000000000000003</v>
      </c>
    </row>
    <row r="12" spans="1:14" x14ac:dyDescent="0.35">
      <c r="A12" t="s">
        <v>10</v>
      </c>
      <c r="B12">
        <v>52225</v>
      </c>
      <c r="C12">
        <v>47.516230999999998</v>
      </c>
      <c r="D12">
        <v>14.550072</v>
      </c>
      <c r="E12" s="2">
        <f>VLOOKUP($A12,Hoja3!$A$2:$I$52,2,FALSE)</f>
        <v>0.80400000000000005</v>
      </c>
      <c r="F12" s="2">
        <f>VLOOKUP($A12,Hoja3!$A$2:$I$52,3,FALSE)</f>
        <v>5.3999999999999999E-2</v>
      </c>
      <c r="G12" s="2">
        <f>VLOOKUP($A12,Hoja3!$A$2:$I$52,4,FALSE)</f>
        <v>0.13500000000000001</v>
      </c>
      <c r="H12" s="2">
        <f>VLOOKUP($A12,Hoja3!$A$2:$I$52,5,FALSE)</f>
        <v>0</v>
      </c>
      <c r="I12" s="2">
        <f>VLOOKUP($A12,Hoja3!$A$2:$I$52,6,FALSE)</f>
        <v>2E-3</v>
      </c>
      <c r="J12" s="2">
        <f>VLOOKUP($A12,Hoja3!$A$2:$I$52,7,FALSE)</f>
        <v>0</v>
      </c>
      <c r="K12" s="2">
        <f>VLOOKUP($A12,Hoja3!$A$2:$I$52,8,FALSE)</f>
        <v>1E-3</v>
      </c>
      <c r="L12" s="2">
        <f>VLOOKUP($A12,Hoja3!$A$2:$I$52,9,FALSE)</f>
        <v>2E-3</v>
      </c>
      <c r="M12" s="2">
        <v>0.28000000000000003</v>
      </c>
    </row>
    <row r="13" spans="1:14" x14ac:dyDescent="0.35">
      <c r="A13" t="s">
        <v>11</v>
      </c>
      <c r="B13">
        <v>36826</v>
      </c>
      <c r="C13">
        <v>46.151240999999999</v>
      </c>
      <c r="D13">
        <v>14.995463000000001</v>
      </c>
      <c r="E13" s="2">
        <f>VLOOKUP($A13,Hoja3!$A$2:$I$52,2,FALSE)</f>
        <v>0.78400000000000003</v>
      </c>
      <c r="F13" s="2">
        <f>VLOOKUP($A13,Hoja3!$A$2:$I$52,3,FALSE)</f>
        <v>3.5999999999999997E-2</v>
      </c>
      <c r="G13" s="2">
        <f>VLOOKUP($A13,Hoja3!$A$2:$I$52,4,FALSE)</f>
        <v>0.18</v>
      </c>
      <c r="H13" s="2">
        <f>VLOOKUP($A13,Hoja3!$A$2:$I$52,5,FALSE)</f>
        <v>0</v>
      </c>
      <c r="I13" s="2">
        <f>VLOOKUP($A13,Hoja3!$A$2:$I$52,6,FALSE)</f>
        <v>0</v>
      </c>
      <c r="J13" s="2">
        <f>VLOOKUP($A13,Hoja3!$A$2:$I$52,7,FALSE)</f>
        <v>0</v>
      </c>
      <c r="K13" s="2">
        <f>VLOOKUP($A13,Hoja3!$A$2:$I$52,8,FALSE)</f>
        <v>0</v>
      </c>
      <c r="L13" s="2">
        <f>VLOOKUP($A13,Hoja3!$A$2:$I$52,9,FALSE)</f>
        <v>0</v>
      </c>
      <c r="M13" s="2">
        <v>0.28000000000000003</v>
      </c>
    </row>
    <row r="14" spans="1:14" x14ac:dyDescent="0.35">
      <c r="A14" t="s">
        <v>12</v>
      </c>
      <c r="B14">
        <v>40371</v>
      </c>
      <c r="C14">
        <v>40.463667000000001</v>
      </c>
      <c r="D14">
        <v>-3.7492200000000002</v>
      </c>
      <c r="E14" s="2">
        <f>VLOOKUP($A14,Hoja3!$A$2:$I$52,2,FALSE)</f>
        <v>0.78600000000000003</v>
      </c>
      <c r="F14" s="2">
        <f>VLOOKUP($A14,Hoja3!$A$2:$I$52,3,FALSE)</f>
        <v>2.1000000000000001E-2</v>
      </c>
      <c r="G14" s="2">
        <f>VLOOKUP($A14,Hoja3!$A$2:$I$52,4,FALSE)</f>
        <v>0.19</v>
      </c>
      <c r="H14" s="2">
        <f>VLOOKUP($A14,Hoja3!$A$2:$I$52,5,FALSE)</f>
        <v>4.0000000000000002E-4</v>
      </c>
      <c r="I14" s="2">
        <f>VLOOKUP($A14,Hoja3!$A$2:$I$52,6,FALSE)</f>
        <v>0</v>
      </c>
      <c r="J14" s="2">
        <f>VLOOKUP($A14,Hoja3!$A$2:$I$52,7,FALSE)</f>
        <v>4.0000000000000002E-4</v>
      </c>
      <c r="K14" s="2">
        <f>VLOOKUP($A14,Hoja3!$A$2:$I$52,8,FALSE)</f>
        <v>2.0000000000000001E-4</v>
      </c>
      <c r="L14" s="2">
        <f>VLOOKUP($A14,Hoja3!$A$2:$I$52,9,FALSE)</f>
        <v>1E-3</v>
      </c>
      <c r="M14" s="2">
        <v>0.28000000000000003</v>
      </c>
    </row>
    <row r="15" spans="1:14" x14ac:dyDescent="0.35">
      <c r="A15" t="s">
        <v>13</v>
      </c>
      <c r="B15">
        <v>31561</v>
      </c>
      <c r="C15">
        <v>47.162494000000002</v>
      </c>
      <c r="D15">
        <v>19.503304</v>
      </c>
      <c r="E15" s="2">
        <f>VLOOKUP($A15,Hoja3!$A$2:$I$52,2,FALSE)</f>
        <v>0.81</v>
      </c>
      <c r="F15" s="2">
        <f>VLOOKUP($A15,Hoja3!$A$2:$I$52,3,FALSE)</f>
        <v>7.5000000000000002E-6</v>
      </c>
      <c r="G15" s="2">
        <f>VLOOKUP($A15,Hoja3!$A$2:$I$52,4,FALSE)</f>
        <v>0.186</v>
      </c>
      <c r="H15" s="2">
        <f>VLOOKUP($A15,Hoja3!$A$2:$I$52,5,FALSE)</f>
        <v>0</v>
      </c>
      <c r="I15" s="2">
        <f>VLOOKUP($A15,Hoja3!$A$2:$I$52,6,FALSE)</f>
        <v>0</v>
      </c>
      <c r="J15" s="2">
        <f>VLOOKUP($A15,Hoja3!$A$2:$I$52,7,FALSE)</f>
        <v>0</v>
      </c>
      <c r="K15" s="2">
        <f>VLOOKUP($A15,Hoja3!$A$2:$I$52,8,FALSE)</f>
        <v>0</v>
      </c>
      <c r="L15" s="2">
        <f>VLOOKUP($A15,Hoja3!$A$2:$I$52,9,FALSE)</f>
        <v>1.0000000000000001E-5</v>
      </c>
      <c r="M15" s="2">
        <v>0.27</v>
      </c>
    </row>
    <row r="16" spans="1:14" x14ac:dyDescent="0.35">
      <c r="A16" t="s">
        <v>14</v>
      </c>
      <c r="B16">
        <v>32023</v>
      </c>
      <c r="C16">
        <v>39.399872000000002</v>
      </c>
      <c r="D16">
        <v>-8.2244539999999997</v>
      </c>
      <c r="E16" s="2">
        <f>VLOOKUP($A16,Hoja3!$A$2:$I$52,2,FALSE)</f>
        <v>0.93799999999999994</v>
      </c>
      <c r="F16" s="2">
        <f>VLOOKUP($A16,Hoja3!$A$2:$I$52,3,FALSE)</f>
        <v>6.0000000000000001E-3</v>
      </c>
      <c r="G16" s="2">
        <f>VLOOKUP($A16,Hoja3!$A$2:$I$52,4,FALSE)</f>
        <v>4.3999999999999997E-2</v>
      </c>
      <c r="H16" s="2">
        <f>VLOOKUP($A16,Hoja3!$A$2:$I$52,5,FALSE)</f>
        <v>1E-3</v>
      </c>
      <c r="I16" s="2">
        <f>VLOOKUP($A16,Hoja3!$A$2:$I$52,6,FALSE)</f>
        <v>6.0000000000000001E-3</v>
      </c>
      <c r="J16" s="2">
        <f>VLOOKUP($A16,Hoja3!$A$2:$I$52,7,FALSE)</f>
        <v>5.0000000000000001E-3</v>
      </c>
      <c r="K16" s="2">
        <f>VLOOKUP($A16,Hoja3!$A$2:$I$52,8,FALSE)</f>
        <v>0</v>
      </c>
      <c r="L16" s="2">
        <f>VLOOKUP($A16,Hoja3!$A$2:$I$52,9,FALSE)</f>
        <v>0</v>
      </c>
      <c r="M16" s="2">
        <v>0.26</v>
      </c>
    </row>
    <row r="17" spans="1:13" x14ac:dyDescent="0.35">
      <c r="A17" t="s">
        <v>15</v>
      </c>
      <c r="B17">
        <v>35099</v>
      </c>
      <c r="C17">
        <v>48.669026000000002</v>
      </c>
      <c r="D17">
        <v>19.699024000000001</v>
      </c>
      <c r="E17" s="2">
        <f>VLOOKUP($A17,Hoja3!$A$2:$I$52,2,FALSE)</f>
        <v>0.85299999999999998</v>
      </c>
      <c r="F17" s="2">
        <f>VLOOKUP($A17,Hoja3!$A$2:$I$52,3,FALSE)</f>
        <v>2E-3</v>
      </c>
      <c r="G17" s="2">
        <f>VLOOKUP($A17,Hoja3!$A$2:$I$52,4,FALSE)</f>
        <v>0.14299999999999999</v>
      </c>
      <c r="H17" s="2">
        <f>VLOOKUP($A17,Hoja3!$A$2:$I$52,5,FALSE)</f>
        <v>0</v>
      </c>
      <c r="I17" s="2">
        <f>VLOOKUP($A17,Hoja3!$A$2:$I$52,6,FALSE)</f>
        <v>0</v>
      </c>
      <c r="J17" s="2">
        <f>VLOOKUP($A17,Hoja3!$A$2:$I$52,7,FALSE)</f>
        <v>0</v>
      </c>
      <c r="K17" s="2">
        <f>VLOOKUP($A17,Hoja3!$A$2:$I$52,8,FALSE)</f>
        <v>0</v>
      </c>
      <c r="L17" s="2">
        <f>VLOOKUP($A17,Hoja3!$A$2:$I$52,9,FALSE)</f>
        <v>0</v>
      </c>
      <c r="M17" s="2">
        <v>0.26</v>
      </c>
    </row>
    <row r="18" spans="1:13" x14ac:dyDescent="0.35">
      <c r="A18" t="s">
        <v>16</v>
      </c>
      <c r="B18">
        <v>52897</v>
      </c>
      <c r="C18">
        <v>51.165691000000002</v>
      </c>
      <c r="D18">
        <v>10.451525999999999</v>
      </c>
      <c r="E18" s="2">
        <f>VLOOKUP($A18,Hoja3!$A$2:$I$52,2,FALSE)</f>
        <v>0.68700000000000006</v>
      </c>
      <c r="F18" s="2">
        <f>VLOOKUP($A18,Hoja3!$A$2:$I$52,3,FALSE)</f>
        <v>5.8000000000000003E-2</v>
      </c>
      <c r="G18" s="2">
        <f>VLOOKUP($A18,Hoja3!$A$2:$I$52,4,FALSE)</f>
        <v>0.247</v>
      </c>
      <c r="H18" s="2">
        <f>VLOOKUP($A18,Hoja3!$A$2:$I$52,5,FALSE)</f>
        <v>1E-3</v>
      </c>
      <c r="I18" s="2">
        <f>VLOOKUP($A18,Hoja3!$A$2:$I$52,6,FALSE)</f>
        <v>3.0000000000000001E-3</v>
      </c>
      <c r="J18" s="2">
        <f>VLOOKUP($A18,Hoja3!$A$2:$I$52,7,FALSE)</f>
        <v>5.0000000000000001E-4</v>
      </c>
      <c r="K18" s="2">
        <f>VLOOKUP($A18,Hoja3!$A$2:$I$52,8,FALSE)</f>
        <v>1E-3</v>
      </c>
      <c r="L18" s="2">
        <f>VLOOKUP($A18,Hoja3!$A$2:$I$52,9,FALSE)</f>
        <v>3.0000000000000001E-3</v>
      </c>
      <c r="M18" s="2">
        <v>0.25</v>
      </c>
    </row>
    <row r="19" spans="1:13" x14ac:dyDescent="0.35">
      <c r="A19" t="s">
        <v>17</v>
      </c>
      <c r="B19">
        <v>44587</v>
      </c>
      <c r="C19">
        <v>35.937496000000003</v>
      </c>
      <c r="D19">
        <v>14.375416</v>
      </c>
      <c r="E19" s="2">
        <f>VLOOKUP($A19,Hoja3!$A$2:$I$52,2,FALSE)</f>
        <v>0.97</v>
      </c>
      <c r="F19" s="2">
        <f>VLOOKUP($A19,Hoja3!$A$2:$I$52,3,FALSE)</f>
        <v>2E-3</v>
      </c>
      <c r="G19" s="2">
        <f>VLOOKUP($A19,Hoja3!$A$2:$I$52,4,FALSE)</f>
        <v>2.5000000000000001E-2</v>
      </c>
      <c r="H19" s="2">
        <f>VLOOKUP($A19,Hoja3!$A$2:$I$52,5,FALSE)</f>
        <v>2E-3</v>
      </c>
      <c r="I19" s="2">
        <f>VLOOKUP($A19,Hoja3!$A$2:$I$52,6,FALSE)</f>
        <v>0</v>
      </c>
      <c r="J19" s="2">
        <f>VLOOKUP($A19,Hoja3!$A$2:$I$52,7,FALSE)</f>
        <v>0</v>
      </c>
      <c r="K19" s="2">
        <f>VLOOKUP($A19,Hoja3!$A$2:$I$52,8,FALSE)</f>
        <v>0</v>
      </c>
      <c r="L19" s="2">
        <f>VLOOKUP($A19,Hoja3!$A$2:$I$52,9,FALSE)</f>
        <v>0</v>
      </c>
      <c r="M19" s="2">
        <v>0.24</v>
      </c>
    </row>
    <row r="20" spans="1:13" x14ac:dyDescent="0.35">
      <c r="A20" t="s">
        <v>18</v>
      </c>
      <c r="B20">
        <v>39472</v>
      </c>
      <c r="C20">
        <v>41.871940000000002</v>
      </c>
      <c r="D20">
        <v>12.56738</v>
      </c>
      <c r="E20" s="2">
        <f>VLOOKUP($A20,Hoja3!$A$2:$I$52,2,FALSE)</f>
        <v>0.83299999999999996</v>
      </c>
      <c r="F20" s="2">
        <f>VLOOKUP($A20,Hoja3!$A$2:$I$52,3,FALSE)</f>
        <v>3.6999999999999998E-2</v>
      </c>
      <c r="G20" s="2">
        <f>VLOOKUP($A20,Hoja3!$A$2:$I$52,4,FALSE)</f>
        <v>0.124</v>
      </c>
      <c r="H20" s="2">
        <f>VLOOKUP($A20,Hoja3!$A$2:$I$52,5,FALSE)</f>
        <v>1E-3</v>
      </c>
      <c r="I20" s="2">
        <f>VLOOKUP($A20,Hoja3!$A$2:$I$52,6,FALSE)</f>
        <v>2E-3</v>
      </c>
      <c r="J20" s="2">
        <f>VLOOKUP($A20,Hoja3!$A$2:$I$52,7,FALSE)</f>
        <v>1E-3</v>
      </c>
      <c r="K20" s="2">
        <f>VLOOKUP($A20,Hoja3!$A$2:$I$52,8,FALSE)</f>
        <v>1E-3</v>
      </c>
      <c r="L20" s="2">
        <f>VLOOKUP($A20,Hoja3!$A$2:$I$52,9,FALSE)</f>
        <v>8.0000000000000004E-4</v>
      </c>
      <c r="M20" s="2">
        <v>0.24</v>
      </c>
    </row>
    <row r="21" spans="1:13" x14ac:dyDescent="0.35">
      <c r="A21" t="s">
        <v>19</v>
      </c>
      <c r="B21">
        <v>33553</v>
      </c>
      <c r="C21">
        <v>58.595272000000001</v>
      </c>
      <c r="D21">
        <v>25.013607</v>
      </c>
      <c r="E21" s="2">
        <f>VLOOKUP($A21,Hoja3!$A$2:$I$52,2,FALSE)</f>
        <v>0.39900000000000002</v>
      </c>
      <c r="F21" s="2">
        <f>VLOOKUP($A21,Hoja3!$A$2:$I$52,3,FALSE)</f>
        <v>2E-3</v>
      </c>
      <c r="G21" s="2">
        <f>VLOOKUP($A21,Hoja3!$A$2:$I$52,4,FALSE)</f>
        <v>0.59599999999999997</v>
      </c>
      <c r="H21" s="2">
        <f>VLOOKUP($A21,Hoja3!$A$2:$I$52,5,FALSE)</f>
        <v>0</v>
      </c>
      <c r="I21" s="2">
        <f>VLOOKUP($A21,Hoja3!$A$2:$I$52,6,FALSE)</f>
        <v>0</v>
      </c>
      <c r="J21" s="2">
        <f>VLOOKUP($A21,Hoja3!$A$2:$I$52,7,FALSE)</f>
        <v>0</v>
      </c>
      <c r="K21" s="2">
        <f>VLOOKUP($A21,Hoja3!$A$2:$I$52,8,FALSE)</f>
        <v>0</v>
      </c>
      <c r="L21" s="2">
        <f>VLOOKUP($A21,Hoja3!$A$2:$I$52,9,FALSE)</f>
        <v>1E-3</v>
      </c>
      <c r="M21" s="2">
        <v>0.23</v>
      </c>
    </row>
    <row r="22" spans="1:13" x14ac:dyDescent="0.35">
      <c r="A22" t="s">
        <v>29</v>
      </c>
      <c r="B22">
        <v>109199</v>
      </c>
      <c r="C22">
        <v>49.815272999999998</v>
      </c>
      <c r="D22">
        <v>6.1295830000000002</v>
      </c>
      <c r="E22" s="2">
        <f>VLOOKUP($A22,Hoja3!$A$2:$I$52,2,FALSE)</f>
        <v>0.70399999999999996</v>
      </c>
      <c r="F22" s="2">
        <f>VLOOKUP($A22,Hoja3!$A$2:$I$52,3,FALSE)</f>
        <v>2.3E-2</v>
      </c>
      <c r="G22" s="2">
        <f>VLOOKUP($A22,Hoja3!$A$2:$I$52,4,FALSE)</f>
        <v>0.26800000000000002</v>
      </c>
      <c r="H22" s="2">
        <f>VLOOKUP($A22,Hoja3!$A$2:$I$52,5,FALSE)</f>
        <v>0</v>
      </c>
      <c r="I22" s="2">
        <f>VLOOKUP($A22,Hoja3!$A$2:$I$52,6,FALSE)</f>
        <v>0</v>
      </c>
      <c r="J22" s="2">
        <f>VLOOKUP($A22,Hoja3!$A$2:$I$52,7,FALSE)</f>
        <v>0</v>
      </c>
      <c r="K22" s="2">
        <f>VLOOKUP($A22,Hoja3!$A$2:$I$52,8,FALSE)</f>
        <v>3.0000000000000001E-3</v>
      </c>
      <c r="L22" s="2">
        <f>VLOOKUP($A22,Hoja3!$A$2:$I$52,9,FALSE)</f>
        <v>1E-3</v>
      </c>
      <c r="M22" s="2">
        <v>0.21</v>
      </c>
    </row>
    <row r="23" spans="1:13" x14ac:dyDescent="0.35">
      <c r="A23" t="s">
        <v>20</v>
      </c>
      <c r="B23">
        <v>46559</v>
      </c>
      <c r="C23">
        <v>61.924109999999999</v>
      </c>
      <c r="D23">
        <v>25.748151</v>
      </c>
      <c r="E23" s="2">
        <f>VLOOKUP($A23,Hoja3!$A$2:$I$52,2,FALSE)</f>
        <v>0.81599999999999995</v>
      </c>
      <c r="F23" s="2">
        <f>VLOOKUP($A23,Hoja3!$A$2:$I$52,3,FALSE)</f>
        <v>8.0000000000000002E-3</v>
      </c>
      <c r="G23" s="2">
        <f>VLOOKUP($A23,Hoja3!$A$2:$I$52,4,FALSE)</f>
        <v>0.17599999999999999</v>
      </c>
      <c r="H23" s="2">
        <f>VLOOKUP($A23,Hoja3!$A$2:$I$52,5,FALSE)</f>
        <v>0</v>
      </c>
      <c r="I23" s="2">
        <f>VLOOKUP($A23,Hoja3!$A$2:$I$52,6,FALSE)</f>
        <v>0</v>
      </c>
      <c r="J23" s="2">
        <f>VLOOKUP($A23,Hoja3!$A$2:$I$52,7,FALSE)</f>
        <v>0</v>
      </c>
      <c r="K23" s="2">
        <f>VLOOKUP($A23,Hoja3!$A$2:$I$52,8,FALSE)</f>
        <v>0</v>
      </c>
      <c r="L23" s="2">
        <f>VLOOKUP($A23,Hoja3!$A$2:$I$52,9,FALSE)</f>
        <v>0</v>
      </c>
      <c r="M23" s="2">
        <v>0.2</v>
      </c>
    </row>
    <row r="24" spans="1:13" x14ac:dyDescent="0.35">
      <c r="A24" t="s">
        <v>21</v>
      </c>
      <c r="B24">
        <v>56571</v>
      </c>
      <c r="C24">
        <v>52.132632999999998</v>
      </c>
      <c r="D24">
        <v>5.2912660000000002</v>
      </c>
      <c r="E24" s="2">
        <f>VLOOKUP($A24,Hoja3!$A$2:$I$52,2,FALSE)</f>
        <v>0.39</v>
      </c>
      <c r="F24" s="2">
        <f>VLOOKUP($A24,Hoja3!$A$2:$I$52,3,FALSE)</f>
        <v>5.0999999999999997E-2</v>
      </c>
      <c r="G24" s="2">
        <f>VLOOKUP($A24,Hoja3!$A$2:$I$52,4,FALSE)</f>
        <v>0.51</v>
      </c>
      <c r="H24" s="2">
        <f>VLOOKUP($A24,Hoja3!$A$2:$I$52,5,FALSE)</f>
        <v>5.0000000000000001E-3</v>
      </c>
      <c r="I24" s="2">
        <f>VLOOKUP($A24,Hoja3!$A$2:$I$52,6,FALSE)</f>
        <v>2E-3</v>
      </c>
      <c r="J24" s="2">
        <f>VLOOKUP($A24,Hoja3!$A$2:$I$52,7,FALSE)</f>
        <v>2E-3</v>
      </c>
      <c r="K24" s="2">
        <f>VLOOKUP($A24,Hoja3!$A$2:$I$52,8,FALSE)</f>
        <v>2E-3</v>
      </c>
      <c r="L24" s="2">
        <f>VLOOKUP($A24,Hoja3!$A$2:$I$52,9,FALSE)</f>
        <v>2E-3</v>
      </c>
      <c r="M24" s="2">
        <v>0.19</v>
      </c>
    </row>
    <row r="25" spans="1:13" x14ac:dyDescent="0.35">
      <c r="A25" t="s">
        <v>22</v>
      </c>
      <c r="B25">
        <v>77670</v>
      </c>
      <c r="C25">
        <v>53.412909999999997</v>
      </c>
      <c r="D25">
        <v>-8.2438900000000004</v>
      </c>
      <c r="E25" s="2">
        <f>VLOOKUP($A25,Hoja3!$A$2:$I$52,2,FALSE)</f>
        <v>0.92</v>
      </c>
      <c r="F25" s="2">
        <f>VLOOKUP($A25,Hoja3!$A$2:$I$52,3,FALSE)</f>
        <v>1.0999999999999999E-2</v>
      </c>
      <c r="G25" s="2">
        <f>VLOOKUP($A25,Hoja3!$A$2:$I$52,4,FALSE)</f>
        <v>6.2E-2</v>
      </c>
      <c r="H25" s="2">
        <f>VLOOKUP($A25,Hoja3!$A$2:$I$52,5,FALSE)</f>
        <v>2E-3</v>
      </c>
      <c r="I25" s="2">
        <f>VLOOKUP($A25,Hoja3!$A$2:$I$52,6,FALSE)</f>
        <v>2E-3</v>
      </c>
      <c r="J25" s="2">
        <f>VLOOKUP($A25,Hoja3!$A$2:$I$52,7,FALSE)</f>
        <v>2E-3</v>
      </c>
      <c r="K25" s="2">
        <f>VLOOKUP($A25,Hoja3!$A$2:$I$52,8,FALSE)</f>
        <v>0</v>
      </c>
      <c r="L25" s="2">
        <f>VLOOKUP($A25,Hoja3!$A$2:$I$52,9,FALSE)</f>
        <v>0</v>
      </c>
      <c r="M25" s="2">
        <v>0.19</v>
      </c>
    </row>
    <row r="26" spans="1:13" x14ac:dyDescent="0.35">
      <c r="A26" t="s">
        <v>23</v>
      </c>
      <c r="B26">
        <v>51841</v>
      </c>
      <c r="C26">
        <v>56.263919999999999</v>
      </c>
      <c r="D26">
        <v>9.5017849999999999</v>
      </c>
      <c r="E26" s="2">
        <f>VLOOKUP($A26,Hoja3!$A$2:$I$52,2,FALSE)</f>
        <v>0.83499999999999996</v>
      </c>
      <c r="F26" s="2">
        <f>VLOOKUP($A26,Hoja3!$A$2:$I$52,3,FALSE)</f>
        <v>4.1000000000000002E-2</v>
      </c>
      <c r="G26" s="2">
        <f>VLOOKUP($A26,Hoja3!$A$2:$I$52,4,FALSE)</f>
        <v>0.11799999999999999</v>
      </c>
      <c r="H26" s="2">
        <f>VLOOKUP($A26,Hoja3!$A$2:$I$52,5,FALSE)</f>
        <v>4.0000000000000001E-3</v>
      </c>
      <c r="I26" s="2">
        <f>VLOOKUP($A26,Hoja3!$A$2:$I$52,6,FALSE)</f>
        <v>2E-3</v>
      </c>
      <c r="J26" s="2">
        <f>VLOOKUP($A26,Hoja3!$A$2:$I$52,7,FALSE)</f>
        <v>0</v>
      </c>
      <c r="K26" s="2">
        <f>VLOOKUP($A26,Hoja3!$A$2:$I$52,8,FALSE)</f>
        <v>0</v>
      </c>
      <c r="L26" s="2">
        <f>VLOOKUP($A26,Hoja3!$A$2:$I$52,9,FALSE)</f>
        <v>0</v>
      </c>
      <c r="M26" s="2">
        <v>0.19</v>
      </c>
    </row>
    <row r="27" spans="1:13" x14ac:dyDescent="0.35">
      <c r="A27" t="s">
        <v>24</v>
      </c>
      <c r="B27">
        <v>48179</v>
      </c>
      <c r="C27">
        <v>50.503886999999999</v>
      </c>
      <c r="D27">
        <v>4.4699359999999997</v>
      </c>
      <c r="E27" s="2">
        <f>VLOOKUP($A27,Hoja3!$A$2:$I$52,2,FALSE)</f>
        <v>0.74199999999999999</v>
      </c>
      <c r="F27" s="2">
        <f>VLOOKUP($A27,Hoja3!$A$2:$I$52,3,FALSE)</f>
        <v>5.8999999999999997E-2</v>
      </c>
      <c r="G27" s="2">
        <f>VLOOKUP($A27,Hoja3!$A$2:$I$52,4,FALSE)</f>
        <v>0.28999999999999998</v>
      </c>
      <c r="H27" s="2">
        <f>VLOOKUP($A27,Hoja3!$A$2:$I$52,5,FALSE)</f>
        <v>0</v>
      </c>
      <c r="I27" s="2">
        <f>VLOOKUP($A27,Hoja3!$A$2:$I$52,6,FALSE)</f>
        <v>2E-3</v>
      </c>
      <c r="J27" s="2">
        <f>VLOOKUP($A27,Hoja3!$A$2:$I$52,7,FALSE)</f>
        <v>2E-3</v>
      </c>
      <c r="K27" s="2">
        <f>VLOOKUP($A27,Hoja3!$A$2:$I$52,8,FALSE)</f>
        <v>8.9999999999999998E-4</v>
      </c>
      <c r="L27" s="2">
        <f>VLOOKUP($A27,Hoja3!$A$2:$I$52,9,FALSE)</f>
        <v>3.0000000000000001E-3</v>
      </c>
      <c r="M27" s="2">
        <v>0.19</v>
      </c>
    </row>
    <row r="28" spans="1:13" x14ac:dyDescent="0.35">
      <c r="A28" t="s">
        <v>25</v>
      </c>
      <c r="B28">
        <v>45643</v>
      </c>
      <c r="C28">
        <v>55.378050999999999</v>
      </c>
      <c r="D28">
        <v>-3.4359730000000002</v>
      </c>
      <c r="E28" s="2">
        <f>VLOOKUP($A28,Hoja3!$A$2:$I$52,2,FALSE)</f>
        <v>0.71099999999999997</v>
      </c>
      <c r="F28" s="2">
        <f>VLOOKUP($A28,Hoja3!$A$2:$I$52,3,FALSE)</f>
        <v>4.3999999999999997E-2</v>
      </c>
      <c r="G28" s="2">
        <f>VLOOKUP($A28,Hoja3!$A$2:$I$52,4,FALSE)</f>
        <v>0.21299999999999999</v>
      </c>
      <c r="H28" s="2">
        <f>VLOOKUP($A28,Hoja3!$A$2:$I$52,5,FALSE)</f>
        <v>1.2999999999999999E-2</v>
      </c>
      <c r="I28" s="2">
        <f>VLOOKUP($A28,Hoja3!$A$2:$I$52,6,FALSE)</f>
        <v>4.0000000000000001E-3</v>
      </c>
      <c r="J28" s="2">
        <f>VLOOKUP($A28,Hoja3!$A$2:$I$52,7,FALSE)</f>
        <v>3.0000000000000001E-3</v>
      </c>
      <c r="K28" s="2">
        <f>VLOOKUP($A28,Hoja3!$A$2:$I$52,8,FALSE)</f>
        <v>8.0000000000000002E-3</v>
      </c>
      <c r="L28" s="2">
        <f>VLOOKUP($A28,Hoja3!$A$2:$I$52,9,FALSE)</f>
        <v>5.0000000000000001E-3</v>
      </c>
      <c r="M28" s="2">
        <v>0.17</v>
      </c>
    </row>
    <row r="29" spans="1:13" x14ac:dyDescent="0.35">
      <c r="A29" t="s">
        <v>26</v>
      </c>
      <c r="B29">
        <v>52719</v>
      </c>
      <c r="C29">
        <v>60.128160999999999</v>
      </c>
      <c r="D29">
        <v>18.643501000000001</v>
      </c>
      <c r="E29" s="2">
        <f>VLOOKUP($A29,Hoja3!$A$2:$I$52,2,FALSE)</f>
        <v>0.76200000000000001</v>
      </c>
      <c r="F29" s="2">
        <f>VLOOKUP($A29,Hoja3!$A$2:$I$52,3,FALSE)</f>
        <v>4.5999999999999999E-2</v>
      </c>
      <c r="G29" s="2">
        <f>VLOOKUP($A29,Hoja3!$A$2:$I$52,4,FALSE)</f>
        <v>0.27</v>
      </c>
      <c r="H29" s="2">
        <f>VLOOKUP($A29,Hoja3!$A$2:$I$52,5,FALSE)</f>
        <v>2E-3</v>
      </c>
      <c r="I29" s="2">
        <f>VLOOKUP($A29,Hoja3!$A$2:$I$52,6,FALSE)</f>
        <v>4.0000000000000001E-3</v>
      </c>
      <c r="J29" s="2">
        <f>VLOOKUP($A29,Hoja3!$A$2:$I$52,7,FALSE)</f>
        <v>2E-3</v>
      </c>
      <c r="K29" s="2">
        <f>VLOOKUP($A29,Hoja3!$A$2:$I$52,8,FALSE)</f>
        <v>2E-3</v>
      </c>
      <c r="L29" s="2">
        <f>VLOOKUP($A29,Hoja3!$A$2:$I$52,9,FALSE)</f>
        <v>1E-3</v>
      </c>
      <c r="M29" s="2">
        <v>7.0000000000000007E-2</v>
      </c>
    </row>
    <row r="30" spans="1:13" x14ac:dyDescent="0.35">
      <c r="E30" s="2"/>
      <c r="F30" s="2"/>
      <c r="G30" s="2"/>
      <c r="H30" s="2"/>
      <c r="I30" s="2"/>
      <c r="J30" s="2"/>
      <c r="K30" s="2"/>
      <c r="L30" s="2"/>
    </row>
    <row r="31" spans="1:13" x14ac:dyDescent="0.35">
      <c r="E31" s="2"/>
      <c r="F31" s="2"/>
      <c r="G31" s="2"/>
      <c r="H31" s="2"/>
      <c r="I31" s="2"/>
      <c r="J31" s="2"/>
      <c r="K31" s="2"/>
      <c r="L31" s="2"/>
    </row>
    <row r="32" spans="1:13" x14ac:dyDescent="0.35">
      <c r="E32" s="2"/>
      <c r="F32" s="2"/>
      <c r="G32" s="2"/>
      <c r="H32" s="2"/>
      <c r="I32" s="2"/>
      <c r="J32" s="2"/>
      <c r="K32" s="2"/>
      <c r="L32" s="2"/>
    </row>
    <row r="33" spans="5:12" x14ac:dyDescent="0.35">
      <c r="E33" s="2"/>
      <c r="F33" s="2"/>
      <c r="G33" s="2"/>
      <c r="H33" s="2"/>
      <c r="I33" s="2"/>
      <c r="J33" s="2"/>
      <c r="K33" s="2"/>
      <c r="L33" s="2"/>
    </row>
    <row r="34" spans="5:12" x14ac:dyDescent="0.35">
      <c r="E34" s="2"/>
      <c r="F34" s="2"/>
      <c r="G34" s="2"/>
      <c r="H34" s="2"/>
      <c r="I34" s="2"/>
      <c r="J34" s="2"/>
      <c r="K34" s="2"/>
      <c r="L34" s="2"/>
    </row>
    <row r="35" spans="5:12" x14ac:dyDescent="0.35">
      <c r="E35" s="2"/>
      <c r="F35" s="2"/>
      <c r="G35" s="2"/>
      <c r="H35" s="2"/>
      <c r="I35" s="2"/>
      <c r="J35" s="2"/>
      <c r="K35" s="2"/>
      <c r="L35" s="2"/>
    </row>
    <row r="36" spans="5:12" x14ac:dyDescent="0.35">
      <c r="E36" s="2"/>
      <c r="F36" s="2"/>
      <c r="G36" s="2"/>
      <c r="H36" s="2"/>
      <c r="I36" s="2"/>
      <c r="J36" s="2"/>
      <c r="K36" s="2"/>
      <c r="L36" s="2"/>
    </row>
    <row r="37" spans="5:12" x14ac:dyDescent="0.35">
      <c r="E37" s="2"/>
      <c r="F37" s="2"/>
      <c r="G37" s="2"/>
      <c r="H37" s="2"/>
      <c r="I37" s="2"/>
      <c r="J37" s="2"/>
      <c r="K37" s="2"/>
      <c r="L37" s="2"/>
    </row>
    <row r="38" spans="5:12" x14ac:dyDescent="0.35">
      <c r="E38" s="2"/>
      <c r="F38" s="2"/>
      <c r="G38" s="2"/>
      <c r="H38" s="2"/>
      <c r="I38" s="2"/>
      <c r="J38" s="2"/>
      <c r="K38" s="2"/>
      <c r="L38" s="2"/>
    </row>
    <row r="39" spans="5:12" x14ac:dyDescent="0.35">
      <c r="E39" s="2"/>
      <c r="F39" s="2"/>
      <c r="G39" s="2"/>
      <c r="H39" s="2"/>
      <c r="I39" s="2"/>
      <c r="J39" s="2"/>
      <c r="K39" s="2"/>
      <c r="L39" s="2"/>
    </row>
    <row r="40" spans="5:12" x14ac:dyDescent="0.35">
      <c r="E40" s="2"/>
      <c r="F40" s="2"/>
      <c r="G40" s="2"/>
      <c r="H40" s="2"/>
      <c r="I40" s="2"/>
      <c r="J40" s="2"/>
      <c r="K40" s="2"/>
      <c r="L40" s="2"/>
    </row>
    <row r="41" spans="5:12" x14ac:dyDescent="0.35">
      <c r="E41" s="2"/>
      <c r="F41" s="2"/>
      <c r="G41" s="2"/>
      <c r="H41" s="2"/>
      <c r="I41" s="2"/>
      <c r="J41" s="2"/>
      <c r="K41" s="2"/>
      <c r="L41" s="2"/>
    </row>
    <row r="42" spans="5:12" x14ac:dyDescent="0.35">
      <c r="E42" s="2"/>
      <c r="F42" s="2"/>
      <c r="G42" s="2"/>
      <c r="H42" s="2"/>
      <c r="I42" s="2"/>
      <c r="J42" s="2"/>
      <c r="K42" s="2"/>
      <c r="L42" s="2"/>
    </row>
    <row r="43" spans="5:12" x14ac:dyDescent="0.35">
      <c r="E43" s="2"/>
      <c r="F43" s="2"/>
      <c r="G43" s="2"/>
      <c r="H43" s="2"/>
      <c r="I43" s="2"/>
      <c r="J43" s="2"/>
      <c r="K43" s="2"/>
      <c r="L43" s="2"/>
    </row>
    <row r="44" spans="5:12" x14ac:dyDescent="0.35">
      <c r="E44" s="2"/>
      <c r="F44" s="2"/>
      <c r="G44" s="2"/>
      <c r="H44" s="2"/>
      <c r="I44" s="2"/>
      <c r="J44" s="2"/>
      <c r="K44" s="2"/>
      <c r="L44" s="2"/>
    </row>
    <row r="45" spans="5:12" x14ac:dyDescent="0.35">
      <c r="E45" s="2"/>
      <c r="F45" s="2"/>
      <c r="G45" s="2"/>
      <c r="H45" s="2"/>
      <c r="I45" s="2"/>
      <c r="J45" s="2"/>
      <c r="K45" s="2"/>
      <c r="L45" s="2"/>
    </row>
    <row r="46" spans="5:12" x14ac:dyDescent="0.35">
      <c r="E46" s="2"/>
      <c r="F46" s="2"/>
      <c r="G46" s="2"/>
      <c r="H46" s="2"/>
      <c r="I46" s="2"/>
      <c r="J46" s="2"/>
      <c r="K46" s="2"/>
      <c r="L46" s="2"/>
    </row>
    <row r="47" spans="5:12" x14ac:dyDescent="0.35">
      <c r="E47" s="2"/>
      <c r="F47" s="2"/>
      <c r="G47" s="2"/>
      <c r="H47" s="2"/>
      <c r="I47" s="2"/>
      <c r="J47" s="2"/>
      <c r="K47" s="2"/>
      <c r="L47" s="2"/>
    </row>
    <row r="48" spans="5:12" x14ac:dyDescent="0.35">
      <c r="E48" s="2"/>
      <c r="F48" s="2"/>
      <c r="G48" s="2"/>
      <c r="H48" s="2"/>
      <c r="I48" s="2"/>
      <c r="J48" s="2"/>
      <c r="K48" s="2"/>
      <c r="L48" s="2"/>
    </row>
    <row r="49" spans="5:12" x14ac:dyDescent="0.35">
      <c r="E49" s="2"/>
      <c r="F49" s="2"/>
      <c r="G49" s="2"/>
      <c r="H49" s="2"/>
      <c r="I49" s="2"/>
      <c r="J49" s="2"/>
      <c r="K49" s="2"/>
      <c r="L49" s="2"/>
    </row>
    <row r="50" spans="5:12" x14ac:dyDescent="0.35">
      <c r="E50" s="2"/>
      <c r="F50" s="2"/>
      <c r="G50" s="2"/>
      <c r="H50" s="2"/>
      <c r="I50" s="2"/>
      <c r="J50" s="2"/>
      <c r="K50" s="2"/>
      <c r="L50" s="2"/>
    </row>
    <row r="51" spans="5:12" x14ac:dyDescent="0.35">
      <c r="E51" s="2"/>
      <c r="F51" s="2"/>
      <c r="G51" s="2"/>
      <c r="H51" s="2"/>
      <c r="I51" s="2"/>
      <c r="J51" s="2"/>
      <c r="K51" s="2"/>
      <c r="L5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5193-8678-4FD5-8363-DEF66A125F81}">
  <dimension ref="A1:I52"/>
  <sheetViews>
    <sheetView workbookViewId="0">
      <selection activeCell="J12" sqref="J12"/>
    </sheetView>
  </sheetViews>
  <sheetFormatPr baseColWidth="10" defaultRowHeight="14.5" x14ac:dyDescent="0.35"/>
  <sheetData>
    <row r="1" spans="1:9" x14ac:dyDescent="0.3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</row>
    <row r="2" spans="1:9" x14ac:dyDescent="0.35">
      <c r="A2" t="s">
        <v>31</v>
      </c>
      <c r="B2" s="2">
        <v>0.81299999999999994</v>
      </c>
      <c r="C2" s="2">
        <v>5.5E-2</v>
      </c>
      <c r="D2" s="2">
        <v>0.11899999999999999</v>
      </c>
      <c r="E2" s="2">
        <v>4.0000000000000001E-3</v>
      </c>
      <c r="F2" s="2">
        <v>4.0000000000000001E-3</v>
      </c>
      <c r="G2" s="2">
        <v>0</v>
      </c>
      <c r="H2" s="2">
        <v>1E-3</v>
      </c>
      <c r="I2" s="2">
        <v>3.0000000000000001E-3</v>
      </c>
    </row>
    <row r="3" spans="1:9" x14ac:dyDescent="0.35">
      <c r="A3" t="s">
        <v>239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35">
      <c r="A4" t="s">
        <v>42</v>
      </c>
      <c r="B4" s="2">
        <v>0.35</v>
      </c>
      <c r="C4" s="2">
        <v>0.60299999999999998</v>
      </c>
      <c r="D4" s="2">
        <v>1.4E-2</v>
      </c>
      <c r="E4" s="2">
        <v>0</v>
      </c>
      <c r="F4" s="2">
        <v>0</v>
      </c>
      <c r="G4" s="2">
        <v>0</v>
      </c>
      <c r="H4" s="2">
        <v>2E-3</v>
      </c>
      <c r="I4" s="2">
        <v>0</v>
      </c>
    </row>
    <row r="5" spans="1:9" x14ac:dyDescent="0.35">
      <c r="A5" t="s">
        <v>53</v>
      </c>
      <c r="B5" s="2">
        <v>0.89500000000000002</v>
      </c>
      <c r="C5" s="2">
        <v>8.0000000000000002E-3</v>
      </c>
      <c r="D5" s="2">
        <v>8.7999999999999995E-2</v>
      </c>
      <c r="E5" s="2">
        <v>5.0000000000000001E-3</v>
      </c>
      <c r="F5" s="2">
        <v>0</v>
      </c>
      <c r="G5" s="2">
        <v>0</v>
      </c>
      <c r="H5" s="2">
        <v>1E-3</v>
      </c>
      <c r="I5" s="2">
        <v>3.0000000000000001E-3</v>
      </c>
    </row>
    <row r="6" spans="1:9" x14ac:dyDescent="0.35">
      <c r="A6" t="s">
        <v>10</v>
      </c>
      <c r="B6" s="2">
        <v>0.80400000000000005</v>
      </c>
      <c r="C6" s="2">
        <v>5.3999999999999999E-2</v>
      </c>
      <c r="D6" s="2">
        <v>0.13500000000000001</v>
      </c>
      <c r="E6" s="2">
        <v>0</v>
      </c>
      <c r="F6" s="2">
        <v>2E-3</v>
      </c>
      <c r="G6" s="2">
        <v>0</v>
      </c>
      <c r="H6" s="2">
        <v>1E-3</v>
      </c>
      <c r="I6" s="2">
        <v>2E-3</v>
      </c>
    </row>
    <row r="7" spans="1:9" x14ac:dyDescent="0.35">
      <c r="A7" t="s">
        <v>36</v>
      </c>
      <c r="B7" s="2">
        <v>0.86199999999999999</v>
      </c>
      <c r="C7" s="2">
        <v>5.7000000000000002E-3</v>
      </c>
      <c r="D7" s="2">
        <v>0.28599999999999998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35">
      <c r="A8" t="s">
        <v>24</v>
      </c>
      <c r="B8" s="2">
        <v>0.74199999999999999</v>
      </c>
      <c r="C8" s="2">
        <v>5.8999999999999997E-2</v>
      </c>
      <c r="D8" s="2">
        <v>0.28999999999999998</v>
      </c>
      <c r="E8" s="2">
        <v>0</v>
      </c>
      <c r="F8" s="2">
        <v>2E-3</v>
      </c>
      <c r="G8" s="2">
        <v>2E-3</v>
      </c>
      <c r="H8" s="2">
        <v>8.9999999999999998E-4</v>
      </c>
      <c r="I8" s="2">
        <v>3.0000000000000001E-3</v>
      </c>
    </row>
    <row r="9" spans="1:9" x14ac:dyDescent="0.35">
      <c r="A9" t="s">
        <v>41</v>
      </c>
      <c r="B9" s="2">
        <v>0.52300000000000002</v>
      </c>
      <c r="C9" s="2">
        <v>0.45200000000000001</v>
      </c>
      <c r="D9" s="2">
        <v>2.5000000000000001E-2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35">
      <c r="A10" t="s">
        <v>2</v>
      </c>
      <c r="B10" s="2">
        <v>0.82099999999999995</v>
      </c>
      <c r="C10" s="2">
        <v>0.13700000000000001</v>
      </c>
      <c r="D10" s="2">
        <v>4.2000000000000003E-2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35">
      <c r="A11" t="s">
        <v>3</v>
      </c>
      <c r="B11" s="2">
        <v>0.93400000000000005</v>
      </c>
      <c r="C11" s="2">
        <v>1.4E-2</v>
      </c>
      <c r="D11" s="2">
        <v>5.0999999999999997E-2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35">
      <c r="A12" t="s">
        <v>8</v>
      </c>
      <c r="B12" s="2">
        <v>73.2</v>
      </c>
      <c r="C12" s="2">
        <v>25.3</v>
      </c>
      <c r="D12" s="2">
        <v>1.2</v>
      </c>
      <c r="E12" s="2">
        <v>0</v>
      </c>
      <c r="F12" s="2">
        <v>0.2</v>
      </c>
      <c r="G12" s="2">
        <v>0</v>
      </c>
      <c r="H12" s="2">
        <v>0</v>
      </c>
      <c r="I12" s="2">
        <v>0</v>
      </c>
    </row>
    <row r="13" spans="1:9" x14ac:dyDescent="0.35">
      <c r="A13" t="s">
        <v>6</v>
      </c>
      <c r="B13" s="2">
        <v>0.42370000000000002</v>
      </c>
      <c r="C13" s="2">
        <v>1.4E-3</v>
      </c>
      <c r="D13" s="2">
        <v>0.76400000000000001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35">
      <c r="A14" t="s">
        <v>23</v>
      </c>
      <c r="B14" s="2">
        <v>0.83499999999999996</v>
      </c>
      <c r="C14" s="2">
        <v>4.1000000000000002E-2</v>
      </c>
      <c r="D14" s="2">
        <v>0.11799999999999999</v>
      </c>
      <c r="E14" s="2">
        <v>4.0000000000000001E-3</v>
      </c>
      <c r="F14" s="2">
        <v>2E-3</v>
      </c>
      <c r="G14" s="2">
        <v>0</v>
      </c>
      <c r="H14" s="2">
        <v>0</v>
      </c>
      <c r="I14" s="2">
        <v>0</v>
      </c>
    </row>
    <row r="15" spans="1:9" x14ac:dyDescent="0.35">
      <c r="A15" t="s">
        <v>19</v>
      </c>
      <c r="B15" s="2">
        <v>0.39900000000000002</v>
      </c>
      <c r="C15" s="2">
        <v>2E-3</v>
      </c>
      <c r="D15" s="2">
        <v>0.59599999999999997</v>
      </c>
      <c r="E15" s="2">
        <v>0</v>
      </c>
      <c r="F15" s="2">
        <v>0</v>
      </c>
      <c r="G15" s="2">
        <v>0</v>
      </c>
      <c r="H15" s="2">
        <v>0</v>
      </c>
      <c r="I15" s="2">
        <v>1E-3</v>
      </c>
    </row>
    <row r="16" spans="1:9" x14ac:dyDescent="0.35">
      <c r="A16" t="s">
        <v>107</v>
      </c>
      <c r="B16" s="2">
        <v>0.98</v>
      </c>
      <c r="C16" s="2">
        <v>0</v>
      </c>
      <c r="D16" s="2">
        <v>1.7000000000000001E-2</v>
      </c>
      <c r="E16" s="2">
        <v>0</v>
      </c>
      <c r="F16" s="2">
        <v>0</v>
      </c>
      <c r="G16" s="2">
        <v>0</v>
      </c>
      <c r="H16" s="2">
        <v>3.0000000000000001E-3</v>
      </c>
      <c r="I16" s="2">
        <v>0</v>
      </c>
    </row>
    <row r="17" spans="1:9" x14ac:dyDescent="0.35">
      <c r="A17" t="s">
        <v>20</v>
      </c>
      <c r="B17" s="2">
        <v>0.81599999999999995</v>
      </c>
      <c r="C17" s="2">
        <v>8.0000000000000002E-3</v>
      </c>
      <c r="D17" s="2">
        <v>0.17599999999999999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35">
      <c r="A18" t="s">
        <v>1</v>
      </c>
      <c r="B18" s="2">
        <v>0.63</v>
      </c>
      <c r="C18" s="2">
        <v>7.4999999999999997E-2</v>
      </c>
      <c r="D18" s="2">
        <v>0.28000000000000003</v>
      </c>
      <c r="E18" s="2">
        <v>5.0000000000000001E-4</v>
      </c>
      <c r="F18" s="2">
        <v>5.0000000000000001E-3</v>
      </c>
      <c r="G18" s="2">
        <v>3.0000000000000001E-3</v>
      </c>
      <c r="H18" s="2">
        <v>2E-3</v>
      </c>
      <c r="I18" s="2">
        <v>5.0000000000000001E-3</v>
      </c>
    </row>
    <row r="19" spans="1:9" x14ac:dyDescent="0.35">
      <c r="A19" t="s">
        <v>43</v>
      </c>
      <c r="B19" s="2">
        <v>0.88500000000000001</v>
      </c>
      <c r="C19" s="2">
        <v>0.107</v>
      </c>
      <c r="D19" s="2">
        <v>7.0000000000000001E-3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35">
      <c r="A20" t="s">
        <v>16</v>
      </c>
      <c r="B20" s="2">
        <v>0.68700000000000006</v>
      </c>
      <c r="C20" s="2">
        <v>5.8000000000000003E-2</v>
      </c>
      <c r="D20" s="2">
        <v>0.247</v>
      </c>
      <c r="E20" s="2">
        <v>1E-3</v>
      </c>
      <c r="F20" s="2">
        <v>3.0000000000000001E-3</v>
      </c>
      <c r="G20" s="2">
        <v>5.0000000000000001E-4</v>
      </c>
      <c r="H20" s="2">
        <v>1E-3</v>
      </c>
      <c r="I20" s="2">
        <v>3.0000000000000001E-3</v>
      </c>
    </row>
    <row r="21" spans="1:9" x14ac:dyDescent="0.35">
      <c r="A21" t="s">
        <v>113</v>
      </c>
      <c r="B21" s="2">
        <v>0.88800000000000001</v>
      </c>
      <c r="C21" s="2">
        <v>0.04</v>
      </c>
      <c r="D21" s="2">
        <v>2.9000000000000001E-2</v>
      </c>
      <c r="E21" s="2">
        <v>1.7999999999999999E-2</v>
      </c>
      <c r="F21" s="2">
        <v>0</v>
      </c>
      <c r="G21" s="2">
        <v>0</v>
      </c>
      <c r="H21" s="2">
        <v>3.0000000000000001E-3</v>
      </c>
      <c r="I21" s="2">
        <v>2.1000000000000001E-2</v>
      </c>
    </row>
    <row r="22" spans="1:9" x14ac:dyDescent="0.35">
      <c r="A22" t="s">
        <v>0</v>
      </c>
      <c r="B22" s="2">
        <v>0.88100000000000001</v>
      </c>
      <c r="C22" s="2">
        <v>5.2999999999999999E-2</v>
      </c>
      <c r="D22" s="2">
        <v>6.0999999999999999E-2</v>
      </c>
      <c r="E22" s="2">
        <v>1E-3</v>
      </c>
      <c r="F22" s="2">
        <v>0</v>
      </c>
      <c r="G22" s="2">
        <v>1E-3</v>
      </c>
      <c r="H22" s="2">
        <v>0</v>
      </c>
      <c r="I22" s="2">
        <v>0</v>
      </c>
    </row>
    <row r="23" spans="1:9" x14ac:dyDescent="0.35">
      <c r="A23" t="s">
        <v>13</v>
      </c>
      <c r="B23" s="2">
        <v>0.81</v>
      </c>
      <c r="C23" s="2">
        <v>7.5000000000000002E-6</v>
      </c>
      <c r="D23" s="2">
        <v>0.186</v>
      </c>
      <c r="E23" s="2">
        <v>0</v>
      </c>
      <c r="F23" s="2">
        <v>0</v>
      </c>
      <c r="G23" s="2">
        <v>0</v>
      </c>
      <c r="H23" s="2">
        <v>0</v>
      </c>
      <c r="I23" s="2">
        <v>1.0000000000000001E-5</v>
      </c>
    </row>
    <row r="24" spans="1:9" x14ac:dyDescent="0.35">
      <c r="A24" t="s">
        <v>33</v>
      </c>
      <c r="B24" s="2">
        <v>0.95</v>
      </c>
      <c r="C24" s="2">
        <v>2E-3</v>
      </c>
      <c r="D24" s="2">
        <v>3.5000000000000003E-2</v>
      </c>
      <c r="E24" s="2">
        <v>3.0000000000000001E-3</v>
      </c>
      <c r="F24" s="2">
        <v>4.0000000000000001E-3</v>
      </c>
      <c r="G24" s="2">
        <v>5.0000000000000001E-3</v>
      </c>
      <c r="H24" s="2">
        <v>2E-3</v>
      </c>
      <c r="I24" s="2">
        <v>0</v>
      </c>
    </row>
    <row r="25" spans="1:9" x14ac:dyDescent="0.35">
      <c r="A25" t="s">
        <v>22</v>
      </c>
      <c r="B25" s="2">
        <v>0.92</v>
      </c>
      <c r="C25" s="2">
        <v>1.0999999999999999E-2</v>
      </c>
      <c r="D25" s="2">
        <v>6.2E-2</v>
      </c>
      <c r="E25" s="2">
        <v>2E-3</v>
      </c>
      <c r="F25" s="2">
        <v>2E-3</v>
      </c>
      <c r="G25" s="2">
        <v>2E-3</v>
      </c>
      <c r="H25" s="2">
        <v>0</v>
      </c>
      <c r="I25" s="2">
        <v>0</v>
      </c>
    </row>
    <row r="26" spans="1:9" x14ac:dyDescent="0.35">
      <c r="A26" t="s">
        <v>131</v>
      </c>
      <c r="B26" s="2">
        <v>0.84099999999999997</v>
      </c>
      <c r="C26" s="2">
        <v>2E-3</v>
      </c>
      <c r="D26" s="2">
        <v>0.154</v>
      </c>
      <c r="E26" s="2">
        <v>2E-3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35">
      <c r="A27" t="s">
        <v>18</v>
      </c>
      <c r="B27" s="2">
        <v>0.83299999999999996</v>
      </c>
      <c r="C27" s="2">
        <v>3.6999999999999998E-2</v>
      </c>
      <c r="D27" s="2">
        <v>0.124</v>
      </c>
      <c r="E27" s="2">
        <v>1E-3</v>
      </c>
      <c r="F27" s="2">
        <v>2E-3</v>
      </c>
      <c r="G27" s="2">
        <v>1E-3</v>
      </c>
      <c r="H27" s="2">
        <v>1E-3</v>
      </c>
      <c r="I27" s="2">
        <v>8.0000000000000004E-4</v>
      </c>
    </row>
    <row r="28" spans="1:9" x14ac:dyDescent="0.35">
      <c r="A28" t="s">
        <v>269</v>
      </c>
      <c r="B28" s="2">
        <v>0.85199999999999998</v>
      </c>
      <c r="C28" s="2">
        <v>0</v>
      </c>
      <c r="D28" s="2">
        <v>0.14199999999999999</v>
      </c>
      <c r="E28" s="2">
        <v>0</v>
      </c>
      <c r="F28" s="2">
        <v>0</v>
      </c>
      <c r="G28" s="2">
        <v>0</v>
      </c>
      <c r="H28" s="2">
        <v>3.0000000000000001E-3</v>
      </c>
      <c r="I28" s="2">
        <v>0</v>
      </c>
    </row>
    <row r="29" spans="1:9" x14ac:dyDescent="0.35">
      <c r="A29" t="s">
        <v>44</v>
      </c>
      <c r="B29" s="2">
        <v>0.114</v>
      </c>
      <c r="C29" s="2">
        <v>0.87</v>
      </c>
      <c r="D29" s="2">
        <v>1.6E-2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35">
      <c r="A30" t="s">
        <v>4</v>
      </c>
      <c r="B30" s="2">
        <v>0.55800000000000005</v>
      </c>
      <c r="C30" s="2">
        <v>1E-3</v>
      </c>
      <c r="D30" s="2">
        <v>0.438</v>
      </c>
      <c r="E30" s="2">
        <v>0</v>
      </c>
      <c r="F30" s="2">
        <v>0</v>
      </c>
      <c r="G30" s="2">
        <v>0</v>
      </c>
      <c r="H30" s="2">
        <v>2E-3</v>
      </c>
      <c r="I30" s="2">
        <v>0</v>
      </c>
    </row>
    <row r="31" spans="1:9" x14ac:dyDescent="0.35">
      <c r="A31" t="s">
        <v>154</v>
      </c>
      <c r="B31" s="2">
        <v>0.91900000000000004</v>
      </c>
      <c r="C31" s="2">
        <v>0.05</v>
      </c>
      <c r="D31" s="2">
        <v>2.9000000000000001E-2</v>
      </c>
      <c r="E31" s="2">
        <v>0</v>
      </c>
      <c r="F31" s="2">
        <v>0</v>
      </c>
      <c r="G31" s="2">
        <v>0</v>
      </c>
      <c r="H31" s="2">
        <v>0</v>
      </c>
      <c r="I31" s="2">
        <v>1E-3</v>
      </c>
    </row>
    <row r="32" spans="1:9" x14ac:dyDescent="0.35">
      <c r="A32" t="s">
        <v>7</v>
      </c>
      <c r="B32" s="2">
        <v>0.89800000000000002</v>
      </c>
      <c r="C32" s="2">
        <v>1E-3</v>
      </c>
      <c r="D32" s="2">
        <v>0.1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35">
      <c r="A33" t="s">
        <v>29</v>
      </c>
      <c r="B33" s="2">
        <v>0.70399999999999996</v>
      </c>
      <c r="C33" s="2">
        <v>2.3E-2</v>
      </c>
      <c r="D33" s="2">
        <v>0.26800000000000002</v>
      </c>
      <c r="E33" s="2">
        <v>0</v>
      </c>
      <c r="F33" s="2">
        <v>0</v>
      </c>
      <c r="G33" s="2">
        <v>0</v>
      </c>
      <c r="H33" s="2">
        <v>3.0000000000000001E-3</v>
      </c>
      <c r="I33" s="2">
        <v>1E-3</v>
      </c>
    </row>
    <row r="34" spans="1:9" x14ac:dyDescent="0.35">
      <c r="A34" t="s">
        <v>17</v>
      </c>
      <c r="B34" s="2">
        <v>0.97</v>
      </c>
      <c r="C34" s="2">
        <v>2E-3</v>
      </c>
      <c r="D34" s="2">
        <v>2.5000000000000001E-2</v>
      </c>
      <c r="E34" s="2">
        <v>2E-3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35">
      <c r="A35" t="s">
        <v>47</v>
      </c>
      <c r="B35" s="2">
        <v>0.97399999999999998</v>
      </c>
      <c r="C35" s="2">
        <v>6.0000000000000001E-3</v>
      </c>
      <c r="D35" s="2">
        <v>1.4E-2</v>
      </c>
      <c r="E35" s="2">
        <v>0</v>
      </c>
      <c r="F35" s="2">
        <v>0</v>
      </c>
      <c r="G35" s="2">
        <v>0</v>
      </c>
      <c r="H35" s="2">
        <v>0</v>
      </c>
      <c r="I35" s="2">
        <v>6.0000000000000001E-3</v>
      </c>
    </row>
    <row r="36" spans="1:9" x14ac:dyDescent="0.35">
      <c r="A36" t="s">
        <v>160</v>
      </c>
      <c r="B36" s="2">
        <v>0.86</v>
      </c>
      <c r="C36" s="2">
        <v>4.0000000000000001E-3</v>
      </c>
      <c r="D36" s="2">
        <v>0.11700000000000001</v>
      </c>
      <c r="E36" s="2">
        <v>0</v>
      </c>
      <c r="F36" s="2">
        <v>0</v>
      </c>
      <c r="G36" s="2">
        <v>0</v>
      </c>
      <c r="H36" s="2">
        <v>2E-3</v>
      </c>
      <c r="I36" s="2">
        <v>1.7000000000000001E-2</v>
      </c>
    </row>
    <row r="37" spans="1:9" x14ac:dyDescent="0.35">
      <c r="A37" t="s">
        <v>37</v>
      </c>
      <c r="B37" s="2">
        <v>0.71</v>
      </c>
      <c r="C37" s="2">
        <v>0.28999999999999998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35">
      <c r="A38" t="s">
        <v>21</v>
      </c>
      <c r="B38" s="2">
        <v>0.39</v>
      </c>
      <c r="C38" s="2">
        <v>5.0999999999999997E-2</v>
      </c>
      <c r="D38" s="2">
        <v>0.51</v>
      </c>
      <c r="E38" s="2">
        <v>5.0000000000000001E-3</v>
      </c>
      <c r="F38" s="2">
        <v>2E-3</v>
      </c>
      <c r="G38" s="2">
        <v>2E-3</v>
      </c>
      <c r="H38" s="2">
        <v>2E-3</v>
      </c>
      <c r="I38" s="2">
        <v>2E-3</v>
      </c>
    </row>
    <row r="39" spans="1:9" x14ac:dyDescent="0.35">
      <c r="A39" t="s">
        <v>270</v>
      </c>
      <c r="B39" s="2">
        <v>0.59299999999999997</v>
      </c>
      <c r="C39" s="2">
        <v>0.39300000000000002</v>
      </c>
      <c r="D39" s="2">
        <v>1.4E-2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35">
      <c r="A40" t="s">
        <v>30</v>
      </c>
      <c r="B40" s="2">
        <v>0.84699999999999998</v>
      </c>
      <c r="C40" s="2">
        <v>3.6999999999999998E-2</v>
      </c>
      <c r="D40" s="2">
        <v>0.10100000000000001</v>
      </c>
      <c r="E40" s="2">
        <v>5.0000000000000001E-3</v>
      </c>
      <c r="F40" s="2">
        <v>6.0000000000000001E-3</v>
      </c>
      <c r="G40" s="2">
        <v>0</v>
      </c>
      <c r="H40" s="2">
        <v>2E-3</v>
      </c>
      <c r="I40" s="2">
        <v>0</v>
      </c>
    </row>
    <row r="41" spans="1:9" x14ac:dyDescent="0.35">
      <c r="A41" t="s">
        <v>5</v>
      </c>
      <c r="B41" s="2">
        <v>0.94299999999999995</v>
      </c>
      <c r="C41" s="2">
        <v>1E-3</v>
      </c>
      <c r="D41" s="2">
        <v>5.6000000000000001E-2</v>
      </c>
      <c r="E41" s="2">
        <v>0</v>
      </c>
      <c r="F41" s="2">
        <v>0</v>
      </c>
      <c r="G41" s="2">
        <v>0</v>
      </c>
      <c r="H41" s="2">
        <v>0</v>
      </c>
      <c r="I41" s="2">
        <v>2.9999999999999997E-4</v>
      </c>
    </row>
    <row r="42" spans="1:9" x14ac:dyDescent="0.35">
      <c r="A42" t="s">
        <v>14</v>
      </c>
      <c r="B42" s="2">
        <v>0.93799999999999994</v>
      </c>
      <c r="C42" s="2">
        <v>6.0000000000000001E-3</v>
      </c>
      <c r="D42" s="2">
        <v>4.3999999999999997E-2</v>
      </c>
      <c r="E42" s="2">
        <v>1E-3</v>
      </c>
      <c r="F42" s="2">
        <v>6.0000000000000001E-3</v>
      </c>
      <c r="G42" s="2">
        <v>5.0000000000000001E-3</v>
      </c>
      <c r="H42" s="2">
        <v>0</v>
      </c>
      <c r="I42" s="2">
        <v>0</v>
      </c>
    </row>
    <row r="43" spans="1:9" x14ac:dyDescent="0.35">
      <c r="A43" t="s">
        <v>9</v>
      </c>
      <c r="B43" s="2">
        <v>0.995</v>
      </c>
      <c r="C43" s="2">
        <v>3.0000000000000001E-3</v>
      </c>
      <c r="D43" s="2">
        <v>1E-3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35">
      <c r="A44" t="s">
        <v>34</v>
      </c>
      <c r="B44" s="2">
        <v>0.73299999999999998</v>
      </c>
      <c r="C44" s="2">
        <v>0.125</v>
      </c>
      <c r="D44" s="2">
        <v>0.16200000000000001</v>
      </c>
      <c r="E44" s="2">
        <v>2.0000000000000001E-4</v>
      </c>
      <c r="F44" s="2">
        <v>1E-3</v>
      </c>
      <c r="G44" s="2">
        <v>2E-3</v>
      </c>
      <c r="H44" s="2">
        <v>0</v>
      </c>
      <c r="I44" s="2">
        <v>2E-3</v>
      </c>
    </row>
    <row r="45" spans="1:9" x14ac:dyDescent="0.35">
      <c r="A45" t="s">
        <v>32</v>
      </c>
      <c r="B45" s="2">
        <v>0.91600000000000004</v>
      </c>
      <c r="C45" s="2">
        <v>0</v>
      </c>
      <c r="D45" s="2">
        <v>7.1999999999999995E-2</v>
      </c>
      <c r="E45" s="2">
        <v>0</v>
      </c>
      <c r="F45" s="2">
        <v>0</v>
      </c>
      <c r="G45" s="2">
        <v>0</v>
      </c>
      <c r="H45" s="2">
        <v>8.9999999999999993E-3</v>
      </c>
      <c r="I45" s="2">
        <v>3.0000000000000001E-3</v>
      </c>
    </row>
    <row r="46" spans="1:9" x14ac:dyDescent="0.35">
      <c r="A46" t="s">
        <v>39</v>
      </c>
      <c r="B46" s="2">
        <v>0.92500000000000004</v>
      </c>
      <c r="C46" s="2">
        <v>4.2000000000000003E-2</v>
      </c>
      <c r="D46" s="2">
        <v>3.3000000000000002E-2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35">
      <c r="A47" t="s">
        <v>15</v>
      </c>
      <c r="B47" s="2">
        <v>0.85299999999999998</v>
      </c>
      <c r="C47" s="2">
        <v>2E-3</v>
      </c>
      <c r="D47" s="2">
        <v>0.14299999999999999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35">
      <c r="A48" t="s">
        <v>11</v>
      </c>
      <c r="B48" s="2">
        <v>0.78400000000000003</v>
      </c>
      <c r="C48" s="2">
        <v>3.5999999999999997E-2</v>
      </c>
      <c r="D48" s="2">
        <v>0.18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35">
      <c r="A49" t="s">
        <v>12</v>
      </c>
      <c r="B49" s="2">
        <v>0.78600000000000003</v>
      </c>
      <c r="C49" s="2">
        <v>2.1000000000000001E-2</v>
      </c>
      <c r="D49" s="2">
        <v>0.19</v>
      </c>
      <c r="E49" s="2">
        <v>4.0000000000000002E-4</v>
      </c>
      <c r="F49" s="2">
        <v>0</v>
      </c>
      <c r="G49" s="2">
        <v>4.0000000000000002E-4</v>
      </c>
      <c r="H49" s="2">
        <v>2.0000000000000001E-4</v>
      </c>
      <c r="I49" s="2">
        <v>1E-3</v>
      </c>
    </row>
    <row r="50" spans="1:9" x14ac:dyDescent="0.35">
      <c r="A50" t="s">
        <v>26</v>
      </c>
      <c r="B50" s="2">
        <v>0.76200000000000001</v>
      </c>
      <c r="C50" s="2">
        <v>4.5999999999999999E-2</v>
      </c>
      <c r="D50" s="2">
        <v>0.27</v>
      </c>
      <c r="E50" s="2">
        <v>2E-3</v>
      </c>
      <c r="F50" s="2">
        <v>4.0000000000000001E-3</v>
      </c>
      <c r="G50" s="2">
        <v>2E-3</v>
      </c>
      <c r="H50" s="2">
        <v>2E-3</v>
      </c>
      <c r="I50" s="2">
        <v>1E-3</v>
      </c>
    </row>
    <row r="51" spans="1:9" x14ac:dyDescent="0.35">
      <c r="A51" t="s">
        <v>46</v>
      </c>
      <c r="B51" s="2">
        <v>0.83799999999999997</v>
      </c>
      <c r="C51" s="2">
        <v>1.2E-2</v>
      </c>
      <c r="D51" s="2">
        <v>0.14699999999999999</v>
      </c>
      <c r="E51" s="2">
        <v>2.0000000000000001E-4</v>
      </c>
      <c r="F51" s="2">
        <v>4.0000000000000002E-4</v>
      </c>
      <c r="G51" s="2">
        <v>1E-4</v>
      </c>
      <c r="H51" s="2">
        <v>0</v>
      </c>
      <c r="I51" s="2">
        <v>1E-3</v>
      </c>
    </row>
    <row r="52" spans="1:9" x14ac:dyDescent="0.35">
      <c r="A52" t="s">
        <v>25</v>
      </c>
      <c r="B52" s="2">
        <v>0.71099999999999997</v>
      </c>
      <c r="C52" s="2">
        <v>4.3999999999999997E-2</v>
      </c>
      <c r="D52" s="2">
        <v>0.21299999999999999</v>
      </c>
      <c r="E52" s="2">
        <v>1.2999999999999999E-2</v>
      </c>
      <c r="F52" s="2">
        <v>4.0000000000000001E-3</v>
      </c>
      <c r="G52" s="2">
        <v>3.0000000000000001E-3</v>
      </c>
      <c r="H52" s="2">
        <v>8.0000000000000002E-3</v>
      </c>
      <c r="I52" s="2">
        <v>5.0000000000000001E-3</v>
      </c>
    </row>
  </sheetData>
  <sortState xmlns:xlrd2="http://schemas.microsoft.com/office/spreadsheetml/2017/richdata2" ref="A2:I8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A37-3C7B-44A9-AC42-D5A65D6AF9A6}">
  <dimension ref="A1:I246"/>
  <sheetViews>
    <sheetView workbookViewId="0">
      <selection activeCell="G54" sqref="G54"/>
    </sheetView>
  </sheetViews>
  <sheetFormatPr baseColWidth="10" defaultRowHeight="14.5" x14ac:dyDescent="0.35"/>
  <cols>
    <col min="1" max="1" width="20.81640625" bestFit="1" customWidth="1"/>
  </cols>
  <sheetData>
    <row r="1" spans="1:9" x14ac:dyDescent="0.35">
      <c r="B1" t="s">
        <v>48</v>
      </c>
      <c r="C1" t="s">
        <v>49</v>
      </c>
      <c r="D1" t="s">
        <v>50</v>
      </c>
      <c r="E1" t="s">
        <v>51</v>
      </c>
      <c r="G1" t="s">
        <v>257</v>
      </c>
      <c r="H1" t="s">
        <v>255</v>
      </c>
      <c r="I1" t="s">
        <v>256</v>
      </c>
    </row>
    <row r="2" spans="1:9" x14ac:dyDescent="0.35">
      <c r="A2" t="s">
        <v>29</v>
      </c>
      <c r="B2" s="1">
        <v>105148</v>
      </c>
      <c r="C2" s="1">
        <v>109199</v>
      </c>
      <c r="D2" s="1">
        <v>4051</v>
      </c>
      <c r="E2">
        <v>0.95799999999999996</v>
      </c>
      <c r="G2" t="s">
        <v>53</v>
      </c>
      <c r="H2">
        <v>42.546244999999999</v>
      </c>
      <c r="I2">
        <v>1.6015539999999999</v>
      </c>
    </row>
    <row r="3" spans="1:9" x14ac:dyDescent="0.35">
      <c r="A3" t="s">
        <v>22</v>
      </c>
      <c r="B3" s="1">
        <v>73215</v>
      </c>
      <c r="C3" s="1">
        <v>77670</v>
      </c>
      <c r="D3" s="1">
        <v>4455</v>
      </c>
      <c r="E3">
        <v>1.0329999999999999</v>
      </c>
      <c r="G3" t="s">
        <v>54</v>
      </c>
      <c r="H3">
        <v>23.424075999999999</v>
      </c>
      <c r="I3">
        <v>53.847817999999997</v>
      </c>
    </row>
    <row r="4" spans="1:9" x14ac:dyDescent="0.35">
      <c r="A4" t="s">
        <v>30</v>
      </c>
      <c r="B4" s="1">
        <v>72058</v>
      </c>
      <c r="C4" s="1">
        <v>74318</v>
      </c>
      <c r="D4" s="1">
        <v>2261</v>
      </c>
      <c r="E4">
        <v>0.90200000000000002</v>
      </c>
      <c r="G4" t="s">
        <v>55</v>
      </c>
      <c r="H4">
        <v>33.939109999999999</v>
      </c>
      <c r="I4">
        <v>67.709952999999999</v>
      </c>
    </row>
    <row r="5" spans="1:9" x14ac:dyDescent="0.35">
      <c r="A5" t="s">
        <v>31</v>
      </c>
      <c r="B5" s="1">
        <v>62125</v>
      </c>
      <c r="C5" s="1">
        <v>64988</v>
      </c>
      <c r="D5" s="1">
        <v>2863</v>
      </c>
      <c r="E5">
        <v>0.77800000000000002</v>
      </c>
      <c r="G5" t="s">
        <v>56</v>
      </c>
      <c r="H5">
        <v>17.060815999999999</v>
      </c>
      <c r="I5">
        <v>-61.796427999999999</v>
      </c>
    </row>
    <row r="6" spans="1:9" x14ac:dyDescent="0.35">
      <c r="A6" t="s">
        <v>32</v>
      </c>
      <c r="B6" s="1">
        <v>59803</v>
      </c>
      <c r="C6" s="1">
        <v>61580</v>
      </c>
      <c r="D6" s="1">
        <v>1776</v>
      </c>
      <c r="E6">
        <v>1.21</v>
      </c>
      <c r="G6" t="s">
        <v>57</v>
      </c>
      <c r="H6">
        <v>18.220554</v>
      </c>
      <c r="I6">
        <v>-63.068615000000001</v>
      </c>
    </row>
    <row r="7" spans="1:9" x14ac:dyDescent="0.35">
      <c r="A7" t="s">
        <v>21</v>
      </c>
      <c r="B7" s="1">
        <v>53933</v>
      </c>
      <c r="C7" s="1">
        <v>56571</v>
      </c>
      <c r="D7" s="1">
        <v>2638</v>
      </c>
      <c r="E7">
        <v>1.069</v>
      </c>
      <c r="G7" t="s">
        <v>42</v>
      </c>
      <c r="H7">
        <v>41.153331999999999</v>
      </c>
      <c r="I7">
        <v>20.168330999999998</v>
      </c>
    </row>
    <row r="8" spans="1:9" x14ac:dyDescent="0.35">
      <c r="A8" t="s">
        <v>33</v>
      </c>
      <c r="B8" s="1">
        <v>52178</v>
      </c>
      <c r="C8" s="1">
        <v>54753</v>
      </c>
      <c r="D8" s="1">
        <v>2575</v>
      </c>
      <c r="E8">
        <v>0.72299999999999998</v>
      </c>
      <c r="G8" t="s">
        <v>45</v>
      </c>
      <c r="H8">
        <v>40.069099000000001</v>
      </c>
      <c r="I8">
        <v>45.038189000000003</v>
      </c>
    </row>
    <row r="9" spans="1:9" x14ac:dyDescent="0.35">
      <c r="A9" t="s">
        <v>16</v>
      </c>
      <c r="B9" s="1">
        <v>50804</v>
      </c>
      <c r="C9" s="1">
        <v>52897</v>
      </c>
      <c r="D9" s="1">
        <v>2093</v>
      </c>
      <c r="E9">
        <v>1.087</v>
      </c>
      <c r="G9" t="s">
        <v>58</v>
      </c>
      <c r="H9">
        <v>12.226079</v>
      </c>
      <c r="I9">
        <v>-69.060086999999996</v>
      </c>
    </row>
    <row r="10" spans="1:9" x14ac:dyDescent="0.35">
      <c r="A10" t="s">
        <v>26</v>
      </c>
      <c r="B10" s="1">
        <v>51185</v>
      </c>
      <c r="C10" s="1">
        <v>52719</v>
      </c>
      <c r="D10" s="1">
        <v>1534</v>
      </c>
      <c r="E10">
        <v>0.97899999999999998</v>
      </c>
      <c r="G10" t="s">
        <v>59</v>
      </c>
      <c r="H10">
        <v>-11.202692000000001</v>
      </c>
      <c r="I10">
        <v>17.873887</v>
      </c>
    </row>
    <row r="11" spans="1:9" x14ac:dyDescent="0.35">
      <c r="A11" t="s">
        <v>10</v>
      </c>
      <c r="B11" s="1">
        <v>50031</v>
      </c>
      <c r="C11" s="1">
        <v>52225</v>
      </c>
      <c r="D11" s="1">
        <v>2193</v>
      </c>
      <c r="E11">
        <v>1.01</v>
      </c>
      <c r="G11" t="s">
        <v>60</v>
      </c>
      <c r="H11">
        <v>-75.250973000000002</v>
      </c>
      <c r="I11">
        <v>-7.1388999999999994E-2</v>
      </c>
    </row>
    <row r="12" spans="1:9" x14ac:dyDescent="0.35">
      <c r="A12" t="s">
        <v>23</v>
      </c>
      <c r="B12" s="1">
        <v>50071</v>
      </c>
      <c r="C12" s="1">
        <v>51841</v>
      </c>
      <c r="D12" s="1">
        <v>1769</v>
      </c>
      <c r="E12">
        <v>0.84699999999999998</v>
      </c>
      <c r="G12" t="s">
        <v>61</v>
      </c>
      <c r="H12">
        <v>-38.416097000000001</v>
      </c>
      <c r="I12">
        <v>-63.616672000000001</v>
      </c>
    </row>
    <row r="13" spans="1:9" x14ac:dyDescent="0.35">
      <c r="A13" t="s">
        <v>24</v>
      </c>
      <c r="B13" s="1">
        <v>46621</v>
      </c>
      <c r="C13" s="1">
        <v>48179</v>
      </c>
      <c r="D13" s="1">
        <v>1557</v>
      </c>
      <c r="E13">
        <v>1.026</v>
      </c>
      <c r="G13" t="s">
        <v>62</v>
      </c>
      <c r="H13">
        <v>-14.270972</v>
      </c>
      <c r="I13">
        <v>-170.132217</v>
      </c>
    </row>
    <row r="14" spans="1:9" x14ac:dyDescent="0.35">
      <c r="A14" t="s">
        <v>20</v>
      </c>
      <c r="B14" s="1">
        <v>44492</v>
      </c>
      <c r="C14" s="1">
        <v>46559</v>
      </c>
      <c r="D14" s="1">
        <v>2067</v>
      </c>
      <c r="E14">
        <v>0.93</v>
      </c>
      <c r="G14" t="s">
        <v>10</v>
      </c>
      <c r="H14">
        <v>47.516230999999998</v>
      </c>
      <c r="I14">
        <v>14.550072</v>
      </c>
    </row>
    <row r="15" spans="1:9" x14ac:dyDescent="0.35">
      <c r="A15" t="s">
        <v>25</v>
      </c>
      <c r="B15" s="1">
        <v>44292</v>
      </c>
      <c r="C15" s="1">
        <v>45643</v>
      </c>
      <c r="D15" s="1">
        <v>1351</v>
      </c>
      <c r="E15">
        <v>1.08</v>
      </c>
      <c r="G15" t="s">
        <v>63</v>
      </c>
      <c r="H15">
        <v>-25.274398000000001</v>
      </c>
      <c r="I15">
        <v>133.775136</v>
      </c>
    </row>
    <row r="16" spans="1:9" x14ac:dyDescent="0.35">
      <c r="A16" t="s">
        <v>1</v>
      </c>
      <c r="B16" s="1">
        <v>44081</v>
      </c>
      <c r="C16" s="1">
        <v>45601</v>
      </c>
      <c r="D16" s="1">
        <v>1520</v>
      </c>
      <c r="E16">
        <v>1.0620000000000001</v>
      </c>
      <c r="G16" t="s">
        <v>64</v>
      </c>
      <c r="H16">
        <v>12.52111</v>
      </c>
      <c r="I16">
        <v>-69.968338000000003</v>
      </c>
    </row>
    <row r="17" spans="1:9" x14ac:dyDescent="0.35">
      <c r="A17" t="s">
        <v>17</v>
      </c>
      <c r="B17" s="1">
        <v>41839</v>
      </c>
      <c r="C17" s="1">
        <v>44587</v>
      </c>
      <c r="D17" s="1">
        <v>2748</v>
      </c>
      <c r="E17">
        <v>1.4590000000000001</v>
      </c>
      <c r="G17" t="s">
        <v>38</v>
      </c>
      <c r="H17">
        <v>40.143104999999998</v>
      </c>
      <c r="I17">
        <v>47.576926999999998</v>
      </c>
    </row>
    <row r="18" spans="1:9" x14ac:dyDescent="0.35">
      <c r="A18" t="s">
        <v>12</v>
      </c>
      <c r="B18" s="1">
        <v>38381</v>
      </c>
      <c r="C18" s="1">
        <v>40371</v>
      </c>
      <c r="D18" s="1">
        <v>1990</v>
      </c>
      <c r="E18">
        <v>1.3</v>
      </c>
      <c r="G18" t="s">
        <v>41</v>
      </c>
      <c r="H18">
        <v>43.915886</v>
      </c>
      <c r="I18">
        <v>17.679075999999998</v>
      </c>
    </row>
    <row r="19" spans="1:9" x14ac:dyDescent="0.35">
      <c r="A19" t="s">
        <v>18</v>
      </c>
      <c r="B19" s="1">
        <v>38233</v>
      </c>
      <c r="C19" s="1">
        <v>39472</v>
      </c>
      <c r="D19" s="1">
        <v>1239</v>
      </c>
      <c r="E19">
        <v>1.149</v>
      </c>
      <c r="G19" t="s">
        <v>65</v>
      </c>
      <c r="H19">
        <v>13.193887</v>
      </c>
      <c r="I19">
        <v>-59.543197999999997</v>
      </c>
    </row>
    <row r="20" spans="1:9" x14ac:dyDescent="0.35">
      <c r="A20" t="s">
        <v>8</v>
      </c>
      <c r="B20" s="1">
        <v>37172</v>
      </c>
      <c r="C20" s="1">
        <v>39302</v>
      </c>
      <c r="D20" s="1">
        <v>2130</v>
      </c>
      <c r="E20">
        <v>1.41</v>
      </c>
      <c r="G20" t="s">
        <v>66</v>
      </c>
      <c r="H20">
        <v>23.684994</v>
      </c>
      <c r="I20">
        <v>90.356330999999997</v>
      </c>
    </row>
    <row r="21" spans="1:9" x14ac:dyDescent="0.35">
      <c r="A21" t="s">
        <v>6</v>
      </c>
      <c r="B21" s="1">
        <v>35537</v>
      </c>
      <c r="C21" s="1">
        <v>37423</v>
      </c>
      <c r="D21" s="1">
        <v>1886</v>
      </c>
      <c r="E21">
        <v>1.621</v>
      </c>
      <c r="G21" t="s">
        <v>24</v>
      </c>
      <c r="H21">
        <v>50.503886999999999</v>
      </c>
      <c r="I21">
        <v>4.4699359999999997</v>
      </c>
    </row>
    <row r="22" spans="1:9" x14ac:dyDescent="0.35">
      <c r="A22" t="s">
        <v>11</v>
      </c>
      <c r="B22" s="1">
        <v>34480</v>
      </c>
      <c r="C22" s="1">
        <v>36826</v>
      </c>
      <c r="D22" s="1">
        <v>2346</v>
      </c>
      <c r="E22">
        <v>1.385</v>
      </c>
      <c r="G22" t="s">
        <v>67</v>
      </c>
      <c r="H22">
        <v>12.238333000000001</v>
      </c>
      <c r="I22">
        <v>-1.561593</v>
      </c>
    </row>
    <row r="23" spans="1:9" x14ac:dyDescent="0.35">
      <c r="A23" t="s">
        <v>15</v>
      </c>
      <c r="B23" s="1">
        <v>33070</v>
      </c>
      <c r="C23" s="1">
        <v>35099</v>
      </c>
      <c r="D23" s="1">
        <v>2029</v>
      </c>
      <c r="E23">
        <v>1.7869999999999999</v>
      </c>
      <c r="G23" t="s">
        <v>2</v>
      </c>
      <c r="H23">
        <v>42.733882999999999</v>
      </c>
      <c r="I23">
        <v>25.48583</v>
      </c>
    </row>
    <row r="24" spans="1:9" x14ac:dyDescent="0.35">
      <c r="A24" t="s">
        <v>7</v>
      </c>
      <c r="B24" s="1">
        <v>32379</v>
      </c>
      <c r="C24" s="1">
        <v>34829</v>
      </c>
      <c r="D24" s="1">
        <v>2451</v>
      </c>
      <c r="E24">
        <v>1.847</v>
      </c>
      <c r="G24" t="s">
        <v>68</v>
      </c>
      <c r="H24">
        <v>25.930413999999999</v>
      </c>
      <c r="I24">
        <v>50.637771999999998</v>
      </c>
    </row>
    <row r="25" spans="1:9" x14ac:dyDescent="0.35">
      <c r="A25" t="s">
        <v>19</v>
      </c>
      <c r="B25" s="1">
        <v>31649</v>
      </c>
      <c r="C25" s="1">
        <v>33553</v>
      </c>
      <c r="D25" s="1">
        <v>1905</v>
      </c>
      <c r="E25">
        <v>1.4970000000000001</v>
      </c>
      <c r="G25" t="s">
        <v>69</v>
      </c>
      <c r="H25">
        <v>-3.3730560000000001</v>
      </c>
      <c r="I25">
        <v>29.918886000000001</v>
      </c>
    </row>
    <row r="26" spans="1:9" x14ac:dyDescent="0.35">
      <c r="A26" t="s">
        <v>14</v>
      </c>
      <c r="B26" s="1">
        <v>30487</v>
      </c>
      <c r="C26" s="1">
        <v>32023</v>
      </c>
      <c r="D26" s="1">
        <v>1536</v>
      </c>
      <c r="E26">
        <v>1.3819999999999999</v>
      </c>
      <c r="G26" t="s">
        <v>70</v>
      </c>
      <c r="H26">
        <v>9.3076899999999991</v>
      </c>
      <c r="I26">
        <v>2.3158340000000002</v>
      </c>
    </row>
    <row r="27" spans="1:9" x14ac:dyDescent="0.35">
      <c r="A27" t="s">
        <v>5</v>
      </c>
      <c r="B27" s="1">
        <v>29642</v>
      </c>
      <c r="C27" s="1">
        <v>31647</v>
      </c>
      <c r="D27" s="1">
        <v>2005</v>
      </c>
      <c r="E27">
        <v>2.1869999999999998</v>
      </c>
      <c r="G27" t="s">
        <v>71</v>
      </c>
      <c r="H27">
        <v>32.321384000000002</v>
      </c>
      <c r="I27">
        <v>-64.757369999999995</v>
      </c>
    </row>
    <row r="28" spans="1:9" x14ac:dyDescent="0.35">
      <c r="A28" t="s">
        <v>13</v>
      </c>
      <c r="B28" s="1">
        <v>29559</v>
      </c>
      <c r="C28" s="1">
        <v>31561</v>
      </c>
      <c r="D28" s="1">
        <v>2002</v>
      </c>
      <c r="E28">
        <v>1.9710000000000001</v>
      </c>
      <c r="G28" t="s">
        <v>72</v>
      </c>
      <c r="H28">
        <v>4.5352769999999998</v>
      </c>
      <c r="I28">
        <v>114.72766900000001</v>
      </c>
    </row>
    <row r="29" spans="1:9" x14ac:dyDescent="0.35">
      <c r="A29" t="s">
        <v>4</v>
      </c>
      <c r="B29" s="1">
        <v>27702</v>
      </c>
      <c r="C29" s="1">
        <v>29488</v>
      </c>
      <c r="D29" s="1">
        <v>1786</v>
      </c>
      <c r="E29">
        <v>1.6719999999999999</v>
      </c>
      <c r="G29" t="s">
        <v>73</v>
      </c>
      <c r="H29">
        <v>-16.290154000000001</v>
      </c>
      <c r="I29">
        <v>-63.588653000000001</v>
      </c>
    </row>
    <row r="30" spans="1:9" x14ac:dyDescent="0.35">
      <c r="A30" t="s">
        <v>0</v>
      </c>
      <c r="B30" s="1">
        <v>27796</v>
      </c>
      <c r="C30" s="1">
        <v>29112</v>
      </c>
      <c r="D30" s="1">
        <v>1316</v>
      </c>
      <c r="E30">
        <v>1.4330000000000001</v>
      </c>
      <c r="G30" t="s">
        <v>74</v>
      </c>
      <c r="H30">
        <v>-14.235004</v>
      </c>
      <c r="I30">
        <v>-51.925280000000001</v>
      </c>
    </row>
    <row r="31" spans="1:9" x14ac:dyDescent="0.35">
      <c r="A31" t="s">
        <v>34</v>
      </c>
      <c r="B31" s="1">
        <v>27893</v>
      </c>
      <c r="C31" s="1">
        <v>29032</v>
      </c>
      <c r="D31" s="1">
        <v>1139</v>
      </c>
      <c r="E31">
        <v>2.6509999999999998</v>
      </c>
      <c r="G31" t="s">
        <v>75</v>
      </c>
      <c r="H31">
        <v>25.034279999999999</v>
      </c>
      <c r="I31">
        <v>-77.396280000000004</v>
      </c>
    </row>
    <row r="32" spans="1:9" x14ac:dyDescent="0.35">
      <c r="A32" t="s">
        <v>35</v>
      </c>
      <c r="B32" s="1">
        <v>27049</v>
      </c>
      <c r="C32" s="1">
        <v>28270</v>
      </c>
      <c r="D32" s="1">
        <v>1221</v>
      </c>
      <c r="E32">
        <v>3.2440000000000002</v>
      </c>
      <c r="G32" t="s">
        <v>76</v>
      </c>
      <c r="H32">
        <v>27.514161999999999</v>
      </c>
      <c r="I32">
        <v>90.433600999999996</v>
      </c>
    </row>
    <row r="33" spans="1:9" x14ac:dyDescent="0.35">
      <c r="A33" t="s">
        <v>3</v>
      </c>
      <c r="B33" s="1">
        <v>24749</v>
      </c>
      <c r="C33" s="1">
        <v>26216</v>
      </c>
      <c r="D33" s="1">
        <v>1467</v>
      </c>
      <c r="E33">
        <v>1.7909999999999999</v>
      </c>
      <c r="G33" t="s">
        <v>77</v>
      </c>
      <c r="H33">
        <v>-54.423198999999997</v>
      </c>
      <c r="I33">
        <v>3.4131939999999998</v>
      </c>
    </row>
    <row r="34" spans="1:9" x14ac:dyDescent="0.35">
      <c r="A34" t="s">
        <v>9</v>
      </c>
      <c r="B34" s="1">
        <v>24605</v>
      </c>
      <c r="C34" s="1">
        <v>26176</v>
      </c>
      <c r="D34" s="1">
        <v>1571</v>
      </c>
      <c r="E34">
        <v>2.1469999999999998</v>
      </c>
      <c r="G34" t="s">
        <v>78</v>
      </c>
      <c r="H34">
        <v>-22.328474</v>
      </c>
      <c r="I34">
        <v>24.684866</v>
      </c>
    </row>
    <row r="35" spans="1:9" x14ac:dyDescent="0.35">
      <c r="A35" t="s">
        <v>2</v>
      </c>
      <c r="B35" s="1">
        <v>21768</v>
      </c>
      <c r="C35" s="1">
        <v>23207</v>
      </c>
      <c r="D35" s="1">
        <v>1440</v>
      </c>
      <c r="E35">
        <v>2.556</v>
      </c>
      <c r="G35" t="s">
        <v>36</v>
      </c>
      <c r="H35">
        <v>53.709806999999998</v>
      </c>
      <c r="I35">
        <v>27.953389000000001</v>
      </c>
    </row>
    <row r="36" spans="1:9" x14ac:dyDescent="0.35">
      <c r="A36" t="s">
        <v>36</v>
      </c>
      <c r="B36" s="1">
        <v>18871</v>
      </c>
      <c r="C36" s="1">
        <v>20176</v>
      </c>
      <c r="D36" s="1">
        <v>1305</v>
      </c>
      <c r="E36">
        <v>3.351</v>
      </c>
      <c r="G36" t="s">
        <v>79</v>
      </c>
      <c r="H36">
        <v>17.189876999999999</v>
      </c>
      <c r="I36">
        <v>-88.497649999999993</v>
      </c>
    </row>
    <row r="37" spans="1:9" x14ac:dyDescent="0.35">
      <c r="A37" t="s">
        <v>37</v>
      </c>
      <c r="B37" s="1">
        <v>17786</v>
      </c>
      <c r="C37" s="1">
        <v>18862</v>
      </c>
      <c r="D37" s="1">
        <v>1075</v>
      </c>
      <c r="E37">
        <v>2.1819999999999999</v>
      </c>
      <c r="G37" t="s">
        <v>80</v>
      </c>
      <c r="H37">
        <v>56.130366000000002</v>
      </c>
      <c r="I37">
        <v>-106.346771</v>
      </c>
    </row>
    <row r="38" spans="1:9" x14ac:dyDescent="0.35">
      <c r="A38" t="s">
        <v>38</v>
      </c>
      <c r="B38" s="1">
        <v>17529</v>
      </c>
      <c r="C38" s="1">
        <v>17955</v>
      </c>
      <c r="D38">
        <v>425</v>
      </c>
      <c r="E38">
        <v>3.9140000000000001</v>
      </c>
      <c r="G38" t="s">
        <v>81</v>
      </c>
      <c r="H38">
        <v>-12.164165000000001</v>
      </c>
      <c r="I38">
        <v>96.870956000000007</v>
      </c>
    </row>
    <row r="39" spans="1:9" x14ac:dyDescent="0.35">
      <c r="A39" t="s">
        <v>39</v>
      </c>
      <c r="B39" s="1">
        <v>15060</v>
      </c>
      <c r="C39" s="1">
        <v>16090</v>
      </c>
      <c r="D39" s="1">
        <v>1030</v>
      </c>
      <c r="E39">
        <v>2.3610000000000002</v>
      </c>
      <c r="G39" t="s">
        <v>82</v>
      </c>
      <c r="H39">
        <v>-4.0383329999999997</v>
      </c>
      <c r="I39">
        <v>21.758664</v>
      </c>
    </row>
    <row r="40" spans="1:9" x14ac:dyDescent="0.35">
      <c r="A40" t="s">
        <v>40</v>
      </c>
      <c r="B40" s="1">
        <v>14946</v>
      </c>
      <c r="C40" s="1">
        <v>15523</v>
      </c>
      <c r="D40">
        <v>577</v>
      </c>
      <c r="E40">
        <v>2.6070000000000002</v>
      </c>
      <c r="G40" t="s">
        <v>83</v>
      </c>
      <c r="H40">
        <v>6.6111110000000002</v>
      </c>
      <c r="I40">
        <v>20.939444000000002</v>
      </c>
    </row>
    <row r="41" spans="1:9" x14ac:dyDescent="0.35">
      <c r="A41" t="s">
        <v>41</v>
      </c>
      <c r="B41" s="1">
        <v>12784</v>
      </c>
      <c r="C41" s="1">
        <v>13513</v>
      </c>
      <c r="D41">
        <v>729</v>
      </c>
      <c r="E41">
        <v>2.3690000000000002</v>
      </c>
      <c r="G41" t="s">
        <v>84</v>
      </c>
      <c r="H41">
        <v>-0.228021</v>
      </c>
      <c r="I41">
        <v>15.827659000000001</v>
      </c>
    </row>
    <row r="42" spans="1:9" x14ac:dyDescent="0.35">
      <c r="A42" t="s">
        <v>42</v>
      </c>
      <c r="B42" s="1">
        <v>12519</v>
      </c>
      <c r="C42" s="1">
        <v>13330</v>
      </c>
      <c r="D42">
        <v>811</v>
      </c>
      <c r="E42">
        <v>2.5339999999999998</v>
      </c>
      <c r="G42" t="s">
        <v>31</v>
      </c>
      <c r="H42">
        <v>46.818187999999999</v>
      </c>
      <c r="I42">
        <v>8.2275120000000008</v>
      </c>
    </row>
    <row r="43" spans="1:9" x14ac:dyDescent="0.35">
      <c r="A43" t="s">
        <v>43</v>
      </c>
      <c r="B43" s="1">
        <v>10742</v>
      </c>
      <c r="C43" s="1">
        <v>11600</v>
      </c>
      <c r="D43">
        <v>859</v>
      </c>
      <c r="E43">
        <v>2.5750000000000002</v>
      </c>
      <c r="G43" t="s">
        <v>85</v>
      </c>
      <c r="H43">
        <v>7.5399890000000003</v>
      </c>
      <c r="I43">
        <v>-5.5470800000000002</v>
      </c>
    </row>
    <row r="44" spans="1:9" x14ac:dyDescent="0.35">
      <c r="A44" t="s">
        <v>44</v>
      </c>
      <c r="B44" s="1">
        <v>10898</v>
      </c>
      <c r="C44" s="1">
        <v>11505</v>
      </c>
      <c r="D44">
        <v>607</v>
      </c>
      <c r="E44">
        <v>2.661</v>
      </c>
      <c r="G44" t="s">
        <v>86</v>
      </c>
      <c r="H44">
        <v>-21.236736000000001</v>
      </c>
      <c r="I44">
        <v>-159.777671</v>
      </c>
    </row>
    <row r="45" spans="1:9" x14ac:dyDescent="0.35">
      <c r="A45" t="s">
        <v>45</v>
      </c>
      <c r="B45" s="1">
        <v>9476</v>
      </c>
      <c r="C45" s="1">
        <v>10274</v>
      </c>
      <c r="D45">
        <v>798</v>
      </c>
      <c r="E45">
        <v>2.452</v>
      </c>
      <c r="G45" t="s">
        <v>87</v>
      </c>
      <c r="H45">
        <v>-35.675147000000003</v>
      </c>
      <c r="I45">
        <v>-71.542968999999999</v>
      </c>
    </row>
    <row r="46" spans="1:9" x14ac:dyDescent="0.35">
      <c r="A46" t="s">
        <v>46</v>
      </c>
      <c r="B46" s="1">
        <v>8754</v>
      </c>
      <c r="C46" s="1">
        <v>9182</v>
      </c>
      <c r="D46">
        <v>428</v>
      </c>
      <c r="E46">
        <v>3.0979999999999999</v>
      </c>
      <c r="G46" t="s">
        <v>88</v>
      </c>
      <c r="H46">
        <v>7.3697220000000003</v>
      </c>
      <c r="I46">
        <v>12.354722000000001</v>
      </c>
    </row>
    <row r="47" spans="1:9" x14ac:dyDescent="0.35">
      <c r="A47" t="s">
        <v>47</v>
      </c>
      <c r="B47" s="1">
        <v>6687</v>
      </c>
      <c r="C47" s="1">
        <v>7104</v>
      </c>
      <c r="D47">
        <v>417</v>
      </c>
      <c r="E47">
        <v>2.202</v>
      </c>
      <c r="G47" t="s">
        <v>89</v>
      </c>
      <c r="H47">
        <v>35.861660000000001</v>
      </c>
      <c r="I47">
        <v>104.195397</v>
      </c>
    </row>
    <row r="48" spans="1:9" x14ac:dyDescent="0.35">
      <c r="G48" t="s">
        <v>90</v>
      </c>
      <c r="H48">
        <v>4.5708679999999999</v>
      </c>
      <c r="I48">
        <v>-74.297332999999995</v>
      </c>
    </row>
    <row r="49" spans="7:9" x14ac:dyDescent="0.35">
      <c r="G49" t="s">
        <v>91</v>
      </c>
      <c r="H49">
        <v>9.7489170000000005</v>
      </c>
      <c r="I49">
        <v>-83.753428</v>
      </c>
    </row>
    <row r="50" spans="7:9" x14ac:dyDescent="0.35">
      <c r="G50" t="s">
        <v>92</v>
      </c>
      <c r="H50">
        <v>21.521757000000001</v>
      </c>
      <c r="I50">
        <v>-77.781166999999996</v>
      </c>
    </row>
    <row r="51" spans="7:9" x14ac:dyDescent="0.35">
      <c r="G51" t="s">
        <v>93</v>
      </c>
      <c r="H51">
        <v>16.002082000000001</v>
      </c>
      <c r="I51">
        <v>-24.013197000000002</v>
      </c>
    </row>
    <row r="52" spans="7:9" x14ac:dyDescent="0.35">
      <c r="G52" t="s">
        <v>94</v>
      </c>
      <c r="H52">
        <v>-10.447525000000001</v>
      </c>
      <c r="I52">
        <v>105.690449</v>
      </c>
    </row>
    <row r="53" spans="7:9" x14ac:dyDescent="0.35">
      <c r="G53" t="s">
        <v>8</v>
      </c>
      <c r="H53">
        <v>35.126412999999999</v>
      </c>
      <c r="I53">
        <v>33.429859</v>
      </c>
    </row>
    <row r="54" spans="7:9" x14ac:dyDescent="0.35">
      <c r="G54" t="s">
        <v>6</v>
      </c>
      <c r="H54">
        <v>49.817492000000001</v>
      </c>
      <c r="I54">
        <v>15.472962000000001</v>
      </c>
    </row>
    <row r="55" spans="7:9" x14ac:dyDescent="0.35">
      <c r="G55" t="s">
        <v>16</v>
      </c>
      <c r="H55">
        <v>51.165691000000002</v>
      </c>
      <c r="I55">
        <v>10.451525999999999</v>
      </c>
    </row>
    <row r="56" spans="7:9" x14ac:dyDescent="0.35">
      <c r="G56" t="s">
        <v>95</v>
      </c>
      <c r="H56">
        <v>11.825138000000001</v>
      </c>
      <c r="I56">
        <v>42.590274999999998</v>
      </c>
    </row>
    <row r="57" spans="7:9" x14ac:dyDescent="0.35">
      <c r="G57" t="s">
        <v>23</v>
      </c>
      <c r="H57">
        <v>56.263919999999999</v>
      </c>
      <c r="I57">
        <v>9.5017849999999999</v>
      </c>
    </row>
    <row r="58" spans="7:9" x14ac:dyDescent="0.35">
      <c r="G58" t="s">
        <v>96</v>
      </c>
      <c r="H58">
        <v>15.414999</v>
      </c>
      <c r="I58">
        <v>-61.370975999999999</v>
      </c>
    </row>
    <row r="59" spans="7:9" x14ac:dyDescent="0.35">
      <c r="G59" t="s">
        <v>97</v>
      </c>
      <c r="H59">
        <v>18.735693000000001</v>
      </c>
      <c r="I59">
        <v>-70.162650999999997</v>
      </c>
    </row>
    <row r="60" spans="7:9" x14ac:dyDescent="0.35">
      <c r="G60" t="s">
        <v>98</v>
      </c>
      <c r="H60">
        <v>28.033885999999999</v>
      </c>
      <c r="I60">
        <v>1.659626</v>
      </c>
    </row>
    <row r="61" spans="7:9" x14ac:dyDescent="0.35">
      <c r="G61" t="s">
        <v>99</v>
      </c>
      <c r="H61">
        <v>-1.8312390000000001</v>
      </c>
      <c r="I61">
        <v>-78.183406000000005</v>
      </c>
    </row>
    <row r="62" spans="7:9" x14ac:dyDescent="0.35">
      <c r="G62" t="s">
        <v>19</v>
      </c>
      <c r="H62">
        <v>58.595272000000001</v>
      </c>
      <c r="I62">
        <v>25.013607</v>
      </c>
    </row>
    <row r="63" spans="7:9" x14ac:dyDescent="0.35">
      <c r="G63" t="s">
        <v>100</v>
      </c>
      <c r="H63">
        <v>26.820553</v>
      </c>
      <c r="I63">
        <v>30.802498</v>
      </c>
    </row>
    <row r="64" spans="7:9" x14ac:dyDescent="0.35">
      <c r="G64" t="s">
        <v>101</v>
      </c>
      <c r="H64">
        <v>24.215527000000002</v>
      </c>
      <c r="I64">
        <v>-12.885833999999999</v>
      </c>
    </row>
    <row r="65" spans="7:9" x14ac:dyDescent="0.35">
      <c r="G65" t="s">
        <v>102</v>
      </c>
      <c r="H65">
        <v>15.179384000000001</v>
      </c>
      <c r="I65">
        <v>39.782333999999999</v>
      </c>
    </row>
    <row r="66" spans="7:9" x14ac:dyDescent="0.35">
      <c r="G66" t="s">
        <v>12</v>
      </c>
      <c r="H66">
        <v>40.463667000000001</v>
      </c>
      <c r="I66">
        <v>-3.7492200000000002</v>
      </c>
    </row>
    <row r="67" spans="7:9" x14ac:dyDescent="0.35">
      <c r="G67" t="s">
        <v>103</v>
      </c>
      <c r="H67">
        <v>9.1449999999999996</v>
      </c>
      <c r="I67">
        <v>40.489673000000003</v>
      </c>
    </row>
    <row r="68" spans="7:9" x14ac:dyDescent="0.35">
      <c r="G68" t="s">
        <v>20</v>
      </c>
      <c r="H68">
        <v>61.924109999999999</v>
      </c>
      <c r="I68">
        <v>25.748151</v>
      </c>
    </row>
    <row r="69" spans="7:9" x14ac:dyDescent="0.35">
      <c r="G69" t="s">
        <v>104</v>
      </c>
      <c r="H69">
        <v>-16.578192999999999</v>
      </c>
      <c r="I69">
        <v>179.414413</v>
      </c>
    </row>
    <row r="70" spans="7:9" x14ac:dyDescent="0.35">
      <c r="G70" t="s">
        <v>105</v>
      </c>
      <c r="H70">
        <v>-51.796253</v>
      </c>
      <c r="I70">
        <v>-59.523612999999997</v>
      </c>
    </row>
    <row r="71" spans="7:9" x14ac:dyDescent="0.35">
      <c r="G71" t="s">
        <v>106</v>
      </c>
      <c r="H71">
        <v>7.425554</v>
      </c>
      <c r="I71">
        <v>150.55081200000001</v>
      </c>
    </row>
    <row r="72" spans="7:9" x14ac:dyDescent="0.35">
      <c r="G72" t="s">
        <v>107</v>
      </c>
      <c r="H72">
        <v>61.892634999999999</v>
      </c>
      <c r="I72">
        <v>-6.9118060000000003</v>
      </c>
    </row>
    <row r="73" spans="7:9" x14ac:dyDescent="0.35">
      <c r="G73" t="s">
        <v>1</v>
      </c>
      <c r="H73">
        <v>46.227637999999999</v>
      </c>
      <c r="I73">
        <v>2.213749</v>
      </c>
    </row>
    <row r="74" spans="7:9" x14ac:dyDescent="0.35">
      <c r="G74" t="s">
        <v>108</v>
      </c>
      <c r="H74">
        <v>-0.80368899999999999</v>
      </c>
      <c r="I74">
        <v>11.609444</v>
      </c>
    </row>
    <row r="75" spans="7:9" x14ac:dyDescent="0.35">
      <c r="G75" t="s">
        <v>25</v>
      </c>
      <c r="H75">
        <v>55.378050999999999</v>
      </c>
      <c r="I75">
        <v>-3.4359730000000002</v>
      </c>
    </row>
    <row r="76" spans="7:9" x14ac:dyDescent="0.35">
      <c r="G76" t="s">
        <v>109</v>
      </c>
      <c r="H76">
        <v>12.262776000000001</v>
      </c>
      <c r="I76">
        <v>-61.604171000000001</v>
      </c>
    </row>
    <row r="77" spans="7:9" x14ac:dyDescent="0.35">
      <c r="G77" t="s">
        <v>43</v>
      </c>
      <c r="H77">
        <v>42.315407</v>
      </c>
      <c r="I77">
        <v>43.356892000000002</v>
      </c>
    </row>
    <row r="78" spans="7:9" x14ac:dyDescent="0.35">
      <c r="G78" t="s">
        <v>110</v>
      </c>
      <c r="H78">
        <v>3.9338890000000002</v>
      </c>
      <c r="I78">
        <v>-53.125782000000001</v>
      </c>
    </row>
    <row r="79" spans="7:9" x14ac:dyDescent="0.35">
      <c r="G79" t="s">
        <v>111</v>
      </c>
      <c r="H79">
        <v>49.465691</v>
      </c>
      <c r="I79">
        <v>-2.5852780000000002</v>
      </c>
    </row>
    <row r="80" spans="7:9" x14ac:dyDescent="0.35">
      <c r="G80" t="s">
        <v>112</v>
      </c>
      <c r="H80">
        <v>7.9465269999999997</v>
      </c>
      <c r="I80">
        <v>-1.0231939999999999</v>
      </c>
    </row>
    <row r="81" spans="7:9" x14ac:dyDescent="0.35">
      <c r="G81" t="s">
        <v>113</v>
      </c>
      <c r="H81">
        <v>36.137740999999998</v>
      </c>
      <c r="I81">
        <v>-5.3453739999999996</v>
      </c>
    </row>
    <row r="82" spans="7:9" x14ac:dyDescent="0.35">
      <c r="G82" t="s">
        <v>114</v>
      </c>
      <c r="H82">
        <v>71.706935999999999</v>
      </c>
      <c r="I82">
        <v>-42.604303000000002</v>
      </c>
    </row>
    <row r="83" spans="7:9" x14ac:dyDescent="0.35">
      <c r="G83" t="s">
        <v>115</v>
      </c>
      <c r="H83">
        <v>13.443182</v>
      </c>
      <c r="I83">
        <v>-15.310138999999999</v>
      </c>
    </row>
    <row r="84" spans="7:9" x14ac:dyDescent="0.35">
      <c r="G84" t="s">
        <v>116</v>
      </c>
      <c r="H84">
        <v>9.9455869999999997</v>
      </c>
      <c r="I84">
        <v>-9.6966450000000002</v>
      </c>
    </row>
    <row r="85" spans="7:9" x14ac:dyDescent="0.35">
      <c r="G85" t="s">
        <v>117</v>
      </c>
      <c r="H85">
        <v>16.995971000000001</v>
      </c>
      <c r="I85">
        <v>-62.067641000000002</v>
      </c>
    </row>
    <row r="86" spans="7:9" x14ac:dyDescent="0.35">
      <c r="G86" t="s">
        <v>118</v>
      </c>
      <c r="H86">
        <v>1.650801</v>
      </c>
      <c r="I86">
        <v>10.267894999999999</v>
      </c>
    </row>
    <row r="87" spans="7:9" x14ac:dyDescent="0.35">
      <c r="G87" t="s">
        <v>0</v>
      </c>
      <c r="H87">
        <v>39.074207999999999</v>
      </c>
      <c r="I87">
        <v>21.824311999999999</v>
      </c>
    </row>
    <row r="88" spans="7:9" x14ac:dyDescent="0.35">
      <c r="G88" t="s">
        <v>119</v>
      </c>
      <c r="H88">
        <v>-54.429578999999997</v>
      </c>
      <c r="I88">
        <v>-36.587909000000003</v>
      </c>
    </row>
    <row r="89" spans="7:9" x14ac:dyDescent="0.35">
      <c r="G89" t="s">
        <v>120</v>
      </c>
      <c r="H89">
        <v>15.783471</v>
      </c>
      <c r="I89">
        <v>-90.230759000000006</v>
      </c>
    </row>
    <row r="90" spans="7:9" x14ac:dyDescent="0.35">
      <c r="G90" t="s">
        <v>121</v>
      </c>
      <c r="H90">
        <v>13.444304000000001</v>
      </c>
      <c r="I90">
        <v>144.79373100000001</v>
      </c>
    </row>
    <row r="91" spans="7:9" x14ac:dyDescent="0.35">
      <c r="G91" t="s">
        <v>122</v>
      </c>
      <c r="H91">
        <v>11.803749</v>
      </c>
      <c r="I91">
        <v>-15.180413</v>
      </c>
    </row>
    <row r="92" spans="7:9" x14ac:dyDescent="0.35">
      <c r="G92" t="s">
        <v>123</v>
      </c>
      <c r="H92">
        <v>4.8604159999999998</v>
      </c>
      <c r="I92">
        <v>-58.93018</v>
      </c>
    </row>
    <row r="93" spans="7:9" x14ac:dyDescent="0.35">
      <c r="G93" t="s">
        <v>124</v>
      </c>
      <c r="H93">
        <v>31.354676000000001</v>
      </c>
      <c r="I93">
        <v>34.308824999999999</v>
      </c>
    </row>
    <row r="94" spans="7:9" x14ac:dyDescent="0.35">
      <c r="G94" t="s">
        <v>125</v>
      </c>
      <c r="H94">
        <v>22.396428</v>
      </c>
      <c r="I94">
        <v>114.109497</v>
      </c>
    </row>
    <row r="95" spans="7:9" x14ac:dyDescent="0.35">
      <c r="G95" t="s">
        <v>126</v>
      </c>
      <c r="H95">
        <v>-53.081809999999997</v>
      </c>
      <c r="I95">
        <v>73.504158000000004</v>
      </c>
    </row>
    <row r="96" spans="7:9" x14ac:dyDescent="0.35">
      <c r="G96" t="s">
        <v>127</v>
      </c>
      <c r="H96">
        <v>15.199999</v>
      </c>
      <c r="I96">
        <v>-86.241905000000003</v>
      </c>
    </row>
    <row r="97" spans="7:9" x14ac:dyDescent="0.35">
      <c r="G97" t="s">
        <v>3</v>
      </c>
      <c r="H97">
        <v>45.1</v>
      </c>
      <c r="I97">
        <v>15.2</v>
      </c>
    </row>
    <row r="98" spans="7:9" x14ac:dyDescent="0.35">
      <c r="G98" t="s">
        <v>128</v>
      </c>
      <c r="H98">
        <v>18.971187</v>
      </c>
      <c r="I98">
        <v>-72.285214999999994</v>
      </c>
    </row>
    <row r="99" spans="7:9" x14ac:dyDescent="0.35">
      <c r="G99" t="s">
        <v>13</v>
      </c>
      <c r="H99">
        <v>47.162494000000002</v>
      </c>
      <c r="I99">
        <v>19.503304</v>
      </c>
    </row>
    <row r="100" spans="7:9" x14ac:dyDescent="0.35">
      <c r="G100" t="s">
        <v>129</v>
      </c>
      <c r="H100">
        <v>-0.78927499999999995</v>
      </c>
      <c r="I100">
        <v>113.92132700000001</v>
      </c>
    </row>
    <row r="101" spans="7:9" x14ac:dyDescent="0.35">
      <c r="G101" t="s">
        <v>22</v>
      </c>
      <c r="H101">
        <v>53.412909999999997</v>
      </c>
      <c r="I101">
        <v>-8.2438900000000004</v>
      </c>
    </row>
    <row r="102" spans="7:9" x14ac:dyDescent="0.35">
      <c r="G102" t="s">
        <v>130</v>
      </c>
      <c r="H102">
        <v>31.046050999999999</v>
      </c>
      <c r="I102">
        <v>34.851612000000003</v>
      </c>
    </row>
    <row r="103" spans="7:9" x14ac:dyDescent="0.35">
      <c r="G103" t="s">
        <v>131</v>
      </c>
      <c r="H103">
        <v>54.236106999999997</v>
      </c>
      <c r="I103">
        <v>-4.5480559999999999</v>
      </c>
    </row>
    <row r="104" spans="7:9" x14ac:dyDescent="0.35">
      <c r="G104" t="s">
        <v>132</v>
      </c>
      <c r="H104">
        <v>20.593684</v>
      </c>
      <c r="I104">
        <v>78.962879999999998</v>
      </c>
    </row>
    <row r="105" spans="7:9" x14ac:dyDescent="0.35">
      <c r="G105" t="s">
        <v>133</v>
      </c>
      <c r="H105">
        <v>-6.3431940000000004</v>
      </c>
      <c r="I105">
        <v>71.876519000000002</v>
      </c>
    </row>
    <row r="106" spans="7:9" x14ac:dyDescent="0.35">
      <c r="G106" t="s">
        <v>134</v>
      </c>
      <c r="H106">
        <v>33.223191</v>
      </c>
      <c r="I106">
        <v>43.679290999999999</v>
      </c>
    </row>
    <row r="107" spans="7:9" x14ac:dyDescent="0.35">
      <c r="G107" t="s">
        <v>135</v>
      </c>
      <c r="H107">
        <v>32.427908000000002</v>
      </c>
      <c r="I107">
        <v>53.688046</v>
      </c>
    </row>
    <row r="108" spans="7:9" x14ac:dyDescent="0.35">
      <c r="G108" t="s">
        <v>33</v>
      </c>
      <c r="H108">
        <v>64.963050999999993</v>
      </c>
      <c r="I108">
        <v>-19.020835000000002</v>
      </c>
    </row>
    <row r="109" spans="7:9" x14ac:dyDescent="0.35">
      <c r="G109" t="s">
        <v>18</v>
      </c>
      <c r="H109">
        <v>41.871940000000002</v>
      </c>
      <c r="I109">
        <v>12.56738</v>
      </c>
    </row>
    <row r="110" spans="7:9" x14ac:dyDescent="0.35">
      <c r="G110" t="s">
        <v>136</v>
      </c>
      <c r="H110">
        <v>49.214438999999999</v>
      </c>
      <c r="I110">
        <v>-2.1312500000000001</v>
      </c>
    </row>
    <row r="111" spans="7:9" x14ac:dyDescent="0.35">
      <c r="G111" t="s">
        <v>137</v>
      </c>
      <c r="H111">
        <v>18.109580999999999</v>
      </c>
      <c r="I111">
        <v>-77.297507999999993</v>
      </c>
    </row>
    <row r="112" spans="7:9" x14ac:dyDescent="0.35">
      <c r="G112" t="s">
        <v>138</v>
      </c>
      <c r="H112">
        <v>30.585163999999999</v>
      </c>
      <c r="I112">
        <v>36.238413999999999</v>
      </c>
    </row>
    <row r="113" spans="7:9" x14ac:dyDescent="0.35">
      <c r="G113" t="s">
        <v>139</v>
      </c>
      <c r="H113">
        <v>36.204824000000002</v>
      </c>
      <c r="I113">
        <v>138.25292400000001</v>
      </c>
    </row>
    <row r="114" spans="7:9" x14ac:dyDescent="0.35">
      <c r="G114" t="s">
        <v>140</v>
      </c>
      <c r="H114">
        <v>-2.3559E-2</v>
      </c>
      <c r="I114">
        <v>37.906193000000002</v>
      </c>
    </row>
    <row r="115" spans="7:9" x14ac:dyDescent="0.35">
      <c r="G115" t="s">
        <v>141</v>
      </c>
      <c r="H115">
        <v>41.20438</v>
      </c>
      <c r="I115">
        <v>74.766098</v>
      </c>
    </row>
    <row r="116" spans="7:9" x14ac:dyDescent="0.35">
      <c r="G116" t="s">
        <v>142</v>
      </c>
      <c r="H116">
        <v>12.565678999999999</v>
      </c>
      <c r="I116">
        <v>104.99096299999999</v>
      </c>
    </row>
    <row r="117" spans="7:9" x14ac:dyDescent="0.35">
      <c r="G117" t="s">
        <v>143</v>
      </c>
      <c r="H117">
        <v>-3.3704170000000002</v>
      </c>
      <c r="I117">
        <v>-168.734039</v>
      </c>
    </row>
    <row r="118" spans="7:9" x14ac:dyDescent="0.35">
      <c r="G118" t="s">
        <v>144</v>
      </c>
      <c r="H118">
        <v>-11.875000999999999</v>
      </c>
      <c r="I118">
        <v>43.872219000000001</v>
      </c>
    </row>
    <row r="119" spans="7:9" x14ac:dyDescent="0.35">
      <c r="G119" t="s">
        <v>145</v>
      </c>
      <c r="H119">
        <v>17.357821999999999</v>
      </c>
      <c r="I119">
        <v>-62.782997999999999</v>
      </c>
    </row>
    <row r="120" spans="7:9" x14ac:dyDescent="0.35">
      <c r="G120" t="s">
        <v>146</v>
      </c>
      <c r="H120">
        <v>40.339852</v>
      </c>
      <c r="I120">
        <v>127.510093</v>
      </c>
    </row>
    <row r="121" spans="7:9" x14ac:dyDescent="0.35">
      <c r="G121" t="s">
        <v>147</v>
      </c>
      <c r="H121">
        <v>35.907756999999997</v>
      </c>
      <c r="I121">
        <v>127.76692199999999</v>
      </c>
    </row>
    <row r="122" spans="7:9" x14ac:dyDescent="0.35">
      <c r="G122" t="s">
        <v>148</v>
      </c>
      <c r="H122">
        <v>29.31166</v>
      </c>
      <c r="I122">
        <v>47.481766</v>
      </c>
    </row>
    <row r="123" spans="7:9" x14ac:dyDescent="0.35">
      <c r="G123" t="s">
        <v>149</v>
      </c>
      <c r="H123">
        <v>19.513469000000001</v>
      </c>
      <c r="I123">
        <v>-80.566956000000005</v>
      </c>
    </row>
    <row r="124" spans="7:9" x14ac:dyDescent="0.35">
      <c r="G124" t="s">
        <v>150</v>
      </c>
      <c r="H124">
        <v>48.019573000000001</v>
      </c>
      <c r="I124">
        <v>66.923683999999994</v>
      </c>
    </row>
    <row r="125" spans="7:9" x14ac:dyDescent="0.35">
      <c r="G125" t="s">
        <v>151</v>
      </c>
      <c r="H125">
        <v>19.856269999999999</v>
      </c>
      <c r="I125">
        <v>102.495496</v>
      </c>
    </row>
    <row r="126" spans="7:9" x14ac:dyDescent="0.35">
      <c r="G126" t="s">
        <v>152</v>
      </c>
      <c r="H126">
        <v>33.854720999999998</v>
      </c>
      <c r="I126">
        <v>35.862285</v>
      </c>
    </row>
    <row r="127" spans="7:9" x14ac:dyDescent="0.35">
      <c r="G127" t="s">
        <v>153</v>
      </c>
      <c r="H127">
        <v>13.909444000000001</v>
      </c>
      <c r="I127">
        <v>-60.978892999999999</v>
      </c>
    </row>
    <row r="128" spans="7:9" x14ac:dyDescent="0.35">
      <c r="G128" t="s">
        <v>154</v>
      </c>
      <c r="H128">
        <v>47.165999999999997</v>
      </c>
      <c r="I128">
        <v>9.5553729999999995</v>
      </c>
    </row>
    <row r="129" spans="7:9" x14ac:dyDescent="0.35">
      <c r="G129" t="s">
        <v>155</v>
      </c>
      <c r="H129">
        <v>7.8730539999999998</v>
      </c>
      <c r="I129">
        <v>80.771797000000007</v>
      </c>
    </row>
    <row r="130" spans="7:9" x14ac:dyDescent="0.35">
      <c r="G130" t="s">
        <v>156</v>
      </c>
      <c r="H130">
        <v>6.4280549999999996</v>
      </c>
      <c r="I130">
        <v>-9.4294989999999999</v>
      </c>
    </row>
    <row r="131" spans="7:9" x14ac:dyDescent="0.35">
      <c r="G131" t="s">
        <v>157</v>
      </c>
      <c r="H131">
        <v>-29.609988000000001</v>
      </c>
      <c r="I131">
        <v>28.233608</v>
      </c>
    </row>
    <row r="132" spans="7:9" x14ac:dyDescent="0.35">
      <c r="G132" t="s">
        <v>7</v>
      </c>
      <c r="H132">
        <v>55.169438</v>
      </c>
      <c r="I132">
        <v>23.881274999999999</v>
      </c>
    </row>
    <row r="133" spans="7:9" x14ac:dyDescent="0.35">
      <c r="G133" t="s">
        <v>29</v>
      </c>
      <c r="H133">
        <v>49.815272999999998</v>
      </c>
      <c r="I133">
        <v>6.1295830000000002</v>
      </c>
    </row>
    <row r="134" spans="7:9" x14ac:dyDescent="0.35">
      <c r="G134" t="s">
        <v>4</v>
      </c>
      <c r="H134">
        <v>56.879635</v>
      </c>
      <c r="I134">
        <v>24.603189</v>
      </c>
    </row>
    <row r="135" spans="7:9" x14ac:dyDescent="0.35">
      <c r="G135" t="s">
        <v>158</v>
      </c>
      <c r="H135">
        <v>26.335100000000001</v>
      </c>
      <c r="I135">
        <v>17.228331000000001</v>
      </c>
    </row>
    <row r="136" spans="7:9" x14ac:dyDescent="0.35">
      <c r="G136" t="s">
        <v>159</v>
      </c>
      <c r="H136">
        <v>31.791702000000001</v>
      </c>
      <c r="I136">
        <v>-7.0926200000000001</v>
      </c>
    </row>
    <row r="137" spans="7:9" x14ac:dyDescent="0.35">
      <c r="G137" t="s">
        <v>160</v>
      </c>
      <c r="H137">
        <v>43.750298000000001</v>
      </c>
      <c r="I137">
        <v>7.4128410000000002</v>
      </c>
    </row>
    <row r="138" spans="7:9" x14ac:dyDescent="0.35">
      <c r="G138" t="s">
        <v>47</v>
      </c>
      <c r="H138">
        <v>47.411631</v>
      </c>
      <c r="I138">
        <v>28.369885</v>
      </c>
    </row>
    <row r="139" spans="7:9" x14ac:dyDescent="0.35">
      <c r="G139" t="s">
        <v>37</v>
      </c>
      <c r="H139">
        <v>42.708677999999999</v>
      </c>
      <c r="I139">
        <v>19.374389999999998</v>
      </c>
    </row>
    <row r="140" spans="7:9" x14ac:dyDescent="0.35">
      <c r="G140" t="s">
        <v>161</v>
      </c>
      <c r="H140">
        <v>-18.766946999999998</v>
      </c>
      <c r="I140">
        <v>46.869107</v>
      </c>
    </row>
    <row r="141" spans="7:9" x14ac:dyDescent="0.35">
      <c r="G141" t="s">
        <v>162</v>
      </c>
      <c r="H141">
        <v>7.1314739999999999</v>
      </c>
      <c r="I141">
        <v>171.18447800000001</v>
      </c>
    </row>
    <row r="142" spans="7:9" x14ac:dyDescent="0.35">
      <c r="G142" t="s">
        <v>163</v>
      </c>
      <c r="H142">
        <v>41.608635</v>
      </c>
      <c r="I142">
        <v>21.745274999999999</v>
      </c>
    </row>
    <row r="143" spans="7:9" x14ac:dyDescent="0.35">
      <c r="G143" t="s">
        <v>164</v>
      </c>
      <c r="H143">
        <v>17.570692000000001</v>
      </c>
      <c r="I143">
        <v>-3.9961660000000001</v>
      </c>
    </row>
    <row r="144" spans="7:9" x14ac:dyDescent="0.35">
      <c r="G144" t="s">
        <v>165</v>
      </c>
      <c r="H144">
        <v>21.913965000000001</v>
      </c>
      <c r="I144">
        <v>95.956222999999994</v>
      </c>
    </row>
    <row r="145" spans="7:9" x14ac:dyDescent="0.35">
      <c r="G145" t="s">
        <v>166</v>
      </c>
      <c r="H145">
        <v>46.862496</v>
      </c>
      <c r="I145">
        <v>103.846656</v>
      </c>
    </row>
    <row r="146" spans="7:9" x14ac:dyDescent="0.35">
      <c r="G146" t="s">
        <v>167</v>
      </c>
      <c r="H146">
        <v>22.198744999999999</v>
      </c>
      <c r="I146">
        <v>113.543873</v>
      </c>
    </row>
    <row r="147" spans="7:9" x14ac:dyDescent="0.35">
      <c r="G147" t="s">
        <v>168</v>
      </c>
      <c r="H147">
        <v>17.330829999999999</v>
      </c>
      <c r="I147">
        <v>145.38469000000001</v>
      </c>
    </row>
    <row r="148" spans="7:9" x14ac:dyDescent="0.35">
      <c r="G148" t="s">
        <v>169</v>
      </c>
      <c r="H148">
        <v>14.641527999999999</v>
      </c>
      <c r="I148">
        <v>-61.024174000000002</v>
      </c>
    </row>
    <row r="149" spans="7:9" x14ac:dyDescent="0.35">
      <c r="G149" t="s">
        <v>170</v>
      </c>
      <c r="H149">
        <v>21.00789</v>
      </c>
      <c r="I149">
        <v>-10.940835</v>
      </c>
    </row>
    <row r="150" spans="7:9" x14ac:dyDescent="0.35">
      <c r="G150" t="s">
        <v>171</v>
      </c>
      <c r="H150">
        <v>16.742498000000001</v>
      </c>
      <c r="I150">
        <v>-62.187365999999997</v>
      </c>
    </row>
    <row r="151" spans="7:9" x14ac:dyDescent="0.35">
      <c r="G151" t="s">
        <v>17</v>
      </c>
      <c r="H151">
        <v>35.937496000000003</v>
      </c>
      <c r="I151">
        <v>14.375416</v>
      </c>
    </row>
    <row r="152" spans="7:9" x14ac:dyDescent="0.35">
      <c r="G152" t="s">
        <v>172</v>
      </c>
      <c r="H152">
        <v>-20.348403999999999</v>
      </c>
      <c r="I152">
        <v>57.552152</v>
      </c>
    </row>
    <row r="153" spans="7:9" x14ac:dyDescent="0.35">
      <c r="G153" t="s">
        <v>173</v>
      </c>
      <c r="H153">
        <v>3.2027779999999999</v>
      </c>
      <c r="I153">
        <v>73.220680000000002</v>
      </c>
    </row>
    <row r="154" spans="7:9" x14ac:dyDescent="0.35">
      <c r="G154" t="s">
        <v>174</v>
      </c>
      <c r="H154">
        <v>-13.254308</v>
      </c>
      <c r="I154">
        <v>34.301524999999998</v>
      </c>
    </row>
    <row r="155" spans="7:9" x14ac:dyDescent="0.35">
      <c r="G155" t="s">
        <v>175</v>
      </c>
      <c r="H155">
        <v>23.634501</v>
      </c>
      <c r="I155">
        <v>-102.552784</v>
      </c>
    </row>
    <row r="156" spans="7:9" x14ac:dyDescent="0.35">
      <c r="G156" t="s">
        <v>176</v>
      </c>
      <c r="H156">
        <v>4.2104840000000001</v>
      </c>
      <c r="I156">
        <v>101.97576599999999</v>
      </c>
    </row>
    <row r="157" spans="7:9" x14ac:dyDescent="0.35">
      <c r="G157" t="s">
        <v>177</v>
      </c>
      <c r="H157">
        <v>-18.665694999999999</v>
      </c>
      <c r="I157">
        <v>35.529561999999999</v>
      </c>
    </row>
    <row r="158" spans="7:9" x14ac:dyDescent="0.35">
      <c r="G158" t="s">
        <v>178</v>
      </c>
      <c r="H158">
        <v>-22.957640000000001</v>
      </c>
      <c r="I158">
        <v>18.490410000000001</v>
      </c>
    </row>
    <row r="159" spans="7:9" x14ac:dyDescent="0.35">
      <c r="G159" t="s">
        <v>179</v>
      </c>
      <c r="H159">
        <v>-20.904305000000001</v>
      </c>
      <c r="I159">
        <v>165.618042</v>
      </c>
    </row>
    <row r="160" spans="7:9" x14ac:dyDescent="0.35">
      <c r="G160" t="s">
        <v>180</v>
      </c>
      <c r="H160">
        <v>17.607789</v>
      </c>
      <c r="I160">
        <v>8.0816660000000002</v>
      </c>
    </row>
    <row r="161" spans="7:9" x14ac:dyDescent="0.35">
      <c r="G161" t="s">
        <v>181</v>
      </c>
      <c r="H161">
        <v>-29.040835000000001</v>
      </c>
      <c r="I161">
        <v>167.954712</v>
      </c>
    </row>
    <row r="162" spans="7:9" x14ac:dyDescent="0.35">
      <c r="G162" t="s">
        <v>182</v>
      </c>
      <c r="H162">
        <v>9.0819989999999997</v>
      </c>
      <c r="I162">
        <v>8.6752769999999995</v>
      </c>
    </row>
    <row r="163" spans="7:9" x14ac:dyDescent="0.35">
      <c r="G163" t="s">
        <v>183</v>
      </c>
      <c r="H163">
        <v>12.865416</v>
      </c>
      <c r="I163">
        <v>-85.207228999999998</v>
      </c>
    </row>
    <row r="164" spans="7:9" x14ac:dyDescent="0.35">
      <c r="G164" t="s">
        <v>21</v>
      </c>
      <c r="H164">
        <v>52.132632999999998</v>
      </c>
      <c r="I164">
        <v>5.2912660000000002</v>
      </c>
    </row>
    <row r="165" spans="7:9" x14ac:dyDescent="0.35">
      <c r="G165" t="s">
        <v>30</v>
      </c>
      <c r="H165">
        <v>60.472023999999998</v>
      </c>
      <c r="I165">
        <v>8.4689460000000008</v>
      </c>
    </row>
    <row r="166" spans="7:9" x14ac:dyDescent="0.35">
      <c r="G166" t="s">
        <v>184</v>
      </c>
      <c r="H166">
        <v>28.394856999999998</v>
      </c>
      <c r="I166">
        <v>84.124008000000003</v>
      </c>
    </row>
    <row r="167" spans="7:9" x14ac:dyDescent="0.35">
      <c r="G167" t="s">
        <v>185</v>
      </c>
      <c r="H167">
        <v>-0.52277799999999996</v>
      </c>
      <c r="I167">
        <v>166.93150299999999</v>
      </c>
    </row>
    <row r="168" spans="7:9" x14ac:dyDescent="0.35">
      <c r="G168" t="s">
        <v>186</v>
      </c>
      <c r="H168">
        <v>-19.054445000000001</v>
      </c>
      <c r="I168">
        <v>-169.867233</v>
      </c>
    </row>
    <row r="169" spans="7:9" x14ac:dyDescent="0.35">
      <c r="G169" t="s">
        <v>187</v>
      </c>
      <c r="H169">
        <v>-40.900556999999999</v>
      </c>
      <c r="I169">
        <v>174.88597100000001</v>
      </c>
    </row>
    <row r="170" spans="7:9" x14ac:dyDescent="0.35">
      <c r="G170" t="s">
        <v>188</v>
      </c>
      <c r="H170">
        <v>21.512582999999999</v>
      </c>
      <c r="I170">
        <v>55.923254999999997</v>
      </c>
    </row>
    <row r="171" spans="7:9" x14ac:dyDescent="0.35">
      <c r="G171" t="s">
        <v>189</v>
      </c>
      <c r="H171">
        <v>8.5379810000000003</v>
      </c>
      <c r="I171">
        <v>-80.782127000000003</v>
      </c>
    </row>
    <row r="172" spans="7:9" x14ac:dyDescent="0.35">
      <c r="G172" t="s">
        <v>190</v>
      </c>
      <c r="H172">
        <v>-9.1899669999999993</v>
      </c>
      <c r="I172">
        <v>-75.015152</v>
      </c>
    </row>
    <row r="173" spans="7:9" x14ac:dyDescent="0.35">
      <c r="G173" t="s">
        <v>191</v>
      </c>
      <c r="H173">
        <v>-17.679742000000001</v>
      </c>
      <c r="I173">
        <v>-149.40684300000001</v>
      </c>
    </row>
    <row r="174" spans="7:9" x14ac:dyDescent="0.35">
      <c r="G174" t="s">
        <v>192</v>
      </c>
      <c r="H174">
        <v>-6.3149930000000003</v>
      </c>
      <c r="I174">
        <v>143.95554999999999</v>
      </c>
    </row>
    <row r="175" spans="7:9" x14ac:dyDescent="0.35">
      <c r="G175" t="s">
        <v>193</v>
      </c>
      <c r="H175">
        <v>12.879721</v>
      </c>
      <c r="I175">
        <v>121.774017</v>
      </c>
    </row>
    <row r="176" spans="7:9" x14ac:dyDescent="0.35">
      <c r="G176" t="s">
        <v>194</v>
      </c>
      <c r="H176">
        <v>30.375321</v>
      </c>
      <c r="I176">
        <v>69.345116000000004</v>
      </c>
    </row>
    <row r="177" spans="7:9" x14ac:dyDescent="0.35">
      <c r="G177" t="s">
        <v>5</v>
      </c>
      <c r="H177">
        <v>51.919438</v>
      </c>
      <c r="I177">
        <v>19.145136000000001</v>
      </c>
    </row>
    <row r="178" spans="7:9" x14ac:dyDescent="0.35">
      <c r="G178" t="s">
        <v>195</v>
      </c>
      <c r="H178">
        <v>46.941935999999998</v>
      </c>
      <c r="I178">
        <v>-56.27111</v>
      </c>
    </row>
    <row r="179" spans="7:9" x14ac:dyDescent="0.35">
      <c r="G179" t="s">
        <v>196</v>
      </c>
      <c r="H179">
        <v>-24.703614999999999</v>
      </c>
      <c r="I179">
        <v>-127.439308</v>
      </c>
    </row>
    <row r="180" spans="7:9" x14ac:dyDescent="0.35">
      <c r="G180" t="s">
        <v>197</v>
      </c>
      <c r="H180">
        <v>18.220832999999999</v>
      </c>
      <c r="I180">
        <v>-66.590148999999997</v>
      </c>
    </row>
    <row r="181" spans="7:9" x14ac:dyDescent="0.35">
      <c r="G181" t="s">
        <v>198</v>
      </c>
      <c r="H181">
        <v>31.952162000000001</v>
      </c>
      <c r="I181">
        <v>35.233153999999999</v>
      </c>
    </row>
    <row r="182" spans="7:9" x14ac:dyDescent="0.35">
      <c r="G182" t="s">
        <v>14</v>
      </c>
      <c r="H182">
        <v>39.399872000000002</v>
      </c>
      <c r="I182">
        <v>-8.2244539999999997</v>
      </c>
    </row>
    <row r="183" spans="7:9" x14ac:dyDescent="0.35">
      <c r="G183" t="s">
        <v>199</v>
      </c>
      <c r="H183">
        <v>7.5149800000000004</v>
      </c>
      <c r="I183">
        <v>134.58251999999999</v>
      </c>
    </row>
    <row r="184" spans="7:9" x14ac:dyDescent="0.35">
      <c r="G184" t="s">
        <v>200</v>
      </c>
      <c r="H184">
        <v>-23.442502999999999</v>
      </c>
      <c r="I184">
        <v>-58.443832</v>
      </c>
    </row>
    <row r="185" spans="7:9" x14ac:dyDescent="0.35">
      <c r="G185" t="s">
        <v>201</v>
      </c>
      <c r="H185">
        <v>25.354825999999999</v>
      </c>
      <c r="I185">
        <v>51.183883999999999</v>
      </c>
    </row>
    <row r="186" spans="7:9" x14ac:dyDescent="0.35">
      <c r="G186" t="s">
        <v>202</v>
      </c>
      <c r="H186">
        <v>-21.115141000000001</v>
      </c>
      <c r="I186">
        <v>55.536383999999998</v>
      </c>
    </row>
    <row r="187" spans="7:9" x14ac:dyDescent="0.35">
      <c r="G187" t="s">
        <v>9</v>
      </c>
      <c r="H187">
        <v>45.943161000000003</v>
      </c>
      <c r="I187">
        <v>24.966760000000001</v>
      </c>
    </row>
    <row r="188" spans="7:9" x14ac:dyDescent="0.35">
      <c r="G188" t="s">
        <v>39</v>
      </c>
      <c r="H188">
        <v>44.016520999999997</v>
      </c>
      <c r="I188">
        <v>21.005859000000001</v>
      </c>
    </row>
    <row r="189" spans="7:9" x14ac:dyDescent="0.35">
      <c r="G189" t="s">
        <v>34</v>
      </c>
      <c r="H189">
        <v>61.524009999999997</v>
      </c>
      <c r="I189">
        <v>105.31875599999999</v>
      </c>
    </row>
    <row r="190" spans="7:9" x14ac:dyDescent="0.35">
      <c r="G190" t="s">
        <v>203</v>
      </c>
      <c r="H190">
        <v>-1.9402779999999999</v>
      </c>
      <c r="I190">
        <v>29.873888000000001</v>
      </c>
    </row>
    <row r="191" spans="7:9" x14ac:dyDescent="0.35">
      <c r="G191" t="s">
        <v>204</v>
      </c>
      <c r="H191">
        <v>23.885942</v>
      </c>
      <c r="I191">
        <v>45.079161999999997</v>
      </c>
    </row>
    <row r="192" spans="7:9" x14ac:dyDescent="0.35">
      <c r="G192" t="s">
        <v>205</v>
      </c>
      <c r="H192">
        <v>-9.6457099999999993</v>
      </c>
      <c r="I192">
        <v>160.156194</v>
      </c>
    </row>
    <row r="193" spans="7:9" x14ac:dyDescent="0.35">
      <c r="G193" t="s">
        <v>206</v>
      </c>
      <c r="H193">
        <v>-4.6795739999999997</v>
      </c>
      <c r="I193">
        <v>55.491976999999999</v>
      </c>
    </row>
    <row r="194" spans="7:9" x14ac:dyDescent="0.35">
      <c r="G194" t="s">
        <v>207</v>
      </c>
      <c r="H194">
        <v>12.862807</v>
      </c>
      <c r="I194">
        <v>30.217635999999999</v>
      </c>
    </row>
    <row r="195" spans="7:9" x14ac:dyDescent="0.35">
      <c r="G195" t="s">
        <v>26</v>
      </c>
      <c r="H195">
        <v>60.128160999999999</v>
      </c>
      <c r="I195">
        <v>18.643501000000001</v>
      </c>
    </row>
    <row r="196" spans="7:9" x14ac:dyDescent="0.35">
      <c r="G196" t="s">
        <v>208</v>
      </c>
      <c r="H196">
        <v>1.3520829999999999</v>
      </c>
      <c r="I196">
        <v>103.819836</v>
      </c>
    </row>
    <row r="197" spans="7:9" x14ac:dyDescent="0.35">
      <c r="G197" t="s">
        <v>209</v>
      </c>
      <c r="H197">
        <v>-24.143474000000001</v>
      </c>
      <c r="I197">
        <v>-10.030696000000001</v>
      </c>
    </row>
    <row r="198" spans="7:9" x14ac:dyDescent="0.35">
      <c r="G198" t="s">
        <v>11</v>
      </c>
      <c r="H198">
        <v>46.151240999999999</v>
      </c>
      <c r="I198">
        <v>14.995463000000001</v>
      </c>
    </row>
    <row r="199" spans="7:9" x14ac:dyDescent="0.35">
      <c r="G199" t="s">
        <v>210</v>
      </c>
      <c r="H199">
        <v>77.553604000000007</v>
      </c>
      <c r="I199">
        <v>23.670272000000001</v>
      </c>
    </row>
    <row r="200" spans="7:9" x14ac:dyDescent="0.35">
      <c r="G200" t="s">
        <v>15</v>
      </c>
      <c r="H200">
        <v>48.669026000000002</v>
      </c>
      <c r="I200">
        <v>19.699024000000001</v>
      </c>
    </row>
    <row r="201" spans="7:9" x14ac:dyDescent="0.35">
      <c r="G201" t="s">
        <v>211</v>
      </c>
      <c r="H201">
        <v>8.4605549999999994</v>
      </c>
      <c r="I201">
        <v>-11.779889000000001</v>
      </c>
    </row>
    <row r="202" spans="7:9" x14ac:dyDescent="0.35">
      <c r="G202" t="s">
        <v>32</v>
      </c>
      <c r="H202">
        <v>43.942360000000001</v>
      </c>
      <c r="I202">
        <v>12.457777</v>
      </c>
    </row>
    <row r="203" spans="7:9" x14ac:dyDescent="0.35">
      <c r="G203" t="s">
        <v>212</v>
      </c>
      <c r="H203">
        <v>14.497401</v>
      </c>
      <c r="I203">
        <v>-14.452362000000001</v>
      </c>
    </row>
    <row r="204" spans="7:9" x14ac:dyDescent="0.35">
      <c r="G204" t="s">
        <v>213</v>
      </c>
      <c r="H204">
        <v>5.1521489999999996</v>
      </c>
      <c r="I204">
        <v>46.199615999999999</v>
      </c>
    </row>
    <row r="205" spans="7:9" x14ac:dyDescent="0.35">
      <c r="G205" t="s">
        <v>214</v>
      </c>
      <c r="H205">
        <v>3.919305</v>
      </c>
      <c r="I205">
        <v>-56.027782999999999</v>
      </c>
    </row>
    <row r="206" spans="7:9" x14ac:dyDescent="0.35">
      <c r="G206" t="s">
        <v>215</v>
      </c>
      <c r="H206">
        <v>0.18636</v>
      </c>
      <c r="I206">
        <v>6.6130810000000002</v>
      </c>
    </row>
    <row r="207" spans="7:9" x14ac:dyDescent="0.35">
      <c r="G207" t="s">
        <v>216</v>
      </c>
      <c r="H207">
        <v>13.794185000000001</v>
      </c>
      <c r="I207">
        <v>-88.896529999999998</v>
      </c>
    </row>
    <row r="208" spans="7:9" x14ac:dyDescent="0.35">
      <c r="G208" t="s">
        <v>217</v>
      </c>
      <c r="H208">
        <v>34.802075000000002</v>
      </c>
      <c r="I208">
        <v>38.996814999999998</v>
      </c>
    </row>
    <row r="209" spans="7:9" x14ac:dyDescent="0.35">
      <c r="G209" t="s">
        <v>218</v>
      </c>
      <c r="H209">
        <v>-26.522503</v>
      </c>
      <c r="I209">
        <v>31.465865999999998</v>
      </c>
    </row>
    <row r="210" spans="7:9" x14ac:dyDescent="0.35">
      <c r="G210" t="s">
        <v>219</v>
      </c>
      <c r="H210">
        <v>21.694025</v>
      </c>
      <c r="I210">
        <v>-71.797927999999999</v>
      </c>
    </row>
    <row r="211" spans="7:9" x14ac:dyDescent="0.35">
      <c r="G211" t="s">
        <v>220</v>
      </c>
      <c r="H211">
        <v>15.454166000000001</v>
      </c>
      <c r="I211">
        <v>18.732206999999999</v>
      </c>
    </row>
    <row r="212" spans="7:9" x14ac:dyDescent="0.35">
      <c r="G212" t="s">
        <v>221</v>
      </c>
      <c r="H212">
        <v>-49.280366000000001</v>
      </c>
      <c r="I212">
        <v>69.348557</v>
      </c>
    </row>
    <row r="213" spans="7:9" x14ac:dyDescent="0.35">
      <c r="G213" t="s">
        <v>222</v>
      </c>
      <c r="H213">
        <v>8.6195430000000002</v>
      </c>
      <c r="I213">
        <v>0.82478200000000002</v>
      </c>
    </row>
    <row r="214" spans="7:9" x14ac:dyDescent="0.35">
      <c r="G214" t="s">
        <v>223</v>
      </c>
      <c r="H214">
        <v>15.870032</v>
      </c>
      <c r="I214">
        <v>100.992541</v>
      </c>
    </row>
    <row r="215" spans="7:9" x14ac:dyDescent="0.35">
      <c r="G215" t="s">
        <v>224</v>
      </c>
      <c r="H215">
        <v>38.861033999999997</v>
      </c>
      <c r="I215">
        <v>71.276093000000003</v>
      </c>
    </row>
    <row r="216" spans="7:9" x14ac:dyDescent="0.35">
      <c r="G216" t="s">
        <v>225</v>
      </c>
      <c r="H216">
        <v>-8.9673630000000006</v>
      </c>
      <c r="I216">
        <v>-171.85588100000001</v>
      </c>
    </row>
    <row r="217" spans="7:9" x14ac:dyDescent="0.35">
      <c r="G217" t="s">
        <v>226</v>
      </c>
      <c r="H217">
        <v>-8.8742169999999998</v>
      </c>
      <c r="I217">
        <v>125.72753899999999</v>
      </c>
    </row>
    <row r="218" spans="7:9" x14ac:dyDescent="0.35">
      <c r="G218" t="s">
        <v>227</v>
      </c>
      <c r="H218">
        <v>38.969718999999998</v>
      </c>
      <c r="I218">
        <v>59.556277999999999</v>
      </c>
    </row>
    <row r="219" spans="7:9" x14ac:dyDescent="0.35">
      <c r="G219" t="s">
        <v>228</v>
      </c>
      <c r="H219">
        <v>33.886916999999997</v>
      </c>
      <c r="I219">
        <v>9.5374990000000004</v>
      </c>
    </row>
    <row r="220" spans="7:9" x14ac:dyDescent="0.35">
      <c r="G220" t="s">
        <v>229</v>
      </c>
      <c r="H220">
        <v>-21.178985999999998</v>
      </c>
      <c r="I220">
        <v>-175.19824199999999</v>
      </c>
    </row>
    <row r="221" spans="7:9" x14ac:dyDescent="0.35">
      <c r="G221" t="s">
        <v>35</v>
      </c>
      <c r="H221">
        <v>38.963745000000003</v>
      </c>
      <c r="I221">
        <v>35.243321999999999</v>
      </c>
    </row>
    <row r="222" spans="7:9" x14ac:dyDescent="0.35">
      <c r="G222" t="s">
        <v>230</v>
      </c>
      <c r="H222">
        <v>10.691803</v>
      </c>
      <c r="I222">
        <v>-61.222503000000003</v>
      </c>
    </row>
    <row r="223" spans="7:9" x14ac:dyDescent="0.35">
      <c r="G223" t="s">
        <v>231</v>
      </c>
      <c r="H223">
        <v>-7.1095350000000002</v>
      </c>
      <c r="I223">
        <v>177.64932999999999</v>
      </c>
    </row>
    <row r="224" spans="7:9" x14ac:dyDescent="0.35">
      <c r="G224" t="s">
        <v>232</v>
      </c>
      <c r="H224">
        <v>23.69781</v>
      </c>
      <c r="I224">
        <v>120.960515</v>
      </c>
    </row>
    <row r="225" spans="7:9" x14ac:dyDescent="0.35">
      <c r="G225" t="s">
        <v>233</v>
      </c>
      <c r="H225">
        <v>-6.3690280000000001</v>
      </c>
      <c r="I225">
        <v>34.888821999999998</v>
      </c>
    </row>
    <row r="226" spans="7:9" x14ac:dyDescent="0.35">
      <c r="G226" t="s">
        <v>46</v>
      </c>
      <c r="H226">
        <v>48.379432999999999</v>
      </c>
      <c r="I226">
        <v>31.165579999999999</v>
      </c>
    </row>
    <row r="227" spans="7:9" x14ac:dyDescent="0.35">
      <c r="G227" t="s">
        <v>234</v>
      </c>
      <c r="H227">
        <v>1.3733329999999999</v>
      </c>
      <c r="I227">
        <v>32.290275000000001</v>
      </c>
    </row>
    <row r="228" spans="7:9" x14ac:dyDescent="0.35">
      <c r="G228" t="s">
        <v>235</v>
      </c>
    </row>
    <row r="229" spans="7:9" x14ac:dyDescent="0.35">
      <c r="G229" t="s">
        <v>236</v>
      </c>
      <c r="H229">
        <v>37.090240000000001</v>
      </c>
      <c r="I229">
        <v>-95.712890999999999</v>
      </c>
    </row>
    <row r="230" spans="7:9" x14ac:dyDescent="0.35">
      <c r="G230" t="s">
        <v>237</v>
      </c>
      <c r="H230">
        <v>-32.522779</v>
      </c>
      <c r="I230">
        <v>-55.765835000000003</v>
      </c>
    </row>
    <row r="231" spans="7:9" x14ac:dyDescent="0.35">
      <c r="G231" t="s">
        <v>238</v>
      </c>
      <c r="H231">
        <v>41.377490999999999</v>
      </c>
      <c r="I231">
        <v>64.585262</v>
      </c>
    </row>
    <row r="232" spans="7:9" x14ac:dyDescent="0.35">
      <c r="G232" t="s">
        <v>239</v>
      </c>
      <c r="H232">
        <v>41.902915999999998</v>
      </c>
      <c r="I232">
        <v>12.453389</v>
      </c>
    </row>
    <row r="233" spans="7:9" x14ac:dyDescent="0.35">
      <c r="G233" t="s">
        <v>240</v>
      </c>
      <c r="H233">
        <v>12.984305000000001</v>
      </c>
      <c r="I233">
        <v>-61.287227999999999</v>
      </c>
    </row>
    <row r="234" spans="7:9" x14ac:dyDescent="0.35">
      <c r="G234" t="s">
        <v>241</v>
      </c>
      <c r="H234">
        <v>6.4237500000000001</v>
      </c>
      <c r="I234">
        <v>-66.589730000000003</v>
      </c>
    </row>
    <row r="235" spans="7:9" x14ac:dyDescent="0.35">
      <c r="G235" t="s">
        <v>242</v>
      </c>
      <c r="H235">
        <v>18.420694999999998</v>
      </c>
      <c r="I235">
        <v>-64.639967999999996</v>
      </c>
    </row>
    <row r="236" spans="7:9" x14ac:dyDescent="0.35">
      <c r="G236" t="s">
        <v>243</v>
      </c>
      <c r="H236">
        <v>18.335764999999999</v>
      </c>
      <c r="I236">
        <v>-64.896334999999993</v>
      </c>
    </row>
    <row r="237" spans="7:9" x14ac:dyDescent="0.35">
      <c r="G237" t="s">
        <v>244</v>
      </c>
      <c r="H237">
        <v>14.058324000000001</v>
      </c>
      <c r="I237">
        <v>108.277199</v>
      </c>
    </row>
    <row r="238" spans="7:9" x14ac:dyDescent="0.35">
      <c r="G238" t="s">
        <v>245</v>
      </c>
      <c r="H238">
        <v>-15.376706</v>
      </c>
      <c r="I238">
        <v>166.959158</v>
      </c>
    </row>
    <row r="239" spans="7:9" x14ac:dyDescent="0.35">
      <c r="G239" t="s">
        <v>246</v>
      </c>
      <c r="H239">
        <v>-13.768751999999999</v>
      </c>
      <c r="I239">
        <v>-177.15609699999999</v>
      </c>
    </row>
    <row r="240" spans="7:9" x14ac:dyDescent="0.35">
      <c r="G240" t="s">
        <v>247</v>
      </c>
      <c r="H240">
        <v>-13.759029</v>
      </c>
      <c r="I240">
        <v>-172.10462899999999</v>
      </c>
    </row>
    <row r="241" spans="7:9" x14ac:dyDescent="0.35">
      <c r="G241" t="s">
        <v>44</v>
      </c>
      <c r="H241">
        <v>42.602635999999997</v>
      </c>
      <c r="I241">
        <v>20.902977</v>
      </c>
    </row>
    <row r="242" spans="7:9" x14ac:dyDescent="0.35">
      <c r="G242" t="s">
        <v>248</v>
      </c>
      <c r="H242">
        <v>15.552727000000001</v>
      </c>
      <c r="I242">
        <v>48.516387999999999</v>
      </c>
    </row>
    <row r="243" spans="7:9" x14ac:dyDescent="0.35">
      <c r="G243" t="s">
        <v>249</v>
      </c>
      <c r="H243">
        <v>-12.827500000000001</v>
      </c>
      <c r="I243">
        <v>45.166243999999999</v>
      </c>
    </row>
    <row r="244" spans="7:9" x14ac:dyDescent="0.35">
      <c r="G244" t="s">
        <v>250</v>
      </c>
      <c r="H244">
        <v>-30.559481999999999</v>
      </c>
      <c r="I244">
        <v>22.937505999999999</v>
      </c>
    </row>
    <row r="245" spans="7:9" x14ac:dyDescent="0.35">
      <c r="G245" t="s">
        <v>251</v>
      </c>
      <c r="H245">
        <v>-13.133896999999999</v>
      </c>
      <c r="I245">
        <v>27.849332</v>
      </c>
    </row>
    <row r="246" spans="7:9" x14ac:dyDescent="0.35">
      <c r="G246" t="s">
        <v>252</v>
      </c>
      <c r="H246">
        <v>-19.015438</v>
      </c>
      <c r="I246">
        <v>29.154857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cochoa</dc:creator>
  <cp:lastModifiedBy>cochoa</cp:lastModifiedBy>
  <dcterms:created xsi:type="dcterms:W3CDTF">2019-06-21T10:53:39Z</dcterms:created>
  <dcterms:modified xsi:type="dcterms:W3CDTF">2019-06-22T06:14:40Z</dcterms:modified>
</cp:coreProperties>
</file>