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475" windowHeight="8280"/>
  </bookViews>
  <sheets>
    <sheet name="data" sheetId="1" r:id="rId1"/>
    <sheet name="NNC_Output1" sheetId="35" r:id="rId2"/>
    <sheet name="NNC_TrainScore1" sheetId="36" r:id="rId3"/>
    <sheet name="NNC_TrainLog1" sheetId="37" r:id="rId4"/>
    <sheet name="NNC_Stored_1" sheetId="38" r:id="rId5"/>
  </sheets>
  <definedNames>
    <definedName name="BuildDate" hidden="1">4202</definedName>
    <definedName name="BuildNo" hidden="1">83</definedName>
    <definedName name="Vers" localSheetId="4" hidden="1">" 3.4.3E)"</definedName>
    <definedName name="Vers" hidden="1">" 3.4.3E)"</definedName>
    <definedName name="VersionMajor" hidden="1">3</definedName>
    <definedName name="VersionMinor" hidden="1">2</definedName>
    <definedName name="VersionPatch" hidden="1">10</definedName>
  </definedNames>
  <calcPr calcId="145621"/>
  <fileRecoveryPr repairLoad="1"/>
</workbook>
</file>

<file path=xl/calcChain.xml><?xml version="1.0" encoding="utf-8"?>
<calcChain xmlns="http://schemas.openxmlformats.org/spreadsheetml/2006/main">
  <c r="K28" i="36" l="1"/>
  <c r="K27" i="36"/>
  <c r="J28" i="36"/>
  <c r="J27" i="36"/>
  <c r="J23" i="36"/>
  <c r="J22" i="36"/>
  <c r="J21" i="36"/>
  <c r="I23" i="36"/>
  <c r="I22" i="36"/>
  <c r="I21" i="36"/>
  <c r="F59" i="35"/>
  <c r="F58" i="35"/>
  <c r="F57" i="35"/>
  <c r="E59" i="35"/>
  <c r="D59" i="35"/>
  <c r="E58" i="35"/>
  <c r="E57" i="35"/>
  <c r="D58" i="35"/>
  <c r="D57" i="35"/>
  <c r="E53" i="35"/>
  <c r="D53" i="35"/>
  <c r="E52" i="35"/>
  <c r="D52" i="35"/>
  <c r="HE6" i="35"/>
  <c r="HE5" i="35"/>
  <c r="HE4" i="35"/>
  <c r="HE3" i="35"/>
  <c r="HE2" i="35"/>
  <c r="HE1" i="35"/>
  <c r="HB6" i="35"/>
  <c r="HB5" i="35"/>
  <c r="HB4" i="35"/>
  <c r="HB3" i="35"/>
  <c r="HB2" i="35"/>
  <c r="HB1" i="35"/>
  <c r="D13" i="36"/>
  <c r="D12" i="36"/>
  <c r="D11" i="36"/>
  <c r="D10" i="36"/>
  <c r="D9" i="36"/>
  <c r="D8" i="36"/>
  <c r="E7" i="1"/>
  <c r="E6" i="1"/>
  <c r="E5" i="1"/>
  <c r="E4" i="1"/>
  <c r="E3" i="1"/>
  <c r="E2" i="1"/>
  <c r="D7" i="1"/>
  <c r="D6" i="1"/>
  <c r="D5" i="1"/>
  <c r="D4" i="1"/>
  <c r="D3" i="1"/>
  <c r="D2" i="1"/>
  <c r="B12" i="1"/>
  <c r="B11" i="1"/>
  <c r="A12" i="1"/>
  <c r="A11" i="1"/>
  <c r="B10" i="1"/>
  <c r="B9" i="1"/>
  <c r="A10" i="1"/>
  <c r="A9" i="1"/>
</calcChain>
</file>

<file path=xl/sharedStrings.xml><?xml version="1.0" encoding="utf-8"?>
<sst xmlns="http://schemas.openxmlformats.org/spreadsheetml/2006/main" count="206" uniqueCount="124">
  <si>
    <t>Fat</t>
  </si>
  <si>
    <t>Fat</t>
    <phoneticPr fontId="1" type="noConversion"/>
  </si>
  <si>
    <t>Salt</t>
  </si>
  <si>
    <t>Salt</t>
    <phoneticPr fontId="1" type="noConversion"/>
  </si>
  <si>
    <t>Acceptance</t>
  </si>
  <si>
    <t>Acceptance</t>
    <phoneticPr fontId="1" type="noConversion"/>
  </si>
  <si>
    <t>XLMiner : Neural Network Classification</t>
  </si>
  <si>
    <t>(Ver: 3.4.3E)</t>
  </si>
  <si>
    <t>Output Navigator</t>
  </si>
  <si>
    <t>Inputs</t>
  </si>
  <si>
    <t>Train. Score - Summary</t>
  </si>
  <si>
    <t>Valid. Score - Summary</t>
  </si>
  <si>
    <t>Test Score - Summary</t>
  </si>
  <si>
    <t>Database Score</t>
  </si>
  <si>
    <t>Weights</t>
  </si>
  <si>
    <t>Elapsed Time</t>
  </si>
  <si>
    <t>Train. Score - Detailed Rep.</t>
  </si>
  <si>
    <t>Valid. Score - Detailed Rep.</t>
  </si>
  <si>
    <t>Test Score - Detailed Rep.</t>
  </si>
  <si>
    <t>New Score - Detailed Rep.</t>
  </si>
  <si>
    <t>Prior Class Pr</t>
  </si>
  <si>
    <t>Training Lift Charts</t>
  </si>
  <si>
    <t>Validation Lift Charts</t>
  </si>
  <si>
    <t>Test Lift Charts</t>
  </si>
  <si>
    <t>Training Epoch Log</t>
  </si>
  <si>
    <t>Data</t>
  </si>
  <si>
    <t>Training data used for building the model</t>
  </si>
  <si>
    <t># Records in the training data</t>
  </si>
  <si>
    <t>Input variables normalized</t>
  </si>
  <si>
    <t>Variables</t>
  </si>
  <si>
    <t># Input Variables</t>
  </si>
  <si>
    <t>Input variables</t>
  </si>
  <si>
    <t>Output variable</t>
  </si>
  <si>
    <t>Parameters/Options</t>
  </si>
  <si>
    <t># Hidden layers</t>
  </si>
  <si>
    <t># Nodes in HiddenLayer-1</t>
  </si>
  <si>
    <t>CostFunctions</t>
  </si>
  <si>
    <t>Squared error</t>
  </si>
  <si>
    <t>Hidden layer sigmoid</t>
  </si>
  <si>
    <t>Standard</t>
  </si>
  <si>
    <t>Output layer sigmoid</t>
  </si>
  <si>
    <t># Epochs</t>
  </si>
  <si>
    <t>Step size for gradient descent</t>
  </si>
  <si>
    <t>Weight change momentum</t>
  </si>
  <si>
    <t>Error tolerance</t>
  </si>
  <si>
    <t>Weight decay</t>
  </si>
  <si>
    <t>Output options chosen</t>
  </si>
  <si>
    <t>Summary report of scoring on training data</t>
  </si>
  <si>
    <t>Detailed report of scoring on training data</t>
  </si>
  <si>
    <t>Prior class probabilities</t>
  </si>
  <si>
    <t>According to relative occurrences in training data</t>
  </si>
  <si>
    <t>Prob.</t>
  </si>
  <si>
    <t>Class</t>
  </si>
  <si>
    <t>&lt;-- Success Class</t>
  </si>
  <si>
    <t>XLMiner : Neural Network - Classification of Training Data</t>
  </si>
  <si>
    <t>Data range</t>
  </si>
  <si>
    <t>Back to Navigator</t>
  </si>
  <si>
    <t>Cut off Prob.Val. for Success (Updatable)</t>
  </si>
  <si>
    <t>( Updating the value here will NOT update value in summary report )</t>
  </si>
  <si>
    <t>Row Id.</t>
  </si>
  <si>
    <t>Predicted Class</t>
  </si>
  <si>
    <t>Actual Class</t>
  </si>
  <si>
    <t>Prob. for 1 (success)</t>
  </si>
  <si>
    <t>Training Data scoring - Summary Report</t>
  </si>
  <si>
    <t>( Updating the value here will NOT update value in detailed report )</t>
  </si>
  <si>
    <t>Classification Confusion Matrix</t>
  </si>
  <si>
    <t>Error Report</t>
  </si>
  <si>
    <t># Cases</t>
  </si>
  <si>
    <t># Errors</t>
  </si>
  <si>
    <t>% Error</t>
  </si>
  <si>
    <t>Overall</t>
  </si>
  <si>
    <t>Inter-layer connections weights</t>
  </si>
  <si>
    <t>Input Layer</t>
  </si>
  <si>
    <t>Hidden Layer # 1</t>
  </si>
  <si>
    <t>Bias Node</t>
  </si>
  <si>
    <t>Node # 1</t>
  </si>
  <si>
    <t>Node # 2</t>
  </si>
  <si>
    <t>Node # 3</t>
  </si>
  <si>
    <t>Output Layer</t>
  </si>
  <si>
    <t>XLMiner : Neural Network Classification - Training Log</t>
  </si>
  <si>
    <t>Epoch #</t>
  </si>
  <si>
    <t>Overall (secs)</t>
  </si>
  <si>
    <t>DataSource</t>
  </si>
  <si>
    <t>WorkBook Path</t>
  </si>
  <si>
    <t>D:\HY\classes\2012-Fall\DataMining\classmaterial</t>
  </si>
  <si>
    <t>WorkBook Name</t>
  </si>
  <si>
    <t>11_data.xlsx</t>
  </si>
  <si>
    <t>Training Range</t>
  </si>
  <si>
    <t>#Training Rows</t>
  </si>
  <si>
    <t xml:space="preserve">#Variables in Data set </t>
  </si>
  <si>
    <t xml:space="preserve">#Selected Variables </t>
  </si>
  <si>
    <t>Data Dictionary</t>
  </si>
  <si>
    <t>Variables in Data Set</t>
  </si>
  <si>
    <t>Variable Type*</t>
  </si>
  <si>
    <t>Variable Data Type</t>
  </si>
  <si>
    <t>Continuous</t>
  </si>
  <si>
    <t>Number</t>
  </si>
  <si>
    <t>Binary</t>
  </si>
  <si>
    <t>Mining Schema</t>
  </si>
  <si>
    <t>Selected Variables</t>
  </si>
  <si>
    <t>Variable Type</t>
  </si>
  <si>
    <t>Input</t>
  </si>
  <si>
    <t>Output</t>
  </si>
  <si>
    <t>Inputs Normalised</t>
  </si>
  <si>
    <t>Classes in Input Data set</t>
  </si>
  <si>
    <t># Classes</t>
  </si>
  <si>
    <t>Class 1 (Success)</t>
  </si>
  <si>
    <t>Class 2</t>
  </si>
  <si>
    <t>Model(Weights between layers)</t>
  </si>
  <si>
    <t>Other Options</t>
  </si>
  <si>
    <t>Initial cutoff probability value</t>
  </si>
  <si>
    <t>Mean</t>
  </si>
  <si>
    <t>Std. Dev.</t>
  </si>
  <si>
    <t>*This is an indication of how XLMiner stores this variable for later retrieval; it does not necessarily reflect what type of variable was originally input.</t>
  </si>
  <si>
    <t>No</t>
  </si>
  <si>
    <t>FatNormal</t>
  </si>
  <si>
    <t>FatNormal</t>
    <phoneticPr fontId="1" type="noConversion"/>
  </si>
  <si>
    <t>SaltNormal</t>
  </si>
  <si>
    <t>SaltNormal</t>
    <phoneticPr fontId="1" type="noConversion"/>
  </si>
  <si>
    <t>$A$1:$E$7</t>
  </si>
  <si>
    <t>['11_data.xlsx']'data'!$A$2:$E$7</t>
  </si>
  <si>
    <t>[data]!$A$2:$E$7</t>
  </si>
  <si>
    <t>Date: 30-Oct-2012  17:13:19</t>
  </si>
  <si>
    <t>Date: 30-Oct-2012  17:13:20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</si>
</sst>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62"/>
      <name val="Arial"/>
      <family val="2"/>
    </font>
    <font>
      <b/>
      <sz val="8"/>
      <color indexed="62"/>
      <name val="Arial"/>
      <family val="2"/>
    </font>
    <font>
      <b/>
      <sz val="12"/>
      <color indexed="62"/>
      <name val="Arial"/>
      <family val="2"/>
    </font>
    <font>
      <sz val="8"/>
      <color indexed="23"/>
      <name val="Arial"/>
      <family val="2"/>
    </font>
    <font>
      <sz val="8"/>
      <color indexed="9"/>
      <name val="Arial"/>
      <family val="2"/>
    </font>
    <font>
      <b/>
      <sz val="10"/>
      <color indexed="62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8"/>
      <color indexed="62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3" fillId="0" borderId="0" xfId="1" applyNumberFormat="1" applyFont="1" applyBorder="1" applyAlignment="1">
      <alignment horizontal="right" vertical="center"/>
    </xf>
    <xf numFmtId="0" fontId="3" fillId="0" borderId="0" xfId="1" applyNumberFormat="1" applyFont="1" applyAlignment="1">
      <alignment horizontal="right" vertical="center"/>
    </xf>
    <xf numFmtId="0" fontId="5" fillId="0" borderId="0" xfId="1" applyNumberFormat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right" vertical="center"/>
    </xf>
    <xf numFmtId="0" fontId="3" fillId="0" borderId="2" xfId="1" applyNumberFormat="1" applyFont="1" applyBorder="1" applyAlignment="1">
      <alignment horizontal="right" vertical="center"/>
    </xf>
    <xf numFmtId="0" fontId="3" fillId="0" borderId="6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7" fillId="0" borderId="0" xfId="1" applyNumberFormat="1" applyFont="1" applyAlignment="1">
      <alignment horizontal="right" vertical="center"/>
    </xf>
    <xf numFmtId="0" fontId="8" fillId="0" borderId="0" xfId="1" applyNumberFormat="1" applyFont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horizontal="left" vertical="center" wrapText="1"/>
    </xf>
    <xf numFmtId="0" fontId="3" fillId="0" borderId="4" xfId="1" applyNumberFormat="1" applyFont="1" applyFill="1" applyBorder="1" applyAlignment="1">
      <alignment horizontal="left" vertical="center" wrapText="1"/>
    </xf>
    <xf numFmtId="0" fontId="4" fillId="2" borderId="8" xfId="1" applyNumberFormat="1" applyFont="1" applyFill="1" applyBorder="1" applyAlignment="1">
      <alignment horizontal="right" vertical="center" wrapText="1"/>
    </xf>
    <xf numFmtId="0" fontId="3" fillId="0" borderId="10" xfId="1" applyNumberFormat="1" applyFont="1" applyBorder="1" applyAlignment="1">
      <alignment horizontal="right" vertical="center"/>
    </xf>
    <xf numFmtId="0" fontId="3" fillId="0" borderId="11" xfId="1" applyNumberFormat="1" applyFont="1" applyBorder="1" applyAlignment="1">
      <alignment horizontal="right" vertical="center"/>
    </xf>
    <xf numFmtId="0" fontId="3" fillId="0" borderId="9" xfId="1" applyNumberFormat="1" applyFont="1" applyBorder="1" applyAlignment="1">
      <alignment horizontal="right" vertical="center"/>
    </xf>
    <xf numFmtId="0" fontId="12" fillId="4" borderId="15" xfId="1" applyNumberFormat="1" applyFont="1" applyFill="1" applyBorder="1" applyAlignment="1">
      <alignment horizontal="center" vertical="center"/>
    </xf>
    <xf numFmtId="0" fontId="4" fillId="2" borderId="11" xfId="1" applyNumberFormat="1" applyFont="1" applyFill="1" applyBorder="1" applyAlignment="1">
      <alignment horizontal="right" vertical="center" wrapText="1"/>
    </xf>
    <xf numFmtId="0" fontId="13" fillId="3" borderId="1" xfId="1" applyNumberFormat="1" applyFont="1" applyFill="1" applyBorder="1" applyAlignment="1">
      <alignment horizontal="right" vertical="center"/>
    </xf>
    <xf numFmtId="0" fontId="13" fillId="3" borderId="2" xfId="1" applyNumberFormat="1" applyFont="1" applyFill="1" applyBorder="1" applyAlignment="1">
      <alignment horizontal="right" vertical="center"/>
    </xf>
    <xf numFmtId="0" fontId="13" fillId="3" borderId="10" xfId="1" applyNumberFormat="1" applyFont="1" applyFill="1" applyBorder="1" applyAlignment="1">
      <alignment horizontal="right" vertical="center"/>
    </xf>
    <xf numFmtId="0" fontId="4" fillId="2" borderId="16" xfId="1" applyNumberFormat="1" applyFont="1" applyFill="1" applyBorder="1" applyAlignment="1">
      <alignment horizontal="right" vertical="center" wrapText="1"/>
    </xf>
    <xf numFmtId="0" fontId="13" fillId="3" borderId="16" xfId="1" applyNumberFormat="1" applyFont="1" applyFill="1" applyBorder="1" applyAlignment="1">
      <alignment horizontal="right" vertical="center"/>
    </xf>
    <xf numFmtId="0" fontId="4" fillId="2" borderId="11" xfId="1" applyNumberFormat="1" applyFont="1" applyFill="1" applyBorder="1" applyAlignment="1">
      <alignment horizontal="left" vertical="center" wrapText="1"/>
    </xf>
    <xf numFmtId="0" fontId="13" fillId="3" borderId="1" xfId="1" applyNumberFormat="1" applyFont="1" applyFill="1" applyBorder="1" applyAlignment="1">
      <alignment horizontal="left" vertical="center"/>
    </xf>
    <xf numFmtId="0" fontId="13" fillId="3" borderId="2" xfId="1" applyNumberFormat="1" applyFont="1" applyFill="1" applyBorder="1" applyAlignment="1">
      <alignment horizontal="left" vertical="center"/>
    </xf>
    <xf numFmtId="0" fontId="13" fillId="3" borderId="10" xfId="1" applyNumberFormat="1" applyFont="1" applyFill="1" applyBorder="1" applyAlignment="1">
      <alignment horizontal="left" vertical="center"/>
    </xf>
    <xf numFmtId="0" fontId="4" fillId="2" borderId="16" xfId="1" applyNumberFormat="1" applyFont="1" applyFill="1" applyBorder="1" applyAlignment="1">
      <alignment horizontal="left" vertical="center" wrapText="1"/>
    </xf>
    <xf numFmtId="0" fontId="13" fillId="3" borderId="16" xfId="1" applyNumberFormat="1" applyFont="1" applyFill="1" applyBorder="1" applyAlignment="1">
      <alignment horizontal="left" vertical="center"/>
    </xf>
    <xf numFmtId="0" fontId="13" fillId="3" borderId="17" xfId="1" applyNumberFormat="1" applyFont="1" applyFill="1" applyBorder="1" applyAlignment="1">
      <alignment horizontal="left" vertical="center"/>
    </xf>
    <xf numFmtId="0" fontId="3" fillId="0" borderId="12" xfId="1" applyNumberFormat="1" applyFont="1" applyBorder="1" applyAlignment="1">
      <alignment horizontal="right" vertical="center"/>
    </xf>
    <xf numFmtId="0" fontId="4" fillId="2" borderId="16" xfId="0" applyNumberFormat="1" applyFont="1" applyFill="1" applyBorder="1" applyAlignment="1">
      <alignment horizontal="right" vertical="center" wrapText="1"/>
    </xf>
    <xf numFmtId="0" fontId="3" fillId="0" borderId="16" xfId="1" applyNumberFormat="1" applyFont="1" applyBorder="1" applyAlignment="1">
      <alignment horizontal="right" vertical="center"/>
    </xf>
    <xf numFmtId="0" fontId="3" fillId="0" borderId="17" xfId="1" applyNumberFormat="1" applyFont="1" applyBorder="1" applyAlignment="1">
      <alignment horizontal="right" vertical="center"/>
    </xf>
    <xf numFmtId="0" fontId="4" fillId="2" borderId="4" xfId="1" applyNumberFormat="1" applyFont="1" applyFill="1" applyBorder="1" applyAlignment="1">
      <alignment horizontal="right" vertical="center" wrapText="1"/>
    </xf>
    <xf numFmtId="0" fontId="4" fillId="2" borderId="4" xfId="1" applyNumberFormat="1" applyFont="1" applyFill="1" applyBorder="1" applyAlignment="1">
      <alignment horizontal="left" vertical="center" wrapText="1"/>
    </xf>
    <xf numFmtId="0" fontId="11" fillId="3" borderId="6" xfId="1" applyNumberFormat="1" applyFont="1" applyFill="1" applyBorder="1" applyAlignment="1">
      <alignment horizontal="right"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11" fillId="3" borderId="2" xfId="1" applyNumberFormat="1" applyFont="1" applyFill="1" applyBorder="1" applyAlignment="1">
      <alignment horizontal="left" vertical="center" wrapText="1"/>
    </xf>
    <xf numFmtId="0" fontId="11" fillId="3" borderId="10" xfId="1" applyNumberFormat="1" applyFont="1" applyFill="1" applyBorder="1" applyAlignment="1">
      <alignment horizontal="left" vertical="center" wrapText="1"/>
    </xf>
    <xf numFmtId="0" fontId="11" fillId="3" borderId="11" xfId="1" applyNumberFormat="1" applyFont="1" applyFill="1" applyBorder="1" applyAlignment="1">
      <alignment horizontal="right" vertical="center" wrapText="1"/>
    </xf>
    <xf numFmtId="2" fontId="3" fillId="0" borderId="11" xfId="1" applyNumberFormat="1" applyFont="1" applyBorder="1" applyAlignment="1">
      <alignment horizontal="right" vertical="center"/>
    </xf>
    <xf numFmtId="2" fontId="3" fillId="0" borderId="12" xfId="1" applyNumberFormat="1" applyFont="1" applyBorder="1" applyAlignment="1">
      <alignment horizontal="right" vertical="center"/>
    </xf>
    <xf numFmtId="2" fontId="11" fillId="3" borderId="6" xfId="1" applyNumberFormat="1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 wrapText="1"/>
    </xf>
    <xf numFmtId="2" fontId="11" fillId="5" borderId="6" xfId="1" applyNumberFormat="1" applyFont="1" applyFill="1" applyBorder="1" applyAlignment="1">
      <alignment horizontal="right" vertical="center" wrapText="1"/>
    </xf>
    <xf numFmtId="176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6" xfId="1" applyFont="1" applyFill="1" applyBorder="1" applyAlignment="1">
      <alignment horizontal="center" wrapText="1"/>
    </xf>
    <xf numFmtId="0" fontId="3" fillId="0" borderId="10" xfId="1" applyFont="1" applyBorder="1" applyAlignment="1">
      <alignment horizontal="right"/>
    </xf>
    <xf numFmtId="0" fontId="3" fillId="0" borderId="12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11" xfId="1" applyFont="1" applyBorder="1" applyAlignment="1">
      <alignment horizontal="right"/>
    </xf>
    <xf numFmtId="0" fontId="3" fillId="0" borderId="6" xfId="1" applyFont="1" applyFill="1" applyBorder="1" applyAlignment="1">
      <alignment horizontal="left" wrapText="1"/>
    </xf>
    <xf numFmtId="0" fontId="3" fillId="0" borderId="4" xfId="1" applyFont="1" applyFill="1" applyBorder="1" applyAlignment="1">
      <alignment horizontal="left" wrapText="1"/>
    </xf>
    <xf numFmtId="0" fontId="4" fillId="2" borderId="8" xfId="1" applyFont="1" applyFill="1" applyBorder="1" applyAlignment="1">
      <alignment horizontal="righ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13" fillId="3" borderId="1" xfId="1" applyFont="1" applyFill="1" applyBorder="1" applyAlignment="1">
      <alignment horizontal="left"/>
    </xf>
    <xf numFmtId="0" fontId="13" fillId="3" borderId="2" xfId="1" applyFont="1" applyFill="1" applyBorder="1" applyAlignment="1">
      <alignment horizontal="left"/>
    </xf>
    <xf numFmtId="0" fontId="13" fillId="3" borderId="10" xfId="1" applyFont="1" applyFill="1" applyBorder="1" applyAlignment="1">
      <alignment horizontal="left"/>
    </xf>
    <xf numFmtId="0" fontId="4" fillId="2" borderId="11" xfId="1" applyFont="1" applyFill="1" applyBorder="1" applyAlignment="1">
      <alignment horizontal="right" vertical="center" wrapText="1"/>
    </xf>
    <xf numFmtId="0" fontId="4" fillId="2" borderId="4" xfId="1" applyNumberFormat="1" applyFont="1" applyFill="1" applyBorder="1" applyAlignment="1">
      <alignment horizontal="left" vertical="center"/>
    </xf>
    <xf numFmtId="0" fontId="4" fillId="2" borderId="3" xfId="1" applyNumberFormat="1" applyFont="1" applyFill="1" applyBorder="1" applyAlignment="1">
      <alignment horizontal="left" vertical="center"/>
    </xf>
    <xf numFmtId="0" fontId="4" fillId="2" borderId="8" xfId="1" applyNumberFormat="1" applyFont="1" applyFill="1" applyBorder="1" applyAlignment="1">
      <alignment horizontal="left" vertical="center"/>
    </xf>
    <xf numFmtId="0" fontId="4" fillId="2" borderId="2" xfId="1" applyNumberFormat="1" applyFont="1" applyFill="1" applyBorder="1" applyAlignment="1">
      <alignment horizontal="left" vertical="center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3" xfId="1" applyNumberFormat="1" applyFont="1" applyFill="1" applyBorder="1" applyAlignment="1">
      <alignment horizontal="left" vertical="center" wrapText="1"/>
    </xf>
    <xf numFmtId="0" fontId="4" fillId="2" borderId="8" xfId="1" applyNumberFormat="1" applyFont="1" applyFill="1" applyBorder="1" applyAlignment="1">
      <alignment horizontal="left" vertical="center" wrapText="1"/>
    </xf>
    <xf numFmtId="0" fontId="4" fillId="2" borderId="4" xfId="1" applyNumberFormat="1" applyFont="1" applyFill="1" applyBorder="1" applyAlignment="1">
      <alignment horizontal="left" vertical="center" wrapText="1"/>
    </xf>
    <xf numFmtId="0" fontId="4" fillId="2" borderId="5" xfId="1" applyNumberFormat="1" applyFont="1" applyFill="1" applyBorder="1" applyAlignment="1">
      <alignment horizontal="left" vertical="center" wrapText="1"/>
    </xf>
    <xf numFmtId="0" fontId="11" fillId="3" borderId="2" xfId="1" applyNumberFormat="1" applyFont="1" applyFill="1" applyBorder="1" applyAlignment="1">
      <alignment horizontal="left" vertical="center" wrapText="1"/>
    </xf>
    <xf numFmtId="0" fontId="11" fillId="3" borderId="10" xfId="1" applyNumberFormat="1" applyFont="1" applyFill="1" applyBorder="1" applyAlignment="1">
      <alignment horizontal="left" vertical="center" wrapText="1"/>
    </xf>
    <xf numFmtId="0" fontId="11" fillId="3" borderId="4" xfId="1" applyNumberFormat="1" applyFont="1" applyFill="1" applyBorder="1" applyAlignment="1">
      <alignment horizontal="left" vertical="center" wrapText="1"/>
    </xf>
    <xf numFmtId="0" fontId="11" fillId="3" borderId="6" xfId="1" applyNumberFormat="1" applyFont="1" applyFill="1" applyBorder="1" applyAlignment="1">
      <alignment horizontal="left" vertical="center" wrapText="1"/>
    </xf>
    <xf numFmtId="0" fontId="11" fillId="3" borderId="4" xfId="1" applyNumberFormat="1" applyFont="1" applyFill="1" applyBorder="1" applyAlignment="1">
      <alignment horizontal="center" vertical="center" wrapText="1"/>
    </xf>
    <xf numFmtId="0" fontId="11" fillId="3" borderId="5" xfId="1" applyNumberFormat="1" applyFont="1" applyFill="1" applyBorder="1" applyAlignment="1">
      <alignment horizontal="center" vertical="center" wrapText="1"/>
    </xf>
    <xf numFmtId="0" fontId="11" fillId="3" borderId="7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Border="1" applyAlignment="1">
      <alignment horizontal="left" vertical="center" wrapText="1"/>
    </xf>
    <xf numFmtId="0" fontId="3" fillId="0" borderId="9" xfId="1" applyNumberFormat="1" applyFont="1" applyBorder="1" applyAlignment="1">
      <alignment horizontal="left" vertical="center" wrapText="1"/>
    </xf>
    <xf numFmtId="0" fontId="11" fillId="3" borderId="11" xfId="1" applyNumberFormat="1" applyFont="1" applyFill="1" applyBorder="1" applyAlignment="1">
      <alignment horizontal="left" vertical="center" wrapText="1"/>
    </xf>
    <xf numFmtId="0" fontId="11" fillId="3" borderId="9" xfId="1" applyNumberFormat="1" applyFont="1" applyFill="1" applyBorder="1" applyAlignment="1">
      <alignment horizontal="left" vertical="center" wrapText="1"/>
    </xf>
    <xf numFmtId="0" fontId="11" fillId="3" borderId="6" xfId="1" applyNumberFormat="1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left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3" fillId="0" borderId="12" xfId="1" applyNumberFormat="1" applyFont="1" applyBorder="1" applyAlignment="1">
      <alignment horizontal="left" vertical="center" wrapText="1"/>
    </xf>
    <xf numFmtId="0" fontId="3" fillId="0" borderId="2" xfId="1" applyNumberFormat="1" applyFont="1" applyBorder="1" applyAlignment="1">
      <alignment horizontal="left" vertical="center" wrapText="1"/>
    </xf>
    <xf numFmtId="0" fontId="3" fillId="0" borderId="11" xfId="1" applyNumberFormat="1" applyFont="1" applyBorder="1" applyAlignment="1">
      <alignment horizontal="left" vertical="center" wrapText="1"/>
    </xf>
    <xf numFmtId="0" fontId="3" fillId="0" borderId="4" xfId="1" applyNumberFormat="1" applyFont="1" applyBorder="1" applyAlignment="1">
      <alignment horizontal="left" vertical="center" wrapText="1"/>
    </xf>
    <xf numFmtId="0" fontId="3" fillId="0" borderId="6" xfId="1" applyNumberFormat="1" applyFont="1" applyBorder="1" applyAlignment="1">
      <alignment horizontal="left" vertical="center" wrapText="1"/>
    </xf>
    <xf numFmtId="0" fontId="10" fillId="0" borderId="13" xfId="2" applyFont="1" applyFill="1" applyBorder="1" applyAlignment="1">
      <alignment horizontal="center" vertical="center" wrapText="1"/>
    </xf>
    <xf numFmtId="0" fontId="10" fillId="0" borderId="14" xfId="2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10" fillId="0" borderId="4" xfId="2" applyFont="1" applyFill="1" applyBorder="1" applyAlignment="1">
      <alignment horizontal="center" vertical="center" wrapText="1"/>
    </xf>
    <xf numFmtId="0" fontId="10" fillId="0" borderId="7" xfId="2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left" vertical="center" wrapText="1"/>
    </xf>
    <xf numFmtId="0" fontId="3" fillId="0" borderId="5" xfId="1" applyNumberFormat="1" applyFont="1" applyFill="1" applyBorder="1" applyAlignment="1">
      <alignment horizontal="left" vertical="center" wrapText="1"/>
    </xf>
    <xf numFmtId="0" fontId="3" fillId="0" borderId="7" xfId="1" applyNumberFormat="1" applyFont="1" applyFill="1" applyBorder="1" applyAlignment="1">
      <alignment horizontal="left" vertical="center" wrapText="1"/>
    </xf>
    <xf numFmtId="0" fontId="10" fillId="0" borderId="4" xfId="2" applyNumberFormat="1" applyFont="1" applyFill="1" applyBorder="1" applyAlignment="1">
      <alignment horizontal="center" vertical="center" wrapText="1"/>
    </xf>
    <xf numFmtId="0" fontId="10" fillId="0" borderId="7" xfId="2" applyNumberFormat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4" xfId="1" applyFont="1" applyFill="1" applyBorder="1" applyAlignment="1">
      <alignment horizontal="center" wrapText="1"/>
    </xf>
    <xf numFmtId="0" fontId="3" fillId="0" borderId="5" xfId="1" applyFont="1" applyFill="1" applyBorder="1" applyAlignment="1">
      <alignment horizont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9" sqref="G19"/>
    </sheetView>
  </sheetViews>
  <sheetFormatPr defaultRowHeight="16.5" x14ac:dyDescent="0.3"/>
  <sheetData>
    <row r="1" spans="1:5" x14ac:dyDescent="0.3">
      <c r="A1" t="s">
        <v>1</v>
      </c>
      <c r="B1" t="s">
        <v>3</v>
      </c>
      <c r="C1" t="s">
        <v>5</v>
      </c>
      <c r="D1" t="s">
        <v>116</v>
      </c>
      <c r="E1" t="s">
        <v>118</v>
      </c>
    </row>
    <row r="2" spans="1:5" x14ac:dyDescent="0.3">
      <c r="A2">
        <v>0.2</v>
      </c>
      <c r="B2">
        <v>0.9</v>
      </c>
      <c r="C2">
        <v>1</v>
      </c>
      <c r="D2">
        <f>(A2-$A$11)/$A$12</f>
        <v>-0.32274861218395173</v>
      </c>
      <c r="E2">
        <f>(B2-$B$11)/$B$12</f>
        <v>1.2752819633404633</v>
      </c>
    </row>
    <row r="3" spans="1:5" x14ac:dyDescent="0.3">
      <c r="A3">
        <v>0.1</v>
      </c>
      <c r="B3">
        <v>0.1</v>
      </c>
      <c r="C3">
        <v>0</v>
      </c>
      <c r="D3">
        <f t="shared" ref="D3:D7" si="0">(A3-$A$11)/$A$12</f>
        <v>-1.2909944487358065</v>
      </c>
      <c r="E3">
        <f t="shared" ref="E3:E7" si="1">(B3-$B$11)/$B$12</f>
        <v>-1.5071514112205475</v>
      </c>
    </row>
    <row r="4" spans="1:5" x14ac:dyDescent="0.3">
      <c r="A4">
        <v>0.2</v>
      </c>
      <c r="B4">
        <v>0.4</v>
      </c>
      <c r="C4">
        <v>0</v>
      </c>
      <c r="D4">
        <f t="shared" si="0"/>
        <v>-0.32274861218395173</v>
      </c>
      <c r="E4">
        <f t="shared" si="1"/>
        <v>-0.46373889576016836</v>
      </c>
    </row>
    <row r="5" spans="1:5" x14ac:dyDescent="0.3">
      <c r="A5">
        <v>0.2</v>
      </c>
      <c r="B5">
        <v>0.5</v>
      </c>
      <c r="C5">
        <v>0</v>
      </c>
      <c r="D5">
        <f t="shared" si="0"/>
        <v>-0.32274861218395173</v>
      </c>
      <c r="E5">
        <f t="shared" si="1"/>
        <v>-0.11593472394004209</v>
      </c>
    </row>
    <row r="6" spans="1:5" x14ac:dyDescent="0.3">
      <c r="A6">
        <v>0.4</v>
      </c>
      <c r="B6">
        <v>0.5</v>
      </c>
      <c r="C6">
        <v>1</v>
      </c>
      <c r="D6">
        <f t="shared" si="0"/>
        <v>1.6137430609197576</v>
      </c>
      <c r="E6">
        <f t="shared" si="1"/>
        <v>-0.11593472394004209</v>
      </c>
    </row>
    <row r="7" spans="1:5" x14ac:dyDescent="0.3">
      <c r="A7">
        <v>0.3</v>
      </c>
      <c r="B7">
        <v>0.8</v>
      </c>
      <c r="C7">
        <v>1</v>
      </c>
      <c r="D7">
        <f t="shared" si="0"/>
        <v>0.64549722436790269</v>
      </c>
      <c r="E7">
        <f t="shared" si="1"/>
        <v>0.92747779152033705</v>
      </c>
    </row>
    <row r="9" spans="1:5" x14ac:dyDescent="0.3">
      <c r="A9">
        <f>MAX(A2:A7)</f>
        <v>0.4</v>
      </c>
      <c r="B9">
        <f>MAX(B2:B7)</f>
        <v>0.9</v>
      </c>
    </row>
    <row r="10" spans="1:5" x14ac:dyDescent="0.3">
      <c r="A10">
        <f>MIN(A2:A7)</f>
        <v>0.1</v>
      </c>
      <c r="B10">
        <f>MIN(B2:B7)</f>
        <v>0.1</v>
      </c>
    </row>
    <row r="11" spans="1:5" x14ac:dyDescent="0.3">
      <c r="A11">
        <f>AVERAGE(A2:A7)</f>
        <v>0.23333333333333336</v>
      </c>
      <c r="B11">
        <f>AVERAGE(B2:B7)</f>
        <v>0.53333333333333333</v>
      </c>
    </row>
    <row r="12" spans="1:5" x14ac:dyDescent="0.3">
      <c r="A12">
        <f>STDEV(A2:A7)</f>
        <v>0.10327955589886441</v>
      </c>
      <c r="B12">
        <f>STDEV(B2:B7)</f>
        <v>0.28751811537130423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V80"/>
  <sheetViews>
    <sheetView showGridLines="0" workbookViewId="0">
      <pane ySplit="6" topLeftCell="A58" activePane="bottomLeft" state="frozen"/>
      <selection pane="bottomLeft" activeCell="C64" sqref="C64:G73"/>
    </sheetView>
  </sheetViews>
  <sheetFormatPr defaultColWidth="8.875" defaultRowHeight="12" customHeight="1" x14ac:dyDescent="0.3"/>
  <cols>
    <col min="1" max="1" width="3.625" style="2" customWidth="1"/>
    <col min="2" max="2" width="9.625" style="2" customWidth="1"/>
    <col min="3" max="3" width="10.625" style="2" customWidth="1"/>
    <col min="4" max="16384" width="8.875" style="2"/>
  </cols>
  <sheetData>
    <row r="1" spans="2:256" ht="24.95" customHeight="1" x14ac:dyDescent="0.3">
      <c r="B1" s="3" t="s">
        <v>6</v>
      </c>
      <c r="C1" s="1"/>
      <c r="M1" s="112" t="s">
        <v>122</v>
      </c>
      <c r="N1" s="113"/>
      <c r="O1" s="113"/>
      <c r="P1" s="6" t="s">
        <v>7</v>
      </c>
      <c r="HB1" s="2">
        <f>IF(HD1&gt;=$F$47,1,0)</f>
        <v>1</v>
      </c>
      <c r="HC1" s="2">
        <v>1</v>
      </c>
      <c r="HD1" s="2">
        <v>0.50379368307797201</v>
      </c>
      <c r="HE1" s="2">
        <f>HB1*2+HC1</f>
        <v>3</v>
      </c>
    </row>
    <row r="2" spans="2:256" ht="12" customHeight="1" x14ac:dyDescent="0.3">
      <c r="HB2" s="2">
        <f t="shared" ref="HB2:HB6" si="0">IF(HD2&gt;=$F$47,1,0)</f>
        <v>0</v>
      </c>
      <c r="HC2" s="2">
        <v>0</v>
      </c>
      <c r="HD2" s="2">
        <v>0.437699134123886</v>
      </c>
      <c r="HE2" s="2">
        <f t="shared" ref="HE2:HE6" si="1">HB2*2+HC2</f>
        <v>0</v>
      </c>
    </row>
    <row r="3" spans="2:256" ht="12" customHeight="1" x14ac:dyDescent="0.3">
      <c r="B3" s="114" t="s">
        <v>8</v>
      </c>
      <c r="C3" s="115"/>
      <c r="D3" s="116"/>
      <c r="E3" s="7"/>
      <c r="F3" s="7"/>
      <c r="G3" s="7"/>
      <c r="H3" s="7"/>
      <c r="I3" s="7"/>
      <c r="J3" s="8"/>
      <c r="K3" s="8"/>
      <c r="HB3" s="2">
        <f t="shared" si="0"/>
        <v>0</v>
      </c>
      <c r="HC3" s="2">
        <v>0</v>
      </c>
      <c r="HD3" s="2">
        <v>0.47086697978118103</v>
      </c>
      <c r="HE3" s="2">
        <f t="shared" si="1"/>
        <v>0</v>
      </c>
      <c r="IV3" s="9" t="s">
        <v>119</v>
      </c>
    </row>
    <row r="4" spans="2:256" ht="24" customHeight="1" x14ac:dyDescent="0.3">
      <c r="B4" s="48" t="s">
        <v>9</v>
      </c>
      <c r="C4" s="110" t="s">
        <v>10</v>
      </c>
      <c r="D4" s="111"/>
      <c r="E4" s="103" t="s">
        <v>11</v>
      </c>
      <c r="F4" s="104"/>
      <c r="G4" s="105" t="s">
        <v>12</v>
      </c>
      <c r="H4" s="104"/>
      <c r="I4" s="105" t="s">
        <v>13</v>
      </c>
      <c r="J4" s="103"/>
      <c r="K4" s="12" t="s">
        <v>14</v>
      </c>
      <c r="HB4" s="2">
        <f t="shared" si="0"/>
        <v>0</v>
      </c>
      <c r="HC4" s="2">
        <v>0</v>
      </c>
      <c r="HD4" s="2">
        <v>0.47744443275089499</v>
      </c>
      <c r="HE4" s="2">
        <f t="shared" si="1"/>
        <v>0</v>
      </c>
    </row>
    <row r="5" spans="2:256" ht="24" customHeight="1" x14ac:dyDescent="0.3">
      <c r="B5" s="12" t="s">
        <v>15</v>
      </c>
      <c r="C5" s="101" t="s">
        <v>16</v>
      </c>
      <c r="D5" s="102"/>
      <c r="E5" s="103" t="s">
        <v>17</v>
      </c>
      <c r="F5" s="104"/>
      <c r="G5" s="105" t="s">
        <v>18</v>
      </c>
      <c r="H5" s="104"/>
      <c r="I5" s="106" t="s">
        <v>19</v>
      </c>
      <c r="J5" s="107"/>
      <c r="K5" s="11"/>
      <c r="HB5" s="2">
        <f t="shared" si="0"/>
        <v>1</v>
      </c>
      <c r="HC5" s="2">
        <v>1</v>
      </c>
      <c r="HD5" s="2">
        <v>0.50975124507575797</v>
      </c>
      <c r="HE5" s="2">
        <f t="shared" si="1"/>
        <v>3</v>
      </c>
    </row>
    <row r="6" spans="2:256" ht="24" customHeight="1" x14ac:dyDescent="0.3">
      <c r="B6" s="49" t="s">
        <v>20</v>
      </c>
      <c r="C6" s="108" t="s">
        <v>21</v>
      </c>
      <c r="D6" s="109"/>
      <c r="E6" s="105" t="s">
        <v>22</v>
      </c>
      <c r="F6" s="104"/>
      <c r="G6" s="105" t="s">
        <v>23</v>
      </c>
      <c r="H6" s="103"/>
      <c r="I6" s="110" t="s">
        <v>24</v>
      </c>
      <c r="J6" s="111"/>
      <c r="K6" s="47"/>
      <c r="HB6" s="2">
        <f t="shared" si="0"/>
        <v>1</v>
      </c>
      <c r="HC6" s="2">
        <v>1</v>
      </c>
      <c r="HD6" s="2">
        <v>0.51309617525557205</v>
      </c>
      <c r="HE6" s="2">
        <f t="shared" si="1"/>
        <v>3</v>
      </c>
    </row>
    <row r="7" spans="2:256" ht="12" customHeight="1" x14ac:dyDescent="0.3">
      <c r="B7" s="10" t="s">
        <v>9</v>
      </c>
    </row>
    <row r="9" spans="2:256" ht="12" customHeight="1" x14ac:dyDescent="0.3">
      <c r="C9" s="77" t="s">
        <v>25</v>
      </c>
      <c r="D9" s="78"/>
      <c r="E9" s="78"/>
      <c r="F9" s="78"/>
      <c r="G9" s="78"/>
      <c r="H9" s="78"/>
      <c r="I9" s="79"/>
    </row>
    <row r="10" spans="2:256" ht="12" customHeight="1" x14ac:dyDescent="0.3">
      <c r="C10" s="82" t="s">
        <v>26</v>
      </c>
      <c r="D10" s="82"/>
      <c r="E10" s="82"/>
      <c r="F10" s="97" t="s">
        <v>120</v>
      </c>
      <c r="G10" s="97"/>
      <c r="H10" s="97"/>
      <c r="I10" s="98"/>
    </row>
    <row r="11" spans="2:256" ht="12" customHeight="1" x14ac:dyDescent="0.3">
      <c r="C11" s="94" t="s">
        <v>27</v>
      </c>
      <c r="D11" s="94"/>
      <c r="E11" s="94"/>
      <c r="F11" s="95">
        <v>6</v>
      </c>
      <c r="G11" s="95"/>
      <c r="H11" s="95"/>
      <c r="I11" s="96"/>
    </row>
    <row r="12" spans="2:256" ht="12" customHeight="1" x14ac:dyDescent="0.3">
      <c r="C12" s="83" t="s">
        <v>28</v>
      </c>
      <c r="D12" s="83"/>
      <c r="E12" s="83"/>
      <c r="F12" s="89" t="s">
        <v>114</v>
      </c>
      <c r="G12" s="89"/>
      <c r="H12" s="89"/>
      <c r="I12" s="90"/>
    </row>
    <row r="14" spans="2:256" ht="12" customHeight="1" x14ac:dyDescent="0.3">
      <c r="C14" s="77" t="s">
        <v>29</v>
      </c>
      <c r="D14" s="78"/>
      <c r="E14" s="78"/>
      <c r="F14" s="78"/>
      <c r="G14" s="79"/>
    </row>
    <row r="15" spans="2:256" ht="12" customHeight="1" x14ac:dyDescent="0.3">
      <c r="C15" s="82" t="s">
        <v>30</v>
      </c>
      <c r="D15" s="82"/>
      <c r="E15" s="82"/>
      <c r="F15" s="97">
        <v>2</v>
      </c>
      <c r="G15" s="98"/>
    </row>
    <row r="16" spans="2:256" ht="21.95" customHeight="1" x14ac:dyDescent="0.3">
      <c r="C16" s="94" t="s">
        <v>31</v>
      </c>
      <c r="D16" s="94"/>
      <c r="E16" s="94"/>
      <c r="F16" s="14" t="s">
        <v>115</v>
      </c>
      <c r="G16" s="13" t="s">
        <v>117</v>
      </c>
    </row>
    <row r="17" spans="3:9" ht="12" customHeight="1" x14ac:dyDescent="0.3">
      <c r="C17" s="83" t="s">
        <v>32</v>
      </c>
      <c r="D17" s="83"/>
      <c r="E17" s="83"/>
      <c r="F17" s="99" t="s">
        <v>4</v>
      </c>
      <c r="G17" s="100"/>
    </row>
    <row r="19" spans="3:9" ht="12" customHeight="1" x14ac:dyDescent="0.3">
      <c r="C19" s="77" t="s">
        <v>33</v>
      </c>
      <c r="D19" s="78"/>
      <c r="E19" s="78"/>
      <c r="F19" s="78"/>
      <c r="G19" s="78"/>
      <c r="H19" s="78"/>
      <c r="I19" s="79"/>
    </row>
    <row r="20" spans="3:9" ht="12" customHeight="1" x14ac:dyDescent="0.3">
      <c r="C20" s="82" t="s">
        <v>34</v>
      </c>
      <c r="D20" s="82"/>
      <c r="E20" s="82"/>
      <c r="F20" s="97">
        <v>1</v>
      </c>
      <c r="G20" s="97"/>
      <c r="H20" s="97"/>
      <c r="I20" s="98"/>
    </row>
    <row r="21" spans="3:9" ht="12" customHeight="1" x14ac:dyDescent="0.3">
      <c r="C21" s="94" t="s">
        <v>35</v>
      </c>
      <c r="D21" s="94"/>
      <c r="E21" s="94"/>
      <c r="F21" s="95">
        <v>3</v>
      </c>
      <c r="G21" s="95"/>
      <c r="H21" s="95"/>
      <c r="I21" s="96"/>
    </row>
    <row r="22" spans="3:9" ht="12" customHeight="1" x14ac:dyDescent="0.3">
      <c r="C22" s="94" t="s">
        <v>36</v>
      </c>
      <c r="D22" s="94"/>
      <c r="E22" s="94"/>
      <c r="F22" s="95" t="s">
        <v>37</v>
      </c>
      <c r="G22" s="95"/>
      <c r="H22" s="95"/>
      <c r="I22" s="96"/>
    </row>
    <row r="23" spans="3:9" ht="12" customHeight="1" x14ac:dyDescent="0.3">
      <c r="C23" s="94" t="s">
        <v>38</v>
      </c>
      <c r="D23" s="94"/>
      <c r="E23" s="94"/>
      <c r="F23" s="95" t="s">
        <v>39</v>
      </c>
      <c r="G23" s="95"/>
      <c r="H23" s="95"/>
      <c r="I23" s="96"/>
    </row>
    <row r="24" spans="3:9" ht="12" customHeight="1" x14ac:dyDescent="0.3">
      <c r="C24" s="94" t="s">
        <v>40</v>
      </c>
      <c r="D24" s="94"/>
      <c r="E24" s="94"/>
      <c r="F24" s="95" t="s">
        <v>39</v>
      </c>
      <c r="G24" s="95"/>
      <c r="H24" s="95"/>
      <c r="I24" s="96"/>
    </row>
    <row r="25" spans="3:9" ht="12" customHeight="1" x14ac:dyDescent="0.3">
      <c r="C25" s="94" t="s">
        <v>41</v>
      </c>
      <c r="D25" s="94"/>
      <c r="E25" s="94"/>
      <c r="F25" s="95">
        <v>30</v>
      </c>
      <c r="G25" s="95"/>
      <c r="H25" s="95"/>
      <c r="I25" s="96"/>
    </row>
    <row r="26" spans="3:9" ht="12" customHeight="1" x14ac:dyDescent="0.3">
      <c r="C26" s="94" t="s">
        <v>42</v>
      </c>
      <c r="D26" s="94"/>
      <c r="E26" s="94"/>
      <c r="F26" s="95">
        <v>0.1</v>
      </c>
      <c r="G26" s="95"/>
      <c r="H26" s="95"/>
      <c r="I26" s="96"/>
    </row>
    <row r="27" spans="3:9" ht="12" customHeight="1" x14ac:dyDescent="0.3">
      <c r="C27" s="94" t="s">
        <v>43</v>
      </c>
      <c r="D27" s="94"/>
      <c r="E27" s="94"/>
      <c r="F27" s="95">
        <v>0.6</v>
      </c>
      <c r="G27" s="95"/>
      <c r="H27" s="95"/>
      <c r="I27" s="96"/>
    </row>
    <row r="28" spans="3:9" ht="12" customHeight="1" x14ac:dyDescent="0.3">
      <c r="C28" s="94" t="s">
        <v>44</v>
      </c>
      <c r="D28" s="94"/>
      <c r="E28" s="94"/>
      <c r="F28" s="95">
        <v>0.01</v>
      </c>
      <c r="G28" s="95"/>
      <c r="H28" s="95"/>
      <c r="I28" s="96"/>
    </row>
    <row r="29" spans="3:9" ht="12" customHeight="1" x14ac:dyDescent="0.3">
      <c r="C29" s="83" t="s">
        <v>45</v>
      </c>
      <c r="D29" s="83"/>
      <c r="E29" s="83"/>
      <c r="F29" s="89">
        <v>0</v>
      </c>
      <c r="G29" s="89"/>
      <c r="H29" s="89"/>
      <c r="I29" s="90"/>
    </row>
    <row r="31" spans="3:9" ht="12" customHeight="1" x14ac:dyDescent="0.3">
      <c r="C31" s="77" t="s">
        <v>46</v>
      </c>
      <c r="D31" s="78"/>
      <c r="E31" s="78"/>
      <c r="F31" s="79"/>
    </row>
    <row r="32" spans="3:9" ht="12" customHeight="1" x14ac:dyDescent="0.3">
      <c r="C32" s="82" t="s">
        <v>47</v>
      </c>
      <c r="D32" s="82"/>
      <c r="E32" s="82"/>
      <c r="F32" s="91"/>
    </row>
    <row r="33" spans="2:11" ht="12" customHeight="1" x14ac:dyDescent="0.3">
      <c r="C33" s="83" t="s">
        <v>48</v>
      </c>
      <c r="D33" s="83"/>
      <c r="E33" s="83"/>
      <c r="F33" s="92"/>
    </row>
    <row r="36" spans="2:11" ht="12" customHeight="1" x14ac:dyDescent="0.3">
      <c r="B36" s="10" t="s">
        <v>49</v>
      </c>
    </row>
    <row r="38" spans="2:11" ht="12" customHeight="1" x14ac:dyDescent="0.3">
      <c r="C38" s="86" t="s">
        <v>50</v>
      </c>
      <c r="D38" s="86"/>
      <c r="E38" s="86"/>
      <c r="F38" s="93"/>
    </row>
    <row r="40" spans="2:11" ht="24" customHeight="1" x14ac:dyDescent="0.3">
      <c r="C40" s="77" t="s">
        <v>52</v>
      </c>
      <c r="D40" s="79"/>
      <c r="E40" s="15" t="s">
        <v>51</v>
      </c>
    </row>
    <row r="41" spans="2:11" ht="12" customHeight="1" x14ac:dyDescent="0.3">
      <c r="C41" s="82">
        <v>1</v>
      </c>
      <c r="D41" s="82"/>
      <c r="E41" s="5">
        <v>0.5</v>
      </c>
      <c r="F41" s="84" t="s">
        <v>53</v>
      </c>
      <c r="G41" s="85"/>
    </row>
    <row r="42" spans="2:11" ht="12" customHeight="1" x14ac:dyDescent="0.3">
      <c r="C42" s="83">
        <v>0</v>
      </c>
      <c r="D42" s="83"/>
      <c r="E42" s="18">
        <v>0.5</v>
      </c>
    </row>
    <row r="45" spans="2:11" ht="12" customHeight="1" x14ac:dyDescent="0.3">
      <c r="B45" s="10" t="s">
        <v>63</v>
      </c>
    </row>
    <row r="46" spans="2:11" ht="12" customHeight="1" thickBot="1" x14ac:dyDescent="0.35"/>
    <row r="47" spans="2:11" ht="21.95" customHeight="1" thickBot="1" x14ac:dyDescent="0.35">
      <c r="C47" s="86" t="s">
        <v>57</v>
      </c>
      <c r="D47" s="87"/>
      <c r="E47" s="87"/>
      <c r="F47" s="19">
        <v>0.5</v>
      </c>
      <c r="G47" s="87" t="s">
        <v>64</v>
      </c>
      <c r="H47" s="87"/>
      <c r="I47" s="87"/>
      <c r="J47" s="87"/>
      <c r="K47" s="88"/>
    </row>
    <row r="49" spans="2:6" ht="12" customHeight="1" x14ac:dyDescent="0.3">
      <c r="C49" s="70" t="s">
        <v>65</v>
      </c>
      <c r="D49" s="71"/>
      <c r="E49" s="72"/>
    </row>
    <row r="50" spans="2:6" ht="12" customHeight="1" x14ac:dyDescent="0.3">
      <c r="C50" s="37"/>
      <c r="D50" s="73" t="s">
        <v>60</v>
      </c>
      <c r="E50" s="72"/>
    </row>
    <row r="51" spans="2:6" ht="12" customHeight="1" x14ac:dyDescent="0.3">
      <c r="C51" s="40" t="s">
        <v>61</v>
      </c>
      <c r="D51" s="43">
        <v>1</v>
      </c>
      <c r="E51" s="43">
        <v>0</v>
      </c>
    </row>
    <row r="52" spans="2:6" ht="12" customHeight="1" x14ac:dyDescent="0.3">
      <c r="C52" s="41">
        <v>1</v>
      </c>
      <c r="D52" s="5">
        <f>COUNTIF($HE$1:$HE$6,3)</f>
        <v>3</v>
      </c>
      <c r="E52" s="17">
        <f>COUNTIF($HE$1:$HE$6,1)</f>
        <v>0</v>
      </c>
    </row>
    <row r="53" spans="2:6" ht="12" customHeight="1" x14ac:dyDescent="0.3">
      <c r="C53" s="42">
        <v>0</v>
      </c>
      <c r="D53" s="16">
        <f>COUNTIF($HE$1:$HE$6,2)</f>
        <v>0</v>
      </c>
      <c r="E53" s="18">
        <f>COUNTIF($HE$1:$HE$6,0)</f>
        <v>3</v>
      </c>
    </row>
    <row r="55" spans="2:6" ht="12" customHeight="1" x14ac:dyDescent="0.3">
      <c r="C55" s="74" t="s">
        <v>66</v>
      </c>
      <c r="D55" s="75"/>
      <c r="E55" s="75"/>
      <c r="F55" s="76"/>
    </row>
    <row r="56" spans="2:6" ht="12" customHeight="1" x14ac:dyDescent="0.3">
      <c r="C56" s="26" t="s">
        <v>52</v>
      </c>
      <c r="D56" s="20" t="s">
        <v>67</v>
      </c>
      <c r="E56" s="20" t="s">
        <v>68</v>
      </c>
      <c r="F56" s="20" t="s">
        <v>69</v>
      </c>
    </row>
    <row r="57" spans="2:6" ht="12" customHeight="1" x14ac:dyDescent="0.3">
      <c r="C57" s="41">
        <v>1</v>
      </c>
      <c r="D57" s="5">
        <f>SUM(D52:E52)</f>
        <v>3</v>
      </c>
      <c r="E57" s="5">
        <f>E52</f>
        <v>0</v>
      </c>
      <c r="F57" s="44">
        <f>IF(D57=0,"Undefined",E57*100 / D57)</f>
        <v>0</v>
      </c>
    </row>
    <row r="58" spans="2:6" ht="12" customHeight="1" x14ac:dyDescent="0.3">
      <c r="C58" s="42">
        <v>0</v>
      </c>
      <c r="D58" s="4">
        <f>SUM(D53:E53)</f>
        <v>3</v>
      </c>
      <c r="E58" s="4">
        <f>D53</f>
        <v>0</v>
      </c>
      <c r="F58" s="45">
        <f>IF(D58=0,"Undefined",E58*100 / D58)</f>
        <v>0</v>
      </c>
    </row>
    <row r="59" spans="2:6" ht="12" customHeight="1" x14ac:dyDescent="0.3">
      <c r="C59" s="38" t="s">
        <v>70</v>
      </c>
      <c r="D59" s="39">
        <f>D58+D57</f>
        <v>6</v>
      </c>
      <c r="E59" s="39">
        <f>E58+E57</f>
        <v>0</v>
      </c>
      <c r="F59" s="46">
        <f>IF(D59=0,"Undefined",E59*100 / D59)</f>
        <v>0</v>
      </c>
    </row>
    <row r="62" spans="2:6" ht="12" customHeight="1" x14ac:dyDescent="0.3">
      <c r="B62" s="10" t="s">
        <v>71</v>
      </c>
    </row>
    <row r="64" spans="2:6" ht="12" customHeight="1" x14ac:dyDescent="0.3">
      <c r="D64" s="77" t="s">
        <v>72</v>
      </c>
      <c r="E64" s="78"/>
      <c r="F64" s="79"/>
    </row>
    <row r="65" spans="2:7" ht="24" customHeight="1" x14ac:dyDescent="0.3">
      <c r="C65" s="40" t="s">
        <v>73</v>
      </c>
      <c r="D65" s="20" t="s">
        <v>115</v>
      </c>
      <c r="E65" s="20" t="s">
        <v>117</v>
      </c>
      <c r="F65" s="20" t="s">
        <v>74</v>
      </c>
    </row>
    <row r="66" spans="2:7" ht="12" customHeight="1" x14ac:dyDescent="0.3">
      <c r="C66" s="28" t="s">
        <v>75</v>
      </c>
      <c r="D66" s="5">
        <v>-0.28578700000000001</v>
      </c>
      <c r="E66" s="5">
        <v>-0.24643399999999999</v>
      </c>
      <c r="F66" s="17">
        <v>5.5019300000000004E-3</v>
      </c>
    </row>
    <row r="67" spans="2:7" ht="12" customHeight="1" x14ac:dyDescent="0.3">
      <c r="C67" s="27" t="s">
        <v>76</v>
      </c>
      <c r="D67" s="4">
        <v>-0.39700200000000002</v>
      </c>
      <c r="E67" s="4">
        <v>-0.37665300000000002</v>
      </c>
      <c r="F67" s="33">
        <v>-5.2018799999999997E-2</v>
      </c>
    </row>
    <row r="68" spans="2:7" ht="12" customHeight="1" x14ac:dyDescent="0.3">
      <c r="C68" s="29" t="s">
        <v>77</v>
      </c>
      <c r="D68" s="16">
        <v>0.188661</v>
      </c>
      <c r="E68" s="16">
        <v>0.35382400000000003</v>
      </c>
      <c r="F68" s="18">
        <v>-4.3938199999999997E-2</v>
      </c>
    </row>
    <row r="70" spans="2:7" ht="12" customHeight="1" x14ac:dyDescent="0.3">
      <c r="D70" s="77" t="s">
        <v>73</v>
      </c>
      <c r="E70" s="78"/>
      <c r="F70" s="78"/>
      <c r="G70" s="79"/>
    </row>
    <row r="71" spans="2:7" ht="24" customHeight="1" x14ac:dyDescent="0.3">
      <c r="C71" s="40" t="s">
        <v>78</v>
      </c>
      <c r="D71" s="20" t="s">
        <v>75</v>
      </c>
      <c r="E71" s="20" t="s">
        <v>76</v>
      </c>
      <c r="F71" s="20" t="s">
        <v>77</v>
      </c>
      <c r="G71" s="20" t="s">
        <v>74</v>
      </c>
    </row>
    <row r="72" spans="2:7" ht="12" customHeight="1" x14ac:dyDescent="0.3">
      <c r="C72" s="28">
        <v>1</v>
      </c>
      <c r="D72" s="5">
        <v>-0.285858</v>
      </c>
      <c r="E72" s="5">
        <v>-0.372361</v>
      </c>
      <c r="F72" s="5">
        <v>0.29261799999999999</v>
      </c>
      <c r="G72" s="17">
        <v>0.122041</v>
      </c>
    </row>
    <row r="73" spans="2:7" ht="12" customHeight="1" x14ac:dyDescent="0.3">
      <c r="C73" s="29">
        <v>0</v>
      </c>
      <c r="D73" s="16">
        <v>0.18573000000000001</v>
      </c>
      <c r="E73" s="16">
        <v>0.37204599999999999</v>
      </c>
      <c r="F73" s="16">
        <v>-0.31353999999999999</v>
      </c>
      <c r="G73" s="18">
        <v>-6.1630299999999999E-2</v>
      </c>
    </row>
    <row r="78" spans="2:7" ht="12" customHeight="1" x14ac:dyDescent="0.3">
      <c r="B78" s="10" t="s">
        <v>15</v>
      </c>
    </row>
    <row r="80" spans="2:7" ht="12" customHeight="1" x14ac:dyDescent="0.3">
      <c r="C80" s="80" t="s">
        <v>81</v>
      </c>
      <c r="D80" s="81"/>
      <c r="E80" s="50">
        <v>2</v>
      </c>
    </row>
  </sheetData>
  <dataConsolidate/>
  <mergeCells count="64">
    <mergeCell ref="M1:O1"/>
    <mergeCell ref="B3:D3"/>
    <mergeCell ref="C4:D4"/>
    <mergeCell ref="E4:F4"/>
    <mergeCell ref="G4:H4"/>
    <mergeCell ref="I4:J4"/>
    <mergeCell ref="C12:E12"/>
    <mergeCell ref="F12:I12"/>
    <mergeCell ref="C5:D5"/>
    <mergeCell ref="E5:F5"/>
    <mergeCell ref="G5:H5"/>
    <mergeCell ref="I5:J5"/>
    <mergeCell ref="C6:D6"/>
    <mergeCell ref="E6:F6"/>
    <mergeCell ref="G6:H6"/>
    <mergeCell ref="I6:J6"/>
    <mergeCell ref="C9:I9"/>
    <mergeCell ref="C10:E10"/>
    <mergeCell ref="F10:I10"/>
    <mergeCell ref="C11:E11"/>
    <mergeCell ref="F11:I11"/>
    <mergeCell ref="C22:E22"/>
    <mergeCell ref="F22:I22"/>
    <mergeCell ref="C14:G14"/>
    <mergeCell ref="C15:E15"/>
    <mergeCell ref="F15:G15"/>
    <mergeCell ref="C16:E16"/>
    <mergeCell ref="C17:E17"/>
    <mergeCell ref="F17:G17"/>
    <mergeCell ref="C19:I19"/>
    <mergeCell ref="C20:E20"/>
    <mergeCell ref="F20:I20"/>
    <mergeCell ref="C21:E21"/>
    <mergeCell ref="F21:I21"/>
    <mergeCell ref="C23:E23"/>
    <mergeCell ref="F23:I23"/>
    <mergeCell ref="C24:E24"/>
    <mergeCell ref="F24:I24"/>
    <mergeCell ref="C25:E25"/>
    <mergeCell ref="F25:I25"/>
    <mergeCell ref="C38:F38"/>
    <mergeCell ref="C26:E26"/>
    <mergeCell ref="F26:I26"/>
    <mergeCell ref="C27:E27"/>
    <mergeCell ref="F27:I27"/>
    <mergeCell ref="C28:E28"/>
    <mergeCell ref="F28:I28"/>
    <mergeCell ref="C29:E29"/>
    <mergeCell ref="F29:I29"/>
    <mergeCell ref="C31:F31"/>
    <mergeCell ref="C32:F32"/>
    <mergeCell ref="C33:F33"/>
    <mergeCell ref="C80:D80"/>
    <mergeCell ref="C40:D40"/>
    <mergeCell ref="C41:D41"/>
    <mergeCell ref="C42:D42"/>
    <mergeCell ref="F41:G41"/>
    <mergeCell ref="C47:E47"/>
    <mergeCell ref="G47:K47"/>
    <mergeCell ref="C49:E49"/>
    <mergeCell ref="D50:E50"/>
    <mergeCell ref="C55:F55"/>
    <mergeCell ref="D64:F64"/>
    <mergeCell ref="D70:G70"/>
  </mergeCells>
  <phoneticPr fontId="1" type="noConversion"/>
  <hyperlinks>
    <hyperlink ref="B4" location="$B$7" tooltip="Goto inputs" display="$B$7"/>
    <hyperlink ref="B6" location="$B$36" tooltip="Goto prior class probabilities" display="$B$36"/>
    <hyperlink ref="C5:D5" location="'NNC_TrainScore1'!A1" tooltip="Goto Classification of Training Data" display="'NNC_TrainScore1'!A1"/>
    <hyperlink ref="C4:D4" location="$B$45" tooltip="Goto Training scoring - Summary Report" display="$B$45"/>
    <hyperlink ref="K4" location="$B$62" tooltip="Goto weights" display="$B$62"/>
    <hyperlink ref="I6:J6" location="'NNC_TrainLog1'!A1" tooltip="Goto  classification - training log" display="'NNC_TrainLog1'!A1"/>
    <hyperlink ref="B5" location="$B$78" tooltip="Goto timings" display="$B$78"/>
  </hyperlink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P28"/>
  <sheetViews>
    <sheetView showGridLines="0" workbookViewId="0">
      <selection activeCell="K28" sqref="K28"/>
    </sheetView>
  </sheetViews>
  <sheetFormatPr defaultColWidth="8.875" defaultRowHeight="12" customHeight="1" x14ac:dyDescent="0.3"/>
  <cols>
    <col min="1" max="1" width="8.875" style="2"/>
    <col min="2" max="2" width="8" style="2" customWidth="1"/>
    <col min="3" max="3" width="1.25" style="2" customWidth="1"/>
    <col min="4" max="16384" width="8.875" style="2"/>
  </cols>
  <sheetData>
    <row r="1" spans="2:16" ht="16.5" customHeight="1" x14ac:dyDescent="0.3">
      <c r="B1" s="3" t="s">
        <v>54</v>
      </c>
      <c r="C1" s="1"/>
      <c r="M1" s="112" t="s">
        <v>122</v>
      </c>
      <c r="N1" s="113"/>
      <c r="O1" s="113"/>
      <c r="P1" s="6" t="s">
        <v>7</v>
      </c>
    </row>
    <row r="3" spans="2:16" ht="12" customHeight="1" x14ac:dyDescent="0.3">
      <c r="B3" s="80" t="s">
        <v>55</v>
      </c>
      <c r="C3" s="81"/>
      <c r="D3" s="117" t="s">
        <v>120</v>
      </c>
      <c r="E3" s="118"/>
      <c r="F3" s="118"/>
      <c r="G3" s="119"/>
      <c r="J3" s="120" t="s">
        <v>56</v>
      </c>
      <c r="K3" s="121"/>
    </row>
    <row r="4" spans="2:16" ht="12" customHeight="1" thickBot="1" x14ac:dyDescent="0.35"/>
    <row r="5" spans="2:16" ht="21.95" customHeight="1" thickBot="1" x14ac:dyDescent="0.35">
      <c r="B5" s="86" t="s">
        <v>57</v>
      </c>
      <c r="C5" s="87"/>
      <c r="D5" s="87"/>
      <c r="E5" s="87"/>
      <c r="F5" s="19">
        <v>0.5</v>
      </c>
      <c r="G5" s="87" t="s">
        <v>58</v>
      </c>
      <c r="H5" s="87"/>
      <c r="I5" s="87"/>
      <c r="J5" s="87"/>
      <c r="K5" s="88"/>
    </row>
    <row r="6" spans="2:16" ht="12" customHeight="1" thickBot="1" x14ac:dyDescent="0.35"/>
    <row r="7" spans="2:16" ht="23.1" customHeight="1" thickBot="1" x14ac:dyDescent="0.35">
      <c r="B7" s="24" t="s">
        <v>59</v>
      </c>
      <c r="D7" s="30" t="s">
        <v>60</v>
      </c>
      <c r="E7" s="30" t="s">
        <v>61</v>
      </c>
      <c r="F7" s="34" t="s">
        <v>62</v>
      </c>
      <c r="G7" s="34" t="s">
        <v>115</v>
      </c>
      <c r="H7" s="34" t="s">
        <v>117</v>
      </c>
    </row>
    <row r="8" spans="2:16" ht="12" customHeight="1" thickBot="1" x14ac:dyDescent="0.35">
      <c r="B8" s="25">
        <v>1</v>
      </c>
      <c r="D8" s="31" t="str">
        <f>IF(F8&gt;=$F$5,"1","0")</f>
        <v>1</v>
      </c>
      <c r="E8" s="32">
        <v>1</v>
      </c>
      <c r="F8" s="36">
        <v>0.50379368307797201</v>
      </c>
      <c r="G8" s="35">
        <v>-0.32274861218395173</v>
      </c>
      <c r="H8" s="35">
        <v>1.2752819633404633</v>
      </c>
    </row>
    <row r="9" spans="2:16" ht="12" customHeight="1" thickBot="1" x14ac:dyDescent="0.35">
      <c r="B9" s="25">
        <v>2</v>
      </c>
      <c r="D9" s="31" t="str">
        <f t="shared" ref="D9:D13" si="0">IF(F9&gt;=$F$5,"1","0")</f>
        <v>0</v>
      </c>
      <c r="E9" s="32">
        <v>0</v>
      </c>
      <c r="F9" s="36">
        <v>0.437699134123886</v>
      </c>
      <c r="G9" s="35">
        <v>-1.2909944487358065</v>
      </c>
      <c r="H9" s="35">
        <v>-1.5071514112205475</v>
      </c>
    </row>
    <row r="10" spans="2:16" ht="12" customHeight="1" thickBot="1" x14ac:dyDescent="0.35">
      <c r="B10" s="25">
        <v>3</v>
      </c>
      <c r="D10" s="31" t="str">
        <f t="shared" si="0"/>
        <v>0</v>
      </c>
      <c r="E10" s="32">
        <v>0</v>
      </c>
      <c r="F10" s="36">
        <v>0.47086697978118103</v>
      </c>
      <c r="G10" s="35">
        <v>-0.32274861218395173</v>
      </c>
      <c r="H10" s="35">
        <v>-0.46373889576016836</v>
      </c>
    </row>
    <row r="11" spans="2:16" ht="12" customHeight="1" thickBot="1" x14ac:dyDescent="0.35">
      <c r="B11" s="25">
        <v>4</v>
      </c>
      <c r="D11" s="31" t="str">
        <f t="shared" si="0"/>
        <v>0</v>
      </c>
      <c r="E11" s="32">
        <v>0</v>
      </c>
      <c r="F11" s="36">
        <v>0.47744443275089499</v>
      </c>
      <c r="G11" s="35">
        <v>-0.32274861218395173</v>
      </c>
      <c r="H11" s="35">
        <v>-0.11593472394004209</v>
      </c>
    </row>
    <row r="12" spans="2:16" ht="12" customHeight="1" thickBot="1" x14ac:dyDescent="0.35">
      <c r="B12" s="25">
        <v>5</v>
      </c>
      <c r="D12" s="31" t="str">
        <f t="shared" si="0"/>
        <v>1</v>
      </c>
      <c r="E12" s="32">
        <v>1</v>
      </c>
      <c r="F12" s="36">
        <v>0.50975124507575797</v>
      </c>
      <c r="G12" s="35">
        <v>1.6137430609197576</v>
      </c>
      <c r="H12" s="35">
        <v>-0.11593472394004209</v>
      </c>
    </row>
    <row r="13" spans="2:16" ht="12" customHeight="1" thickBot="1" x14ac:dyDescent="0.35">
      <c r="B13" s="25">
        <v>6</v>
      </c>
      <c r="D13" s="31" t="str">
        <f t="shared" si="0"/>
        <v>1</v>
      </c>
      <c r="E13" s="32">
        <v>1</v>
      </c>
      <c r="F13" s="36">
        <v>0.51309617525557205</v>
      </c>
      <c r="G13" s="35">
        <v>0.64549722436790269</v>
      </c>
      <c r="H13" s="35">
        <v>0.92747779152033705</v>
      </c>
    </row>
    <row r="19" spans="4:11" ht="12" customHeight="1" x14ac:dyDescent="0.3">
      <c r="E19" s="77" t="s">
        <v>72</v>
      </c>
      <c r="F19" s="78"/>
      <c r="G19" s="79"/>
    </row>
    <row r="20" spans="4:11" ht="12" customHeight="1" x14ac:dyDescent="0.3">
      <c r="D20" s="40" t="s">
        <v>73</v>
      </c>
      <c r="E20" s="20" t="s">
        <v>115</v>
      </c>
      <c r="F20" s="20" t="s">
        <v>117</v>
      </c>
      <c r="G20" s="20" t="s">
        <v>74</v>
      </c>
    </row>
    <row r="21" spans="4:11" ht="12" customHeight="1" x14ac:dyDescent="0.3">
      <c r="D21" s="28" t="s">
        <v>75</v>
      </c>
      <c r="E21" s="5">
        <v>-0.28578700000000001</v>
      </c>
      <c r="F21" s="5">
        <v>-0.24643399999999999</v>
      </c>
      <c r="G21" s="17">
        <v>5.5019300000000004E-3</v>
      </c>
      <c r="I21" s="2">
        <f>E21*$G$8+F21*$H$8+$G$21</f>
        <v>-0.21653354772362871</v>
      </c>
      <c r="J21" s="2">
        <f>1/(1+EXP(-I21))</f>
        <v>0.44607713771336394</v>
      </c>
    </row>
    <row r="22" spans="4:11" ht="12" customHeight="1" x14ac:dyDescent="0.3">
      <c r="D22" s="27" t="s">
        <v>76</v>
      </c>
      <c r="E22" s="4">
        <v>-0.39700200000000002</v>
      </c>
      <c r="F22" s="4">
        <v>-0.37665300000000002</v>
      </c>
      <c r="G22" s="33">
        <v>-5.2018799999999997E-2</v>
      </c>
      <c r="I22" s="2">
        <f t="shared" ref="I22:I23" si="1">E22*$G$8+F22*$H$8+$G$21</f>
        <v>-0.34670500280382233</v>
      </c>
      <c r="J22" s="2">
        <f t="shared" ref="J22:J23" si="2">1/(1+EXP(-I22))</f>
        <v>0.41418167670751815</v>
      </c>
    </row>
    <row r="23" spans="4:11" ht="12" customHeight="1" x14ac:dyDescent="0.3">
      <c r="D23" s="29" t="s">
        <v>77</v>
      </c>
      <c r="E23" s="16">
        <v>0.188661</v>
      </c>
      <c r="F23" s="16">
        <v>0.35382400000000003</v>
      </c>
      <c r="G23" s="18">
        <v>-4.3938199999999997E-2</v>
      </c>
      <c r="I23" s="2">
        <f t="shared" si="1"/>
        <v>0.39583721947373957</v>
      </c>
      <c r="J23" s="2">
        <f t="shared" si="2"/>
        <v>0.59768709775763429</v>
      </c>
    </row>
    <row r="25" spans="4:11" ht="12" customHeight="1" x14ac:dyDescent="0.3">
      <c r="E25" s="77" t="s">
        <v>73</v>
      </c>
      <c r="F25" s="78"/>
      <c r="G25" s="78"/>
      <c r="H25" s="79"/>
    </row>
    <row r="26" spans="4:11" ht="12" customHeight="1" x14ac:dyDescent="0.3">
      <c r="D26" s="40" t="s">
        <v>78</v>
      </c>
      <c r="E26" s="20" t="s">
        <v>75</v>
      </c>
      <c r="F26" s="20" t="s">
        <v>76</v>
      </c>
      <c r="G26" s="20" t="s">
        <v>77</v>
      </c>
      <c r="H26" s="20" t="s">
        <v>74</v>
      </c>
    </row>
    <row r="27" spans="4:11" ht="12" customHeight="1" x14ac:dyDescent="0.3">
      <c r="D27" s="28">
        <v>1</v>
      </c>
      <c r="E27" s="5">
        <v>-0.285858</v>
      </c>
      <c r="F27" s="5">
        <v>-0.372361</v>
      </c>
      <c r="G27" s="5">
        <v>0.29261799999999999</v>
      </c>
      <c r="H27" s="17">
        <v>0.122041</v>
      </c>
      <c r="J27" s="2">
        <f>E27*$J$21+F27*$J$22+G27*$J$23+H27</f>
        <v>1.5195181418688433E-2</v>
      </c>
      <c r="K27" s="2">
        <f t="shared" ref="K27:K28" si="3">1/(1+EXP(-J27))</f>
        <v>0.50379872226325129</v>
      </c>
    </row>
    <row r="28" spans="4:11" ht="12" customHeight="1" x14ac:dyDescent="0.3">
      <c r="D28" s="29">
        <v>0</v>
      </c>
      <c r="E28" s="16">
        <v>0.18573000000000001</v>
      </c>
      <c r="F28" s="16">
        <v>0.37204599999999999</v>
      </c>
      <c r="G28" s="16">
        <v>-0.31353999999999999</v>
      </c>
      <c r="H28" s="18">
        <v>-6.1630299999999999E-2</v>
      </c>
      <c r="J28" s="2">
        <f>E28*$J$21+F28*$J$22+G28*$J$23+H28</f>
        <v>-1.2084569751100255E-2</v>
      </c>
      <c r="K28" s="2">
        <f t="shared" si="3"/>
        <v>0.49697889432819231</v>
      </c>
    </row>
  </sheetData>
  <dataConsolidate/>
  <mergeCells count="8">
    <mergeCell ref="E19:G19"/>
    <mergeCell ref="E25:H25"/>
    <mergeCell ref="M1:O1"/>
    <mergeCell ref="B3:C3"/>
    <mergeCell ref="D3:G3"/>
    <mergeCell ref="J3:K3"/>
    <mergeCell ref="B5:E5"/>
    <mergeCell ref="G5:K5"/>
  </mergeCells>
  <phoneticPr fontId="1" type="noConversion"/>
  <hyperlinks>
    <hyperlink ref="J3:K3" location="'NNC_Output1'!A1" tooltip="Goto Navigator" display="'NNC_Output1'!A1"/>
  </hyperlink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P35"/>
  <sheetViews>
    <sheetView showGridLines="0" workbookViewId="0"/>
  </sheetViews>
  <sheetFormatPr defaultColWidth="8.875" defaultRowHeight="12" customHeight="1" x14ac:dyDescent="0.3"/>
  <cols>
    <col min="1" max="16384" width="8.875" style="2"/>
  </cols>
  <sheetData>
    <row r="1" spans="2:16" ht="16.5" customHeight="1" x14ac:dyDescent="0.3">
      <c r="B1" s="3" t="s">
        <v>79</v>
      </c>
      <c r="C1" s="1"/>
      <c r="M1" s="112" t="s">
        <v>123</v>
      </c>
      <c r="N1" s="113"/>
      <c r="O1" s="113"/>
      <c r="P1" s="6" t="s">
        <v>7</v>
      </c>
    </row>
    <row r="3" spans="2:16" ht="12" customHeight="1" x14ac:dyDescent="0.3">
      <c r="B3" s="120" t="s">
        <v>56</v>
      </c>
      <c r="C3" s="121"/>
    </row>
    <row r="5" spans="2:16" ht="23.1" customHeight="1" x14ac:dyDescent="0.3">
      <c r="B5" s="20" t="s">
        <v>80</v>
      </c>
      <c r="C5" s="20" t="s">
        <v>69</v>
      </c>
    </row>
    <row r="6" spans="2:16" ht="12" customHeight="1" x14ac:dyDescent="0.3">
      <c r="B6" s="22">
        <v>1</v>
      </c>
      <c r="C6" s="17">
        <v>50</v>
      </c>
    </row>
    <row r="7" spans="2:16" ht="12" customHeight="1" x14ac:dyDescent="0.3">
      <c r="B7" s="21">
        <v>2</v>
      </c>
      <c r="C7" s="33">
        <v>50</v>
      </c>
    </row>
    <row r="8" spans="2:16" ht="12" customHeight="1" x14ac:dyDescent="0.3">
      <c r="B8" s="21">
        <v>3</v>
      </c>
      <c r="C8" s="33">
        <v>50</v>
      </c>
    </row>
    <row r="9" spans="2:16" ht="12" customHeight="1" x14ac:dyDescent="0.3">
      <c r="B9" s="21">
        <v>4</v>
      </c>
      <c r="C9" s="33">
        <v>50</v>
      </c>
    </row>
    <row r="10" spans="2:16" ht="12" customHeight="1" x14ac:dyDescent="0.3">
      <c r="B10" s="21">
        <v>5</v>
      </c>
      <c r="C10" s="33">
        <v>50</v>
      </c>
    </row>
    <row r="11" spans="2:16" ht="12" customHeight="1" x14ac:dyDescent="0.3">
      <c r="B11" s="21">
        <v>6</v>
      </c>
      <c r="C11" s="33">
        <v>50</v>
      </c>
    </row>
    <row r="12" spans="2:16" ht="12" customHeight="1" x14ac:dyDescent="0.3">
      <c r="B12" s="21">
        <v>7</v>
      </c>
      <c r="C12" s="33">
        <v>50</v>
      </c>
    </row>
    <row r="13" spans="2:16" ht="12" customHeight="1" x14ac:dyDescent="0.3">
      <c r="B13" s="21">
        <v>8</v>
      </c>
      <c r="C13" s="33">
        <v>50</v>
      </c>
    </row>
    <row r="14" spans="2:16" ht="12" customHeight="1" x14ac:dyDescent="0.3">
      <c r="B14" s="21">
        <v>9</v>
      </c>
      <c r="C14" s="33">
        <v>50</v>
      </c>
    </row>
    <row r="15" spans="2:16" ht="12" customHeight="1" x14ac:dyDescent="0.3">
      <c r="B15" s="21">
        <v>10</v>
      </c>
      <c r="C15" s="33">
        <v>50</v>
      </c>
    </row>
    <row r="16" spans="2:16" ht="12" customHeight="1" x14ac:dyDescent="0.3">
      <c r="B16" s="21">
        <v>11</v>
      </c>
      <c r="C16" s="33">
        <v>50</v>
      </c>
    </row>
    <row r="17" spans="2:3" ht="12" customHeight="1" x14ac:dyDescent="0.3">
      <c r="B17" s="21">
        <v>12</v>
      </c>
      <c r="C17" s="33">
        <v>50</v>
      </c>
    </row>
    <row r="18" spans="2:3" ht="12" customHeight="1" x14ac:dyDescent="0.3">
      <c r="B18" s="21">
        <v>13</v>
      </c>
      <c r="C18" s="33">
        <v>50</v>
      </c>
    </row>
    <row r="19" spans="2:3" ht="12" customHeight="1" x14ac:dyDescent="0.3">
      <c r="B19" s="21">
        <v>14</v>
      </c>
      <c r="C19" s="33">
        <v>50</v>
      </c>
    </row>
    <row r="20" spans="2:3" ht="12" customHeight="1" x14ac:dyDescent="0.3">
      <c r="B20" s="21">
        <v>15</v>
      </c>
      <c r="C20" s="33">
        <v>50</v>
      </c>
    </row>
    <row r="21" spans="2:3" ht="12" customHeight="1" x14ac:dyDescent="0.3">
      <c r="B21" s="21">
        <v>16</v>
      </c>
      <c r="C21" s="33">
        <v>50</v>
      </c>
    </row>
    <row r="22" spans="2:3" ht="12" customHeight="1" x14ac:dyDescent="0.3">
      <c r="B22" s="21">
        <v>17</v>
      </c>
      <c r="C22" s="33">
        <v>50</v>
      </c>
    </row>
    <row r="23" spans="2:3" ht="12" customHeight="1" x14ac:dyDescent="0.3">
      <c r="B23" s="21">
        <v>18</v>
      </c>
      <c r="C23" s="33">
        <v>50</v>
      </c>
    </row>
    <row r="24" spans="2:3" ht="12" customHeight="1" x14ac:dyDescent="0.3">
      <c r="B24" s="21">
        <v>19</v>
      </c>
      <c r="C24" s="33">
        <v>50</v>
      </c>
    </row>
    <row r="25" spans="2:3" ht="12" customHeight="1" x14ac:dyDescent="0.3">
      <c r="B25" s="21">
        <v>20</v>
      </c>
      <c r="C25" s="33">
        <v>50</v>
      </c>
    </row>
    <row r="26" spans="2:3" ht="12" customHeight="1" x14ac:dyDescent="0.3">
      <c r="B26" s="21">
        <v>21</v>
      </c>
      <c r="C26" s="33">
        <v>50</v>
      </c>
    </row>
    <row r="27" spans="2:3" ht="12" customHeight="1" x14ac:dyDescent="0.3">
      <c r="B27" s="21">
        <v>22</v>
      </c>
      <c r="C27" s="33">
        <v>50</v>
      </c>
    </row>
    <row r="28" spans="2:3" ht="12" customHeight="1" x14ac:dyDescent="0.3">
      <c r="B28" s="21">
        <v>23</v>
      </c>
      <c r="C28" s="33">
        <v>50</v>
      </c>
    </row>
    <row r="29" spans="2:3" ht="12" customHeight="1" x14ac:dyDescent="0.3">
      <c r="B29" s="21">
        <v>24</v>
      </c>
      <c r="C29" s="33">
        <v>50</v>
      </c>
    </row>
    <row r="30" spans="2:3" ht="12" customHeight="1" x14ac:dyDescent="0.3">
      <c r="B30" s="21">
        <v>25</v>
      </c>
      <c r="C30" s="33">
        <v>50</v>
      </c>
    </row>
    <row r="31" spans="2:3" ht="12" customHeight="1" x14ac:dyDescent="0.3">
      <c r="B31" s="21">
        <v>26</v>
      </c>
      <c r="C31" s="33">
        <v>50</v>
      </c>
    </row>
    <row r="32" spans="2:3" ht="12" customHeight="1" x14ac:dyDescent="0.3">
      <c r="B32" s="21">
        <v>27</v>
      </c>
      <c r="C32" s="33">
        <v>33.299999999999997</v>
      </c>
    </row>
    <row r="33" spans="2:3" ht="12" customHeight="1" x14ac:dyDescent="0.3">
      <c r="B33" s="21">
        <v>28</v>
      </c>
      <c r="C33" s="33">
        <v>33.299999999999997</v>
      </c>
    </row>
    <row r="34" spans="2:3" ht="12" customHeight="1" x14ac:dyDescent="0.3">
      <c r="B34" s="21">
        <v>29</v>
      </c>
      <c r="C34" s="33">
        <v>0</v>
      </c>
    </row>
    <row r="35" spans="2:3" ht="12" customHeight="1" x14ac:dyDescent="0.3">
      <c r="B35" s="23">
        <v>30</v>
      </c>
      <c r="C35" s="18">
        <v>0</v>
      </c>
    </row>
  </sheetData>
  <dataConsolidate/>
  <mergeCells count="2">
    <mergeCell ref="M1:O1"/>
    <mergeCell ref="B3:C3"/>
  </mergeCells>
  <phoneticPr fontId="1" type="noConversion"/>
  <hyperlinks>
    <hyperlink ref="B3:C3" location="'NNC_Output1'!A1" tooltip="Goto Navigator" display="'NNC_Output1'!A1"/>
  </hyperlink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U61"/>
  <sheetViews>
    <sheetView showGridLines="0" workbookViewId="0"/>
  </sheetViews>
  <sheetFormatPr defaultColWidth="8.875" defaultRowHeight="12" customHeight="1" x14ac:dyDescent="0.2"/>
  <cols>
    <col min="1" max="16384" width="8.875" style="52"/>
  </cols>
  <sheetData>
    <row r="1" spans="1:255" ht="24.95" customHeight="1" x14ac:dyDescent="0.25">
      <c r="A1" s="54" t="s">
        <v>6</v>
      </c>
      <c r="K1" s="143" t="s">
        <v>123</v>
      </c>
      <c r="L1" s="144"/>
      <c r="M1" s="144"/>
      <c r="N1" s="57" t="s">
        <v>7</v>
      </c>
      <c r="IU1" s="51">
        <v>1</v>
      </c>
    </row>
    <row r="3" spans="1:255" ht="12" customHeight="1" x14ac:dyDescent="0.2">
      <c r="B3" s="131" t="s">
        <v>82</v>
      </c>
      <c r="C3" s="131"/>
      <c r="D3" s="131"/>
      <c r="E3" s="131"/>
      <c r="F3" s="131"/>
      <c r="G3" s="131"/>
      <c r="H3" s="132"/>
    </row>
    <row r="4" spans="1:255" ht="12" customHeight="1" x14ac:dyDescent="0.2">
      <c r="B4" s="133" t="s">
        <v>83</v>
      </c>
      <c r="C4" s="133"/>
      <c r="D4" s="133"/>
      <c r="E4" s="134" t="s">
        <v>84</v>
      </c>
      <c r="F4" s="134"/>
      <c r="G4" s="134"/>
      <c r="H4" s="135"/>
    </row>
    <row r="5" spans="1:255" ht="12" customHeight="1" x14ac:dyDescent="0.2">
      <c r="B5" s="125" t="s">
        <v>85</v>
      </c>
      <c r="C5" s="125"/>
      <c r="D5" s="125"/>
      <c r="E5" s="126" t="s">
        <v>86</v>
      </c>
      <c r="F5" s="126"/>
      <c r="G5" s="126"/>
      <c r="H5" s="127"/>
    </row>
    <row r="6" spans="1:255" ht="12" customHeight="1" x14ac:dyDescent="0.2">
      <c r="B6" s="125" t="s">
        <v>87</v>
      </c>
      <c r="C6" s="125"/>
      <c r="D6" s="125"/>
      <c r="E6" s="126" t="s">
        <v>121</v>
      </c>
      <c r="F6" s="126"/>
      <c r="G6" s="126"/>
      <c r="H6" s="127"/>
    </row>
    <row r="7" spans="1:255" ht="12" customHeight="1" x14ac:dyDescent="0.2">
      <c r="B7" s="125" t="s">
        <v>88</v>
      </c>
      <c r="C7" s="125"/>
      <c r="D7" s="125"/>
      <c r="E7" s="126">
        <v>6</v>
      </c>
      <c r="F7" s="126"/>
      <c r="G7" s="126"/>
      <c r="H7" s="127"/>
    </row>
    <row r="8" spans="1:255" ht="12" customHeight="1" x14ac:dyDescent="0.2">
      <c r="B8" s="125" t="s">
        <v>89</v>
      </c>
      <c r="C8" s="125"/>
      <c r="D8" s="125"/>
      <c r="E8" s="126">
        <v>5</v>
      </c>
      <c r="F8" s="126"/>
      <c r="G8" s="126"/>
      <c r="H8" s="127"/>
      <c r="IO8" s="52" t="s">
        <v>111</v>
      </c>
      <c r="IP8" s="52" t="s">
        <v>112</v>
      </c>
    </row>
    <row r="9" spans="1:255" ht="12" customHeight="1" x14ac:dyDescent="0.2">
      <c r="B9" s="122" t="s">
        <v>90</v>
      </c>
      <c r="C9" s="122"/>
      <c r="D9" s="122"/>
      <c r="E9" s="123">
        <v>3</v>
      </c>
      <c r="F9" s="123"/>
      <c r="G9" s="123"/>
      <c r="H9" s="124"/>
      <c r="IO9" s="52">
        <v>0</v>
      </c>
      <c r="IP9" s="52">
        <v>0</v>
      </c>
    </row>
    <row r="11" spans="1:255" ht="12" customHeight="1" x14ac:dyDescent="0.2">
      <c r="B11" s="131" t="s">
        <v>91</v>
      </c>
      <c r="C11" s="131"/>
      <c r="D11" s="131"/>
      <c r="E11" s="131"/>
      <c r="F11" s="131"/>
      <c r="G11" s="131"/>
      <c r="H11" s="131"/>
      <c r="I11" s="131"/>
      <c r="J11" s="132"/>
      <c r="IO11" s="52">
        <v>0</v>
      </c>
      <c r="IP11" s="52">
        <v>1</v>
      </c>
    </row>
    <row r="12" spans="1:255" ht="12" customHeight="1" x14ac:dyDescent="0.2">
      <c r="B12" s="133" t="s">
        <v>92</v>
      </c>
      <c r="C12" s="133"/>
      <c r="D12" s="133"/>
      <c r="E12" s="55" t="s">
        <v>0</v>
      </c>
      <c r="F12" s="55" t="s">
        <v>2</v>
      </c>
      <c r="G12" s="55" t="s">
        <v>4</v>
      </c>
      <c r="H12" s="55" t="s">
        <v>115</v>
      </c>
      <c r="I12" s="55" t="s">
        <v>117</v>
      </c>
      <c r="J12" s="59"/>
      <c r="IO12" s="52">
        <v>0</v>
      </c>
      <c r="IP12" s="52">
        <v>1</v>
      </c>
    </row>
    <row r="13" spans="1:255" ht="12" customHeight="1" x14ac:dyDescent="0.2">
      <c r="B13" s="125" t="s">
        <v>93</v>
      </c>
      <c r="C13" s="125"/>
      <c r="D13" s="125"/>
      <c r="E13" s="55" t="s">
        <v>95</v>
      </c>
      <c r="F13" s="55" t="s">
        <v>95</v>
      </c>
      <c r="G13" s="55" t="s">
        <v>97</v>
      </c>
      <c r="H13" s="55" t="s">
        <v>95</v>
      </c>
      <c r="I13" s="55" t="s">
        <v>95</v>
      </c>
      <c r="J13" s="59"/>
    </row>
    <row r="14" spans="1:255" ht="12" customHeight="1" x14ac:dyDescent="0.2">
      <c r="B14" s="122" t="s">
        <v>94</v>
      </c>
      <c r="C14" s="122"/>
      <c r="D14" s="122"/>
      <c r="E14" s="58" t="s">
        <v>96</v>
      </c>
      <c r="F14" s="58" t="s">
        <v>96</v>
      </c>
      <c r="G14" s="58" t="s">
        <v>96</v>
      </c>
      <c r="H14" s="58" t="s">
        <v>96</v>
      </c>
      <c r="I14" s="58" t="s">
        <v>96</v>
      </c>
      <c r="J14" s="60"/>
    </row>
    <row r="16" spans="1:255" ht="12" customHeight="1" x14ac:dyDescent="0.2">
      <c r="B16" s="131" t="s">
        <v>98</v>
      </c>
      <c r="C16" s="131"/>
      <c r="D16" s="131"/>
      <c r="E16" s="128"/>
      <c r="F16" s="128"/>
      <c r="G16" s="138"/>
    </row>
    <row r="17" spans="2:8" ht="12" customHeight="1" x14ac:dyDescent="0.2">
      <c r="B17" s="133" t="s">
        <v>99</v>
      </c>
      <c r="C17" s="133"/>
      <c r="D17" s="133"/>
      <c r="E17" s="63" t="s">
        <v>115</v>
      </c>
      <c r="F17" s="63" t="s">
        <v>117</v>
      </c>
      <c r="G17" s="62" t="s">
        <v>4</v>
      </c>
    </row>
    <row r="18" spans="2:8" ht="12" customHeight="1" x14ac:dyDescent="0.2">
      <c r="B18" s="125" t="s">
        <v>100</v>
      </c>
      <c r="C18" s="125"/>
      <c r="D18" s="125"/>
      <c r="E18" s="63" t="s">
        <v>101</v>
      </c>
      <c r="F18" s="63" t="s">
        <v>101</v>
      </c>
      <c r="G18" s="62" t="s">
        <v>102</v>
      </c>
    </row>
    <row r="19" spans="2:8" ht="12" customHeight="1" x14ac:dyDescent="0.2">
      <c r="B19" s="125" t="s">
        <v>103</v>
      </c>
      <c r="C19" s="125"/>
      <c r="D19" s="125"/>
      <c r="E19" s="134" t="s">
        <v>114</v>
      </c>
      <c r="F19" s="134"/>
      <c r="G19" s="135"/>
    </row>
    <row r="20" spans="2:8" ht="12" customHeight="1" x14ac:dyDescent="0.2">
      <c r="B20" s="125" t="s">
        <v>34</v>
      </c>
      <c r="C20" s="125"/>
      <c r="D20" s="125"/>
      <c r="E20" s="126">
        <v>1</v>
      </c>
      <c r="F20" s="126"/>
      <c r="G20" s="127"/>
      <c r="H20" s="142"/>
    </row>
    <row r="21" spans="2:8" ht="12" customHeight="1" x14ac:dyDescent="0.2">
      <c r="B21" s="125" t="s">
        <v>35</v>
      </c>
      <c r="C21" s="125"/>
      <c r="D21" s="125"/>
      <c r="E21" s="126">
        <v>3</v>
      </c>
      <c r="F21" s="126"/>
      <c r="G21" s="127"/>
      <c r="H21" s="142"/>
    </row>
    <row r="22" spans="2:8" ht="12" customHeight="1" x14ac:dyDescent="0.2">
      <c r="B22" s="125" t="s">
        <v>38</v>
      </c>
      <c r="C22" s="125"/>
      <c r="D22" s="125"/>
      <c r="E22" s="126" t="s">
        <v>39</v>
      </c>
      <c r="F22" s="126"/>
      <c r="G22" s="127"/>
      <c r="H22" s="142"/>
    </row>
    <row r="23" spans="2:8" ht="12" customHeight="1" x14ac:dyDescent="0.2">
      <c r="B23" s="122" t="s">
        <v>40</v>
      </c>
      <c r="C23" s="122"/>
      <c r="D23" s="122"/>
      <c r="E23" s="123" t="s">
        <v>39</v>
      </c>
      <c r="F23" s="123"/>
      <c r="G23" s="124"/>
      <c r="H23" s="142"/>
    </row>
    <row r="25" spans="2:8" ht="12" customHeight="1" x14ac:dyDescent="0.2">
      <c r="B25" s="128" t="s">
        <v>104</v>
      </c>
      <c r="C25" s="128"/>
      <c r="D25" s="128"/>
      <c r="E25" s="128"/>
      <c r="F25" s="128"/>
      <c r="G25" s="128"/>
      <c r="H25" s="138"/>
    </row>
    <row r="26" spans="2:8" ht="12" customHeight="1" x14ac:dyDescent="0.2">
      <c r="B26" s="139" t="s">
        <v>105</v>
      </c>
      <c r="C26" s="139"/>
      <c r="D26" s="139"/>
      <c r="E26" s="140">
        <v>2</v>
      </c>
      <c r="F26" s="140"/>
      <c r="G26" s="140"/>
      <c r="H26" s="141"/>
    </row>
    <row r="27" spans="2:8" ht="12" customHeight="1" x14ac:dyDescent="0.2">
      <c r="B27" s="133" t="s">
        <v>106</v>
      </c>
      <c r="C27" s="133"/>
      <c r="D27" s="133"/>
      <c r="E27" s="134">
        <v>1</v>
      </c>
      <c r="F27" s="134"/>
      <c r="G27" s="134"/>
      <c r="H27" s="135"/>
    </row>
    <row r="28" spans="2:8" ht="12" customHeight="1" x14ac:dyDescent="0.2">
      <c r="B28" s="122" t="s">
        <v>107</v>
      </c>
      <c r="C28" s="122"/>
      <c r="D28" s="122"/>
      <c r="E28" s="123">
        <v>0</v>
      </c>
      <c r="F28" s="123"/>
      <c r="G28" s="123"/>
      <c r="H28" s="124"/>
    </row>
    <row r="30" spans="2:8" ht="12" customHeight="1" x14ac:dyDescent="0.2">
      <c r="B30" s="131" t="s">
        <v>49</v>
      </c>
      <c r="C30" s="136"/>
      <c r="D30" s="137"/>
    </row>
    <row r="32" spans="2:8" ht="12" customHeight="1" x14ac:dyDescent="0.2">
      <c r="B32" s="128" t="s">
        <v>52</v>
      </c>
      <c r="C32" s="130"/>
      <c r="D32" s="64" t="s">
        <v>51</v>
      </c>
    </row>
    <row r="33" spans="2:8" ht="12" customHeight="1" x14ac:dyDescent="0.2">
      <c r="B33" s="133">
        <v>1</v>
      </c>
      <c r="C33" s="133"/>
      <c r="D33" s="61">
        <v>0.5</v>
      </c>
    </row>
    <row r="34" spans="2:8" ht="12" customHeight="1" x14ac:dyDescent="0.2">
      <c r="B34" s="122">
        <v>0</v>
      </c>
      <c r="C34" s="122"/>
      <c r="D34" s="60">
        <v>0.5</v>
      </c>
    </row>
    <row r="36" spans="2:8" ht="12" customHeight="1" x14ac:dyDescent="0.2">
      <c r="B36" s="131" t="s">
        <v>108</v>
      </c>
      <c r="C36" s="136"/>
      <c r="D36" s="136"/>
      <c r="E36" s="136"/>
      <c r="F36" s="136"/>
      <c r="G36" s="136"/>
      <c r="H36" s="137"/>
    </row>
    <row r="39" spans="2:8" ht="12" customHeight="1" x14ac:dyDescent="0.2">
      <c r="C39" s="128" t="s">
        <v>72</v>
      </c>
      <c r="D39" s="129"/>
      <c r="E39" s="130"/>
    </row>
    <row r="40" spans="2:8" ht="12" customHeight="1" x14ac:dyDescent="0.2">
      <c r="B40" s="65" t="s">
        <v>73</v>
      </c>
      <c r="C40" s="69" t="s">
        <v>115</v>
      </c>
      <c r="D40" s="69" t="s">
        <v>117</v>
      </c>
      <c r="E40" s="69" t="s">
        <v>74</v>
      </c>
    </row>
    <row r="41" spans="2:8" ht="12" customHeight="1" x14ac:dyDescent="0.2">
      <c r="B41" s="67" t="s">
        <v>75</v>
      </c>
      <c r="C41" s="56">
        <v>-0.28578700000000001</v>
      </c>
      <c r="D41" s="56">
        <v>-0.24643399999999999</v>
      </c>
      <c r="E41" s="61">
        <v>5.5019300000000004E-3</v>
      </c>
    </row>
    <row r="42" spans="2:8" ht="12" customHeight="1" x14ac:dyDescent="0.2">
      <c r="B42" s="66" t="s">
        <v>76</v>
      </c>
      <c r="C42" s="55">
        <v>-0.39700200000000002</v>
      </c>
      <c r="D42" s="55">
        <v>-0.37665300000000002</v>
      </c>
      <c r="E42" s="59">
        <v>-5.2018799999999997E-2</v>
      </c>
    </row>
    <row r="43" spans="2:8" ht="12" customHeight="1" x14ac:dyDescent="0.2">
      <c r="B43" s="68" t="s">
        <v>77</v>
      </c>
      <c r="C43" s="58">
        <v>0.188661</v>
      </c>
      <c r="D43" s="58">
        <v>0.35382400000000003</v>
      </c>
      <c r="E43" s="60">
        <v>-4.3938199999999997E-2</v>
      </c>
    </row>
    <row r="45" spans="2:8" ht="12" customHeight="1" x14ac:dyDescent="0.2">
      <c r="C45" s="128" t="s">
        <v>73</v>
      </c>
      <c r="D45" s="129"/>
      <c r="E45" s="129"/>
      <c r="F45" s="130"/>
    </row>
    <row r="46" spans="2:8" ht="24" customHeight="1" x14ac:dyDescent="0.2">
      <c r="B46" s="65" t="s">
        <v>78</v>
      </c>
      <c r="C46" s="69" t="s">
        <v>75</v>
      </c>
      <c r="D46" s="69" t="s">
        <v>76</v>
      </c>
      <c r="E46" s="69" t="s">
        <v>77</v>
      </c>
      <c r="F46" s="69" t="s">
        <v>74</v>
      </c>
    </row>
    <row r="47" spans="2:8" ht="12" customHeight="1" x14ac:dyDescent="0.2">
      <c r="B47" s="67">
        <v>1</v>
      </c>
      <c r="C47" s="56">
        <v>-0.285858</v>
      </c>
      <c r="D47" s="56">
        <v>-0.372361</v>
      </c>
      <c r="E47" s="56">
        <v>0.29261799999999999</v>
      </c>
      <c r="F47" s="61">
        <v>0.122041</v>
      </c>
    </row>
    <row r="48" spans="2:8" ht="12" customHeight="1" x14ac:dyDescent="0.2">
      <c r="B48" s="68">
        <v>0</v>
      </c>
      <c r="C48" s="58">
        <v>0.18573000000000001</v>
      </c>
      <c r="D48" s="58">
        <v>0.37204599999999999</v>
      </c>
      <c r="E48" s="58">
        <v>-0.31353999999999999</v>
      </c>
      <c r="F48" s="60">
        <v>-6.1630299999999999E-2</v>
      </c>
    </row>
    <row r="53" spans="2:13" ht="12" customHeight="1" x14ac:dyDescent="0.2">
      <c r="B53" s="131" t="s">
        <v>109</v>
      </c>
      <c r="C53" s="131"/>
      <c r="D53" s="131"/>
      <c r="E53" s="131"/>
      <c r="F53" s="131"/>
      <c r="G53" s="131"/>
      <c r="H53" s="132"/>
    </row>
    <row r="54" spans="2:13" ht="12" customHeight="1" x14ac:dyDescent="0.2">
      <c r="B54" s="133" t="s">
        <v>110</v>
      </c>
      <c r="C54" s="133"/>
      <c r="D54" s="133"/>
      <c r="E54" s="134">
        <v>0.5</v>
      </c>
      <c r="F54" s="134"/>
      <c r="G54" s="134"/>
      <c r="H54" s="135"/>
    </row>
    <row r="55" spans="2:13" ht="12" customHeight="1" x14ac:dyDescent="0.2">
      <c r="B55" s="125" t="s">
        <v>41</v>
      </c>
      <c r="C55" s="125"/>
      <c r="D55" s="125"/>
      <c r="E55" s="126">
        <v>30</v>
      </c>
      <c r="F55" s="126"/>
      <c r="G55" s="126"/>
      <c r="H55" s="127"/>
    </row>
    <row r="56" spans="2:13" ht="12" customHeight="1" x14ac:dyDescent="0.2">
      <c r="B56" s="125" t="s">
        <v>42</v>
      </c>
      <c r="C56" s="125"/>
      <c r="D56" s="125"/>
      <c r="E56" s="126">
        <v>0.1</v>
      </c>
      <c r="F56" s="126"/>
      <c r="G56" s="126"/>
      <c r="H56" s="127"/>
    </row>
    <row r="57" spans="2:13" ht="12" customHeight="1" x14ac:dyDescent="0.2">
      <c r="B57" s="125" t="s">
        <v>43</v>
      </c>
      <c r="C57" s="125"/>
      <c r="D57" s="125"/>
      <c r="E57" s="126">
        <v>0.6</v>
      </c>
      <c r="F57" s="126"/>
      <c r="G57" s="126"/>
      <c r="H57" s="127"/>
    </row>
    <row r="58" spans="2:13" ht="12" customHeight="1" x14ac:dyDescent="0.2">
      <c r="B58" s="125" t="s">
        <v>44</v>
      </c>
      <c r="C58" s="125"/>
      <c r="D58" s="125"/>
      <c r="E58" s="126">
        <v>0.01</v>
      </c>
      <c r="F58" s="126"/>
      <c r="G58" s="126"/>
      <c r="H58" s="127"/>
    </row>
    <row r="59" spans="2:13" ht="12" customHeight="1" x14ac:dyDescent="0.2">
      <c r="B59" s="122" t="s">
        <v>45</v>
      </c>
      <c r="C59" s="122"/>
      <c r="D59" s="122"/>
      <c r="E59" s="123">
        <v>0</v>
      </c>
      <c r="F59" s="123"/>
      <c r="G59" s="123"/>
      <c r="H59" s="124"/>
    </row>
    <row r="61" spans="2:13" ht="12" customHeight="1" x14ac:dyDescent="0.2">
      <c r="M61" s="53" t="s">
        <v>113</v>
      </c>
    </row>
  </sheetData>
  <dataConsolidate/>
  <mergeCells count="58">
    <mergeCell ref="K1:M1"/>
    <mergeCell ref="B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20:D20"/>
    <mergeCell ref="E20:H20"/>
    <mergeCell ref="B9:D9"/>
    <mergeCell ref="E9:H9"/>
    <mergeCell ref="B11:J11"/>
    <mergeCell ref="B12:D12"/>
    <mergeCell ref="B13:D13"/>
    <mergeCell ref="B14:D14"/>
    <mergeCell ref="B16:G16"/>
    <mergeCell ref="B17:D17"/>
    <mergeCell ref="B18:D18"/>
    <mergeCell ref="B19:D19"/>
    <mergeCell ref="E19:G19"/>
    <mergeCell ref="B21:D21"/>
    <mergeCell ref="E21:H21"/>
    <mergeCell ref="B22:D22"/>
    <mergeCell ref="E22:H22"/>
    <mergeCell ref="B23:D23"/>
    <mergeCell ref="E23:H23"/>
    <mergeCell ref="C39:E39"/>
    <mergeCell ref="B25:H25"/>
    <mergeCell ref="B26:D26"/>
    <mergeCell ref="E26:H26"/>
    <mergeCell ref="B27:D27"/>
    <mergeCell ref="E27:H27"/>
    <mergeCell ref="B28:D28"/>
    <mergeCell ref="E28:H28"/>
    <mergeCell ref="B30:D30"/>
    <mergeCell ref="B32:C32"/>
    <mergeCell ref="B33:C33"/>
    <mergeCell ref="B34:C34"/>
    <mergeCell ref="B36:H36"/>
    <mergeCell ref="C45:F45"/>
    <mergeCell ref="B53:H53"/>
    <mergeCell ref="B54:D54"/>
    <mergeCell ref="E54:H54"/>
    <mergeCell ref="B55:D55"/>
    <mergeCell ref="E55:H55"/>
    <mergeCell ref="B59:D59"/>
    <mergeCell ref="E59:H59"/>
    <mergeCell ref="B56:D56"/>
    <mergeCell ref="E56:H56"/>
    <mergeCell ref="B57:D57"/>
    <mergeCell ref="E57:H57"/>
    <mergeCell ref="B58:D58"/>
    <mergeCell ref="E58:H58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data</vt:lpstr>
      <vt:lpstr>NNC_Output1</vt:lpstr>
      <vt:lpstr>NNC_TrainScore1</vt:lpstr>
      <vt:lpstr>NNC_TrainLog1</vt:lpstr>
      <vt:lpstr>NNC_Stored_1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2012-10-30T05:51:52Z</dcterms:created>
  <dcterms:modified xsi:type="dcterms:W3CDTF">2014-11-14T06:34:23Z</dcterms:modified>
</cp:coreProperties>
</file>