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90" windowWidth="15600" windowHeight="7830" activeTab="1"/>
  </bookViews>
  <sheets>
    <sheet name="data" sheetId="1" r:id="rId1"/>
    <sheet name="Sheet2" sheetId="2" r:id="rId2"/>
    <sheet name="Sheet3" sheetId="3" r:id="rId3"/>
    <sheet name="Data_Partition1" sheetId="4" r:id="rId4"/>
    <sheet name="KNNC_Output1" sheetId="6" r:id="rId5"/>
    <sheet name="KNNC_Stored_1" sheetId="7" r:id="rId6"/>
  </sheets>
  <definedNames>
    <definedName name="BuildDate" hidden="1">4202</definedName>
    <definedName name="BuildNo" hidden="1">83</definedName>
    <definedName name="Vers" localSheetId="3" hidden="1">" 12.5.3E"</definedName>
    <definedName name="Vers" localSheetId="4" hidden="1">" 12.5.3E"</definedName>
    <definedName name="Vers" localSheetId="5" hidden="1">" 12.5.3E"</definedName>
    <definedName name="Vers" hidden="1">" 3.4.3E)"</definedName>
    <definedName name="VersionMajor" hidden="1">3</definedName>
    <definedName name="VersionMinor" hidden="1">2</definedName>
    <definedName name="VersionPatch" hidden="1">10</definedName>
    <definedName name="xlm_PartitionHeaders1" hidden="1">Data_Partition1!$C$18:$F$18</definedName>
    <definedName name="xlm_PartitionTraining1" hidden="1">Data_Partition1!$B$19:$F$32</definedName>
    <definedName name="xlm_PartitionValidation1" hidden="1">Data_Partition1!$B$33:$F$42</definedName>
  </definedNames>
  <calcPr calcId="125725" iterate="1" iterateCount="12"/>
  <fileRecoveryPr repairLoad="1"/>
</workbook>
</file>

<file path=xl/calcChain.xml><?xml version="1.0" encoding="utf-8"?>
<calcChain xmlns="http://schemas.openxmlformats.org/spreadsheetml/2006/main">
  <c r="D19" i="2"/>
  <c r="D18"/>
  <c r="D17"/>
  <c r="D16"/>
  <c r="D15"/>
  <c r="D14"/>
  <c r="D13"/>
  <c r="D12"/>
  <c r="D11"/>
  <c r="D10"/>
  <c r="D9"/>
  <c r="D8"/>
  <c r="D7"/>
  <c r="D6"/>
  <c r="D5"/>
  <c r="D4"/>
  <c r="D3"/>
  <c r="D2"/>
  <c r="F87" i="6"/>
  <c r="F86"/>
  <c r="F85"/>
  <c r="E87"/>
  <c r="D87"/>
  <c r="E86"/>
  <c r="E85"/>
  <c r="D86"/>
  <c r="D85"/>
  <c r="E81"/>
  <c r="D81"/>
  <c r="E80"/>
  <c r="D80"/>
  <c r="HO10"/>
  <c r="HO9"/>
  <c r="HO8"/>
  <c r="HO7"/>
  <c r="HO6"/>
  <c r="HO5"/>
  <c r="HO4"/>
  <c r="HO3"/>
  <c r="HO2"/>
  <c r="HO1"/>
  <c r="HL10"/>
  <c r="HL9"/>
  <c r="HL8"/>
  <c r="HL7"/>
  <c r="HL6"/>
  <c r="HL5"/>
  <c r="HL4"/>
  <c r="HL3"/>
  <c r="HL2"/>
  <c r="HL1"/>
  <c r="F70"/>
  <c r="F69"/>
  <c r="F68"/>
  <c r="E70"/>
  <c r="D70"/>
  <c r="E69"/>
  <c r="E68"/>
  <c r="D69"/>
  <c r="D68"/>
  <c r="E64"/>
  <c r="D64"/>
  <c r="E63"/>
  <c r="D63"/>
  <c r="HE14"/>
  <c r="HE13"/>
  <c r="HE12"/>
  <c r="HE11"/>
  <c r="HE10"/>
  <c r="HE9"/>
  <c r="HE8"/>
  <c r="HE7"/>
  <c r="HE6"/>
  <c r="HE5"/>
  <c r="HE4"/>
  <c r="HE3"/>
  <c r="HE2"/>
  <c r="HE1"/>
  <c r="HB14"/>
  <c r="HB13"/>
  <c r="HB12"/>
  <c r="HB11"/>
  <c r="HB10"/>
  <c r="HB9"/>
  <c r="HB8"/>
  <c r="HB7"/>
  <c r="HB6"/>
  <c r="HB5"/>
  <c r="HB4"/>
  <c r="HB3"/>
  <c r="HB2"/>
  <c r="HB1"/>
</calcChain>
</file>

<file path=xl/sharedStrings.xml><?xml version="1.0" encoding="utf-8"?>
<sst xmlns="http://schemas.openxmlformats.org/spreadsheetml/2006/main" count="277" uniqueCount="147">
  <si>
    <t>Income</t>
    <phoneticPr fontId="1" type="noConversion"/>
  </si>
  <si>
    <t>Lot_Size</t>
    <phoneticPr fontId="1" type="noConversion"/>
  </si>
  <si>
    <t>Ownership</t>
    <phoneticPr fontId="1" type="noConversion"/>
  </si>
  <si>
    <t>owner</t>
    <phoneticPr fontId="1" type="noConversion"/>
  </si>
  <si>
    <t>owner</t>
    <phoneticPr fontId="1" type="noConversion"/>
  </si>
  <si>
    <t>owner</t>
    <phoneticPr fontId="1" type="noConversion"/>
  </si>
  <si>
    <t>owner</t>
    <phoneticPr fontId="1" type="noConversion"/>
  </si>
  <si>
    <t>owner</t>
    <phoneticPr fontId="1" type="noConversion"/>
  </si>
  <si>
    <t>owner</t>
    <phoneticPr fontId="1" type="noConversion"/>
  </si>
  <si>
    <t>owner</t>
    <phoneticPr fontId="1" type="noConversion"/>
  </si>
  <si>
    <t>owner</t>
    <phoneticPr fontId="1" type="noConversion"/>
  </si>
  <si>
    <t>owner</t>
    <phoneticPr fontId="1" type="noConversion"/>
  </si>
  <si>
    <t>owner</t>
    <phoneticPr fontId="1" type="noConversion"/>
  </si>
  <si>
    <t>owner</t>
    <phoneticPr fontId="1" type="noConversion"/>
  </si>
  <si>
    <t>non-owner</t>
    <phoneticPr fontId="1" type="noConversion"/>
  </si>
  <si>
    <t>non-owner</t>
    <phoneticPr fontId="1" type="noConversion"/>
  </si>
  <si>
    <t>non-owner</t>
    <phoneticPr fontId="1" type="noConversion"/>
  </si>
  <si>
    <t>non-owner</t>
    <phoneticPr fontId="1" type="noConversion"/>
  </si>
  <si>
    <t>non-owner</t>
    <phoneticPr fontId="1" type="noConversion"/>
  </si>
  <si>
    <t>Ownership_Num</t>
    <phoneticPr fontId="1" type="noConversion"/>
  </si>
  <si>
    <t>Income</t>
  </si>
  <si>
    <t>Lot_Size</t>
  </si>
  <si>
    <t>Ownership</t>
  </si>
  <si>
    <t>owner</t>
  </si>
  <si>
    <t>non-owner</t>
  </si>
  <si>
    <t>Ownership_Num</t>
  </si>
  <si>
    <t>Row Id.</t>
  </si>
  <si>
    <t>XLMiner : Data Partition Sheet</t>
  </si>
  <si>
    <t>Date: 10-Apr-2014  19:37:08</t>
  </si>
  <si>
    <t>(Ver: 12.5.3E)</t>
  </si>
  <si>
    <t>Output Navigator</t>
  </si>
  <si>
    <t>Training Data</t>
  </si>
  <si>
    <t>Validation Data</t>
  </si>
  <si>
    <t>Test Data</t>
  </si>
  <si>
    <t>Data</t>
  </si>
  <si>
    <t>Data source</t>
  </si>
  <si>
    <t>data!$A$2:$D$25</t>
  </si>
  <si>
    <t>Selected variables</t>
  </si>
  <si>
    <t>Partitioning Method</t>
  </si>
  <si>
    <t>Randomly chosen</t>
  </si>
  <si>
    <t>Random Seed</t>
  </si>
  <si>
    <t># training rows</t>
  </si>
  <si>
    <t># validation rows</t>
  </si>
  <si>
    <t>XLMiner : k-Nearest Neighbors Classification</t>
  </si>
  <si>
    <t>Date: 10-Apr-2014  19:39:41</t>
  </si>
  <si>
    <t>Inputs</t>
  </si>
  <si>
    <t>Train. Score - Summary</t>
  </si>
  <si>
    <t>Valid. Score - Summary</t>
  </si>
  <si>
    <t>Test Score - Summary</t>
  </si>
  <si>
    <t>Database Score</t>
  </si>
  <si>
    <t>Elapsed Time</t>
  </si>
  <si>
    <t>Train. Score - Detailed Rep.</t>
  </si>
  <si>
    <t>Valid. Score - Detailed Rep.</t>
  </si>
  <si>
    <t>Test Score - Detailed Rep.</t>
  </si>
  <si>
    <t>New Score - Detailed Rep.</t>
  </si>
  <si>
    <t>Prior Class Pr</t>
  </si>
  <si>
    <t>Training Lift Charts</t>
  </si>
  <si>
    <t>Validation Lift Charts</t>
  </si>
  <si>
    <t>Test Lift Charts</t>
  </si>
  <si>
    <t>Validation error log</t>
  </si>
  <si>
    <t>Training data used for building the model</t>
  </si>
  <si>
    <t>['7_car_ownership_example_data.xlsx']'Data_Partition1'!$C$19:$E$32</t>
  </si>
  <si>
    <t># Records in the training data</t>
  </si>
  <si>
    <t>Validation data</t>
  </si>
  <si>
    <t>['7_car_ownership_example_data.xlsx']'Data_Partition1'!$C$33:$E$42</t>
  </si>
  <si>
    <t># Records in the validation data</t>
  </si>
  <si>
    <t>Input variables normalized</t>
  </si>
  <si>
    <t>No</t>
  </si>
  <si>
    <t>Variables</t>
  </si>
  <si>
    <t># Input Variables</t>
  </si>
  <si>
    <t>Input variables</t>
  </si>
  <si>
    <t>Output variable</t>
  </si>
  <si>
    <t>Parameters/Options</t>
  </si>
  <si>
    <t># Nearest neighbors</t>
  </si>
  <si>
    <t>Output options chosen</t>
  </si>
  <si>
    <t>Summary report of scoring on training data</t>
  </si>
  <si>
    <t>Summary report of scoring on validation data</t>
  </si>
  <si>
    <t>Prior class probabilities</t>
  </si>
  <si>
    <t>According to relative occurrences in training data</t>
  </si>
  <si>
    <t>Prob.</t>
  </si>
  <si>
    <t>Class</t>
  </si>
  <si>
    <t>&lt;-- Success Class</t>
  </si>
  <si>
    <t>Validation error log for different k</t>
  </si>
  <si>
    <t>Value of k</t>
  </si>
  <si>
    <t>% Error Training</t>
  </si>
  <si>
    <t>% Error Validation</t>
  </si>
  <si>
    <t>&lt;--- Best k</t>
  </si>
  <si>
    <t>Training Data scoring - Summary Report (for k=3)</t>
  </si>
  <si>
    <t>Cut off Prob.Val. for Success (Updatable)</t>
  </si>
  <si>
    <t>Classification Confusion Matrix</t>
  </si>
  <si>
    <t>Predicted Class</t>
  </si>
  <si>
    <t>Actual Class</t>
  </si>
  <si>
    <t>Error Report</t>
  </si>
  <si>
    <t># Cases</t>
  </si>
  <si>
    <t># Errors</t>
  </si>
  <si>
    <t>% Error</t>
  </si>
  <si>
    <t>Overall</t>
  </si>
  <si>
    <t>Validation Data scoring - Summary Report (for k=3)</t>
  </si>
  <si>
    <t>Overall (secs)</t>
  </si>
  <si>
    <t>_1</t>
  </si>
  <si>
    <t>Date: 10-Apr-2014  19:39:42</t>
  </si>
  <si>
    <t>DataSource</t>
  </si>
  <si>
    <t>WorkBook Path</t>
  </si>
  <si>
    <t>C:\Users\Sky\Documents\classes\DM2014Spring\Ch7_Knn</t>
  </si>
  <si>
    <t>WorkBook Name</t>
  </si>
  <si>
    <t>7_car_ownership_example_data.xlsx</t>
  </si>
  <si>
    <t>Training Range</t>
  </si>
  <si>
    <t>[Data_Partition1]!$C$19:$E$32</t>
  </si>
  <si>
    <t>#Training Rows</t>
  </si>
  <si>
    <t>Validation Range</t>
  </si>
  <si>
    <t>[Data_Partition1]!$C$33:$E$42</t>
  </si>
  <si>
    <t>#Validation Rows</t>
  </si>
  <si>
    <t xml:space="preserve">#Variables in Data set </t>
  </si>
  <si>
    <t xml:space="preserve">#Selected Variables </t>
  </si>
  <si>
    <t>Data Dictionary</t>
  </si>
  <si>
    <t>Variables in Data Set</t>
  </si>
  <si>
    <t>Variable Type*</t>
  </si>
  <si>
    <t>Variable Data Type</t>
  </si>
  <si>
    <t>Continuous</t>
  </si>
  <si>
    <t>Number</t>
  </si>
  <si>
    <t>Boolean</t>
  </si>
  <si>
    <t>String</t>
  </si>
  <si>
    <t>Mining Schema</t>
  </si>
  <si>
    <t>Selected Variables</t>
  </si>
  <si>
    <t>Variable Type</t>
  </si>
  <si>
    <t>Input</t>
  </si>
  <si>
    <t>Output</t>
  </si>
  <si>
    <t>Inputs Normalised</t>
  </si>
  <si>
    <t>Best K</t>
  </si>
  <si>
    <t>Classes in Input Data set</t>
  </si>
  <si>
    <t># Classes</t>
  </si>
  <si>
    <t>Class 1 (Success)</t>
  </si>
  <si>
    <t>Class 2</t>
  </si>
  <si>
    <t>Model</t>
  </si>
  <si>
    <t>Other Options</t>
  </si>
  <si>
    <t>Initial cutoff probability value</t>
  </si>
  <si>
    <t>*This is an indication of how XLMiner stores this variable for later retrieval; it does not necessarily reflect what type of variable was originally input.</t>
  </si>
  <si>
    <t>Test</t>
  </si>
  <si>
    <t>t1</t>
  </si>
  <si>
    <t>t1_dist^2</t>
  </si>
  <si>
    <t>Index</t>
  </si>
  <si>
    <t>Dist</t>
  </si>
  <si>
    <t>Rank</t>
  </si>
  <si>
    <t>t1_rank</t>
  </si>
  <si>
    <t>t2</t>
  </si>
  <si>
    <t>t3</t>
  </si>
  <si>
    <t>t4</t>
  </si>
</sst>
</file>

<file path=xl/styles.xml><?xml version="1.0" encoding="utf-8"?>
<styleSheet xmlns="http://schemas.openxmlformats.org/spreadsheetml/2006/main">
  <numFmts count="1">
    <numFmt numFmtId="164" formatCode=";;;"/>
  </numFmts>
  <fonts count="1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10"/>
      <name val="Arial"/>
    </font>
    <font>
      <sz val="8"/>
      <color indexed="62"/>
      <name val="Arial"/>
      <family val="2"/>
    </font>
    <font>
      <b/>
      <sz val="12"/>
      <color indexed="62"/>
      <name val="Arial"/>
      <family val="2"/>
    </font>
    <font>
      <b/>
      <sz val="8"/>
      <color indexed="62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charset val="129"/>
    </font>
    <font>
      <u/>
      <sz val="8"/>
      <color indexed="62"/>
      <name val="Arial"/>
      <family val="2"/>
    </font>
    <font>
      <sz val="8"/>
      <color indexed="23"/>
      <name val="Arial"/>
      <family val="2"/>
    </font>
    <font>
      <sz val="8"/>
      <color indexed="9"/>
      <name val="Arial"/>
      <family val="2"/>
    </font>
    <font>
      <b/>
      <sz val="10"/>
      <color indexed="62"/>
      <name val="Arial"/>
      <family val="2"/>
    </font>
    <font>
      <b/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27">
    <xf numFmtId="0" fontId="0" fillId="0" borderId="0" xfId="0">
      <alignment vertical="center"/>
    </xf>
    <xf numFmtId="0" fontId="4" fillId="0" borderId="0" xfId="2" applyNumberFormat="1" applyFont="1" applyAlignment="1">
      <alignment horizontal="right" vertical="center"/>
    </xf>
    <xf numFmtId="0" fontId="5" fillId="0" borderId="0" xfId="0" applyNumberFormat="1" applyFont="1" applyBorder="1" applyAlignment="1">
      <alignment horizontal="left" vertical="center"/>
    </xf>
    <xf numFmtId="0" fontId="4" fillId="0" borderId="3" xfId="2" applyNumberFormat="1" applyFont="1" applyFill="1" applyBorder="1" applyAlignment="1">
      <alignment horizontal="center" vertical="center" wrapText="1"/>
    </xf>
    <xf numFmtId="0" fontId="4" fillId="0" borderId="4" xfId="2" applyNumberFormat="1" applyFont="1" applyFill="1" applyBorder="1" applyAlignment="1">
      <alignment horizontal="center" vertical="center" wrapText="1"/>
    </xf>
    <xf numFmtId="0" fontId="4" fillId="0" borderId="5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>
      <alignment horizontal="left" vertical="center" wrapText="1"/>
    </xf>
    <xf numFmtId="0" fontId="6" fillId="2" borderId="6" xfId="2" applyNumberFormat="1" applyFont="1" applyFill="1" applyBorder="1" applyAlignment="1">
      <alignment horizontal="left" vertical="center" wrapText="1"/>
    </xf>
    <xf numFmtId="0" fontId="6" fillId="2" borderId="1" xfId="2" applyNumberFormat="1" applyFont="1" applyFill="1" applyBorder="1" applyAlignment="1">
      <alignment horizontal="left" vertical="center" wrapText="1"/>
    </xf>
    <xf numFmtId="0" fontId="6" fillId="2" borderId="7" xfId="2" applyNumberFormat="1" applyFont="1" applyFill="1" applyBorder="1" applyAlignment="1">
      <alignment horizontal="left" vertical="center" wrapText="1"/>
    </xf>
    <xf numFmtId="0" fontId="6" fillId="2" borderId="4" xfId="2" applyNumberFormat="1" applyFont="1" applyFill="1" applyBorder="1" applyAlignment="1">
      <alignment horizontal="left" vertical="center" wrapText="1"/>
    </xf>
    <xf numFmtId="0" fontId="4" fillId="0" borderId="5" xfId="2" applyNumberFormat="1" applyFont="1" applyBorder="1" applyAlignment="1">
      <alignment horizontal="left" vertical="center"/>
    </xf>
    <xf numFmtId="0" fontId="7" fillId="3" borderId="8" xfId="2" applyNumberFormat="1" applyFont="1" applyFill="1" applyBorder="1" applyAlignment="1">
      <alignment horizontal="left" vertical="center" wrapText="1"/>
    </xf>
    <xf numFmtId="0" fontId="7" fillId="3" borderId="9" xfId="2" applyNumberFormat="1" applyFont="1" applyFill="1" applyBorder="1" applyAlignment="1">
      <alignment horizontal="left" vertical="center" wrapText="1"/>
    </xf>
    <xf numFmtId="0" fontId="7" fillId="3" borderId="10" xfId="2" applyNumberFormat="1" applyFont="1" applyFill="1" applyBorder="1" applyAlignment="1">
      <alignment horizontal="left" vertical="center" wrapText="1"/>
    </xf>
    <xf numFmtId="0" fontId="4" fillId="0" borderId="8" xfId="2" applyNumberFormat="1" applyFont="1" applyBorder="1" applyAlignment="1">
      <alignment horizontal="left" vertical="center"/>
    </xf>
    <xf numFmtId="0" fontId="4" fillId="0" borderId="9" xfId="2" applyNumberFormat="1" applyFont="1" applyBorder="1" applyAlignment="1">
      <alignment horizontal="left" vertical="center"/>
    </xf>
    <xf numFmtId="0" fontId="4" fillId="0" borderId="10" xfId="2" applyNumberFormat="1" applyFont="1" applyBorder="1" applyAlignment="1">
      <alignment horizontal="left" vertical="center"/>
    </xf>
    <xf numFmtId="0" fontId="6" fillId="2" borderId="1" xfId="2" applyNumberFormat="1" applyFont="1" applyFill="1" applyBorder="1" applyAlignment="1">
      <alignment horizontal="right"/>
    </xf>
    <xf numFmtId="0" fontId="6" fillId="2" borderId="11" xfId="2" applyNumberFormat="1" applyFont="1" applyFill="1" applyBorder="1" applyAlignment="1">
      <alignment horizontal="right"/>
    </xf>
    <xf numFmtId="0" fontId="6" fillId="2" borderId="2" xfId="2" applyNumberFormat="1" applyFont="1" applyFill="1" applyBorder="1" applyAlignment="1">
      <alignment horizontal="left" vertical="center" wrapText="1"/>
    </xf>
    <xf numFmtId="0" fontId="6" fillId="2" borderId="5" xfId="2" applyNumberFormat="1" applyFont="1" applyFill="1" applyBorder="1" applyAlignment="1">
      <alignment horizontal="right" vertical="center" wrapText="1"/>
    </xf>
    <xf numFmtId="0" fontId="8" fillId="3" borderId="8" xfId="2" applyNumberFormat="1" applyFont="1" applyFill="1" applyBorder="1" applyAlignment="1">
      <alignment horizontal="right" vertical="center"/>
    </xf>
    <xf numFmtId="0" fontId="8" fillId="3" borderId="9" xfId="2" applyNumberFormat="1" applyFont="1" applyFill="1" applyBorder="1" applyAlignment="1">
      <alignment horizontal="right" vertical="center"/>
    </xf>
    <xf numFmtId="0" fontId="8" fillId="3" borderId="10" xfId="2" applyNumberFormat="1" applyFont="1" applyFill="1" applyBorder="1" applyAlignment="1">
      <alignment horizontal="right" vertical="center"/>
    </xf>
    <xf numFmtId="0" fontId="4" fillId="0" borderId="8" xfId="2" applyNumberFormat="1" applyFont="1" applyBorder="1" applyAlignment="1">
      <alignment horizontal="right" vertical="center"/>
    </xf>
    <xf numFmtId="0" fontId="4" fillId="0" borderId="9" xfId="2" applyNumberFormat="1" applyFont="1" applyBorder="1" applyAlignment="1">
      <alignment horizontal="right" vertical="center"/>
    </xf>
    <xf numFmtId="0" fontId="4" fillId="0" borderId="10" xfId="2" applyNumberFormat="1" applyFont="1" applyBorder="1" applyAlignment="1">
      <alignment horizontal="right" vertical="center"/>
    </xf>
    <xf numFmtId="0" fontId="10" fillId="0" borderId="3" xfId="3" applyNumberFormat="1" applyFont="1" applyFill="1" applyBorder="1" applyAlignment="1" applyProtection="1">
      <alignment horizontal="center" vertical="center" wrapText="1"/>
    </xf>
    <xf numFmtId="0" fontId="10" fillId="0" borderId="6" xfId="3" applyNumberFormat="1" applyFont="1" applyFill="1" applyBorder="1" applyAlignment="1" applyProtection="1">
      <alignment horizontal="center" vertical="center" wrapText="1"/>
    </xf>
    <xf numFmtId="0" fontId="10" fillId="0" borderId="4" xfId="3" applyNumberFormat="1" applyFont="1" applyFill="1" applyBorder="1" applyAlignment="1" applyProtection="1">
      <alignment horizontal="center" vertical="center" wrapText="1"/>
    </xf>
    <xf numFmtId="0" fontId="11" fillId="0" borderId="6" xfId="2" applyNumberFormat="1" applyFont="1" applyFill="1" applyBorder="1" applyAlignment="1">
      <alignment horizontal="center" vertical="center" wrapText="1"/>
    </xf>
    <xf numFmtId="0" fontId="11" fillId="0" borderId="3" xfId="2" applyNumberFormat="1" applyFont="1" applyFill="1" applyBorder="1" applyAlignment="1">
      <alignment horizontal="center" vertical="center" wrapText="1"/>
    </xf>
    <xf numFmtId="0" fontId="4" fillId="0" borderId="0" xfId="4" applyNumberFormat="1" applyFont="1" applyBorder="1" applyAlignment="1">
      <alignment horizontal="right" vertical="center"/>
    </xf>
    <xf numFmtId="0" fontId="4" fillId="0" borderId="0" xfId="4" applyNumberFormat="1" applyFont="1" applyAlignment="1">
      <alignment horizontal="right" vertical="center"/>
    </xf>
    <xf numFmtId="0" fontId="5" fillId="0" borderId="0" xfId="4" applyNumberFormat="1" applyFont="1" applyBorder="1" applyAlignment="1">
      <alignment horizontal="left" vertical="center"/>
    </xf>
    <xf numFmtId="0" fontId="4" fillId="0" borderId="3" xfId="4" applyNumberFormat="1" applyFont="1" applyFill="1" applyBorder="1" applyAlignment="1">
      <alignment horizontal="center" vertical="center" wrapText="1"/>
    </xf>
    <xf numFmtId="0" fontId="4" fillId="0" borderId="4" xfId="4" applyNumberFormat="1" applyFont="1" applyFill="1" applyBorder="1" applyAlignment="1">
      <alignment horizontal="center" vertical="center" wrapText="1"/>
    </xf>
    <xf numFmtId="0" fontId="4" fillId="0" borderId="5" xfId="4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11" fillId="0" borderId="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2" fillId="0" borderId="0" xfId="4" applyNumberFormat="1" applyFont="1" applyAlignment="1">
      <alignment horizontal="right" vertical="center"/>
    </xf>
    <xf numFmtId="0" fontId="13" fillId="0" borderId="0" xfId="4" applyNumberFormat="1" applyFont="1" applyAlignment="1">
      <alignment horizontal="left" vertical="center"/>
    </xf>
    <xf numFmtId="0" fontId="11" fillId="0" borderId="4" xfId="0" applyFont="1" applyFill="1" applyBorder="1" applyAlignment="1">
      <alignment horizontal="center" vertical="center" wrapText="1"/>
    </xf>
    <xf numFmtId="0" fontId="10" fillId="0" borderId="5" xfId="3" applyFont="1" applyFill="1" applyBorder="1" applyAlignment="1" applyProtection="1">
      <alignment horizontal="center" vertical="center" wrapText="1"/>
    </xf>
    <xf numFmtId="0" fontId="6" fillId="2" borderId="3" xfId="4" applyNumberFormat="1" applyFont="1" applyFill="1" applyBorder="1" applyAlignment="1">
      <alignment horizontal="left" vertical="center"/>
    </xf>
    <xf numFmtId="0" fontId="6" fillId="2" borderId="3" xfId="4" applyNumberFormat="1" applyFont="1" applyFill="1" applyBorder="1" applyAlignment="1">
      <alignment horizontal="left" vertical="center" wrapText="1"/>
    </xf>
    <xf numFmtId="0" fontId="6" fillId="2" borderId="4" xfId="4" applyNumberFormat="1" applyFont="1" applyFill="1" applyBorder="1" applyAlignment="1">
      <alignment horizontal="left" vertical="center" wrapText="1"/>
    </xf>
    <xf numFmtId="0" fontId="6" fillId="2" borderId="6" xfId="4" applyNumberFormat="1" applyFont="1" applyFill="1" applyBorder="1" applyAlignment="1">
      <alignment horizontal="left" vertical="center" wrapText="1"/>
    </xf>
    <xf numFmtId="0" fontId="7" fillId="3" borderId="8" xfId="4" applyNumberFormat="1" applyFont="1" applyFill="1" applyBorder="1" applyAlignment="1">
      <alignment horizontal="left" vertical="center" wrapText="1"/>
    </xf>
    <xf numFmtId="0" fontId="7" fillId="3" borderId="9" xfId="4" applyNumberFormat="1" applyFont="1" applyFill="1" applyBorder="1" applyAlignment="1">
      <alignment horizontal="left" vertical="center" wrapText="1"/>
    </xf>
    <xf numFmtId="0" fontId="7" fillId="3" borderId="10" xfId="4" applyNumberFormat="1" applyFont="1" applyFill="1" applyBorder="1" applyAlignment="1">
      <alignment horizontal="left" vertical="center" wrapText="1"/>
    </xf>
    <xf numFmtId="0" fontId="4" fillId="0" borderId="8" xfId="4" applyNumberFormat="1" applyFont="1" applyBorder="1" applyAlignment="1">
      <alignment horizontal="left" vertical="center" wrapText="1"/>
    </xf>
    <xf numFmtId="0" fontId="4" fillId="0" borderId="9" xfId="4" applyNumberFormat="1" applyFont="1" applyBorder="1" applyAlignment="1">
      <alignment horizontal="left" vertical="center" wrapText="1"/>
    </xf>
    <xf numFmtId="0" fontId="4" fillId="0" borderId="10" xfId="4" applyNumberFormat="1" applyFont="1" applyBorder="1" applyAlignment="1">
      <alignment horizontal="left" vertical="center" wrapText="1"/>
    </xf>
    <xf numFmtId="0" fontId="4" fillId="0" borderId="5" xfId="4" applyNumberFormat="1" applyFont="1" applyFill="1" applyBorder="1" applyAlignment="1">
      <alignment horizontal="left" vertical="center" wrapText="1"/>
    </xf>
    <xf numFmtId="0" fontId="4" fillId="0" borderId="5" xfId="4" applyNumberFormat="1" applyFont="1" applyBorder="1" applyAlignment="1">
      <alignment horizontal="left" vertical="center" wrapText="1"/>
    </xf>
    <xf numFmtId="0" fontId="7" fillId="3" borderId="5" xfId="4" applyNumberFormat="1" applyFont="1" applyFill="1" applyBorder="1" applyAlignment="1">
      <alignment horizontal="left" vertical="center" wrapText="1"/>
    </xf>
    <xf numFmtId="0" fontId="7" fillId="3" borderId="5" xfId="4" applyNumberFormat="1" applyFont="1" applyFill="1" applyBorder="1" applyAlignment="1">
      <alignment horizontal="center" vertical="center" wrapText="1"/>
    </xf>
    <xf numFmtId="0" fontId="6" fillId="2" borderId="5" xfId="4" applyNumberFormat="1" applyFont="1" applyFill="1" applyBorder="1" applyAlignment="1">
      <alignment horizontal="right" vertical="center" wrapText="1"/>
    </xf>
    <xf numFmtId="0" fontId="6" fillId="2" borderId="6" xfId="4" applyNumberFormat="1" applyFont="1" applyFill="1" applyBorder="1" applyAlignment="1">
      <alignment horizontal="right" vertical="center" wrapText="1"/>
    </xf>
    <xf numFmtId="0" fontId="4" fillId="0" borderId="8" xfId="4" applyNumberFormat="1" applyFont="1" applyBorder="1" applyAlignment="1">
      <alignment horizontal="right" vertical="center"/>
    </xf>
    <xf numFmtId="0" fontId="4" fillId="0" borderId="10" xfId="4" applyNumberFormat="1" applyFont="1" applyBorder="1" applyAlignment="1">
      <alignment horizontal="righ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0" fillId="0" borderId="3" xfId="3" applyFont="1" applyFill="1" applyBorder="1" applyAlignment="1" applyProtection="1">
      <alignment horizontal="center" vertical="center" wrapText="1"/>
    </xf>
    <xf numFmtId="0" fontId="10" fillId="0" borderId="6" xfId="3" applyFont="1" applyFill="1" applyBorder="1" applyAlignment="1" applyProtection="1">
      <alignment horizontal="center" vertical="center" wrapText="1"/>
    </xf>
    <xf numFmtId="0" fontId="7" fillId="3" borderId="5" xfId="4" applyNumberFormat="1" applyFont="1" applyFill="1" applyBorder="1" applyAlignment="1">
      <alignment horizontal="left" vertical="center" wrapText="1"/>
    </xf>
    <xf numFmtId="0" fontId="4" fillId="0" borderId="9" xfId="4" applyNumberFormat="1" applyFont="1" applyBorder="1" applyAlignment="1">
      <alignment horizontal="right" vertical="center"/>
    </xf>
    <xf numFmtId="2" fontId="6" fillId="2" borderId="5" xfId="4" applyNumberFormat="1" applyFont="1" applyFill="1" applyBorder="1" applyAlignment="1">
      <alignment horizontal="right" vertical="center" wrapText="1"/>
    </xf>
    <xf numFmtId="2" fontId="4" fillId="0" borderId="9" xfId="4" applyNumberFormat="1" applyFont="1" applyBorder="1" applyAlignment="1">
      <alignment horizontal="right" vertical="center"/>
    </xf>
    <xf numFmtId="2" fontId="4" fillId="0" borderId="10" xfId="4" applyNumberFormat="1" applyFont="1" applyBorder="1" applyAlignment="1">
      <alignment horizontal="right" vertical="center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7" fillId="3" borderId="3" xfId="4" applyNumberFormat="1" applyFont="1" applyFill="1" applyBorder="1" applyAlignment="1">
      <alignment horizontal="center" vertical="center" wrapText="1"/>
    </xf>
    <xf numFmtId="0" fontId="7" fillId="3" borderId="4" xfId="4" applyNumberFormat="1" applyFont="1" applyFill="1" applyBorder="1" applyAlignment="1">
      <alignment horizontal="center" vertical="center" wrapText="1"/>
    </xf>
    <xf numFmtId="0" fontId="14" fillId="4" borderId="13" xfId="4" applyNumberFormat="1" applyFont="1" applyFill="1" applyBorder="1" applyAlignment="1">
      <alignment horizontal="center" vertical="center"/>
    </xf>
    <xf numFmtId="0" fontId="6" fillId="2" borderId="3" xfId="4" applyNumberFormat="1" applyFont="1" applyFill="1" applyBorder="1" applyAlignment="1">
      <alignment horizontal="right" vertical="center" wrapText="1"/>
    </xf>
    <xf numFmtId="0" fontId="6" fillId="2" borderId="2" xfId="4" applyNumberFormat="1" applyFont="1" applyFill="1" applyBorder="1" applyAlignment="1">
      <alignment horizontal="left" vertical="center"/>
    </xf>
    <xf numFmtId="0" fontId="6" fillId="2" borderId="7" xfId="4" applyNumberFormat="1" applyFont="1" applyFill="1" applyBorder="1" applyAlignment="1">
      <alignment horizontal="left" vertical="center"/>
    </xf>
    <xf numFmtId="0" fontId="6" fillId="2" borderId="5" xfId="4" applyNumberFormat="1" applyFont="1" applyFill="1" applyBorder="1" applyAlignment="1">
      <alignment horizontal="left" vertical="center" wrapText="1"/>
    </xf>
    <xf numFmtId="0" fontId="6" fillId="2" borderId="3" xfId="4" applyNumberFormat="1" applyFont="1" applyFill="1" applyBorder="1" applyAlignment="1">
      <alignment horizontal="left" vertical="center" wrapText="1"/>
    </xf>
    <xf numFmtId="0" fontId="6" fillId="2" borderId="1" xfId="4" applyNumberFormat="1" applyFont="1" applyFill="1" applyBorder="1" applyAlignment="1">
      <alignment horizontal="left" vertical="center"/>
    </xf>
    <xf numFmtId="0" fontId="7" fillId="3" borderId="5" xfId="4" applyNumberFormat="1" applyFont="1" applyFill="1" applyBorder="1" applyAlignment="1">
      <alignment horizontal="right" vertical="center" wrapText="1"/>
    </xf>
    <xf numFmtId="0" fontId="7" fillId="3" borderId="8" xfId="4" applyNumberFormat="1" applyFont="1" applyFill="1" applyBorder="1" applyAlignment="1">
      <alignment horizontal="left" vertical="center" wrapText="1"/>
    </xf>
    <xf numFmtId="0" fontId="7" fillId="3" borderId="10" xfId="4" applyNumberFormat="1" applyFont="1" applyFill="1" applyBorder="1" applyAlignment="1">
      <alignment horizontal="left" vertical="center" wrapText="1"/>
    </xf>
    <xf numFmtId="0" fontId="6" fillId="2" borderId="3" xfId="4" applyNumberFormat="1" applyFont="1" applyFill="1" applyBorder="1" applyAlignment="1">
      <alignment horizontal="center" vertical="center" wrapText="1"/>
    </xf>
    <xf numFmtId="0" fontId="6" fillId="2" borderId="2" xfId="4" applyNumberFormat="1" applyFont="1" applyFill="1" applyBorder="1" applyAlignment="1">
      <alignment horizontal="center" vertical="center" wrapText="1"/>
    </xf>
    <xf numFmtId="0" fontId="6" fillId="2" borderId="7" xfId="4" applyNumberFormat="1" applyFont="1" applyFill="1" applyBorder="1" applyAlignment="1">
      <alignment horizontal="center" vertical="center" wrapText="1"/>
    </xf>
    <xf numFmtId="2" fontId="4" fillId="0" borderId="8" xfId="4" applyNumberFormat="1" applyFont="1" applyBorder="1" applyAlignment="1">
      <alignment horizontal="right" vertical="center"/>
    </xf>
    <xf numFmtId="2" fontId="7" fillId="3" borderId="5" xfId="4" applyNumberFormat="1" applyFont="1" applyFill="1" applyBorder="1" applyAlignment="1">
      <alignment horizontal="right" vertical="center" wrapText="1"/>
    </xf>
    <xf numFmtId="0" fontId="10" fillId="0" borderId="4" xfId="3" applyFont="1" applyFill="1" applyBorder="1" applyAlignment="1" applyProtection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0" fillId="0" borderId="1" xfId="3" applyFont="1" applyFill="1" applyBorder="1" applyAlignment="1" applyProtection="1">
      <alignment horizontal="center" vertical="center" wrapText="1"/>
    </xf>
    <xf numFmtId="0" fontId="10" fillId="0" borderId="10" xfId="3" applyFont="1" applyFill="1" applyBorder="1" applyAlignment="1" applyProtection="1">
      <alignment horizontal="center" vertical="center" wrapText="1"/>
    </xf>
    <xf numFmtId="2" fontId="7" fillId="5" borderId="5" xfId="4" applyNumberFormat="1" applyFont="1" applyFill="1" applyBorder="1" applyAlignment="1">
      <alignment horizontal="right" vertical="center" wrapText="1"/>
    </xf>
    <xf numFmtId="164" fontId="4" fillId="0" borderId="0" xfId="4" applyNumberFormat="1" applyFont="1" applyAlignment="1">
      <alignment horizontal="right"/>
    </xf>
    <xf numFmtId="0" fontId="4" fillId="0" borderId="0" xfId="4" applyFont="1" applyAlignment="1">
      <alignment horizontal="right"/>
    </xf>
    <xf numFmtId="0" fontId="6" fillId="0" borderId="0" xfId="4" applyFont="1" applyAlignment="1">
      <alignment horizontal="right"/>
    </xf>
    <xf numFmtId="0" fontId="5" fillId="0" borderId="0" xfId="4" applyFont="1" applyAlignment="1">
      <alignment horizontal="left"/>
    </xf>
    <xf numFmtId="0" fontId="4" fillId="0" borderId="3" xfId="4" applyFont="1" applyFill="1" applyBorder="1" applyAlignment="1">
      <alignment horizontal="center" wrapText="1"/>
    </xf>
    <xf numFmtId="0" fontId="4" fillId="0" borderId="4" xfId="4" applyFont="1" applyFill="1" applyBorder="1" applyAlignment="1">
      <alignment horizontal="center" wrapText="1"/>
    </xf>
    <xf numFmtId="0" fontId="4" fillId="0" borderId="5" xfId="4" applyFont="1" applyFill="1" applyBorder="1" applyAlignment="1">
      <alignment horizontal="center" wrapText="1"/>
    </xf>
    <xf numFmtId="0" fontId="6" fillId="2" borderId="3" xfId="4" applyFont="1" applyFill="1" applyBorder="1" applyAlignment="1">
      <alignment horizontal="left" vertical="center" wrapText="1"/>
    </xf>
    <xf numFmtId="0" fontId="6" fillId="2" borderId="4" xfId="4" applyFont="1" applyFill="1" applyBorder="1" applyAlignment="1">
      <alignment horizontal="left" vertical="center" wrapText="1"/>
    </xf>
    <xf numFmtId="0" fontId="6" fillId="2" borderId="6" xfId="4" applyFont="1" applyFill="1" applyBorder="1" applyAlignment="1">
      <alignment horizontal="left" vertical="center" wrapText="1"/>
    </xf>
    <xf numFmtId="0" fontId="6" fillId="2" borderId="5" xfId="4" applyFont="1" applyFill="1" applyBorder="1" applyAlignment="1">
      <alignment horizontal="left" vertical="center" wrapText="1"/>
    </xf>
    <xf numFmtId="0" fontId="7" fillId="3" borderId="8" xfId="4" applyFont="1" applyFill="1" applyBorder="1" applyAlignment="1">
      <alignment horizontal="left" vertical="center" wrapText="1"/>
    </xf>
    <xf numFmtId="0" fontId="7" fillId="3" borderId="9" xfId="4" applyFont="1" applyFill="1" applyBorder="1" applyAlignment="1">
      <alignment horizontal="left" vertical="center" wrapText="1"/>
    </xf>
    <xf numFmtId="0" fontId="7" fillId="3" borderId="10" xfId="4" applyFont="1" applyFill="1" applyBorder="1" applyAlignment="1">
      <alignment horizontal="left" vertical="center" wrapText="1"/>
    </xf>
    <xf numFmtId="0" fontId="4" fillId="0" borderId="8" xfId="4" applyFont="1" applyBorder="1" applyAlignment="1">
      <alignment horizontal="left" vertical="center" wrapText="1"/>
    </xf>
    <xf numFmtId="0" fontId="4" fillId="0" borderId="9" xfId="4" applyFont="1" applyBorder="1" applyAlignment="1">
      <alignment horizontal="left" vertical="center" wrapText="1"/>
    </xf>
    <xf numFmtId="0" fontId="4" fillId="0" borderId="10" xfId="4" applyFont="1" applyBorder="1" applyAlignment="1">
      <alignment horizontal="left" vertical="center" wrapText="1"/>
    </xf>
    <xf numFmtId="0" fontId="4" fillId="0" borderId="9" xfId="4" applyFont="1" applyBorder="1" applyAlignment="1">
      <alignment horizontal="right"/>
    </xf>
    <xf numFmtId="0" fontId="4" fillId="0" borderId="10" xfId="4" applyFont="1" applyBorder="1" applyAlignment="1">
      <alignment horizontal="right"/>
    </xf>
    <xf numFmtId="0" fontId="4" fillId="0" borderId="5" xfId="4" applyFont="1" applyFill="1" applyBorder="1" applyAlignment="1">
      <alignment horizontal="left" wrapText="1"/>
    </xf>
    <xf numFmtId="0" fontId="4" fillId="0" borderId="0" xfId="4" applyFont="1" applyAlignment="1">
      <alignment horizontal="left" vertical="center" wrapText="1"/>
    </xf>
    <xf numFmtId="0" fontId="6" fillId="2" borderId="8" xfId="4" applyFont="1" applyFill="1" applyBorder="1" applyAlignment="1">
      <alignment horizontal="left" vertical="center" wrapText="1"/>
    </xf>
    <xf numFmtId="0" fontId="7" fillId="3" borderId="5" xfId="4" applyFont="1" applyFill="1" applyBorder="1" applyAlignment="1">
      <alignment horizontal="left" vertical="center" wrapText="1"/>
    </xf>
    <xf numFmtId="0" fontId="4" fillId="0" borderId="5" xfId="4" applyFont="1" applyBorder="1" applyAlignment="1">
      <alignment horizontal="left" vertical="center" wrapText="1"/>
    </xf>
    <xf numFmtId="0" fontId="6" fillId="2" borderId="5" xfId="4" applyFont="1" applyFill="1" applyBorder="1" applyAlignment="1">
      <alignment horizontal="left" vertical="center" wrapText="1"/>
    </xf>
    <xf numFmtId="0" fontId="0" fillId="6" borderId="0" xfId="0" applyFill="1">
      <alignment vertical="center"/>
    </xf>
  </cellXfs>
  <cellStyles count="5">
    <cellStyle name="Hyperlink" xfId="3" builtinId="8"/>
    <cellStyle name="Normal" xfId="0" builtinId="0"/>
    <cellStyle name="Normal 2" xfId="2"/>
    <cellStyle name="Normal 3" xfId="4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opLeftCell="A3" workbookViewId="0">
      <selection sqref="A1:C2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19</v>
      </c>
    </row>
    <row r="2" spans="1:4">
      <c r="A2">
        <v>60</v>
      </c>
      <c r="B2">
        <v>18.399999999999999</v>
      </c>
      <c r="C2" t="s">
        <v>3</v>
      </c>
      <c r="D2">
        <v>1</v>
      </c>
    </row>
    <row r="3" spans="1:4">
      <c r="A3">
        <v>85.5</v>
      </c>
      <c r="B3">
        <v>16.8</v>
      </c>
      <c r="C3" t="s">
        <v>4</v>
      </c>
      <c r="D3">
        <v>1</v>
      </c>
    </row>
    <row r="4" spans="1:4">
      <c r="A4">
        <v>64.8</v>
      </c>
      <c r="B4">
        <v>21.6</v>
      </c>
      <c r="C4" t="s">
        <v>5</v>
      </c>
      <c r="D4">
        <v>1</v>
      </c>
    </row>
    <row r="5" spans="1:4">
      <c r="A5">
        <v>61.5</v>
      </c>
      <c r="B5">
        <v>20.8</v>
      </c>
      <c r="C5" t="s">
        <v>6</v>
      </c>
      <c r="D5">
        <v>1</v>
      </c>
    </row>
    <row r="6" spans="1:4">
      <c r="A6">
        <v>87</v>
      </c>
      <c r="B6">
        <v>23.6</v>
      </c>
      <c r="C6" t="s">
        <v>7</v>
      </c>
      <c r="D6">
        <v>1</v>
      </c>
    </row>
    <row r="7" spans="1:4">
      <c r="A7">
        <v>110.1</v>
      </c>
      <c r="B7">
        <v>19.2</v>
      </c>
      <c r="C7" t="s">
        <v>8</v>
      </c>
      <c r="D7">
        <v>1</v>
      </c>
    </row>
    <row r="8" spans="1:4">
      <c r="A8">
        <v>108</v>
      </c>
      <c r="B8">
        <v>17.600000000000001</v>
      </c>
      <c r="C8" t="s">
        <v>9</v>
      </c>
      <c r="D8">
        <v>1</v>
      </c>
    </row>
    <row r="9" spans="1:4">
      <c r="A9">
        <v>82.8</v>
      </c>
      <c r="B9">
        <v>22.4</v>
      </c>
      <c r="C9" t="s">
        <v>10</v>
      </c>
      <c r="D9">
        <v>1</v>
      </c>
    </row>
    <row r="10" spans="1:4">
      <c r="A10">
        <v>69</v>
      </c>
      <c r="B10">
        <v>20</v>
      </c>
      <c r="C10" t="s">
        <v>11</v>
      </c>
      <c r="D10">
        <v>1</v>
      </c>
    </row>
    <row r="11" spans="1:4">
      <c r="A11">
        <v>93</v>
      </c>
      <c r="B11">
        <v>20.8</v>
      </c>
      <c r="C11" t="s">
        <v>12</v>
      </c>
      <c r="D11">
        <v>1</v>
      </c>
    </row>
    <row r="12" spans="1:4">
      <c r="A12">
        <v>51</v>
      </c>
      <c r="B12">
        <v>22</v>
      </c>
      <c r="C12" t="s">
        <v>13</v>
      </c>
      <c r="D12">
        <v>1</v>
      </c>
    </row>
    <row r="13" spans="1:4">
      <c r="A13">
        <v>81</v>
      </c>
      <c r="B13">
        <v>20</v>
      </c>
      <c r="C13" t="s">
        <v>10</v>
      </c>
      <c r="D13">
        <v>1</v>
      </c>
    </row>
    <row r="14" spans="1:4">
      <c r="A14">
        <v>75</v>
      </c>
      <c r="B14">
        <v>19.600000000000001</v>
      </c>
      <c r="C14" t="s">
        <v>14</v>
      </c>
      <c r="D14">
        <v>0</v>
      </c>
    </row>
    <row r="15" spans="1:4">
      <c r="A15">
        <v>52.8</v>
      </c>
      <c r="B15">
        <v>20.8</v>
      </c>
      <c r="C15" t="s">
        <v>14</v>
      </c>
      <c r="D15">
        <v>0</v>
      </c>
    </row>
    <row r="16" spans="1:4">
      <c r="A16">
        <v>64.8</v>
      </c>
      <c r="B16">
        <v>17.2</v>
      </c>
      <c r="C16" t="s">
        <v>14</v>
      </c>
      <c r="D16">
        <v>0</v>
      </c>
    </row>
    <row r="17" spans="1:4">
      <c r="A17">
        <v>43.2</v>
      </c>
      <c r="B17">
        <v>20.399999999999999</v>
      </c>
      <c r="C17" t="s">
        <v>15</v>
      </c>
      <c r="D17">
        <v>0</v>
      </c>
    </row>
    <row r="18" spans="1:4">
      <c r="A18">
        <v>84</v>
      </c>
      <c r="B18">
        <v>17.600000000000001</v>
      </c>
      <c r="C18" t="s">
        <v>16</v>
      </c>
      <c r="D18">
        <v>0</v>
      </c>
    </row>
    <row r="19" spans="1:4">
      <c r="A19">
        <v>49.2</v>
      </c>
      <c r="B19">
        <v>17.600000000000001</v>
      </c>
      <c r="C19" t="s">
        <v>16</v>
      </c>
      <c r="D19">
        <v>0</v>
      </c>
    </row>
    <row r="20" spans="1:4">
      <c r="A20">
        <v>59.4</v>
      </c>
      <c r="B20">
        <v>16</v>
      </c>
      <c r="C20" t="s">
        <v>17</v>
      </c>
      <c r="D20">
        <v>0</v>
      </c>
    </row>
    <row r="21" spans="1:4">
      <c r="A21">
        <v>66</v>
      </c>
      <c r="B21">
        <v>18.399999999999999</v>
      </c>
      <c r="C21" t="s">
        <v>18</v>
      </c>
      <c r="D21">
        <v>0</v>
      </c>
    </row>
    <row r="22" spans="1:4">
      <c r="A22">
        <v>47.4</v>
      </c>
      <c r="B22">
        <v>16.399999999999999</v>
      </c>
      <c r="C22" t="s">
        <v>18</v>
      </c>
      <c r="D22">
        <v>0</v>
      </c>
    </row>
    <row r="23" spans="1:4">
      <c r="A23">
        <v>33</v>
      </c>
      <c r="B23">
        <v>18.8</v>
      </c>
      <c r="C23" t="s">
        <v>18</v>
      </c>
      <c r="D23">
        <v>0</v>
      </c>
    </row>
    <row r="24" spans="1:4">
      <c r="A24">
        <v>51</v>
      </c>
      <c r="B24">
        <v>14</v>
      </c>
      <c r="C24" t="s">
        <v>18</v>
      </c>
      <c r="D24">
        <v>0</v>
      </c>
    </row>
    <row r="25" spans="1:4">
      <c r="A25">
        <v>63</v>
      </c>
      <c r="B25">
        <v>14.8</v>
      </c>
      <c r="C25" t="s">
        <v>18</v>
      </c>
      <c r="D2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D5" sqref="D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139</v>
      </c>
      <c r="E1" t="s">
        <v>143</v>
      </c>
      <c r="G1" t="s">
        <v>137</v>
      </c>
      <c r="J1" t="s">
        <v>140</v>
      </c>
      <c r="K1" t="s">
        <v>141</v>
      </c>
      <c r="L1" t="s">
        <v>142</v>
      </c>
    </row>
    <row r="2" spans="1:12">
      <c r="A2">
        <v>60</v>
      </c>
      <c r="B2">
        <v>18.399999999999999</v>
      </c>
      <c r="C2" t="s">
        <v>3</v>
      </c>
      <c r="D2">
        <f>(A2-G$3)^2+(B2-H$3)^2</f>
        <v>535.83999999999992</v>
      </c>
      <c r="E2">
        <v>11</v>
      </c>
      <c r="J2">
        <v>1</v>
      </c>
      <c r="K2">
        <v>535.83999999999992</v>
      </c>
      <c r="L2">
        <v>11</v>
      </c>
    </row>
    <row r="3" spans="1:12">
      <c r="A3">
        <v>85.5</v>
      </c>
      <c r="B3">
        <v>16.8</v>
      </c>
      <c r="C3" t="s">
        <v>4</v>
      </c>
      <c r="D3">
        <f t="shared" ref="D3:D19" si="0">(A3-G$3)^2+(B3-H$3)^2</f>
        <v>38.649999999999991</v>
      </c>
      <c r="E3">
        <v>4</v>
      </c>
      <c r="F3" t="s">
        <v>138</v>
      </c>
      <c r="G3">
        <v>82.8</v>
      </c>
      <c r="H3">
        <v>22.4</v>
      </c>
      <c r="I3" t="s">
        <v>10</v>
      </c>
      <c r="J3">
        <v>2</v>
      </c>
      <c r="K3">
        <v>38.649999999999991</v>
      </c>
      <c r="L3">
        <v>4</v>
      </c>
    </row>
    <row r="4" spans="1:12">
      <c r="A4">
        <v>61.5</v>
      </c>
      <c r="B4">
        <v>20.8</v>
      </c>
      <c r="C4" t="s">
        <v>6</v>
      </c>
      <c r="D4">
        <f t="shared" si="0"/>
        <v>456.24999999999989</v>
      </c>
      <c r="E4">
        <v>10</v>
      </c>
      <c r="F4" t="s">
        <v>144</v>
      </c>
      <c r="G4">
        <v>43.2</v>
      </c>
      <c r="H4">
        <v>20.399999999999999</v>
      </c>
      <c r="I4" t="s">
        <v>15</v>
      </c>
      <c r="J4">
        <v>3</v>
      </c>
      <c r="K4">
        <v>456.24999999999989</v>
      </c>
      <c r="L4">
        <v>10</v>
      </c>
    </row>
    <row r="5" spans="1:12">
      <c r="A5">
        <v>87</v>
      </c>
      <c r="B5">
        <v>23.6</v>
      </c>
      <c r="C5" t="s">
        <v>7</v>
      </c>
      <c r="D5">
        <f t="shared" si="0"/>
        <v>19.080000000000034</v>
      </c>
      <c r="E5" s="126">
        <v>2</v>
      </c>
      <c r="F5" t="s">
        <v>145</v>
      </c>
      <c r="G5">
        <v>33</v>
      </c>
      <c r="H5">
        <v>18.8</v>
      </c>
      <c r="I5" t="s">
        <v>15</v>
      </c>
      <c r="J5">
        <v>4</v>
      </c>
      <c r="K5">
        <v>19.080000000000034</v>
      </c>
      <c r="L5">
        <v>2</v>
      </c>
    </row>
    <row r="6" spans="1:12">
      <c r="A6">
        <v>110.1</v>
      </c>
      <c r="B6">
        <v>19.2</v>
      </c>
      <c r="C6" t="s">
        <v>8</v>
      </c>
      <c r="D6">
        <f t="shared" si="0"/>
        <v>755.52999999999986</v>
      </c>
      <c r="E6">
        <v>14</v>
      </c>
      <c r="F6" t="s">
        <v>146</v>
      </c>
      <c r="G6">
        <v>64.8</v>
      </c>
      <c r="H6">
        <v>21.6</v>
      </c>
      <c r="I6" t="s">
        <v>5</v>
      </c>
      <c r="J6">
        <v>5</v>
      </c>
      <c r="K6">
        <v>755.52999999999986</v>
      </c>
      <c r="L6">
        <v>14</v>
      </c>
    </row>
    <row r="7" spans="1:12">
      <c r="A7">
        <v>108</v>
      </c>
      <c r="B7">
        <v>17.600000000000001</v>
      </c>
      <c r="C7" t="s">
        <v>9</v>
      </c>
      <c r="D7">
        <f t="shared" si="0"/>
        <v>658.08000000000015</v>
      </c>
      <c r="E7">
        <v>13</v>
      </c>
      <c r="J7">
        <v>6</v>
      </c>
      <c r="K7">
        <v>658.08000000000015</v>
      </c>
      <c r="L7">
        <v>13</v>
      </c>
    </row>
    <row r="8" spans="1:12">
      <c r="A8">
        <v>69</v>
      </c>
      <c r="B8">
        <v>20</v>
      </c>
      <c r="C8" t="s">
        <v>11</v>
      </c>
      <c r="D8">
        <f t="shared" si="0"/>
        <v>196.1999999999999</v>
      </c>
      <c r="E8">
        <v>7</v>
      </c>
      <c r="J8">
        <v>7</v>
      </c>
      <c r="K8">
        <v>196.1999999999999</v>
      </c>
      <c r="L8">
        <v>7</v>
      </c>
    </row>
    <row r="9" spans="1:12">
      <c r="A9">
        <v>93</v>
      </c>
      <c r="B9">
        <v>20.8</v>
      </c>
      <c r="C9" t="s">
        <v>12</v>
      </c>
      <c r="D9">
        <f t="shared" si="0"/>
        <v>106.60000000000005</v>
      </c>
      <c r="E9">
        <v>6</v>
      </c>
      <c r="J9">
        <v>8</v>
      </c>
      <c r="K9">
        <v>106.60000000000005</v>
      </c>
      <c r="L9">
        <v>6</v>
      </c>
    </row>
    <row r="10" spans="1:12">
      <c r="A10">
        <v>51</v>
      </c>
      <c r="B10">
        <v>22</v>
      </c>
      <c r="C10" t="s">
        <v>13</v>
      </c>
      <c r="D10">
        <f t="shared" si="0"/>
        <v>1011.3999999999997</v>
      </c>
      <c r="E10">
        <v>16</v>
      </c>
      <c r="J10">
        <v>9</v>
      </c>
      <c r="K10">
        <v>1011.3999999999997</v>
      </c>
      <c r="L10">
        <v>16</v>
      </c>
    </row>
    <row r="11" spans="1:12">
      <c r="A11">
        <v>81</v>
      </c>
      <c r="B11">
        <v>20</v>
      </c>
      <c r="C11" t="s">
        <v>10</v>
      </c>
      <c r="D11">
        <f t="shared" si="0"/>
        <v>8.9999999999999822</v>
      </c>
      <c r="E11" s="126">
        <v>1</v>
      </c>
      <c r="J11">
        <v>10</v>
      </c>
      <c r="K11">
        <v>8.9999999999999822</v>
      </c>
      <c r="L11">
        <v>1</v>
      </c>
    </row>
    <row r="12" spans="1:12">
      <c r="A12">
        <v>75</v>
      </c>
      <c r="B12">
        <v>19.600000000000001</v>
      </c>
      <c r="C12" t="s">
        <v>14</v>
      </c>
      <c r="D12">
        <f t="shared" si="0"/>
        <v>68.679999999999936</v>
      </c>
      <c r="E12">
        <v>5</v>
      </c>
      <c r="J12">
        <v>11</v>
      </c>
      <c r="K12">
        <v>68.679999999999936</v>
      </c>
      <c r="L12">
        <v>5</v>
      </c>
    </row>
    <row r="13" spans="1:12">
      <c r="A13">
        <v>52.8</v>
      </c>
      <c r="B13">
        <v>20.8</v>
      </c>
      <c r="C13" t="s">
        <v>14</v>
      </c>
      <c r="D13">
        <f t="shared" si="0"/>
        <v>902.56</v>
      </c>
      <c r="E13">
        <v>15</v>
      </c>
      <c r="J13">
        <v>12</v>
      </c>
      <c r="K13">
        <v>902.56</v>
      </c>
      <c r="L13">
        <v>15</v>
      </c>
    </row>
    <row r="14" spans="1:12">
      <c r="A14">
        <v>64.8</v>
      </c>
      <c r="B14">
        <v>17.2</v>
      </c>
      <c r="C14" t="s">
        <v>14</v>
      </c>
      <c r="D14">
        <f t="shared" si="0"/>
        <v>351.03999999999996</v>
      </c>
      <c r="E14">
        <v>9</v>
      </c>
      <c r="J14">
        <v>13</v>
      </c>
      <c r="K14">
        <v>351.03999999999996</v>
      </c>
      <c r="L14">
        <v>9</v>
      </c>
    </row>
    <row r="15" spans="1:12">
      <c r="A15">
        <v>84</v>
      </c>
      <c r="B15">
        <v>17.600000000000001</v>
      </c>
      <c r="C15" t="s">
        <v>15</v>
      </c>
      <c r="D15">
        <f t="shared" si="0"/>
        <v>24.479999999999983</v>
      </c>
      <c r="E15" s="126">
        <v>3</v>
      </c>
      <c r="J15">
        <v>14</v>
      </c>
      <c r="K15">
        <v>24.479999999999983</v>
      </c>
      <c r="L15">
        <v>3</v>
      </c>
    </row>
    <row r="16" spans="1:12">
      <c r="A16">
        <v>49.2</v>
      </c>
      <c r="B16">
        <v>17.600000000000001</v>
      </c>
      <c r="C16" t="s">
        <v>15</v>
      </c>
      <c r="D16">
        <f t="shared" si="0"/>
        <v>1151.9999999999995</v>
      </c>
      <c r="E16">
        <v>17</v>
      </c>
      <c r="J16">
        <v>15</v>
      </c>
      <c r="K16">
        <v>1151.9999999999995</v>
      </c>
      <c r="L16">
        <v>17</v>
      </c>
    </row>
    <row r="17" spans="1:12">
      <c r="A17">
        <v>59.4</v>
      </c>
      <c r="B17">
        <v>16</v>
      </c>
      <c r="C17" t="s">
        <v>15</v>
      </c>
      <c r="D17">
        <f t="shared" si="0"/>
        <v>588.52</v>
      </c>
      <c r="E17">
        <v>12</v>
      </c>
      <c r="J17">
        <v>16</v>
      </c>
      <c r="K17">
        <v>588.52</v>
      </c>
      <c r="L17">
        <v>12</v>
      </c>
    </row>
    <row r="18" spans="1:12">
      <c r="A18">
        <v>66</v>
      </c>
      <c r="B18">
        <v>18.399999999999999</v>
      </c>
      <c r="C18" t="s">
        <v>15</v>
      </c>
      <c r="D18">
        <f t="shared" si="0"/>
        <v>298.2399999999999</v>
      </c>
      <c r="E18">
        <v>8</v>
      </c>
      <c r="J18">
        <v>17</v>
      </c>
      <c r="K18">
        <v>298.2399999999999</v>
      </c>
      <c r="L18">
        <v>8</v>
      </c>
    </row>
    <row r="19" spans="1:12">
      <c r="A19">
        <v>47.4</v>
      </c>
      <c r="B19">
        <v>16.399999999999999</v>
      </c>
      <c r="C19" t="s">
        <v>15</v>
      </c>
      <c r="D19">
        <f t="shared" si="0"/>
        <v>1289.1599999999999</v>
      </c>
      <c r="E19">
        <v>18</v>
      </c>
      <c r="J19">
        <v>18</v>
      </c>
      <c r="K19">
        <v>1289.1599999999999</v>
      </c>
      <c r="L19">
        <v>18</v>
      </c>
    </row>
    <row r="24" spans="1:12">
      <c r="A24">
        <v>51</v>
      </c>
      <c r="B24">
        <v>14</v>
      </c>
      <c r="C24" t="s">
        <v>15</v>
      </c>
    </row>
    <row r="25" spans="1:12">
      <c r="A25">
        <v>63</v>
      </c>
      <c r="B25">
        <v>14.8</v>
      </c>
      <c r="C25" t="s">
        <v>15</v>
      </c>
    </row>
  </sheetData>
  <sortState ref="J2:L19">
    <sortCondition ref="J2:J1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B1:O42"/>
  <sheetViews>
    <sheetView showGridLines="0" workbookViewId="0">
      <pane ySplit="18" topLeftCell="A33" activePane="bottomLeft" state="frozen"/>
      <selection pane="bottomLeft" activeCell="B33" sqref="B33"/>
    </sheetView>
  </sheetViews>
  <sheetFormatPr defaultColWidth="10.140625" defaultRowHeight="12" customHeight="1"/>
  <cols>
    <col min="1" max="1" width="2.7109375" style="1" customWidth="1"/>
    <col min="2" max="2" width="8.140625" style="1" customWidth="1"/>
    <col min="3" max="16384" width="10.140625" style="1"/>
  </cols>
  <sheetData>
    <row r="1" spans="2:15" ht="18" customHeight="1">
      <c r="B1" s="2" t="s">
        <v>27</v>
      </c>
      <c r="L1" s="3" t="s">
        <v>28</v>
      </c>
      <c r="M1" s="4"/>
      <c r="N1" s="4"/>
      <c r="O1" s="5" t="s">
        <v>29</v>
      </c>
    </row>
    <row r="4" spans="2:15" ht="12.75" customHeight="1">
      <c r="B4" s="8" t="s">
        <v>30</v>
      </c>
      <c r="C4" s="9"/>
    </row>
    <row r="5" spans="2:15" ht="18" customHeight="1">
      <c r="B5" s="28" t="s">
        <v>31</v>
      </c>
      <c r="C5" s="30"/>
      <c r="D5" s="28" t="s">
        <v>32</v>
      </c>
      <c r="E5" s="29"/>
      <c r="F5" s="32" t="s">
        <v>33</v>
      </c>
      <c r="G5" s="31"/>
    </row>
    <row r="8" spans="2:15" ht="12" customHeight="1">
      <c r="B8" s="6" t="s">
        <v>34</v>
      </c>
      <c r="C8" s="10"/>
      <c r="D8" s="10"/>
      <c r="E8" s="10"/>
      <c r="F8" s="10"/>
      <c r="G8" s="7"/>
    </row>
    <row r="9" spans="2:15" ht="12" customHeight="1">
      <c r="B9" s="12" t="s">
        <v>35</v>
      </c>
      <c r="C9" s="12"/>
      <c r="D9" s="15" t="s">
        <v>36</v>
      </c>
      <c r="E9" s="15"/>
      <c r="F9" s="15"/>
      <c r="G9" s="15"/>
    </row>
    <row r="10" spans="2:15" ht="21.95" customHeight="1">
      <c r="B10" s="13" t="s">
        <v>37</v>
      </c>
      <c r="C10" s="13"/>
      <c r="D10" s="11" t="s">
        <v>20</v>
      </c>
      <c r="E10" s="11" t="s">
        <v>21</v>
      </c>
      <c r="F10" s="11" t="s">
        <v>22</v>
      </c>
      <c r="G10" s="11" t="s">
        <v>25</v>
      </c>
    </row>
    <row r="11" spans="2:15" ht="12" customHeight="1">
      <c r="B11" s="13" t="s">
        <v>38</v>
      </c>
      <c r="C11" s="13"/>
      <c r="D11" s="15" t="s">
        <v>39</v>
      </c>
      <c r="E11" s="15"/>
      <c r="F11" s="15"/>
      <c r="G11" s="15"/>
    </row>
    <row r="12" spans="2:15" ht="12" customHeight="1">
      <c r="B12" s="13" t="s">
        <v>40</v>
      </c>
      <c r="C12" s="13"/>
      <c r="D12" s="16">
        <v>12345</v>
      </c>
      <c r="E12" s="16"/>
      <c r="F12" s="16"/>
      <c r="G12" s="16"/>
    </row>
    <row r="13" spans="2:15" ht="12" customHeight="1">
      <c r="B13" s="13" t="s">
        <v>41</v>
      </c>
      <c r="C13" s="13"/>
      <c r="D13" s="16">
        <v>14</v>
      </c>
      <c r="E13" s="16"/>
      <c r="F13" s="16"/>
      <c r="G13" s="16"/>
    </row>
    <row r="14" spans="2:15" ht="12" customHeight="1">
      <c r="B14" s="14" t="s">
        <v>42</v>
      </c>
      <c r="C14" s="14"/>
      <c r="D14" s="17">
        <v>10</v>
      </c>
      <c r="E14" s="17"/>
      <c r="F14" s="17"/>
      <c r="G14" s="17"/>
    </row>
    <row r="17" spans="2:6" ht="12" customHeight="1">
      <c r="B17" s="18" t="s">
        <v>26</v>
      </c>
      <c r="C17" s="8" t="s">
        <v>37</v>
      </c>
      <c r="D17" s="20"/>
      <c r="E17" s="20"/>
      <c r="F17" s="9"/>
    </row>
    <row r="18" spans="2:6" ht="21.95" customHeight="1">
      <c r="B18" s="19"/>
      <c r="C18" s="21" t="s">
        <v>20</v>
      </c>
      <c r="D18" s="21" t="s">
        <v>21</v>
      </c>
      <c r="E18" s="21" t="s">
        <v>22</v>
      </c>
      <c r="F18" s="21" t="s">
        <v>25</v>
      </c>
    </row>
    <row r="19" spans="2:6" ht="12" customHeight="1">
      <c r="B19" s="22">
        <v>1</v>
      </c>
      <c r="C19" s="25">
        <v>60</v>
      </c>
      <c r="D19" s="25">
        <v>18.399999999999999</v>
      </c>
      <c r="E19" s="25" t="s">
        <v>23</v>
      </c>
      <c r="F19" s="25">
        <v>1</v>
      </c>
    </row>
    <row r="20" spans="2:6" ht="12" customHeight="1">
      <c r="B20" s="23">
        <v>4</v>
      </c>
      <c r="C20" s="26">
        <v>61.5</v>
      </c>
      <c r="D20" s="26">
        <v>20.8</v>
      </c>
      <c r="E20" s="26" t="s">
        <v>23</v>
      </c>
      <c r="F20" s="26">
        <v>1</v>
      </c>
    </row>
    <row r="21" spans="2:6" ht="12" customHeight="1">
      <c r="B21" s="23">
        <v>5</v>
      </c>
      <c r="C21" s="26">
        <v>87</v>
      </c>
      <c r="D21" s="26">
        <v>23.6</v>
      </c>
      <c r="E21" s="26" t="s">
        <v>23</v>
      </c>
      <c r="F21" s="26">
        <v>1</v>
      </c>
    </row>
    <row r="22" spans="2:6" ht="12" customHeight="1">
      <c r="B22" s="23">
        <v>6</v>
      </c>
      <c r="C22" s="26">
        <v>110.1</v>
      </c>
      <c r="D22" s="26">
        <v>19.2</v>
      </c>
      <c r="E22" s="26" t="s">
        <v>23</v>
      </c>
      <c r="F22" s="26">
        <v>1</v>
      </c>
    </row>
    <row r="23" spans="2:6" ht="12" customHeight="1">
      <c r="B23" s="23">
        <v>9</v>
      </c>
      <c r="C23" s="26">
        <v>69</v>
      </c>
      <c r="D23" s="26">
        <v>20</v>
      </c>
      <c r="E23" s="26" t="s">
        <v>23</v>
      </c>
      <c r="F23" s="26">
        <v>1</v>
      </c>
    </row>
    <row r="24" spans="2:6" ht="12" customHeight="1">
      <c r="B24" s="23">
        <v>10</v>
      </c>
      <c r="C24" s="26">
        <v>93</v>
      </c>
      <c r="D24" s="26">
        <v>20.8</v>
      </c>
      <c r="E24" s="26" t="s">
        <v>23</v>
      </c>
      <c r="F24" s="26">
        <v>1</v>
      </c>
    </row>
    <row r="25" spans="2:6" ht="12" customHeight="1">
      <c r="B25" s="23">
        <v>11</v>
      </c>
      <c r="C25" s="26">
        <v>51</v>
      </c>
      <c r="D25" s="26">
        <v>22</v>
      </c>
      <c r="E25" s="26" t="s">
        <v>23</v>
      </c>
      <c r="F25" s="26">
        <v>1</v>
      </c>
    </row>
    <row r="26" spans="2:6" ht="12" customHeight="1">
      <c r="B26" s="23">
        <v>12</v>
      </c>
      <c r="C26" s="26">
        <v>81</v>
      </c>
      <c r="D26" s="26">
        <v>20</v>
      </c>
      <c r="E26" s="26" t="s">
        <v>23</v>
      </c>
      <c r="F26" s="26">
        <v>1</v>
      </c>
    </row>
    <row r="27" spans="2:6" ht="12" customHeight="1">
      <c r="B27" s="23">
        <v>17</v>
      </c>
      <c r="C27" s="26">
        <v>84</v>
      </c>
      <c r="D27" s="26">
        <v>17.600000000000001</v>
      </c>
      <c r="E27" s="26" t="s">
        <v>24</v>
      </c>
      <c r="F27" s="26">
        <v>0</v>
      </c>
    </row>
    <row r="28" spans="2:6" ht="12" customHeight="1">
      <c r="B28" s="23">
        <v>18</v>
      </c>
      <c r="C28" s="26">
        <v>49.2</v>
      </c>
      <c r="D28" s="26">
        <v>17.600000000000001</v>
      </c>
      <c r="E28" s="26" t="s">
        <v>24</v>
      </c>
      <c r="F28" s="26">
        <v>0</v>
      </c>
    </row>
    <row r="29" spans="2:6" ht="12" customHeight="1">
      <c r="B29" s="23">
        <v>19</v>
      </c>
      <c r="C29" s="26">
        <v>59.4</v>
      </c>
      <c r="D29" s="26">
        <v>16</v>
      </c>
      <c r="E29" s="26" t="s">
        <v>24</v>
      </c>
      <c r="F29" s="26">
        <v>0</v>
      </c>
    </row>
    <row r="30" spans="2:6" ht="12" customHeight="1">
      <c r="B30" s="23">
        <v>20</v>
      </c>
      <c r="C30" s="26">
        <v>66</v>
      </c>
      <c r="D30" s="26">
        <v>18.399999999999999</v>
      </c>
      <c r="E30" s="26" t="s">
        <v>24</v>
      </c>
      <c r="F30" s="26">
        <v>0</v>
      </c>
    </row>
    <row r="31" spans="2:6" ht="12" customHeight="1">
      <c r="B31" s="23">
        <v>21</v>
      </c>
      <c r="C31" s="26">
        <v>47.4</v>
      </c>
      <c r="D31" s="26">
        <v>16.399999999999999</v>
      </c>
      <c r="E31" s="26" t="s">
        <v>24</v>
      </c>
      <c r="F31" s="26">
        <v>0</v>
      </c>
    </row>
    <row r="32" spans="2:6" ht="12" customHeight="1">
      <c r="B32" s="23">
        <v>23</v>
      </c>
      <c r="C32" s="26">
        <v>51</v>
      </c>
      <c r="D32" s="26">
        <v>14</v>
      </c>
      <c r="E32" s="26" t="s">
        <v>24</v>
      </c>
      <c r="F32" s="26">
        <v>0</v>
      </c>
    </row>
    <row r="33" spans="2:6" ht="12" customHeight="1">
      <c r="B33" s="23">
        <v>2</v>
      </c>
      <c r="C33" s="26">
        <v>85.5</v>
      </c>
      <c r="D33" s="26">
        <v>16.8</v>
      </c>
      <c r="E33" s="26" t="s">
        <v>23</v>
      </c>
      <c r="F33" s="26">
        <v>1</v>
      </c>
    </row>
    <row r="34" spans="2:6" ht="12" customHeight="1">
      <c r="B34" s="23">
        <v>3</v>
      </c>
      <c r="C34" s="26">
        <v>64.8</v>
      </c>
      <c r="D34" s="26">
        <v>21.6</v>
      </c>
      <c r="E34" s="26" t="s">
        <v>23</v>
      </c>
      <c r="F34" s="26">
        <v>1</v>
      </c>
    </row>
    <row r="35" spans="2:6" ht="12" customHeight="1">
      <c r="B35" s="23">
        <v>7</v>
      </c>
      <c r="C35" s="26">
        <v>108</v>
      </c>
      <c r="D35" s="26">
        <v>17.600000000000001</v>
      </c>
      <c r="E35" s="26" t="s">
        <v>23</v>
      </c>
      <c r="F35" s="26">
        <v>1</v>
      </c>
    </row>
    <row r="36" spans="2:6" ht="12" customHeight="1">
      <c r="B36" s="23">
        <v>8</v>
      </c>
      <c r="C36" s="26">
        <v>82.8</v>
      </c>
      <c r="D36" s="26">
        <v>22.4</v>
      </c>
      <c r="E36" s="26" t="s">
        <v>23</v>
      </c>
      <c r="F36" s="26">
        <v>1</v>
      </c>
    </row>
    <row r="37" spans="2:6" ht="12" customHeight="1">
      <c r="B37" s="23">
        <v>13</v>
      </c>
      <c r="C37" s="26">
        <v>75</v>
      </c>
      <c r="D37" s="26">
        <v>19.600000000000001</v>
      </c>
      <c r="E37" s="26" t="s">
        <v>24</v>
      </c>
      <c r="F37" s="26">
        <v>0</v>
      </c>
    </row>
    <row r="38" spans="2:6" ht="12" customHeight="1">
      <c r="B38" s="23">
        <v>14</v>
      </c>
      <c r="C38" s="26">
        <v>52.8</v>
      </c>
      <c r="D38" s="26">
        <v>20.8</v>
      </c>
      <c r="E38" s="26" t="s">
        <v>24</v>
      </c>
      <c r="F38" s="26">
        <v>0</v>
      </c>
    </row>
    <row r="39" spans="2:6" ht="12" customHeight="1">
      <c r="B39" s="23">
        <v>15</v>
      </c>
      <c r="C39" s="26">
        <v>64.8</v>
      </c>
      <c r="D39" s="26">
        <v>17.2</v>
      </c>
      <c r="E39" s="26" t="s">
        <v>24</v>
      </c>
      <c r="F39" s="26">
        <v>0</v>
      </c>
    </row>
    <row r="40" spans="2:6" ht="12" customHeight="1">
      <c r="B40" s="23">
        <v>16</v>
      </c>
      <c r="C40" s="26">
        <v>43.2</v>
      </c>
      <c r="D40" s="26">
        <v>20.399999999999999</v>
      </c>
      <c r="E40" s="26" t="s">
        <v>24</v>
      </c>
      <c r="F40" s="26">
        <v>0</v>
      </c>
    </row>
    <row r="41" spans="2:6" ht="12" customHeight="1">
      <c r="B41" s="23">
        <v>22</v>
      </c>
      <c r="C41" s="26">
        <v>33</v>
      </c>
      <c r="D41" s="26">
        <v>18.8</v>
      </c>
      <c r="E41" s="26" t="s">
        <v>24</v>
      </c>
      <c r="F41" s="26">
        <v>0</v>
      </c>
    </row>
    <row r="42" spans="2:6" ht="12" customHeight="1">
      <c r="B42" s="24">
        <v>24</v>
      </c>
      <c r="C42" s="27">
        <v>63</v>
      </c>
      <c r="D42" s="27">
        <v>14.8</v>
      </c>
      <c r="E42" s="27" t="s">
        <v>24</v>
      </c>
      <c r="F42" s="27">
        <v>0</v>
      </c>
    </row>
  </sheetData>
  <sortState ref="B16:F25">
    <sortCondition ref="B17"/>
  </sortState>
  <dataConsolidate/>
  <mergeCells count="19">
    <mergeCell ref="B13:C13"/>
    <mergeCell ref="D13:G13"/>
    <mergeCell ref="B14:C14"/>
    <mergeCell ref="D14:G14"/>
    <mergeCell ref="B17:B18"/>
    <mergeCell ref="C17:F17"/>
    <mergeCell ref="B9:C9"/>
    <mergeCell ref="D9:G9"/>
    <mergeCell ref="B10:C10"/>
    <mergeCell ref="B11:C11"/>
    <mergeCell ref="D11:G11"/>
    <mergeCell ref="B12:C12"/>
    <mergeCell ref="D12:G12"/>
    <mergeCell ref="L1:N1"/>
    <mergeCell ref="B4:C4"/>
    <mergeCell ref="B5:C5"/>
    <mergeCell ref="D5:E5"/>
    <mergeCell ref="F5:G5"/>
    <mergeCell ref="B8:G8"/>
  </mergeCells>
  <hyperlinks>
    <hyperlink ref="B5:C5" location="'Data_Partition1'!$B$19" tooltip="Goto Training Data" display="Training Data"/>
    <hyperlink ref="D5:E5" location="'Data_Partition1'!$B$33" tooltip="Goto Validation Data" display="Validation Data"/>
  </hyperlink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B1:IV92"/>
  <sheetViews>
    <sheetView showGridLines="0" workbookViewId="0">
      <pane ySplit="6" topLeftCell="A38" activePane="bottomLeft" state="frozen"/>
      <selection pane="bottomLeft" activeCell="E43" sqref="E43"/>
    </sheetView>
  </sheetViews>
  <sheetFormatPr defaultColWidth="10.140625" defaultRowHeight="12" customHeight="1"/>
  <cols>
    <col min="1" max="1" width="3.7109375" style="34" customWidth="1"/>
    <col min="2" max="2" width="9.7109375" style="34" customWidth="1"/>
    <col min="3" max="3" width="10.7109375" style="34" customWidth="1"/>
    <col min="4" max="16384" width="10.140625" style="34"/>
  </cols>
  <sheetData>
    <row r="1" spans="2:256" ht="24.95" customHeight="1">
      <c r="B1" s="35" t="s">
        <v>43</v>
      </c>
      <c r="C1" s="33"/>
      <c r="M1" s="36" t="s">
        <v>44</v>
      </c>
      <c r="N1" s="37"/>
      <c r="O1" s="37"/>
      <c r="P1" s="38" t="s">
        <v>29</v>
      </c>
      <c r="HB1" s="34">
        <f>IF(HD1&gt;=$F$58,1,0)</f>
        <v>1</v>
      </c>
      <c r="HC1" s="34">
        <v>1</v>
      </c>
      <c r="HD1" s="34">
        <v>0.66666700000000001</v>
      </c>
      <c r="HE1" s="34">
        <f>HB1*2+HC1</f>
        <v>3</v>
      </c>
      <c r="HL1" s="34">
        <f>IF(HN1&gt;=$F$75,1,0)</f>
        <v>1</v>
      </c>
      <c r="HM1" s="34">
        <v>1</v>
      </c>
      <c r="HN1" s="34">
        <v>0.66666700000000001</v>
      </c>
      <c r="HO1" s="34">
        <f>HL1*2+HM1</f>
        <v>3</v>
      </c>
    </row>
    <row r="2" spans="2:256" ht="12" customHeight="1">
      <c r="HB2" s="34">
        <f t="shared" ref="HB2:HB14" si="0">IF(HD2&gt;=$F$58,1,0)</f>
        <v>1</v>
      </c>
      <c r="HC2" s="34">
        <v>1</v>
      </c>
      <c r="HD2" s="34">
        <v>0.66666700000000001</v>
      </c>
      <c r="HE2" s="34">
        <f t="shared" ref="HE2:HE14" si="1">HB2*2+HC2</f>
        <v>3</v>
      </c>
      <c r="HL2" s="34">
        <f t="shared" ref="HL2:HL10" si="2">IF(HN2&gt;=$F$75,1,0)</f>
        <v>1</v>
      </c>
      <c r="HM2" s="34">
        <v>1</v>
      </c>
      <c r="HN2" s="34">
        <v>0.66666700000000001</v>
      </c>
      <c r="HO2" s="34">
        <f t="shared" ref="HO2:HO10" si="3">HL2*2+HM2</f>
        <v>3</v>
      </c>
    </row>
    <row r="3" spans="2:256" ht="12" customHeight="1">
      <c r="B3" s="39" t="s">
        <v>30</v>
      </c>
      <c r="C3" s="40"/>
      <c r="D3" s="41"/>
      <c r="E3" s="42"/>
      <c r="F3" s="42"/>
      <c r="G3" s="42"/>
      <c r="H3" s="42"/>
      <c r="I3" s="42"/>
      <c r="J3" s="43"/>
      <c r="HB3" s="34">
        <f t="shared" si="0"/>
        <v>1</v>
      </c>
      <c r="HC3" s="34">
        <v>1</v>
      </c>
      <c r="HD3" s="34">
        <v>0.66666700000000001</v>
      </c>
      <c r="HE3" s="34">
        <f t="shared" si="1"/>
        <v>3</v>
      </c>
      <c r="HL3" s="34">
        <f t="shared" si="2"/>
        <v>1</v>
      </c>
      <c r="HM3" s="34">
        <v>1</v>
      </c>
      <c r="HN3" s="34">
        <v>1</v>
      </c>
      <c r="HO3" s="34">
        <f t="shared" si="3"/>
        <v>3</v>
      </c>
      <c r="IV3" s="46"/>
    </row>
    <row r="4" spans="2:256" ht="24" customHeight="1">
      <c r="B4" s="98" t="s">
        <v>45</v>
      </c>
      <c r="C4" s="70" t="s">
        <v>46</v>
      </c>
      <c r="D4" s="96"/>
      <c r="E4" s="70" t="s">
        <v>47</v>
      </c>
      <c r="F4" s="71"/>
      <c r="G4" s="48" t="s">
        <v>48</v>
      </c>
      <c r="H4" s="45"/>
      <c r="I4" s="44" t="s">
        <v>49</v>
      </c>
      <c r="J4" s="45"/>
      <c r="HB4" s="34">
        <f t="shared" si="0"/>
        <v>1</v>
      </c>
      <c r="HC4" s="34">
        <v>1</v>
      </c>
      <c r="HD4" s="34">
        <v>1</v>
      </c>
      <c r="HE4" s="34">
        <f t="shared" si="1"/>
        <v>3</v>
      </c>
      <c r="HL4" s="34">
        <f t="shared" si="2"/>
        <v>1</v>
      </c>
      <c r="HM4" s="34">
        <v>1</v>
      </c>
      <c r="HN4" s="34">
        <v>0.66666700000000001</v>
      </c>
      <c r="HO4" s="34">
        <f t="shared" si="3"/>
        <v>3</v>
      </c>
    </row>
    <row r="5" spans="2:256" ht="24" customHeight="1">
      <c r="B5" s="49" t="s">
        <v>50</v>
      </c>
      <c r="C5" s="97" t="s">
        <v>51</v>
      </c>
      <c r="D5" s="78"/>
      <c r="E5" s="77" t="s">
        <v>52</v>
      </c>
      <c r="F5" s="78"/>
      <c r="G5" s="44" t="s">
        <v>53</v>
      </c>
      <c r="H5" s="45"/>
      <c r="I5" s="68" t="s">
        <v>54</v>
      </c>
      <c r="J5" s="69"/>
      <c r="HB5" s="34">
        <f t="shared" si="0"/>
        <v>1</v>
      </c>
      <c r="HC5" s="34">
        <v>1</v>
      </c>
      <c r="HD5" s="34">
        <v>0.66666700000000001</v>
      </c>
      <c r="HE5" s="34">
        <f t="shared" si="1"/>
        <v>3</v>
      </c>
      <c r="HL5" s="34">
        <f t="shared" si="2"/>
        <v>1</v>
      </c>
      <c r="HM5" s="34">
        <v>0</v>
      </c>
      <c r="HN5" s="34">
        <v>0.66666700000000001</v>
      </c>
      <c r="HO5" s="34">
        <f t="shared" si="3"/>
        <v>2</v>
      </c>
    </row>
    <row r="6" spans="2:256" ht="24" customHeight="1">
      <c r="B6" s="99" t="s">
        <v>55</v>
      </c>
      <c r="C6" s="48" t="s">
        <v>56</v>
      </c>
      <c r="D6" s="45"/>
      <c r="E6" s="44" t="s">
        <v>57</v>
      </c>
      <c r="F6" s="45"/>
      <c r="G6" s="44" t="s">
        <v>58</v>
      </c>
      <c r="H6" s="48"/>
      <c r="I6" s="70" t="s">
        <v>59</v>
      </c>
      <c r="J6" s="71"/>
      <c r="HB6" s="34">
        <f t="shared" si="0"/>
        <v>1</v>
      </c>
      <c r="HC6" s="34">
        <v>1</v>
      </c>
      <c r="HD6" s="34">
        <v>0.66666700000000001</v>
      </c>
      <c r="HE6" s="34">
        <f t="shared" si="1"/>
        <v>3</v>
      </c>
      <c r="HL6" s="34">
        <f t="shared" si="2"/>
        <v>0</v>
      </c>
      <c r="HM6" s="34">
        <v>0</v>
      </c>
      <c r="HN6" s="34">
        <v>0.33333299999999999</v>
      </c>
      <c r="HO6" s="34">
        <f t="shared" si="3"/>
        <v>0</v>
      </c>
    </row>
    <row r="7" spans="2:256" ht="12" customHeight="1">
      <c r="B7" s="47" t="s">
        <v>45</v>
      </c>
      <c r="HB7" s="34">
        <f t="shared" si="0"/>
        <v>0</v>
      </c>
      <c r="HC7" s="34">
        <v>1</v>
      </c>
      <c r="HD7" s="34">
        <v>0.33333299999999999</v>
      </c>
      <c r="HE7" s="34">
        <f t="shared" si="1"/>
        <v>1</v>
      </c>
      <c r="HL7" s="34">
        <f t="shared" si="2"/>
        <v>1</v>
      </c>
      <c r="HM7" s="34">
        <v>0</v>
      </c>
      <c r="HN7" s="34">
        <v>0.66666700000000001</v>
      </c>
      <c r="HO7" s="34">
        <f t="shared" si="3"/>
        <v>2</v>
      </c>
    </row>
    <row r="8" spans="2:256" ht="12" customHeight="1">
      <c r="HB8" s="34">
        <f t="shared" si="0"/>
        <v>1</v>
      </c>
      <c r="HC8" s="34">
        <v>1</v>
      </c>
      <c r="HD8" s="34">
        <v>0.66666700000000001</v>
      </c>
      <c r="HE8" s="34">
        <f t="shared" si="1"/>
        <v>3</v>
      </c>
      <c r="HL8" s="34">
        <f t="shared" si="2"/>
        <v>0</v>
      </c>
      <c r="HM8" s="34">
        <v>0</v>
      </c>
      <c r="HN8" s="34">
        <v>0.33333299999999999</v>
      </c>
      <c r="HO8" s="34">
        <f t="shared" si="3"/>
        <v>0</v>
      </c>
    </row>
    <row r="9" spans="2:256" ht="12" customHeight="1">
      <c r="C9" s="51" t="s">
        <v>34</v>
      </c>
      <c r="D9" s="52"/>
      <c r="E9" s="52"/>
      <c r="F9" s="52"/>
      <c r="G9" s="52"/>
      <c r="H9" s="52"/>
      <c r="I9" s="53"/>
      <c r="HB9" s="34">
        <f t="shared" si="0"/>
        <v>1</v>
      </c>
      <c r="HC9" s="34">
        <v>0</v>
      </c>
      <c r="HD9" s="34">
        <v>0.66666700000000001</v>
      </c>
      <c r="HE9" s="34">
        <f t="shared" si="1"/>
        <v>2</v>
      </c>
      <c r="HL9" s="34">
        <f t="shared" si="2"/>
        <v>0</v>
      </c>
      <c r="HM9" s="34">
        <v>0</v>
      </c>
      <c r="HN9" s="34">
        <v>0.33333299999999999</v>
      </c>
      <c r="HO9" s="34">
        <f t="shared" si="3"/>
        <v>0</v>
      </c>
    </row>
    <row r="10" spans="2:256" ht="12" customHeight="1">
      <c r="C10" s="54" t="s">
        <v>60</v>
      </c>
      <c r="D10" s="54"/>
      <c r="E10" s="54"/>
      <c r="F10" s="57" t="s">
        <v>61</v>
      </c>
      <c r="G10" s="57"/>
      <c r="H10" s="57"/>
      <c r="I10" s="57"/>
      <c r="HB10" s="34">
        <f t="shared" si="0"/>
        <v>0</v>
      </c>
      <c r="HC10" s="34">
        <v>0</v>
      </c>
      <c r="HD10" s="34">
        <v>0</v>
      </c>
      <c r="HE10" s="34">
        <f t="shared" si="1"/>
        <v>0</v>
      </c>
      <c r="HL10" s="34">
        <f t="shared" si="2"/>
        <v>0</v>
      </c>
      <c r="HM10" s="34">
        <v>0</v>
      </c>
      <c r="HN10" s="34">
        <v>0.33333299999999999</v>
      </c>
      <c r="HO10" s="34">
        <f t="shared" si="3"/>
        <v>0</v>
      </c>
    </row>
    <row r="11" spans="2:256" ht="12" customHeight="1">
      <c r="C11" s="55" t="s">
        <v>62</v>
      </c>
      <c r="D11" s="55"/>
      <c r="E11" s="55"/>
      <c r="F11" s="58">
        <v>14</v>
      </c>
      <c r="G11" s="58"/>
      <c r="H11" s="58"/>
      <c r="I11" s="58"/>
      <c r="HB11" s="34">
        <f t="shared" si="0"/>
        <v>1</v>
      </c>
      <c r="HC11" s="34">
        <v>0</v>
      </c>
      <c r="HD11" s="34">
        <v>0.66666700000000001</v>
      </c>
      <c r="HE11" s="34">
        <f t="shared" si="1"/>
        <v>2</v>
      </c>
    </row>
    <row r="12" spans="2:256" ht="12" customHeight="1">
      <c r="C12" s="55" t="s">
        <v>63</v>
      </c>
      <c r="D12" s="55"/>
      <c r="E12" s="55"/>
      <c r="F12" s="58" t="s">
        <v>64</v>
      </c>
      <c r="G12" s="58"/>
      <c r="H12" s="58"/>
      <c r="I12" s="58"/>
      <c r="HB12" s="34">
        <f t="shared" si="0"/>
        <v>1</v>
      </c>
      <c r="HC12" s="34">
        <v>0</v>
      </c>
      <c r="HD12" s="34">
        <v>0.66666700000000001</v>
      </c>
      <c r="HE12" s="34">
        <f t="shared" si="1"/>
        <v>2</v>
      </c>
    </row>
    <row r="13" spans="2:256" ht="12" customHeight="1">
      <c r="C13" s="55" t="s">
        <v>65</v>
      </c>
      <c r="D13" s="55"/>
      <c r="E13" s="55"/>
      <c r="F13" s="58">
        <v>10</v>
      </c>
      <c r="G13" s="58"/>
      <c r="H13" s="58"/>
      <c r="I13" s="58"/>
      <c r="HB13" s="34">
        <f t="shared" si="0"/>
        <v>0</v>
      </c>
      <c r="HC13" s="34">
        <v>0</v>
      </c>
      <c r="HD13" s="34">
        <v>0</v>
      </c>
      <c r="HE13" s="34">
        <f t="shared" si="1"/>
        <v>0</v>
      </c>
    </row>
    <row r="14" spans="2:256" ht="12" customHeight="1">
      <c r="C14" s="56" t="s">
        <v>66</v>
      </c>
      <c r="D14" s="56"/>
      <c r="E14" s="56"/>
      <c r="F14" s="59" t="s">
        <v>67</v>
      </c>
      <c r="G14" s="59"/>
      <c r="H14" s="59"/>
      <c r="I14" s="59"/>
      <c r="HB14" s="34">
        <f t="shared" si="0"/>
        <v>0</v>
      </c>
      <c r="HC14" s="34">
        <v>0</v>
      </c>
      <c r="HD14" s="34">
        <v>0</v>
      </c>
      <c r="HE14" s="34">
        <f t="shared" si="1"/>
        <v>0</v>
      </c>
    </row>
    <row r="16" spans="2:256" ht="12" customHeight="1">
      <c r="C16" s="51" t="s">
        <v>68</v>
      </c>
      <c r="D16" s="52"/>
      <c r="E16" s="52"/>
      <c r="F16" s="52"/>
      <c r="G16" s="53"/>
    </row>
    <row r="17" spans="2:9" ht="12" customHeight="1">
      <c r="C17" s="54" t="s">
        <v>69</v>
      </c>
      <c r="D17" s="54"/>
      <c r="E17" s="54"/>
      <c r="F17" s="57">
        <v>2</v>
      </c>
      <c r="G17" s="57"/>
    </row>
    <row r="18" spans="2:9" ht="21.95" customHeight="1">
      <c r="C18" s="55" t="s">
        <v>70</v>
      </c>
      <c r="D18" s="55"/>
      <c r="E18" s="55"/>
      <c r="F18" s="60" t="s">
        <v>20</v>
      </c>
      <c r="G18" s="60" t="s">
        <v>21</v>
      </c>
    </row>
    <row r="19" spans="2:9" ht="12" customHeight="1">
      <c r="C19" s="56" t="s">
        <v>71</v>
      </c>
      <c r="D19" s="56"/>
      <c r="E19" s="56"/>
      <c r="F19" s="61" t="s">
        <v>22</v>
      </c>
      <c r="G19" s="61"/>
    </row>
    <row r="21" spans="2:9" ht="12" customHeight="1">
      <c r="C21" s="51" t="s">
        <v>72</v>
      </c>
      <c r="D21" s="52"/>
      <c r="E21" s="52"/>
      <c r="F21" s="52"/>
      <c r="G21" s="52"/>
      <c r="H21" s="52"/>
      <c r="I21" s="53"/>
    </row>
    <row r="22" spans="2:9" ht="12" customHeight="1">
      <c r="C22" s="62" t="s">
        <v>73</v>
      </c>
      <c r="D22" s="62"/>
      <c r="E22" s="62"/>
      <c r="F22" s="61">
        <v>13</v>
      </c>
      <c r="G22" s="61"/>
      <c r="H22" s="61"/>
      <c r="I22" s="61"/>
    </row>
    <row r="24" spans="2:9" ht="12" customHeight="1">
      <c r="C24" s="51" t="s">
        <v>74</v>
      </c>
      <c r="D24" s="52"/>
      <c r="E24" s="52"/>
      <c r="F24" s="53"/>
    </row>
    <row r="25" spans="2:9" ht="12" customHeight="1">
      <c r="C25" s="54" t="s">
        <v>75</v>
      </c>
      <c r="D25" s="54"/>
      <c r="E25" s="54"/>
      <c r="F25" s="54"/>
    </row>
    <row r="26" spans="2:9" ht="12" customHeight="1">
      <c r="C26" s="56" t="s">
        <v>76</v>
      </c>
      <c r="D26" s="56"/>
      <c r="E26" s="56"/>
      <c r="F26" s="56"/>
    </row>
    <row r="29" spans="2:9" ht="12" customHeight="1">
      <c r="B29" s="47" t="s">
        <v>77</v>
      </c>
    </row>
    <row r="31" spans="2:9" ht="12" customHeight="1">
      <c r="C31" s="63" t="s">
        <v>78</v>
      </c>
      <c r="D31" s="63"/>
      <c r="E31" s="63"/>
      <c r="F31" s="63"/>
    </row>
    <row r="33" spans="2:7" ht="12" customHeight="1">
      <c r="C33" s="51" t="s">
        <v>80</v>
      </c>
      <c r="D33" s="53"/>
      <c r="E33" s="65" t="s">
        <v>79</v>
      </c>
    </row>
    <row r="34" spans="2:7" ht="12" customHeight="1">
      <c r="C34" s="54" t="s">
        <v>23</v>
      </c>
      <c r="D34" s="54"/>
      <c r="E34" s="66">
        <v>0.5714285714285714</v>
      </c>
      <c r="F34" s="62" t="s">
        <v>81</v>
      </c>
      <c r="G34" s="62"/>
    </row>
    <row r="35" spans="2:7" ht="12" customHeight="1">
      <c r="C35" s="56" t="s">
        <v>24</v>
      </c>
      <c r="D35" s="56"/>
      <c r="E35" s="67">
        <v>0.42857142857142855</v>
      </c>
    </row>
    <row r="38" spans="2:7" ht="12" customHeight="1">
      <c r="B38" s="47" t="s">
        <v>82</v>
      </c>
    </row>
    <row r="40" spans="2:7" ht="35.1" customHeight="1">
      <c r="C40" s="64" t="s">
        <v>83</v>
      </c>
      <c r="D40" s="74" t="s">
        <v>84</v>
      </c>
      <c r="E40" s="74" t="s">
        <v>85</v>
      </c>
    </row>
    <row r="41" spans="2:7" ht="12" customHeight="1">
      <c r="C41" s="73">
        <v>1</v>
      </c>
      <c r="D41" s="75">
        <v>0</v>
      </c>
      <c r="E41" s="75">
        <v>30</v>
      </c>
    </row>
    <row r="42" spans="2:7" ht="12" customHeight="1">
      <c r="C42" s="73">
        <v>2</v>
      </c>
      <c r="D42" s="75">
        <v>21.428571428571427</v>
      </c>
      <c r="E42" s="75">
        <v>30</v>
      </c>
    </row>
    <row r="43" spans="2:7" ht="12" customHeight="1">
      <c r="C43" s="73">
        <v>3</v>
      </c>
      <c r="D43" s="75">
        <v>28.571428571428573</v>
      </c>
      <c r="E43" s="75">
        <v>20</v>
      </c>
      <c r="F43" s="72" t="s">
        <v>86</v>
      </c>
    </row>
    <row r="44" spans="2:7" ht="12" customHeight="1">
      <c r="C44" s="73">
        <v>4</v>
      </c>
      <c r="D44" s="75">
        <v>28.571428571428573</v>
      </c>
      <c r="E44" s="75">
        <v>30</v>
      </c>
    </row>
    <row r="45" spans="2:7" ht="12" customHeight="1">
      <c r="C45" s="73">
        <v>5</v>
      </c>
      <c r="D45" s="75">
        <v>21.428571428571427</v>
      </c>
      <c r="E45" s="75">
        <v>30</v>
      </c>
    </row>
    <row r="46" spans="2:7" ht="12" customHeight="1">
      <c r="C46" s="73">
        <v>6</v>
      </c>
      <c r="D46" s="75">
        <v>28.571428571428573</v>
      </c>
      <c r="E46" s="75">
        <v>30</v>
      </c>
    </row>
    <row r="47" spans="2:7" ht="12" customHeight="1">
      <c r="C47" s="73">
        <v>7</v>
      </c>
      <c r="D47" s="75">
        <v>21.428571428571427</v>
      </c>
      <c r="E47" s="75">
        <v>30</v>
      </c>
    </row>
    <row r="48" spans="2:7" ht="12" customHeight="1">
      <c r="C48" s="73">
        <v>8</v>
      </c>
      <c r="D48" s="75">
        <v>28.571428571428573</v>
      </c>
      <c r="E48" s="75">
        <v>30</v>
      </c>
    </row>
    <row r="49" spans="2:6" ht="12" customHeight="1">
      <c r="C49" s="73">
        <v>9</v>
      </c>
      <c r="D49" s="75">
        <v>35.714285714285715</v>
      </c>
      <c r="E49" s="75">
        <v>20</v>
      </c>
    </row>
    <row r="50" spans="2:6" ht="12" customHeight="1">
      <c r="C50" s="73">
        <v>10</v>
      </c>
      <c r="D50" s="75">
        <v>42.857142857142854</v>
      </c>
      <c r="E50" s="75">
        <v>60</v>
      </c>
    </row>
    <row r="51" spans="2:6" ht="12" customHeight="1">
      <c r="C51" s="73">
        <v>11</v>
      </c>
      <c r="D51" s="75">
        <v>28.571428571428573</v>
      </c>
      <c r="E51" s="75">
        <v>20</v>
      </c>
    </row>
    <row r="52" spans="2:6" ht="12" customHeight="1">
      <c r="C52" s="73">
        <v>12</v>
      </c>
      <c r="D52" s="75">
        <v>42.857142857142854</v>
      </c>
      <c r="E52" s="75">
        <v>60</v>
      </c>
    </row>
    <row r="53" spans="2:6" ht="12" customHeight="1">
      <c r="C53" s="67">
        <v>13</v>
      </c>
      <c r="D53" s="76">
        <v>42.857142857142854</v>
      </c>
      <c r="E53" s="76">
        <v>60</v>
      </c>
    </row>
    <row r="56" spans="2:6" ht="12" customHeight="1">
      <c r="B56" s="47" t="s">
        <v>87</v>
      </c>
    </row>
    <row r="57" spans="2:6" ht="12" customHeight="1" thickBot="1"/>
    <row r="58" spans="2:6" ht="12" customHeight="1" thickBot="1">
      <c r="C58" s="79" t="s">
        <v>88</v>
      </c>
      <c r="D58" s="80"/>
      <c r="E58" s="80"/>
      <c r="F58" s="81">
        <v>0.5</v>
      </c>
    </row>
    <row r="60" spans="2:6" ht="12" customHeight="1">
      <c r="C60" s="50" t="s">
        <v>89</v>
      </c>
      <c r="D60" s="83"/>
      <c r="E60" s="84"/>
    </row>
    <row r="61" spans="2:6" ht="12" customHeight="1">
      <c r="C61" s="82"/>
      <c r="D61" s="87" t="s">
        <v>90</v>
      </c>
      <c r="E61" s="84"/>
    </row>
    <row r="62" spans="2:6" ht="12" customHeight="1">
      <c r="C62" s="86" t="s">
        <v>91</v>
      </c>
      <c r="D62" s="88" t="s">
        <v>23</v>
      </c>
      <c r="E62" s="88" t="s">
        <v>24</v>
      </c>
    </row>
    <row r="63" spans="2:6" ht="12" customHeight="1">
      <c r="C63" s="89" t="s">
        <v>23</v>
      </c>
      <c r="D63" s="66">
        <f>COUNTIF($HE$1:$HE$14,3)</f>
        <v>7</v>
      </c>
      <c r="E63" s="66">
        <f>COUNTIF($HE$1:$HE$14,1)</f>
        <v>1</v>
      </c>
    </row>
    <row r="64" spans="2:6" ht="12" customHeight="1">
      <c r="C64" s="90" t="s">
        <v>24</v>
      </c>
      <c r="D64" s="67">
        <f>COUNTIF($HE$1:$HE$14,2)</f>
        <v>3</v>
      </c>
      <c r="E64" s="67">
        <f>COUNTIF($HE$1:$HE$14,0)</f>
        <v>3</v>
      </c>
    </row>
    <row r="66" spans="2:6" ht="12" customHeight="1">
      <c r="C66" s="91" t="s">
        <v>92</v>
      </c>
      <c r="D66" s="92"/>
      <c r="E66" s="92"/>
      <c r="F66" s="93"/>
    </row>
    <row r="67" spans="2:6" ht="12" customHeight="1">
      <c r="C67" s="85" t="s">
        <v>80</v>
      </c>
      <c r="D67" s="64" t="s">
        <v>93</v>
      </c>
      <c r="E67" s="64" t="s">
        <v>94</v>
      </c>
      <c r="F67" s="64" t="s">
        <v>95</v>
      </c>
    </row>
    <row r="68" spans="2:6" ht="12" customHeight="1">
      <c r="C68" s="89" t="s">
        <v>23</v>
      </c>
      <c r="D68" s="66">
        <f>SUM(D63:E63)</f>
        <v>8</v>
      </c>
      <c r="E68" s="66">
        <f>E63</f>
        <v>1</v>
      </c>
      <c r="F68" s="94">
        <f>IF(D68=0,"Undefined",E68*100 / D68)</f>
        <v>12.5</v>
      </c>
    </row>
    <row r="69" spans="2:6" ht="12" customHeight="1">
      <c r="C69" s="90" t="s">
        <v>24</v>
      </c>
      <c r="D69" s="73">
        <f>SUM(D64:E64)</f>
        <v>6</v>
      </c>
      <c r="E69" s="73">
        <f>D64</f>
        <v>3</v>
      </c>
      <c r="F69" s="75">
        <f>IF(D69=0,"Undefined",E69*100 / D69)</f>
        <v>50</v>
      </c>
    </row>
    <row r="70" spans="2:6" ht="12" customHeight="1">
      <c r="C70" s="86" t="s">
        <v>96</v>
      </c>
      <c r="D70" s="88">
        <f>D69+D68</f>
        <v>14</v>
      </c>
      <c r="E70" s="88">
        <f>E69+E68</f>
        <v>4</v>
      </c>
      <c r="F70" s="95">
        <f>IF(D70=0,"Undefined",E70*100 / D70)</f>
        <v>28.571428571428573</v>
      </c>
    </row>
    <row r="73" spans="2:6" ht="12" customHeight="1">
      <c r="B73" s="47" t="s">
        <v>97</v>
      </c>
    </row>
    <row r="74" spans="2:6" ht="12" customHeight="1" thickBot="1"/>
    <row r="75" spans="2:6" ht="12" customHeight="1" thickBot="1">
      <c r="C75" s="79" t="s">
        <v>88</v>
      </c>
      <c r="D75" s="80"/>
      <c r="E75" s="80"/>
      <c r="F75" s="81">
        <v>0.5</v>
      </c>
    </row>
    <row r="77" spans="2:6" ht="12" customHeight="1">
      <c r="C77" s="50" t="s">
        <v>89</v>
      </c>
      <c r="D77" s="83"/>
      <c r="E77" s="84"/>
    </row>
    <row r="78" spans="2:6" ht="12" customHeight="1">
      <c r="C78" s="82"/>
      <c r="D78" s="87" t="s">
        <v>90</v>
      </c>
      <c r="E78" s="84"/>
    </row>
    <row r="79" spans="2:6" ht="12" customHeight="1">
      <c r="C79" s="86" t="s">
        <v>91</v>
      </c>
      <c r="D79" s="88" t="s">
        <v>23</v>
      </c>
      <c r="E79" s="88" t="s">
        <v>24</v>
      </c>
    </row>
    <row r="80" spans="2:6" ht="12" customHeight="1">
      <c r="C80" s="89" t="s">
        <v>23</v>
      </c>
      <c r="D80" s="66">
        <f>COUNTIF($HO$1:$HO$10,3)</f>
        <v>4</v>
      </c>
      <c r="E80" s="66">
        <f>COUNTIF($HO$1:$HO$10,1)</f>
        <v>0</v>
      </c>
    </row>
    <row r="81" spans="2:6" ht="12" customHeight="1">
      <c r="C81" s="90" t="s">
        <v>24</v>
      </c>
      <c r="D81" s="67">
        <f>COUNTIF($HO$1:$HO$10,2)</f>
        <v>2</v>
      </c>
      <c r="E81" s="67">
        <f>COUNTIF($HO$1:$HO$10,0)</f>
        <v>4</v>
      </c>
    </row>
    <row r="83" spans="2:6" ht="12" customHeight="1">
      <c r="C83" s="91" t="s">
        <v>92</v>
      </c>
      <c r="D83" s="92"/>
      <c r="E83" s="92"/>
      <c r="F83" s="93"/>
    </row>
    <row r="84" spans="2:6" ht="12" customHeight="1">
      <c r="C84" s="85" t="s">
        <v>80</v>
      </c>
      <c r="D84" s="64" t="s">
        <v>93</v>
      </c>
      <c r="E84" s="64" t="s">
        <v>94</v>
      </c>
      <c r="F84" s="64" t="s">
        <v>95</v>
      </c>
    </row>
    <row r="85" spans="2:6" ht="12" customHeight="1">
      <c r="C85" s="89" t="s">
        <v>23</v>
      </c>
      <c r="D85" s="66">
        <f>SUM(D80:E80)</f>
        <v>4</v>
      </c>
      <c r="E85" s="66">
        <f>E80</f>
        <v>0</v>
      </c>
      <c r="F85" s="94">
        <f>IF(D85=0,"Undefined",E85*100 / D85)</f>
        <v>0</v>
      </c>
    </row>
    <row r="86" spans="2:6" ht="12" customHeight="1">
      <c r="C86" s="90" t="s">
        <v>24</v>
      </c>
      <c r="D86" s="73">
        <f>SUM(D81:E81)</f>
        <v>6</v>
      </c>
      <c r="E86" s="73">
        <f>D81</f>
        <v>2</v>
      </c>
      <c r="F86" s="75">
        <f>IF(D86=0,"Undefined",E86*100 / D86)</f>
        <v>33.333333333333336</v>
      </c>
    </row>
    <row r="87" spans="2:6" ht="12" customHeight="1">
      <c r="C87" s="86" t="s">
        <v>96</v>
      </c>
      <c r="D87" s="88">
        <f>D86+D85</f>
        <v>10</v>
      </c>
      <c r="E87" s="88">
        <f>E86+E85</f>
        <v>2</v>
      </c>
      <c r="F87" s="95">
        <f>IF(D87=0,"Undefined",E87*100 / D87)</f>
        <v>20</v>
      </c>
    </row>
    <row r="90" spans="2:6" ht="12" customHeight="1">
      <c r="B90" s="47" t="s">
        <v>50</v>
      </c>
    </row>
    <row r="92" spans="2:6" ht="12" customHeight="1">
      <c r="C92" s="51" t="s">
        <v>98</v>
      </c>
      <c r="D92" s="52"/>
      <c r="E92" s="100">
        <v>20</v>
      </c>
    </row>
  </sheetData>
  <dataConsolidate/>
  <mergeCells count="51">
    <mergeCell ref="C75:E75"/>
    <mergeCell ref="C77:E77"/>
    <mergeCell ref="D78:E78"/>
    <mergeCell ref="C83:F83"/>
    <mergeCell ref="C92:D92"/>
    <mergeCell ref="C35:D35"/>
    <mergeCell ref="F34:G34"/>
    <mergeCell ref="C58:E58"/>
    <mergeCell ref="C60:E60"/>
    <mergeCell ref="D61:E61"/>
    <mergeCell ref="C66:F66"/>
    <mergeCell ref="C24:F24"/>
    <mergeCell ref="C25:F25"/>
    <mergeCell ref="C26:F26"/>
    <mergeCell ref="C31:F31"/>
    <mergeCell ref="C33:D33"/>
    <mergeCell ref="C34:D34"/>
    <mergeCell ref="C18:E18"/>
    <mergeCell ref="C19:E19"/>
    <mergeCell ref="F19:G19"/>
    <mergeCell ref="C21:I21"/>
    <mergeCell ref="C22:E22"/>
    <mergeCell ref="F22:I22"/>
    <mergeCell ref="C13:E13"/>
    <mergeCell ref="F13:I13"/>
    <mergeCell ref="C14:E14"/>
    <mergeCell ref="F14:I14"/>
    <mergeCell ref="C16:G16"/>
    <mergeCell ref="C17:E17"/>
    <mergeCell ref="F17:G17"/>
    <mergeCell ref="C9:I9"/>
    <mergeCell ref="C10:E10"/>
    <mergeCell ref="F10:I10"/>
    <mergeCell ref="C11:E11"/>
    <mergeCell ref="F11:I11"/>
    <mergeCell ref="C12:E12"/>
    <mergeCell ref="F12:I12"/>
    <mergeCell ref="C5:D5"/>
    <mergeCell ref="E5:F5"/>
    <mergeCell ref="G5:H5"/>
    <mergeCell ref="I5:J5"/>
    <mergeCell ref="C6:D6"/>
    <mergeCell ref="E6:F6"/>
    <mergeCell ref="G6:H6"/>
    <mergeCell ref="I6:J6"/>
    <mergeCell ref="M1:O1"/>
    <mergeCell ref="B3:D3"/>
    <mergeCell ref="C4:D4"/>
    <mergeCell ref="E4:F4"/>
    <mergeCell ref="G4:H4"/>
    <mergeCell ref="I4:J4"/>
  </mergeCells>
  <hyperlinks>
    <hyperlink ref="B4" location="$B$7" tooltip="Goto inputs" display="$B$7"/>
    <hyperlink ref="B6" location="$B$29" tooltip="Goto prior class probabilities" display="$B$29"/>
    <hyperlink ref="I6:J6" location="$B$38" tooltip="Goto validation error log" display="$B$38"/>
    <hyperlink ref="C4:D4" location="$B$56" tooltip="Goto Training scoring - Summary Report" display="$B$56"/>
    <hyperlink ref="E4:F4" location="$B$73" tooltip="Goto Validation scoring - Summary Report" display="$B$73"/>
    <hyperlink ref="B5" location="$B$90" tooltip="Goto timings" display="$B$90"/>
  </hyperlink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/>
  <dimension ref="A1:IU50"/>
  <sheetViews>
    <sheetView showGridLines="0" workbookViewId="0"/>
  </sheetViews>
  <sheetFormatPr defaultColWidth="10.140625" defaultRowHeight="12" customHeight="1"/>
  <cols>
    <col min="1" max="16384" width="10.140625" style="102"/>
  </cols>
  <sheetData>
    <row r="1" spans="1:255" ht="24.95" customHeight="1">
      <c r="A1" s="104" t="s">
        <v>43</v>
      </c>
      <c r="K1" s="105" t="s">
        <v>100</v>
      </c>
      <c r="L1" s="106"/>
      <c r="M1" s="106"/>
      <c r="N1" s="107" t="s">
        <v>29</v>
      </c>
      <c r="IU1" s="101" t="s">
        <v>99</v>
      </c>
    </row>
    <row r="3" spans="1:255" ht="12" customHeight="1">
      <c r="B3" s="111" t="s">
        <v>101</v>
      </c>
      <c r="C3" s="111"/>
      <c r="D3" s="111"/>
      <c r="E3" s="111"/>
      <c r="F3" s="111"/>
      <c r="G3" s="111"/>
      <c r="H3" s="111"/>
      <c r="T3" s="103" t="s">
        <v>136</v>
      </c>
    </row>
    <row r="4" spans="1:255" ht="12" customHeight="1">
      <c r="B4" s="112" t="s">
        <v>102</v>
      </c>
      <c r="C4" s="112"/>
      <c r="D4" s="112"/>
      <c r="E4" s="115" t="s">
        <v>103</v>
      </c>
      <c r="F4" s="115"/>
      <c r="G4" s="115"/>
      <c r="H4" s="115"/>
    </row>
    <row r="5" spans="1:255" ht="12" customHeight="1">
      <c r="B5" s="113" t="s">
        <v>104</v>
      </c>
      <c r="C5" s="113"/>
      <c r="D5" s="113"/>
      <c r="E5" s="116" t="s">
        <v>105</v>
      </c>
      <c r="F5" s="116"/>
      <c r="G5" s="116"/>
      <c r="H5" s="116"/>
    </row>
    <row r="6" spans="1:255" ht="12" customHeight="1">
      <c r="B6" s="113" t="s">
        <v>106</v>
      </c>
      <c r="C6" s="113"/>
      <c r="D6" s="113"/>
      <c r="E6" s="116" t="s">
        <v>107</v>
      </c>
      <c r="F6" s="116"/>
      <c r="G6" s="116"/>
      <c r="H6" s="116"/>
    </row>
    <row r="7" spans="1:255" ht="12" customHeight="1">
      <c r="B7" s="113" t="s">
        <v>108</v>
      </c>
      <c r="C7" s="113"/>
      <c r="D7" s="113"/>
      <c r="E7" s="116">
        <v>14</v>
      </c>
      <c r="F7" s="116"/>
      <c r="G7" s="116"/>
      <c r="H7" s="116"/>
    </row>
    <row r="8" spans="1:255" ht="12" customHeight="1">
      <c r="B8" s="113" t="s">
        <v>109</v>
      </c>
      <c r="C8" s="113"/>
      <c r="D8" s="113"/>
      <c r="E8" s="116" t="s">
        <v>110</v>
      </c>
      <c r="F8" s="116"/>
      <c r="G8" s="116"/>
      <c r="H8" s="116"/>
    </row>
    <row r="9" spans="1:255" ht="12" customHeight="1">
      <c r="B9" s="113" t="s">
        <v>111</v>
      </c>
      <c r="C9" s="113"/>
      <c r="D9" s="113"/>
      <c r="E9" s="116">
        <v>10</v>
      </c>
      <c r="F9" s="116"/>
      <c r="G9" s="116"/>
      <c r="H9" s="116"/>
    </row>
    <row r="10" spans="1:255" ht="12" customHeight="1">
      <c r="B10" s="113" t="s">
        <v>112</v>
      </c>
      <c r="C10" s="113"/>
      <c r="D10" s="113"/>
      <c r="E10" s="116">
        <v>4</v>
      </c>
      <c r="F10" s="116"/>
      <c r="G10" s="116"/>
      <c r="H10" s="116"/>
    </row>
    <row r="11" spans="1:255" ht="12" customHeight="1">
      <c r="B11" s="114" t="s">
        <v>113</v>
      </c>
      <c r="C11" s="114"/>
      <c r="D11" s="114"/>
      <c r="E11" s="117">
        <v>3</v>
      </c>
      <c r="F11" s="117"/>
      <c r="G11" s="117"/>
      <c r="H11" s="117"/>
    </row>
    <row r="13" spans="1:255" ht="12" customHeight="1">
      <c r="B13" s="111" t="s">
        <v>114</v>
      </c>
      <c r="C13" s="111"/>
      <c r="D13" s="111"/>
      <c r="E13" s="111"/>
      <c r="F13" s="111"/>
      <c r="G13" s="111"/>
      <c r="H13" s="111"/>
    </row>
    <row r="14" spans="1:255" ht="12" customHeight="1">
      <c r="B14" s="112" t="s">
        <v>115</v>
      </c>
      <c r="C14" s="112"/>
      <c r="D14" s="112"/>
      <c r="E14" s="118" t="s">
        <v>20</v>
      </c>
      <c r="F14" s="118" t="s">
        <v>21</v>
      </c>
      <c r="G14" s="118" t="s">
        <v>22</v>
      </c>
      <c r="H14" s="118" t="s">
        <v>25</v>
      </c>
    </row>
    <row r="15" spans="1:255" ht="12" customHeight="1">
      <c r="B15" s="113" t="s">
        <v>116</v>
      </c>
      <c r="C15" s="113"/>
      <c r="D15" s="113"/>
      <c r="E15" s="118" t="s">
        <v>118</v>
      </c>
      <c r="F15" s="118" t="s">
        <v>118</v>
      </c>
      <c r="G15" s="118" t="s">
        <v>120</v>
      </c>
      <c r="H15" s="118" t="s">
        <v>118</v>
      </c>
    </row>
    <row r="16" spans="1:255" ht="12" customHeight="1">
      <c r="B16" s="114" t="s">
        <v>117</v>
      </c>
      <c r="C16" s="114"/>
      <c r="D16" s="114"/>
      <c r="E16" s="119" t="s">
        <v>119</v>
      </c>
      <c r="F16" s="119" t="s">
        <v>119</v>
      </c>
      <c r="G16" s="119" t="s">
        <v>121</v>
      </c>
      <c r="H16" s="119" t="s">
        <v>119</v>
      </c>
    </row>
    <row r="18" spans="2:8" ht="12" customHeight="1">
      <c r="B18" s="111" t="s">
        <v>122</v>
      </c>
      <c r="C18" s="111"/>
      <c r="D18" s="111"/>
      <c r="E18" s="122"/>
      <c r="F18" s="122"/>
      <c r="G18" s="122"/>
    </row>
    <row r="19" spans="2:8" ht="12" customHeight="1">
      <c r="B19" s="112" t="s">
        <v>123</v>
      </c>
      <c r="C19" s="112"/>
      <c r="D19" s="112"/>
      <c r="E19" s="120" t="s">
        <v>20</v>
      </c>
      <c r="F19" s="120" t="s">
        <v>21</v>
      </c>
      <c r="G19" s="120" t="s">
        <v>22</v>
      </c>
    </row>
    <row r="20" spans="2:8" ht="12" customHeight="1">
      <c r="B20" s="113" t="s">
        <v>124</v>
      </c>
      <c r="C20" s="113"/>
      <c r="D20" s="113"/>
      <c r="E20" s="120" t="s">
        <v>125</v>
      </c>
      <c r="F20" s="120" t="s">
        <v>125</v>
      </c>
      <c r="G20" s="120" t="s">
        <v>126</v>
      </c>
    </row>
    <row r="21" spans="2:8" ht="12" customHeight="1">
      <c r="B21" s="113" t="s">
        <v>127</v>
      </c>
      <c r="C21" s="113"/>
      <c r="D21" s="113"/>
      <c r="E21" s="115" t="s">
        <v>67</v>
      </c>
      <c r="F21" s="115"/>
      <c r="G21" s="115"/>
    </row>
    <row r="22" spans="2:8" ht="12" customHeight="1">
      <c r="B22" s="113" t="s">
        <v>73</v>
      </c>
      <c r="C22" s="113"/>
      <c r="D22" s="113"/>
      <c r="E22" s="116">
        <v>13</v>
      </c>
      <c r="F22" s="116"/>
      <c r="G22" s="116"/>
      <c r="H22" s="121"/>
    </row>
    <row r="23" spans="2:8" ht="12" customHeight="1">
      <c r="B23" s="114" t="s">
        <v>128</v>
      </c>
      <c r="C23" s="114"/>
      <c r="D23" s="114"/>
      <c r="E23" s="117">
        <v>3</v>
      </c>
      <c r="F23" s="117"/>
      <c r="G23" s="117"/>
      <c r="H23" s="121"/>
    </row>
    <row r="25" spans="2:8" ht="12" customHeight="1">
      <c r="B25" s="122" t="s">
        <v>129</v>
      </c>
      <c r="C25" s="122"/>
      <c r="D25" s="122"/>
      <c r="E25" s="122"/>
      <c r="F25" s="122"/>
      <c r="G25" s="122"/>
      <c r="H25" s="122"/>
    </row>
    <row r="26" spans="2:8" ht="12" customHeight="1">
      <c r="B26" s="123" t="s">
        <v>130</v>
      </c>
      <c r="C26" s="123"/>
      <c r="D26" s="123"/>
      <c r="E26" s="124">
        <v>2</v>
      </c>
      <c r="F26" s="124"/>
      <c r="G26" s="124"/>
      <c r="H26" s="124"/>
    </row>
    <row r="27" spans="2:8" ht="12" customHeight="1">
      <c r="B27" s="112" t="s">
        <v>131</v>
      </c>
      <c r="C27" s="112"/>
      <c r="D27" s="112"/>
      <c r="E27" s="115" t="s">
        <v>23</v>
      </c>
      <c r="F27" s="115"/>
      <c r="G27" s="115"/>
      <c r="H27" s="115"/>
    </row>
    <row r="28" spans="2:8" ht="12" customHeight="1">
      <c r="B28" s="114" t="s">
        <v>132</v>
      </c>
      <c r="C28" s="114"/>
      <c r="D28" s="114"/>
      <c r="E28" s="117" t="s">
        <v>24</v>
      </c>
      <c r="F28" s="117"/>
      <c r="G28" s="117"/>
      <c r="H28" s="117"/>
    </row>
    <row r="31" spans="2:8" ht="12" customHeight="1">
      <c r="B31" s="108" t="s">
        <v>133</v>
      </c>
      <c r="C31" s="109"/>
      <c r="D31" s="109"/>
      <c r="E31" s="110"/>
    </row>
    <row r="33" spans="2:4" ht="12" customHeight="1">
      <c r="B33" s="125" t="s">
        <v>20</v>
      </c>
      <c r="C33" s="125" t="s">
        <v>21</v>
      </c>
      <c r="D33" s="125" t="s">
        <v>22</v>
      </c>
    </row>
    <row r="34" spans="2:4" ht="12" customHeight="1">
      <c r="B34" s="118">
        <v>60</v>
      </c>
      <c r="C34" s="118">
        <v>18.399999999999999</v>
      </c>
      <c r="D34" s="118" t="s">
        <v>23</v>
      </c>
    </row>
    <row r="35" spans="2:4" ht="12" customHeight="1">
      <c r="B35" s="118">
        <v>61.5</v>
      </c>
      <c r="C35" s="118">
        <v>20.8</v>
      </c>
      <c r="D35" s="118" t="s">
        <v>23</v>
      </c>
    </row>
    <row r="36" spans="2:4" ht="12" customHeight="1">
      <c r="B36" s="118">
        <v>87</v>
      </c>
      <c r="C36" s="118">
        <v>23.6</v>
      </c>
      <c r="D36" s="118" t="s">
        <v>23</v>
      </c>
    </row>
    <row r="37" spans="2:4" ht="12" customHeight="1">
      <c r="B37" s="118">
        <v>110.1</v>
      </c>
      <c r="C37" s="118">
        <v>19.2</v>
      </c>
      <c r="D37" s="118" t="s">
        <v>23</v>
      </c>
    </row>
    <row r="38" spans="2:4" ht="12" customHeight="1">
      <c r="B38" s="118">
        <v>69</v>
      </c>
      <c r="C38" s="118">
        <v>20</v>
      </c>
      <c r="D38" s="118" t="s">
        <v>23</v>
      </c>
    </row>
    <row r="39" spans="2:4" ht="12" customHeight="1">
      <c r="B39" s="118">
        <v>93</v>
      </c>
      <c r="C39" s="118">
        <v>20.8</v>
      </c>
      <c r="D39" s="118" t="s">
        <v>23</v>
      </c>
    </row>
    <row r="40" spans="2:4" ht="12" customHeight="1">
      <c r="B40" s="118">
        <v>51</v>
      </c>
      <c r="C40" s="118">
        <v>22</v>
      </c>
      <c r="D40" s="118" t="s">
        <v>23</v>
      </c>
    </row>
    <row r="41" spans="2:4" ht="12" customHeight="1">
      <c r="B41" s="118">
        <v>81</v>
      </c>
      <c r="C41" s="118">
        <v>20</v>
      </c>
      <c r="D41" s="118" t="s">
        <v>23</v>
      </c>
    </row>
    <row r="42" spans="2:4" ht="12" customHeight="1">
      <c r="B42" s="118">
        <v>84</v>
      </c>
      <c r="C42" s="118">
        <v>17.600000000000001</v>
      </c>
      <c r="D42" s="118" t="s">
        <v>24</v>
      </c>
    </row>
    <row r="43" spans="2:4" ht="12" customHeight="1">
      <c r="B43" s="118">
        <v>49.2</v>
      </c>
      <c r="C43" s="118">
        <v>17.600000000000001</v>
      </c>
      <c r="D43" s="118" t="s">
        <v>24</v>
      </c>
    </row>
    <row r="44" spans="2:4" ht="12" customHeight="1">
      <c r="B44" s="118">
        <v>59.4</v>
      </c>
      <c r="C44" s="118">
        <v>16</v>
      </c>
      <c r="D44" s="118" t="s">
        <v>24</v>
      </c>
    </row>
    <row r="45" spans="2:4" ht="12" customHeight="1">
      <c r="B45" s="118">
        <v>66</v>
      </c>
      <c r="C45" s="118">
        <v>18.399999999999999</v>
      </c>
      <c r="D45" s="118" t="s">
        <v>24</v>
      </c>
    </row>
    <row r="46" spans="2:4" ht="12" customHeight="1">
      <c r="B46" s="118">
        <v>47.4</v>
      </c>
      <c r="C46" s="118">
        <v>16.399999999999999</v>
      </c>
      <c r="D46" s="118" t="s">
        <v>24</v>
      </c>
    </row>
    <row r="47" spans="2:4" ht="12" customHeight="1">
      <c r="B47" s="119">
        <v>51</v>
      </c>
      <c r="C47" s="119">
        <v>14</v>
      </c>
      <c r="D47" s="119" t="s">
        <v>24</v>
      </c>
    </row>
    <row r="49" spans="2:8" ht="12" customHeight="1">
      <c r="B49" s="111" t="s">
        <v>134</v>
      </c>
      <c r="C49" s="111"/>
      <c r="D49" s="111"/>
      <c r="E49" s="111"/>
      <c r="F49" s="111"/>
      <c r="G49" s="111"/>
      <c r="H49" s="111"/>
    </row>
    <row r="50" spans="2:8" ht="12" customHeight="1">
      <c r="B50" s="123" t="s">
        <v>135</v>
      </c>
      <c r="C50" s="123"/>
      <c r="D50" s="123"/>
      <c r="E50" s="124">
        <v>0.5</v>
      </c>
      <c r="F50" s="124"/>
      <c r="G50" s="124"/>
      <c r="H50" s="124"/>
    </row>
  </sheetData>
  <dataConsolidate/>
  <mergeCells count="42">
    <mergeCell ref="B50:D50"/>
    <mergeCell ref="E50:H50"/>
    <mergeCell ref="B27:D27"/>
    <mergeCell ref="E27:H27"/>
    <mergeCell ref="B28:D28"/>
    <mergeCell ref="E28:H28"/>
    <mergeCell ref="B31:E31"/>
    <mergeCell ref="B49:H49"/>
    <mergeCell ref="B23:D23"/>
    <mergeCell ref="E23:G23"/>
    <mergeCell ref="B25:H25"/>
    <mergeCell ref="B26:D26"/>
    <mergeCell ref="E26:H26"/>
    <mergeCell ref="B20:D20"/>
    <mergeCell ref="B21:D21"/>
    <mergeCell ref="E21:G21"/>
    <mergeCell ref="B22:D22"/>
    <mergeCell ref="E22:G22"/>
    <mergeCell ref="B13:H13"/>
    <mergeCell ref="B14:D14"/>
    <mergeCell ref="B15:D15"/>
    <mergeCell ref="B16:D16"/>
    <mergeCell ref="B18:G18"/>
    <mergeCell ref="B19:D19"/>
    <mergeCell ref="B9:D9"/>
    <mergeCell ref="E9:H9"/>
    <mergeCell ref="B10:D10"/>
    <mergeCell ref="E10:H10"/>
    <mergeCell ref="B11:D11"/>
    <mergeCell ref="E11:H11"/>
    <mergeCell ref="B6:D6"/>
    <mergeCell ref="E6:H6"/>
    <mergeCell ref="B7:D7"/>
    <mergeCell ref="E7:H7"/>
    <mergeCell ref="B8:D8"/>
    <mergeCell ref="E8:H8"/>
    <mergeCell ref="K1:M1"/>
    <mergeCell ref="B3:H3"/>
    <mergeCell ref="B4:D4"/>
    <mergeCell ref="E4:H4"/>
    <mergeCell ref="B5:D5"/>
    <mergeCell ref="E5:H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Sheet3</vt:lpstr>
      <vt:lpstr>Data_Partition1</vt:lpstr>
      <vt:lpstr>KNNC_Output1</vt:lpstr>
      <vt:lpstr>KNNC_Stored_1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2012-09-24T10:36:04Z</dcterms:created>
  <dcterms:modified xsi:type="dcterms:W3CDTF">2014-04-10T10:47:05Z</dcterms:modified>
</cp:coreProperties>
</file>