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400" windowWidth="27380" windowHeight="1844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M51" i="1"/>
  <c r="M46" i="1"/>
  <c r="M47" i="1"/>
  <c r="M48" i="1"/>
  <c r="M49" i="1"/>
  <c r="M50" i="1"/>
  <c r="M52" i="1"/>
  <c r="M53" i="1"/>
  <c r="M55" i="1"/>
  <c r="M40" i="1"/>
  <c r="M32" i="1"/>
  <c r="M27" i="1"/>
  <c r="M41" i="1"/>
  <c r="M39" i="1"/>
  <c r="M38" i="1"/>
  <c r="M37" i="1"/>
  <c r="M36" i="1"/>
  <c r="M35" i="1"/>
  <c r="M34" i="1"/>
  <c r="M33" i="1"/>
  <c r="M31" i="1"/>
  <c r="M30" i="1"/>
  <c r="M29" i="1"/>
  <c r="M2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L16" i="1"/>
  <c r="K16" i="1"/>
  <c r="J16" i="1"/>
  <c r="J55" i="1"/>
  <c r="K55" i="1"/>
  <c r="L55" i="1"/>
  <c r="J54" i="1"/>
  <c r="K54" i="1"/>
  <c r="L54" i="1"/>
  <c r="J53" i="1"/>
  <c r="K53" i="1"/>
  <c r="L53" i="1"/>
  <c r="J52" i="1"/>
  <c r="K52" i="1"/>
  <c r="L52" i="1"/>
  <c r="J51" i="1"/>
  <c r="K51" i="1"/>
  <c r="L51" i="1"/>
  <c r="J50" i="1"/>
  <c r="K50" i="1"/>
  <c r="L50" i="1"/>
  <c r="J49" i="1"/>
  <c r="K49" i="1"/>
  <c r="L49" i="1"/>
  <c r="J48" i="1"/>
  <c r="K48" i="1"/>
  <c r="L48" i="1"/>
  <c r="J47" i="1"/>
  <c r="K47" i="1"/>
  <c r="L47" i="1"/>
  <c r="J46" i="1"/>
  <c r="K46" i="1"/>
  <c r="L46" i="1"/>
  <c r="J41" i="1"/>
  <c r="K41" i="1"/>
  <c r="L41" i="1"/>
  <c r="J40" i="1"/>
  <c r="K40" i="1"/>
  <c r="L40" i="1"/>
  <c r="J39" i="1"/>
  <c r="K39" i="1"/>
  <c r="L39" i="1"/>
  <c r="J38" i="1"/>
  <c r="K38" i="1"/>
  <c r="L38" i="1"/>
  <c r="J37" i="1"/>
  <c r="K37" i="1"/>
  <c r="L37" i="1"/>
  <c r="J36" i="1"/>
  <c r="K36" i="1"/>
  <c r="L36" i="1"/>
  <c r="J35" i="1"/>
  <c r="K35" i="1"/>
  <c r="L35" i="1"/>
  <c r="J34" i="1"/>
  <c r="K34" i="1"/>
  <c r="L34" i="1"/>
  <c r="J33" i="1"/>
  <c r="K33" i="1"/>
  <c r="L3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J17" i="1"/>
  <c r="K17" i="1"/>
  <c r="L17" i="1"/>
  <c r="J15" i="1"/>
  <c r="K15" i="1"/>
  <c r="L15" i="1"/>
  <c r="J14" i="1"/>
  <c r="K14" i="1"/>
  <c r="L14" i="1"/>
  <c r="J13" i="1"/>
  <c r="K13" i="1"/>
  <c r="L13" i="1"/>
  <c r="K19" i="1"/>
  <c r="J19" i="1"/>
  <c r="L19" i="1"/>
  <c r="K20" i="1"/>
  <c r="J20" i="1"/>
  <c r="L20" i="1"/>
  <c r="K21" i="1"/>
  <c r="J21" i="1"/>
  <c r="L21" i="1"/>
  <c r="K22" i="1"/>
  <c r="J22" i="1"/>
  <c r="L22" i="1"/>
  <c r="K18" i="1"/>
  <c r="J18" i="1"/>
  <c r="L18" i="1"/>
  <c r="K12" i="1"/>
  <c r="J12" i="1"/>
  <c r="L12" i="1"/>
  <c r="K11" i="1"/>
  <c r="J11" i="1"/>
  <c r="L11" i="1"/>
  <c r="K10" i="1"/>
  <c r="J10" i="1"/>
  <c r="L10" i="1"/>
  <c r="K9" i="1"/>
  <c r="J9" i="1"/>
  <c r="L9" i="1"/>
  <c r="K8" i="1"/>
  <c r="J8" i="1"/>
  <c r="L8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sharedStrings.xml><?xml version="1.0" encoding="utf-8"?>
<sst xmlns="http://schemas.openxmlformats.org/spreadsheetml/2006/main" count="559" uniqueCount="193">
  <si>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</si>
  <si>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</si>
  <si>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</si>
  <si>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</si>
  <si>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</si>
  <si>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</si>
  <si>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</si>
  <si>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</si>
  <si>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</si>
  <si>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</si>
  <si>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</si>
  <si>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</si>
  <si>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</si>
  <si>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</si>
  <si>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Extraction and soil moisture log</t>
  </si>
  <si>
    <t>Incub Cup#</t>
  </si>
  <si>
    <t>~10 g</t>
  </si>
  <si>
    <t>Flask incub soil wt (g)</t>
  </si>
  <si>
    <t>Sample ID Info</t>
  </si>
  <si>
    <t>Soil Moisture</t>
  </si>
  <si>
    <t>[NO3-], [NH4+]</t>
  </si>
  <si>
    <t>Net N Min, Net N Amm</t>
  </si>
  <si>
    <t>field</t>
  </si>
  <si>
    <t>(leave line between data for each processing date, colored orange)</t>
  </si>
  <si>
    <t>NaN</t>
  </si>
  <si>
    <t>Amt KCl</t>
  </si>
  <si>
    <t>~50 ml</t>
  </si>
  <si>
    <t>lab work (begin)</t>
  </si>
  <si>
    <t>lab work (end)</t>
  </si>
  <si>
    <t>Blank</t>
  </si>
  <si>
    <t>(on vial)</t>
  </si>
  <si>
    <t>F2</t>
  </si>
  <si>
    <t>F3</t>
  </si>
  <si>
    <t>M2</t>
  </si>
  <si>
    <t>g</t>
  </si>
  <si>
    <t>Town Wgt 2</t>
  </si>
  <si>
    <t>Darro Wgt</t>
  </si>
  <si>
    <t>Darro-PlaBag</t>
  </si>
  <si>
    <t>Twn2-PapBag</t>
  </si>
  <si>
    <t>Diff</t>
  </si>
  <si>
    <t>see notebk</t>
  </si>
  <si>
    <t>pl. bag wt (g)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</si>
  <si>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</si>
  <si>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</si>
  <si>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</si>
  <si>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</si>
  <si>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</si>
  <si>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</si>
  <si>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</si>
  <si>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Town Bag Type</t>
  </si>
  <si>
    <t>paper bag wt</t>
  </si>
  <si>
    <t>see next sheet</t>
  </si>
  <si>
    <t>small</t>
  </si>
  <si>
    <t>ziplocs that I collected field soil in</t>
  </si>
  <si>
    <t>see notebook</t>
  </si>
  <si>
    <t>% Soil Moisture</t>
  </si>
  <si>
    <t>% Fresh Weight</t>
  </si>
  <si>
    <t>17/12/2013</t>
  </si>
  <si>
    <t>F3A_17122013</t>
  </si>
  <si>
    <t>extr F3A_17122013</t>
  </si>
  <si>
    <t>incub F3A_17122013</t>
  </si>
  <si>
    <t>F3B_17122013</t>
  </si>
  <si>
    <t>extr F3B_17122013</t>
  </si>
  <si>
    <t>incub F3B_17122013</t>
  </si>
  <si>
    <t>F3C_17122013</t>
  </si>
  <si>
    <t>extr F3C_17122013</t>
  </si>
  <si>
    <t>incub F3C_17122013</t>
  </si>
  <si>
    <t>F3D_17122013</t>
  </si>
  <si>
    <t>extr F3D_17122013</t>
  </si>
  <si>
    <t>incub F3D_17122013</t>
  </si>
  <si>
    <t>F3E_17122013</t>
  </si>
  <si>
    <t>extr F3E_17122013</t>
  </si>
  <si>
    <t>incub F3E_17122013</t>
  </si>
  <si>
    <t>bnk 17122013</t>
  </si>
  <si>
    <t>M2A_17122013</t>
  </si>
  <si>
    <t>extr M2A_17122013</t>
  </si>
  <si>
    <t>incub M2A_17122013</t>
  </si>
  <si>
    <t>M2B_17122013</t>
  </si>
  <si>
    <t>extr M2B_17122013</t>
  </si>
  <si>
    <t>incub M2B_17122013</t>
  </si>
  <si>
    <t>M2C_17122013</t>
  </si>
  <si>
    <t>extr M2C_17122013</t>
  </si>
  <si>
    <t>incub M2C_17122013</t>
  </si>
  <si>
    <t>M2D_17122013</t>
  </si>
  <si>
    <t>extr M2D_17122013</t>
  </si>
  <si>
    <t>incub M2D_17122013</t>
  </si>
  <si>
    <t>M2E_17122013</t>
  </si>
  <si>
    <t>extr M2E_17122013</t>
  </si>
  <si>
    <t>incub M2E_17122013</t>
  </si>
  <si>
    <t>the incubation soil wouldn't sieve - was just chunks of mud I dropped into the thingy</t>
  </si>
  <si>
    <t>not enough soil and I would rather lowball the incubation than the soil moisture or extraction measurement</t>
  </si>
  <si>
    <t>S1</t>
  </si>
  <si>
    <t>F2A_18122013</t>
  </si>
  <si>
    <t>extr F2A_18122013</t>
  </si>
  <si>
    <t>incub F2A_18122013</t>
  </si>
  <si>
    <t>F2B_18122013</t>
  </si>
  <si>
    <t>extr F2B_18122013</t>
  </si>
  <si>
    <t>incub F2B_18122013</t>
  </si>
  <si>
    <t>F2C_18122013</t>
  </si>
  <si>
    <t>extr F2C_18122013</t>
  </si>
  <si>
    <t>incub F2C_18122013</t>
  </si>
  <si>
    <t>F2D_18122013</t>
  </si>
  <si>
    <t>extr F2D_18122013</t>
  </si>
  <si>
    <t>incub F2D_18122013</t>
  </si>
  <si>
    <t>F2E_18122013</t>
  </si>
  <si>
    <t>extr F2E_18122013</t>
  </si>
  <si>
    <t>incub F2E_18122013</t>
  </si>
  <si>
    <t>S1A_18122013</t>
  </si>
  <si>
    <t>extr S1A_18122013</t>
  </si>
  <si>
    <t>incub S1A_18122013</t>
  </si>
  <si>
    <t>S1B_18122013</t>
  </si>
  <si>
    <t>extr S1B_18122013</t>
  </si>
  <si>
    <t>incub S1B_18122013</t>
  </si>
  <si>
    <t>S1C_18122013</t>
  </si>
  <si>
    <t>extr S1C_18122013</t>
  </si>
  <si>
    <t>incub S1C_18122013</t>
  </si>
  <si>
    <t>S1D_18122013</t>
  </si>
  <si>
    <t>extr S1D_18122013</t>
  </si>
  <si>
    <t>incub S1D_18122013</t>
  </si>
  <si>
    <t>S1E_18122013</t>
  </si>
  <si>
    <t>extr S1E_18122013</t>
  </si>
  <si>
    <t>incub S1E_18122013</t>
  </si>
  <si>
    <t>bnk 18122013</t>
  </si>
  <si>
    <t>18/12/2013</t>
  </si>
  <si>
    <t>F1</t>
  </si>
  <si>
    <t>F1A_17122013</t>
  </si>
  <si>
    <t>extr F1A_17122013</t>
  </si>
  <si>
    <t>incub F1A_17122013</t>
  </si>
  <si>
    <t>F1B_17122013</t>
  </si>
  <si>
    <t>extr F1B_17122013</t>
  </si>
  <si>
    <t>incub F1B_17122013</t>
  </si>
  <si>
    <t>F1C_17122013</t>
  </si>
  <si>
    <t>extr F1C_17122013</t>
  </si>
  <si>
    <t>incub F1C_17122013</t>
  </si>
  <si>
    <t>F1D_17122013</t>
  </si>
  <si>
    <t>extr F1D_17122013</t>
  </si>
  <si>
    <t>incub F1D_17122013</t>
  </si>
  <si>
    <t>F1E_17122013</t>
  </si>
  <si>
    <t>extr F1E_17122013</t>
  </si>
  <si>
    <t>incub F1E_17122013</t>
  </si>
  <si>
    <t>ALL OF THE SOIL MOISTURE BAGS FOR F1 WERE MISLABELED AS F2 BUT NOW ALL FIXED… WATCH FOR THIS ERROR ELSEWHERE</t>
  </si>
  <si>
    <t>M3</t>
  </si>
  <si>
    <t>M3A_18122013</t>
  </si>
  <si>
    <t>extr M3A_18122013</t>
  </si>
  <si>
    <t>incub M3A_18122013</t>
  </si>
  <si>
    <t>M3B_18122013</t>
  </si>
  <si>
    <t>extr M3B_18122013</t>
  </si>
  <si>
    <t>incub M3B_18122013</t>
  </si>
  <si>
    <t>M3C_18122013</t>
  </si>
  <si>
    <t>extr M3C_18122013</t>
  </si>
  <si>
    <t>incub M3C_18122013</t>
  </si>
  <si>
    <t>M3D_18122013</t>
  </si>
  <si>
    <t>extr M3D_18122013</t>
  </si>
  <si>
    <t>incub M3D_18122013</t>
  </si>
  <si>
    <t>M3E_18122013</t>
  </si>
  <si>
    <t>extr M3E_18122013</t>
  </si>
  <si>
    <t>incub M3E_18122013</t>
  </si>
  <si>
    <t>No extractions - just did gas and moisture measurements</t>
  </si>
  <si>
    <t>SD</t>
  </si>
  <si>
    <t>M1</t>
  </si>
  <si>
    <t>19/12/2013</t>
  </si>
  <si>
    <t>SDA_19122013</t>
  </si>
  <si>
    <t>extr SDA_19122013</t>
  </si>
  <si>
    <t>incub SDA_19122013</t>
  </si>
  <si>
    <t>SDB_19122013</t>
  </si>
  <si>
    <t>extr SDB_19122013</t>
  </si>
  <si>
    <t>incub SDB_19122013</t>
  </si>
  <si>
    <t>SDC_19122013</t>
  </si>
  <si>
    <t>extr SDC_19122013</t>
  </si>
  <si>
    <t>incub SDC_19122013</t>
  </si>
  <si>
    <t>SDD_19122013</t>
  </si>
  <si>
    <t>extr SDD_19122013</t>
  </si>
  <si>
    <t>incub SDD_19122013</t>
  </si>
  <si>
    <t>SDE_19122013</t>
  </si>
  <si>
    <t>extr SDE_19122013</t>
  </si>
  <si>
    <t>incub SDE_19122013</t>
  </si>
  <si>
    <t>M1A_19122013</t>
  </si>
  <si>
    <t>extr M1A_19122013</t>
  </si>
  <si>
    <t>incub M1A_19122013</t>
  </si>
  <si>
    <t>M1B_19122013</t>
  </si>
  <si>
    <t>extr M1B_19122013</t>
  </si>
  <si>
    <t>incub M1B_19122013</t>
  </si>
  <si>
    <t>M1C_19122013</t>
  </si>
  <si>
    <t>extr M1C_19122013</t>
  </si>
  <si>
    <t>incub M1C_19122013</t>
  </si>
  <si>
    <t>M1D_19122013</t>
  </si>
  <si>
    <t>extr M1D_19122013</t>
  </si>
  <si>
    <t>incub M1D_19122013</t>
  </si>
  <si>
    <t>M1E_19122013</t>
  </si>
  <si>
    <t>extr M1E_19122013</t>
  </si>
  <si>
    <t>incub M1E_19122013</t>
  </si>
  <si>
    <t>"((wet wgt - bag1)-(dry weight - bag2))/</t>
  </si>
  <si>
    <t>(dry weight - bag2)" - dry weight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</si>
</sst>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14" fontId="3" fillId="0" borderId="0" xfId="0" applyNumberFormat="1" applyFont="1" applyAlignment="1">
      <alignment horizontal="left" vertical="top"/>
    </xf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4" fontId="3" fillId="0" borderId="10" xfId="0" applyNumberFormat="1" applyFont="1" applyBorder="1" applyAlignment="1">
      <alignment horizontal="left" vertical="top"/>
    </xf>
    <xf numFmtId="164" fontId="0" fillId="0" borderId="10" xfId="0" applyNumberFormat="1" applyBorder="1"/>
    <xf numFmtId="164" fontId="0" fillId="4" borderId="9" xfId="0" applyNumberFormat="1" applyFill="1" applyBorder="1"/>
    <xf numFmtId="164" fontId="0" fillId="3" borderId="3" xfId="0" applyNumberFormat="1" applyFill="1" applyBorder="1" applyAlignment="1">
      <alignment horizontal="left" vertical="top"/>
    </xf>
    <xf numFmtId="164" fontId="0" fillId="3" borderId="6" xfId="0" applyNumberFormat="1" applyFill="1" applyBorder="1"/>
    <xf numFmtId="164" fontId="0" fillId="6" borderId="10" xfId="0" applyNumberFormat="1" applyFill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0" fillId="0" borderId="0" xfId="0" applyNumberFormat="1" applyFill="1"/>
    <xf numFmtId="164" fontId="0" fillId="7" borderId="10" xfId="0" applyNumberFormat="1" applyFill="1" applyBorder="1"/>
    <xf numFmtId="0" fontId="0" fillId="7" borderId="0" xfId="0" applyFill="1"/>
    <xf numFmtId="0" fontId="0" fillId="7" borderId="10" xfId="0" applyFill="1" applyBorder="1"/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0" borderId="0" xfId="0" applyNumberFormat="1" applyAlignment="1">
      <alignment horizontal="left" vertical="top"/>
    </xf>
  </cellXfs>
  <cellStyles count="6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tabSelected="1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M55" sqref="M55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44" customWidth="1"/>
    <col min="9" max="9" width="13.5" style="55" bestFit="1" customWidth="1"/>
    <col min="10" max="10" width="12" style="32" customWidth="1"/>
    <col min="11" max="11" width="12.33203125" style="55" bestFit="1" customWidth="1"/>
    <col min="12" max="12" width="9.1640625" style="44" customWidth="1"/>
    <col min="13" max="13" width="13.83203125" style="44" bestFit="1" customWidth="1"/>
    <col min="14" max="14" width="14" style="47" bestFit="1" customWidth="1"/>
    <col min="15" max="15" width="19" bestFit="1" customWidth="1"/>
    <col min="16" max="16" width="15.1640625" style="32" customWidth="1"/>
    <col min="17" max="17" width="13.6640625" style="18" bestFit="1" customWidth="1"/>
    <col min="18" max="18" width="20.1640625" bestFit="1" customWidth="1"/>
    <col min="19" max="19" width="18.5" style="32" bestFit="1" customWidth="1"/>
    <col min="21" max="21" width="14.33203125" bestFit="1" customWidth="1"/>
    <col min="22" max="22" width="18.5" style="18" bestFit="1" customWidth="1"/>
    <col min="23" max="23" width="48" style="18" customWidth="1"/>
  </cols>
  <sheetData>
    <row r="1" spans="1:32" s="1" customFormat="1">
      <c r="A1" s="1" t="s">
        <v>0</v>
      </c>
      <c r="E1" s="58" t="s">
        <v>23</v>
      </c>
      <c r="G1" s="23"/>
      <c r="H1" s="37"/>
      <c r="I1" s="37"/>
      <c r="J1" s="23" t="s">
        <v>40</v>
      </c>
      <c r="K1" s="37" t="s">
        <v>50</v>
      </c>
      <c r="L1" s="37"/>
      <c r="M1" s="37"/>
      <c r="N1" s="57"/>
      <c r="P1" s="23"/>
      <c r="Q1" s="22"/>
      <c r="S1" s="23"/>
      <c r="U1" s="58"/>
      <c r="V1" s="59"/>
      <c r="W1" s="22"/>
    </row>
    <row r="2" spans="1:32" s="1" customFormat="1">
      <c r="A2" s="1" t="s">
        <v>14</v>
      </c>
      <c r="E2" s="58"/>
      <c r="G2" s="23"/>
      <c r="H2" s="37"/>
      <c r="I2" s="37"/>
      <c r="J2" s="23" t="s">
        <v>41</v>
      </c>
      <c r="K2" s="37" t="s">
        <v>51</v>
      </c>
      <c r="L2" s="37"/>
      <c r="M2" s="37"/>
      <c r="N2" s="57"/>
      <c r="P2" s="23"/>
      <c r="Q2" s="22"/>
      <c r="S2" s="23"/>
      <c r="U2" s="58"/>
      <c r="V2" s="59"/>
      <c r="W2" s="22"/>
    </row>
    <row r="3" spans="1:32">
      <c r="J3" s="56">
        <v>3.09</v>
      </c>
    </row>
    <row r="4" spans="1:32" s="5" customFormat="1">
      <c r="A4" s="12" t="s">
        <v>18</v>
      </c>
      <c r="B4" s="13"/>
      <c r="C4" s="13"/>
      <c r="D4" s="13"/>
      <c r="E4" s="13"/>
      <c r="F4" s="14"/>
      <c r="G4" s="34" t="s">
        <v>19</v>
      </c>
      <c r="H4" s="38"/>
      <c r="I4" s="38"/>
      <c r="J4" s="25"/>
      <c r="K4" s="38"/>
      <c r="L4" s="38"/>
      <c r="M4" s="38"/>
      <c r="N4" s="48"/>
      <c r="O4" s="13" t="s">
        <v>20</v>
      </c>
      <c r="P4" s="24"/>
      <c r="Q4" s="14"/>
      <c r="R4" s="15" t="s">
        <v>21</v>
      </c>
      <c r="S4" s="25"/>
      <c r="T4" s="15"/>
      <c r="U4" s="15"/>
      <c r="V4" s="16"/>
      <c r="W4" s="14" t="s">
        <v>4</v>
      </c>
    </row>
    <row r="5" spans="1:32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36</v>
      </c>
      <c r="H5" s="39" t="s">
        <v>35</v>
      </c>
      <c r="I5" s="39" t="s">
        <v>49</v>
      </c>
      <c r="J5" s="26" t="s">
        <v>37</v>
      </c>
      <c r="K5" s="39" t="s">
        <v>38</v>
      </c>
      <c r="L5" s="39" t="s">
        <v>39</v>
      </c>
      <c r="M5" s="60" t="s">
        <v>191</v>
      </c>
      <c r="N5" s="49" t="s">
        <v>55</v>
      </c>
      <c r="O5" s="7" t="s">
        <v>11</v>
      </c>
      <c r="P5" s="26" t="s">
        <v>12</v>
      </c>
      <c r="Q5" s="8" t="s">
        <v>25</v>
      </c>
      <c r="R5" s="7" t="s">
        <v>15</v>
      </c>
      <c r="S5" s="26" t="s">
        <v>17</v>
      </c>
      <c r="T5" s="7" t="s">
        <v>25</v>
      </c>
      <c r="U5" s="7" t="s">
        <v>2</v>
      </c>
      <c r="V5" s="8" t="s">
        <v>2</v>
      </c>
      <c r="W5" s="8" t="s">
        <v>13</v>
      </c>
      <c r="AF5" s="2" t="s">
        <v>4</v>
      </c>
    </row>
    <row r="6" spans="1:32" s="10" customFormat="1">
      <c r="A6" s="9"/>
      <c r="C6" s="10" t="s">
        <v>22</v>
      </c>
      <c r="D6" s="10" t="s">
        <v>27</v>
      </c>
      <c r="E6" s="10" t="s">
        <v>28</v>
      </c>
      <c r="F6" s="11"/>
      <c r="G6" s="36" t="s">
        <v>34</v>
      </c>
      <c r="H6" s="40" t="s">
        <v>34</v>
      </c>
      <c r="I6" s="40"/>
      <c r="J6" s="27" t="s">
        <v>34</v>
      </c>
      <c r="K6" s="40" t="s">
        <v>34</v>
      </c>
      <c r="L6" s="40" t="s">
        <v>34</v>
      </c>
      <c r="M6" s="61" t="s">
        <v>192</v>
      </c>
      <c r="N6" s="50" t="s">
        <v>56</v>
      </c>
      <c r="O6" s="10" t="s">
        <v>30</v>
      </c>
      <c r="P6" s="27" t="s">
        <v>16</v>
      </c>
      <c r="Q6" s="11" t="s">
        <v>26</v>
      </c>
      <c r="S6" s="27" t="s">
        <v>16</v>
      </c>
      <c r="T6" s="10" t="s">
        <v>26</v>
      </c>
      <c r="U6" s="10" t="s">
        <v>27</v>
      </c>
      <c r="V6" s="11" t="s">
        <v>28</v>
      </c>
      <c r="W6" s="11"/>
    </row>
    <row r="7" spans="1:32" s="19" customFormat="1">
      <c r="F7" s="20"/>
      <c r="G7" s="28"/>
      <c r="H7" s="41"/>
      <c r="I7" s="41"/>
      <c r="J7" s="28"/>
      <c r="K7" s="41"/>
      <c r="L7" s="41"/>
      <c r="M7" s="41"/>
      <c r="N7" s="51"/>
      <c r="P7" s="28"/>
      <c r="Q7" s="20"/>
      <c r="S7" s="28"/>
      <c r="V7" s="20"/>
      <c r="W7" s="20"/>
    </row>
    <row r="8" spans="1:32" s="3" customFormat="1">
      <c r="A8" s="3" t="s">
        <v>33</v>
      </c>
      <c r="B8" s="3" t="s">
        <v>5</v>
      </c>
      <c r="C8" s="4" t="s">
        <v>57</v>
      </c>
      <c r="D8" s="4" t="s">
        <v>57</v>
      </c>
      <c r="E8" s="4"/>
      <c r="F8" s="17" t="s">
        <v>74</v>
      </c>
      <c r="G8" s="29">
        <v>61.73</v>
      </c>
      <c r="H8" s="42">
        <v>47.8</v>
      </c>
      <c r="I8" s="54" t="s">
        <v>52</v>
      </c>
      <c r="J8" s="29">
        <f t="shared" ref="J8:J22" si="0">G8-$J$3</f>
        <v>58.64</v>
      </c>
      <c r="K8" s="53">
        <f>H8-2.41</f>
        <v>45.39</v>
      </c>
      <c r="L8" s="42">
        <f t="shared" ref="L8:L18" si="1">J8-K8</f>
        <v>13.25</v>
      </c>
      <c r="M8" s="62">
        <f>(J8-K8)/(K8)</f>
        <v>0.29191451861643536</v>
      </c>
      <c r="N8" s="52"/>
      <c r="O8" s="21" t="s">
        <v>75</v>
      </c>
      <c r="P8" s="29">
        <v>10.08</v>
      </c>
      <c r="Q8" s="17">
        <v>50</v>
      </c>
      <c r="R8" s="21" t="s">
        <v>76</v>
      </c>
      <c r="S8" s="29">
        <v>11.63</v>
      </c>
      <c r="T8" s="3">
        <v>50</v>
      </c>
      <c r="U8" s="4"/>
      <c r="V8" s="45"/>
      <c r="W8" s="17"/>
    </row>
    <row r="9" spans="1:32" s="3" customFormat="1">
      <c r="A9" s="3" t="s">
        <v>33</v>
      </c>
      <c r="B9" s="3" t="s">
        <v>6</v>
      </c>
      <c r="C9" s="4" t="s">
        <v>57</v>
      </c>
      <c r="D9" s="4" t="s">
        <v>57</v>
      </c>
      <c r="E9" s="4"/>
      <c r="F9" s="17" t="s">
        <v>77</v>
      </c>
      <c r="G9" s="29">
        <v>53.62</v>
      </c>
      <c r="H9" s="42">
        <v>42.6</v>
      </c>
      <c r="I9" s="54" t="s">
        <v>52</v>
      </c>
      <c r="J9" s="29">
        <f t="shared" si="0"/>
        <v>50.53</v>
      </c>
      <c r="K9" s="53">
        <f t="shared" ref="K9:K18" si="2">H9-2.41</f>
        <v>40.19</v>
      </c>
      <c r="L9" s="42">
        <f t="shared" si="1"/>
        <v>10.340000000000003</v>
      </c>
      <c r="M9" s="62">
        <f t="shared" ref="M9:M22" si="3">(J9-K9)/(K9)</f>
        <v>0.25727792983329195</v>
      </c>
      <c r="N9" s="52"/>
      <c r="O9" s="21" t="s">
        <v>78</v>
      </c>
      <c r="P9" s="29">
        <v>11.06</v>
      </c>
      <c r="Q9" s="17">
        <v>50</v>
      </c>
      <c r="R9" s="21" t="s">
        <v>79</v>
      </c>
      <c r="S9" s="29">
        <v>10.39</v>
      </c>
      <c r="T9" s="3">
        <v>50</v>
      </c>
      <c r="U9" s="4"/>
      <c r="V9" s="45"/>
      <c r="W9" s="17"/>
    </row>
    <row r="10" spans="1:32" s="3" customFormat="1">
      <c r="A10" s="3" t="s">
        <v>33</v>
      </c>
      <c r="B10" s="3" t="s">
        <v>7</v>
      </c>
      <c r="C10" s="4" t="s">
        <v>57</v>
      </c>
      <c r="D10" s="4" t="s">
        <v>57</v>
      </c>
      <c r="E10" s="4"/>
      <c r="F10" s="17" t="s">
        <v>80</v>
      </c>
      <c r="G10" s="29">
        <v>66.83</v>
      </c>
      <c r="H10" s="42">
        <v>48.6</v>
      </c>
      <c r="I10" s="54" t="s">
        <v>52</v>
      </c>
      <c r="J10" s="29">
        <f t="shared" si="0"/>
        <v>63.739999999999995</v>
      </c>
      <c r="K10" s="53">
        <f t="shared" si="2"/>
        <v>46.19</v>
      </c>
      <c r="L10" s="42">
        <f t="shared" si="1"/>
        <v>17.549999999999997</v>
      </c>
      <c r="M10" s="62">
        <f t="shared" si="3"/>
        <v>0.37995237064299625</v>
      </c>
      <c r="N10" s="52"/>
      <c r="O10" s="21" t="s">
        <v>81</v>
      </c>
      <c r="P10" s="29">
        <v>9.1300000000000008</v>
      </c>
      <c r="Q10" s="17">
        <v>50</v>
      </c>
      <c r="R10" s="21" t="s">
        <v>82</v>
      </c>
      <c r="S10" s="29">
        <v>9.91</v>
      </c>
      <c r="T10" s="3">
        <v>50</v>
      </c>
      <c r="U10" s="4"/>
      <c r="V10" s="45"/>
      <c r="W10" s="17"/>
    </row>
    <row r="11" spans="1:32" s="3" customFormat="1">
      <c r="A11" s="3" t="s">
        <v>33</v>
      </c>
      <c r="B11" s="3" t="s">
        <v>8</v>
      </c>
      <c r="C11" s="4" t="s">
        <v>57</v>
      </c>
      <c r="D11" s="4" t="s">
        <v>57</v>
      </c>
      <c r="E11" s="4"/>
      <c r="F11" s="17" t="s">
        <v>83</v>
      </c>
      <c r="G11" s="29">
        <v>49.87</v>
      </c>
      <c r="H11" s="42">
        <v>39.299999999999997</v>
      </c>
      <c r="I11" s="54" t="s">
        <v>52</v>
      </c>
      <c r="J11" s="29">
        <f t="shared" si="0"/>
        <v>46.78</v>
      </c>
      <c r="K11" s="53">
        <f t="shared" si="2"/>
        <v>36.89</v>
      </c>
      <c r="L11" s="42">
        <f t="shared" si="1"/>
        <v>9.89</v>
      </c>
      <c r="M11" s="62">
        <f t="shared" si="3"/>
        <v>0.26809433450799675</v>
      </c>
      <c r="N11" s="52"/>
      <c r="O11" s="21" t="s">
        <v>84</v>
      </c>
      <c r="P11" s="29">
        <v>8.25</v>
      </c>
      <c r="Q11" s="17">
        <v>50</v>
      </c>
      <c r="R11" s="21" t="s">
        <v>85</v>
      </c>
      <c r="S11" s="29">
        <v>5.9</v>
      </c>
      <c r="T11" s="3">
        <v>50</v>
      </c>
      <c r="U11" s="4"/>
      <c r="V11" s="45"/>
      <c r="W11" s="17"/>
    </row>
    <row r="12" spans="1:32" s="3" customFormat="1">
      <c r="A12" s="3" t="s">
        <v>33</v>
      </c>
      <c r="B12" s="3" t="s">
        <v>9</v>
      </c>
      <c r="C12" s="4" t="s">
        <v>57</v>
      </c>
      <c r="D12" s="4" t="s">
        <v>57</v>
      </c>
      <c r="E12" s="4"/>
      <c r="F12" s="17" t="s">
        <v>86</v>
      </c>
      <c r="G12" s="29">
        <v>58.92</v>
      </c>
      <c r="H12" s="42">
        <v>46.4</v>
      </c>
      <c r="I12" s="54" t="s">
        <v>52</v>
      </c>
      <c r="J12" s="29">
        <f t="shared" si="0"/>
        <v>55.83</v>
      </c>
      <c r="K12" s="53">
        <f t="shared" si="2"/>
        <v>43.989999999999995</v>
      </c>
      <c r="L12" s="42">
        <f t="shared" si="1"/>
        <v>11.840000000000003</v>
      </c>
      <c r="M12" s="62">
        <f t="shared" si="3"/>
        <v>0.26915208001818608</v>
      </c>
      <c r="N12" s="52"/>
      <c r="O12" s="21" t="s">
        <v>87</v>
      </c>
      <c r="P12" s="29">
        <v>11.16</v>
      </c>
      <c r="Q12" s="17">
        <v>50</v>
      </c>
      <c r="R12" s="21" t="s">
        <v>88</v>
      </c>
      <c r="S12" s="29">
        <v>9.76</v>
      </c>
      <c r="T12" s="3">
        <v>50</v>
      </c>
      <c r="U12" s="4"/>
      <c r="V12" s="45"/>
      <c r="W12" s="17"/>
    </row>
    <row r="13" spans="1:32" s="3" customFormat="1">
      <c r="A13" s="3" t="s">
        <v>32</v>
      </c>
      <c r="B13" s="3" t="s">
        <v>5</v>
      </c>
      <c r="C13" s="4" t="s">
        <v>57</v>
      </c>
      <c r="D13" s="4" t="s">
        <v>57</v>
      </c>
      <c r="E13" s="4"/>
      <c r="F13" s="17" t="s">
        <v>58</v>
      </c>
      <c r="G13" s="29">
        <v>30.66</v>
      </c>
      <c r="H13" s="42">
        <v>20.3</v>
      </c>
      <c r="I13" s="54" t="s">
        <v>52</v>
      </c>
      <c r="J13" s="29">
        <f t="shared" si="0"/>
        <v>27.57</v>
      </c>
      <c r="K13" s="53">
        <f>H13-2.41</f>
        <v>17.89</v>
      </c>
      <c r="L13" s="42">
        <f t="shared" ref="L13:L17" si="4">J13-K13</f>
        <v>9.68</v>
      </c>
      <c r="M13" s="62">
        <f t="shared" si="3"/>
        <v>0.54108440469536045</v>
      </c>
      <c r="N13" s="52"/>
      <c r="O13" s="21" t="s">
        <v>59</v>
      </c>
      <c r="P13" s="29">
        <v>7.66</v>
      </c>
      <c r="Q13" s="17">
        <v>50</v>
      </c>
      <c r="R13" s="21" t="s">
        <v>60</v>
      </c>
      <c r="S13" s="29">
        <v>3.8</v>
      </c>
      <c r="T13" s="3">
        <v>50</v>
      </c>
      <c r="U13" s="4"/>
      <c r="V13" s="45"/>
      <c r="W13" s="17" t="s">
        <v>90</v>
      </c>
    </row>
    <row r="14" spans="1:32" s="3" customFormat="1">
      <c r="A14" s="3" t="s">
        <v>32</v>
      </c>
      <c r="B14" s="3" t="s">
        <v>6</v>
      </c>
      <c r="C14" s="4" t="s">
        <v>57</v>
      </c>
      <c r="D14" s="4" t="s">
        <v>57</v>
      </c>
      <c r="E14" s="4"/>
      <c r="F14" s="17" t="s">
        <v>61</v>
      </c>
      <c r="G14" s="29">
        <v>51.86</v>
      </c>
      <c r="H14" s="42">
        <v>40.700000000000003</v>
      </c>
      <c r="I14" s="54" t="s">
        <v>52</v>
      </c>
      <c r="J14" s="29">
        <f t="shared" si="0"/>
        <v>48.769999999999996</v>
      </c>
      <c r="K14" s="53">
        <f t="shared" ref="K14:K17" si="5">H14-2.41</f>
        <v>38.290000000000006</v>
      </c>
      <c r="L14" s="42">
        <f t="shared" si="4"/>
        <v>10.47999999999999</v>
      </c>
      <c r="M14" s="62">
        <f t="shared" si="3"/>
        <v>0.27370070514494615</v>
      </c>
      <c r="N14" s="52"/>
      <c r="O14" s="21" t="s">
        <v>62</v>
      </c>
      <c r="P14" s="29">
        <v>7.51</v>
      </c>
      <c r="Q14" s="17">
        <v>50</v>
      </c>
      <c r="R14" s="21" t="s">
        <v>63</v>
      </c>
      <c r="S14" s="29">
        <v>8.14</v>
      </c>
      <c r="T14" s="3">
        <v>50</v>
      </c>
      <c r="U14" s="4"/>
      <c r="V14" s="45"/>
      <c r="W14" s="17"/>
    </row>
    <row r="15" spans="1:32" s="3" customFormat="1">
      <c r="A15" s="3" t="s">
        <v>32</v>
      </c>
      <c r="B15" s="3" t="s">
        <v>7</v>
      </c>
      <c r="C15" s="4" t="s">
        <v>57</v>
      </c>
      <c r="D15" s="4" t="s">
        <v>57</v>
      </c>
      <c r="E15" s="4"/>
      <c r="F15" s="17" t="s">
        <v>64</v>
      </c>
      <c r="G15" s="29">
        <v>53.04</v>
      </c>
      <c r="H15" s="42">
        <v>42</v>
      </c>
      <c r="I15" s="54" t="s">
        <v>52</v>
      </c>
      <c r="J15" s="29">
        <f t="shared" si="0"/>
        <v>49.95</v>
      </c>
      <c r="K15" s="53">
        <f t="shared" si="5"/>
        <v>39.590000000000003</v>
      </c>
      <c r="L15" s="42">
        <f t="shared" si="4"/>
        <v>10.36</v>
      </c>
      <c r="M15" s="62">
        <f t="shared" si="3"/>
        <v>0.26168224299065418</v>
      </c>
      <c r="N15" s="52"/>
      <c r="O15" s="21" t="s">
        <v>65</v>
      </c>
      <c r="P15" s="29">
        <v>9.15</v>
      </c>
      <c r="Q15" s="17">
        <v>50</v>
      </c>
      <c r="R15" s="21" t="s">
        <v>66</v>
      </c>
      <c r="S15" s="29">
        <v>4.88</v>
      </c>
      <c r="T15" s="3">
        <v>50</v>
      </c>
      <c r="U15" s="4"/>
      <c r="V15" s="45"/>
      <c r="W15" s="17" t="s">
        <v>90</v>
      </c>
    </row>
    <row r="16" spans="1:32" s="3" customFormat="1">
      <c r="A16" s="3" t="s">
        <v>32</v>
      </c>
      <c r="B16" s="3" t="s">
        <v>8</v>
      </c>
      <c r="C16" s="4" t="s">
        <v>57</v>
      </c>
      <c r="D16" s="4" t="s">
        <v>57</v>
      </c>
      <c r="E16" s="4"/>
      <c r="F16" s="17" t="s">
        <v>67</v>
      </c>
      <c r="G16" s="29">
        <v>40.840000000000003</v>
      </c>
      <c r="H16" s="42">
        <v>32.9</v>
      </c>
      <c r="I16" s="54" t="s">
        <v>52</v>
      </c>
      <c r="J16" s="29">
        <f t="shared" si="0"/>
        <v>37.75</v>
      </c>
      <c r="K16" s="53">
        <f>H16-2.41</f>
        <v>30.49</v>
      </c>
      <c r="L16" s="42">
        <f>J16-K16</f>
        <v>7.2600000000000016</v>
      </c>
      <c r="M16" s="62">
        <f t="shared" si="3"/>
        <v>0.23811085601836673</v>
      </c>
      <c r="N16" s="52"/>
      <c r="O16" s="21" t="s">
        <v>68</v>
      </c>
      <c r="P16" s="29">
        <v>7.84</v>
      </c>
      <c r="Q16" s="17">
        <v>50</v>
      </c>
      <c r="R16" s="21" t="s">
        <v>69</v>
      </c>
      <c r="S16" s="29">
        <v>5.68</v>
      </c>
      <c r="T16" s="3">
        <v>50</v>
      </c>
      <c r="U16" s="4"/>
      <c r="V16" s="45"/>
      <c r="W16" s="17" t="s">
        <v>90</v>
      </c>
    </row>
    <row r="17" spans="1:23" s="3" customFormat="1">
      <c r="A17" s="3" t="s">
        <v>32</v>
      </c>
      <c r="B17" s="3" t="s">
        <v>9</v>
      </c>
      <c r="C17" s="4" t="s">
        <v>57</v>
      </c>
      <c r="D17" s="4" t="s">
        <v>57</v>
      </c>
      <c r="E17" s="4"/>
      <c r="F17" s="17" t="s">
        <v>70</v>
      </c>
      <c r="G17" s="29">
        <v>33.53</v>
      </c>
      <c r="H17" s="42">
        <v>25.7</v>
      </c>
      <c r="I17" s="54" t="s">
        <v>52</v>
      </c>
      <c r="J17" s="29">
        <f t="shared" si="0"/>
        <v>30.44</v>
      </c>
      <c r="K17" s="53">
        <f t="shared" si="5"/>
        <v>23.29</v>
      </c>
      <c r="L17" s="42">
        <f t="shared" si="4"/>
        <v>7.1500000000000021</v>
      </c>
      <c r="M17" s="62">
        <f t="shared" si="3"/>
        <v>0.30699871189351663</v>
      </c>
      <c r="N17" s="52"/>
      <c r="O17" s="21" t="s">
        <v>71</v>
      </c>
      <c r="P17" s="29">
        <v>7.95</v>
      </c>
      <c r="Q17" s="17">
        <v>50</v>
      </c>
      <c r="R17" s="21" t="s">
        <v>72</v>
      </c>
      <c r="S17" s="29">
        <v>3.24</v>
      </c>
      <c r="T17" s="3">
        <v>50</v>
      </c>
      <c r="U17" s="4"/>
      <c r="V17" s="45"/>
      <c r="W17" s="17" t="s">
        <v>90</v>
      </c>
    </row>
    <row r="18" spans="1:23" s="3" customFormat="1">
      <c r="A18" s="3" t="s">
        <v>124</v>
      </c>
      <c r="B18" s="3" t="s">
        <v>5</v>
      </c>
      <c r="C18" s="4" t="s">
        <v>57</v>
      </c>
      <c r="D18" s="4" t="s">
        <v>57</v>
      </c>
      <c r="E18" s="4"/>
      <c r="F18" s="17" t="s">
        <v>125</v>
      </c>
      <c r="G18" s="29">
        <v>89.79</v>
      </c>
      <c r="H18" s="42">
        <v>71.7</v>
      </c>
      <c r="I18" s="54" t="s">
        <v>52</v>
      </c>
      <c r="J18" s="29">
        <f t="shared" si="0"/>
        <v>86.7</v>
      </c>
      <c r="K18" s="53">
        <f t="shared" si="2"/>
        <v>69.290000000000006</v>
      </c>
      <c r="L18" s="42">
        <f t="shared" si="1"/>
        <v>17.409999999999997</v>
      </c>
      <c r="M18" s="62">
        <f t="shared" si="3"/>
        <v>0.25126280848607296</v>
      </c>
      <c r="N18" s="52"/>
      <c r="O18" s="21" t="s">
        <v>126</v>
      </c>
      <c r="P18" s="30">
        <v>10.11</v>
      </c>
      <c r="Q18" s="17">
        <v>50</v>
      </c>
      <c r="R18" s="21" t="s">
        <v>127</v>
      </c>
      <c r="S18" s="29">
        <v>11.55</v>
      </c>
      <c r="T18" s="3">
        <v>50</v>
      </c>
      <c r="U18" s="4"/>
      <c r="V18" s="45"/>
      <c r="W18" s="17" t="s">
        <v>89</v>
      </c>
    </row>
    <row r="19" spans="1:23" s="3" customFormat="1">
      <c r="A19" s="3" t="s">
        <v>124</v>
      </c>
      <c r="B19" s="3" t="s">
        <v>6</v>
      </c>
      <c r="C19" s="4" t="s">
        <v>57</v>
      </c>
      <c r="D19" s="4" t="s">
        <v>57</v>
      </c>
      <c r="E19" s="4"/>
      <c r="F19" s="17" t="s">
        <v>128</v>
      </c>
      <c r="G19" s="29">
        <v>87.11</v>
      </c>
      <c r="H19" s="42">
        <v>67.599999999999994</v>
      </c>
      <c r="I19" s="54" t="s">
        <v>52</v>
      </c>
      <c r="J19" s="29">
        <f t="shared" si="0"/>
        <v>84.02</v>
      </c>
      <c r="K19" s="53">
        <f>H19-2.41</f>
        <v>65.19</v>
      </c>
      <c r="L19" s="42">
        <f t="shared" ref="L19:L22" si="6">J19-K19</f>
        <v>18.829999999999998</v>
      </c>
      <c r="M19" s="62">
        <f t="shared" si="3"/>
        <v>0.28884798281945084</v>
      </c>
      <c r="N19" s="52"/>
      <c r="O19" s="21" t="s">
        <v>129</v>
      </c>
      <c r="P19" s="29">
        <v>9.07</v>
      </c>
      <c r="Q19" s="17">
        <v>50</v>
      </c>
      <c r="R19" s="21" t="s">
        <v>130</v>
      </c>
      <c r="S19" s="29">
        <v>8.86</v>
      </c>
      <c r="T19" s="3">
        <v>50</v>
      </c>
      <c r="U19" s="4"/>
      <c r="V19" s="45"/>
      <c r="W19" s="17" t="s">
        <v>140</v>
      </c>
    </row>
    <row r="20" spans="1:23" s="3" customFormat="1">
      <c r="A20" s="3" t="s">
        <v>124</v>
      </c>
      <c r="B20" s="3" t="s">
        <v>7</v>
      </c>
      <c r="C20" s="4" t="s">
        <v>57</v>
      </c>
      <c r="D20" s="4" t="s">
        <v>57</v>
      </c>
      <c r="E20" s="4"/>
      <c r="F20" s="17" t="s">
        <v>131</v>
      </c>
      <c r="G20" s="29">
        <v>121.02</v>
      </c>
      <c r="H20" s="42">
        <v>93.1</v>
      </c>
      <c r="I20" s="54" t="s">
        <v>52</v>
      </c>
      <c r="J20" s="29">
        <f t="shared" si="0"/>
        <v>117.92999999999999</v>
      </c>
      <c r="K20" s="53">
        <f t="shared" ref="K20:K22" si="7">H20-2.41</f>
        <v>90.69</v>
      </c>
      <c r="L20" s="42">
        <f t="shared" si="6"/>
        <v>27.239999999999995</v>
      </c>
      <c r="M20" s="62">
        <f t="shared" si="3"/>
        <v>0.30036387694343364</v>
      </c>
      <c r="N20" s="52"/>
      <c r="O20" s="21" t="s">
        <v>132</v>
      </c>
      <c r="P20" s="29">
        <v>9.56</v>
      </c>
      <c r="Q20" s="17">
        <v>50</v>
      </c>
      <c r="R20" s="21" t="s">
        <v>133</v>
      </c>
      <c r="S20" s="29">
        <v>10.79</v>
      </c>
      <c r="T20" s="3">
        <v>50</v>
      </c>
      <c r="U20" s="4"/>
      <c r="V20" s="45"/>
      <c r="W20" s="17" t="s">
        <v>140</v>
      </c>
    </row>
    <row r="21" spans="1:23" s="3" customFormat="1">
      <c r="A21" s="3" t="s">
        <v>124</v>
      </c>
      <c r="B21" s="3" t="s">
        <v>8</v>
      </c>
      <c r="C21" s="4" t="s">
        <v>57</v>
      </c>
      <c r="D21" s="4" t="s">
        <v>57</v>
      </c>
      <c r="E21" s="4"/>
      <c r="F21" s="17" t="s">
        <v>134</v>
      </c>
      <c r="G21" s="29">
        <v>159.69</v>
      </c>
      <c r="H21" s="42">
        <v>119.4</v>
      </c>
      <c r="I21" s="54" t="s">
        <v>52</v>
      </c>
      <c r="J21" s="29">
        <f t="shared" si="0"/>
        <v>156.6</v>
      </c>
      <c r="K21" s="53">
        <f t="shared" si="7"/>
        <v>116.99000000000001</v>
      </c>
      <c r="L21" s="42">
        <f t="shared" si="6"/>
        <v>39.609999999999985</v>
      </c>
      <c r="M21" s="62">
        <f t="shared" si="3"/>
        <v>0.33857594666210772</v>
      </c>
      <c r="N21" s="52"/>
      <c r="O21" s="21" t="s">
        <v>135</v>
      </c>
      <c r="P21" s="29">
        <v>9.33</v>
      </c>
      <c r="Q21" s="17">
        <v>50</v>
      </c>
      <c r="R21" s="21" t="s">
        <v>136</v>
      </c>
      <c r="S21" s="29">
        <v>10.58</v>
      </c>
      <c r="T21" s="3">
        <v>50</v>
      </c>
      <c r="U21" s="33"/>
      <c r="V21" s="46"/>
      <c r="W21" s="17" t="s">
        <v>140</v>
      </c>
    </row>
    <row r="22" spans="1:23" s="3" customFormat="1">
      <c r="A22" s="3" t="s">
        <v>124</v>
      </c>
      <c r="B22" s="3" t="s">
        <v>9</v>
      </c>
      <c r="C22" s="4" t="s">
        <v>57</v>
      </c>
      <c r="D22" s="4" t="s">
        <v>57</v>
      </c>
      <c r="E22" s="4"/>
      <c r="F22" s="17" t="s">
        <v>137</v>
      </c>
      <c r="G22" s="29">
        <v>153.07</v>
      </c>
      <c r="H22" s="42">
        <v>124.4</v>
      </c>
      <c r="I22" s="54" t="s">
        <v>52</v>
      </c>
      <c r="J22" s="29">
        <f t="shared" si="0"/>
        <v>149.97999999999999</v>
      </c>
      <c r="K22" s="53">
        <f t="shared" si="7"/>
        <v>121.99000000000001</v>
      </c>
      <c r="L22" s="42">
        <f t="shared" si="6"/>
        <v>27.989999999999981</v>
      </c>
      <c r="M22" s="62">
        <f t="shared" si="3"/>
        <v>0.2294450364783997</v>
      </c>
      <c r="N22" s="52"/>
      <c r="O22" s="21" t="s">
        <v>138</v>
      </c>
      <c r="P22" s="29">
        <v>9.2100000000000009</v>
      </c>
      <c r="Q22" s="17">
        <v>50</v>
      </c>
      <c r="R22" s="21" t="s">
        <v>139</v>
      </c>
      <c r="S22" s="29">
        <v>11.58</v>
      </c>
      <c r="T22" s="3">
        <v>50</v>
      </c>
      <c r="U22" s="33"/>
      <c r="V22" s="46"/>
      <c r="W22" s="17" t="s">
        <v>140</v>
      </c>
    </row>
    <row r="23" spans="1:23" s="3" customFormat="1">
      <c r="A23" s="3" t="s">
        <v>29</v>
      </c>
      <c r="B23" s="3" t="s">
        <v>24</v>
      </c>
      <c r="C23" s="3" t="s">
        <v>24</v>
      </c>
      <c r="D23" s="4" t="s">
        <v>57</v>
      </c>
      <c r="E23" s="4"/>
      <c r="F23" s="17" t="s">
        <v>73</v>
      </c>
      <c r="G23" s="29" t="s">
        <v>24</v>
      </c>
      <c r="H23" s="42" t="s">
        <v>24</v>
      </c>
      <c r="I23" s="54" t="s">
        <v>24</v>
      </c>
      <c r="J23" s="29" t="s">
        <v>24</v>
      </c>
      <c r="K23" s="43" t="s">
        <v>24</v>
      </c>
      <c r="L23" s="43" t="s">
        <v>24</v>
      </c>
      <c r="M23" s="43" t="s">
        <v>24</v>
      </c>
      <c r="N23" s="52" t="s">
        <v>24</v>
      </c>
      <c r="O23" s="3" t="s">
        <v>73</v>
      </c>
      <c r="P23" s="29" t="s">
        <v>24</v>
      </c>
      <c r="Q23" s="17">
        <v>50</v>
      </c>
      <c r="R23" s="3" t="s">
        <v>24</v>
      </c>
      <c r="S23" s="31" t="s">
        <v>24</v>
      </c>
      <c r="T23" s="31" t="s">
        <v>24</v>
      </c>
      <c r="U23" s="31" t="s">
        <v>24</v>
      </c>
      <c r="V23" s="17" t="s">
        <v>24</v>
      </c>
      <c r="W23" s="17"/>
    </row>
    <row r="24" spans="1:23" s="3" customFormat="1">
      <c r="A24" s="3" t="s">
        <v>29</v>
      </c>
      <c r="B24" s="3" t="s">
        <v>24</v>
      </c>
      <c r="C24" s="3" t="s">
        <v>24</v>
      </c>
      <c r="D24" s="4" t="s">
        <v>57</v>
      </c>
      <c r="E24" s="4"/>
      <c r="F24" s="17" t="s">
        <v>73</v>
      </c>
      <c r="G24" s="29" t="s">
        <v>24</v>
      </c>
      <c r="H24" s="42" t="s">
        <v>24</v>
      </c>
      <c r="I24" s="54" t="s">
        <v>24</v>
      </c>
      <c r="J24" s="29" t="s">
        <v>24</v>
      </c>
      <c r="K24" s="43" t="s">
        <v>24</v>
      </c>
      <c r="L24" s="43" t="s">
        <v>24</v>
      </c>
      <c r="M24" s="43" t="s">
        <v>24</v>
      </c>
      <c r="N24" s="52" t="s">
        <v>24</v>
      </c>
      <c r="O24" s="3" t="s">
        <v>73</v>
      </c>
      <c r="P24" s="29" t="s">
        <v>24</v>
      </c>
      <c r="Q24" s="17">
        <v>50</v>
      </c>
      <c r="R24" s="3" t="s">
        <v>24</v>
      </c>
      <c r="S24" s="31" t="s">
        <v>24</v>
      </c>
      <c r="T24" s="31" t="s">
        <v>24</v>
      </c>
      <c r="U24" s="31" t="s">
        <v>24</v>
      </c>
      <c r="V24" s="17" t="s">
        <v>24</v>
      </c>
      <c r="W24" s="17"/>
    </row>
    <row r="25" spans="1:23" s="3" customFormat="1">
      <c r="A25" s="3" t="s">
        <v>29</v>
      </c>
      <c r="B25" s="3" t="s">
        <v>24</v>
      </c>
      <c r="C25" s="3" t="s">
        <v>24</v>
      </c>
      <c r="D25" s="4" t="s">
        <v>57</v>
      </c>
      <c r="E25" s="4"/>
      <c r="F25" s="17" t="s">
        <v>73</v>
      </c>
      <c r="G25" s="29" t="s">
        <v>24</v>
      </c>
      <c r="H25" s="42" t="s">
        <v>24</v>
      </c>
      <c r="I25" s="54" t="s">
        <v>24</v>
      </c>
      <c r="J25" s="29" t="s">
        <v>24</v>
      </c>
      <c r="K25" s="43" t="s">
        <v>24</v>
      </c>
      <c r="L25" s="43" t="s">
        <v>24</v>
      </c>
      <c r="M25" s="43" t="s">
        <v>24</v>
      </c>
      <c r="N25" s="52" t="s">
        <v>24</v>
      </c>
      <c r="O25" s="3" t="s">
        <v>73</v>
      </c>
      <c r="P25" s="29" t="s">
        <v>24</v>
      </c>
      <c r="Q25" s="17">
        <v>50</v>
      </c>
      <c r="R25" s="3" t="s">
        <v>24</v>
      </c>
      <c r="S25" s="31" t="s">
        <v>24</v>
      </c>
      <c r="T25" s="31" t="s">
        <v>24</v>
      </c>
      <c r="U25" s="31" t="s">
        <v>24</v>
      </c>
      <c r="V25" s="17" t="s">
        <v>24</v>
      </c>
      <c r="W25" s="17"/>
    </row>
    <row r="26" spans="1:23" s="19" customFormat="1">
      <c r="F26" s="20"/>
      <c r="G26" s="28"/>
      <c r="H26" s="41"/>
      <c r="I26" s="41"/>
      <c r="J26" s="28"/>
      <c r="K26" s="41"/>
      <c r="L26" s="41"/>
      <c r="M26" s="41"/>
      <c r="N26" s="51"/>
      <c r="P26" s="28"/>
      <c r="Q26" s="20"/>
      <c r="S26" s="28"/>
      <c r="V26" s="20"/>
      <c r="W26" s="20"/>
    </row>
    <row r="27" spans="1:23" s="3" customFormat="1">
      <c r="A27" s="3" t="s">
        <v>141</v>
      </c>
      <c r="B27" s="3" t="s">
        <v>5</v>
      </c>
      <c r="C27" s="4" t="s">
        <v>123</v>
      </c>
      <c r="D27" s="4" t="s">
        <v>123</v>
      </c>
      <c r="E27" s="4"/>
      <c r="F27" s="17" t="s">
        <v>142</v>
      </c>
      <c r="G27" s="29">
        <v>181.76</v>
      </c>
      <c r="H27" s="42">
        <v>144.19999999999999</v>
      </c>
      <c r="I27" s="54" t="s">
        <v>52</v>
      </c>
      <c r="J27" s="29">
        <f t="shared" ref="J27:J41" si="8">G27-$J$3</f>
        <v>178.67</v>
      </c>
      <c r="K27" s="53">
        <f>H27-2.41</f>
        <v>141.79</v>
      </c>
      <c r="L27" s="42">
        <f t="shared" ref="L27:L41" si="9">J27-K27</f>
        <v>36.879999999999995</v>
      </c>
      <c r="M27" s="62">
        <f>(J27-K27)/(K27)</f>
        <v>0.26010296917977288</v>
      </c>
      <c r="N27" s="52"/>
      <c r="O27" s="21" t="s">
        <v>143</v>
      </c>
      <c r="P27" s="29"/>
      <c r="Q27" s="17">
        <v>50</v>
      </c>
      <c r="R27" s="21" t="s">
        <v>144</v>
      </c>
      <c r="S27" s="29"/>
      <c r="T27" s="3">
        <v>50</v>
      </c>
      <c r="U27" s="4"/>
      <c r="V27" s="45"/>
      <c r="W27" s="17" t="s">
        <v>157</v>
      </c>
    </row>
    <row r="28" spans="1:23" s="3" customFormat="1">
      <c r="A28" s="3" t="s">
        <v>141</v>
      </c>
      <c r="B28" s="3" t="s">
        <v>6</v>
      </c>
      <c r="C28" s="4" t="s">
        <v>123</v>
      </c>
      <c r="D28" s="4" t="s">
        <v>123</v>
      </c>
      <c r="E28" s="4"/>
      <c r="F28" s="17" t="s">
        <v>145</v>
      </c>
      <c r="G28" s="29">
        <v>173.29</v>
      </c>
      <c r="H28" s="42">
        <v>139</v>
      </c>
      <c r="I28" s="54" t="s">
        <v>52</v>
      </c>
      <c r="J28" s="29">
        <f t="shared" si="8"/>
        <v>170.2</v>
      </c>
      <c r="K28" s="53">
        <f t="shared" ref="K28:K31" si="10">H28-2.41</f>
        <v>136.59</v>
      </c>
      <c r="L28" s="42">
        <f t="shared" si="9"/>
        <v>33.609999999999985</v>
      </c>
      <c r="M28" s="62">
        <f t="shared" ref="M27:M41" si="11">(J28-K28)/(K28)</f>
        <v>0.2460648656563437</v>
      </c>
      <c r="N28" s="52"/>
      <c r="O28" s="21" t="s">
        <v>146</v>
      </c>
      <c r="P28" s="29"/>
      <c r="Q28" s="17">
        <v>50</v>
      </c>
      <c r="R28" s="21" t="s">
        <v>147</v>
      </c>
      <c r="S28" s="29"/>
      <c r="T28" s="3">
        <v>50</v>
      </c>
      <c r="U28" s="4"/>
      <c r="V28" s="45"/>
      <c r="W28" s="17" t="s">
        <v>157</v>
      </c>
    </row>
    <row r="29" spans="1:23" s="3" customFormat="1">
      <c r="A29" s="3" t="s">
        <v>141</v>
      </c>
      <c r="B29" s="3" t="s">
        <v>7</v>
      </c>
      <c r="C29" s="4" t="s">
        <v>123</v>
      </c>
      <c r="D29" s="4" t="s">
        <v>123</v>
      </c>
      <c r="E29" s="4"/>
      <c r="F29" s="17" t="s">
        <v>148</v>
      </c>
      <c r="G29" s="29">
        <v>162.69</v>
      </c>
      <c r="H29" s="42">
        <v>129.6</v>
      </c>
      <c r="I29" s="54" t="s">
        <v>52</v>
      </c>
      <c r="J29" s="29">
        <f t="shared" si="8"/>
        <v>159.6</v>
      </c>
      <c r="K29" s="53">
        <f t="shared" si="10"/>
        <v>127.19</v>
      </c>
      <c r="L29" s="42">
        <f t="shared" si="9"/>
        <v>32.409999999999997</v>
      </c>
      <c r="M29" s="62">
        <f t="shared" si="11"/>
        <v>0.25481563015960373</v>
      </c>
      <c r="N29" s="52"/>
      <c r="O29" s="21" t="s">
        <v>149</v>
      </c>
      <c r="P29" s="29"/>
      <c r="Q29" s="17">
        <v>50</v>
      </c>
      <c r="R29" s="21" t="s">
        <v>150</v>
      </c>
      <c r="S29" s="29"/>
      <c r="T29" s="3">
        <v>50</v>
      </c>
      <c r="U29" s="4"/>
      <c r="V29" s="45"/>
      <c r="W29" s="17" t="s">
        <v>157</v>
      </c>
    </row>
    <row r="30" spans="1:23" s="3" customFormat="1">
      <c r="A30" s="3" t="s">
        <v>141</v>
      </c>
      <c r="B30" s="3" t="s">
        <v>8</v>
      </c>
      <c r="C30" s="4" t="s">
        <v>123</v>
      </c>
      <c r="D30" s="4" t="s">
        <v>123</v>
      </c>
      <c r="E30" s="4"/>
      <c r="F30" s="17" t="s">
        <v>151</v>
      </c>
      <c r="G30" s="29">
        <v>159.55000000000001</v>
      </c>
      <c r="H30" s="42">
        <v>125</v>
      </c>
      <c r="I30" s="54" t="s">
        <v>52</v>
      </c>
      <c r="J30" s="29">
        <f t="shared" si="8"/>
        <v>156.46</v>
      </c>
      <c r="K30" s="53">
        <f t="shared" si="10"/>
        <v>122.59</v>
      </c>
      <c r="L30" s="42">
        <f t="shared" si="9"/>
        <v>33.870000000000005</v>
      </c>
      <c r="M30" s="62">
        <f t="shared" si="11"/>
        <v>0.27628680969083941</v>
      </c>
      <c r="N30" s="52"/>
      <c r="O30" s="21" t="s">
        <v>152</v>
      </c>
      <c r="P30" s="29"/>
      <c r="Q30" s="17">
        <v>50</v>
      </c>
      <c r="R30" s="21" t="s">
        <v>153</v>
      </c>
      <c r="S30" s="29"/>
      <c r="T30" s="3">
        <v>50</v>
      </c>
      <c r="U30" s="4"/>
      <c r="V30" s="45"/>
      <c r="W30" s="17" t="s">
        <v>157</v>
      </c>
    </row>
    <row r="31" spans="1:23" s="3" customFormat="1">
      <c r="A31" s="3" t="s">
        <v>141</v>
      </c>
      <c r="B31" s="3" t="s">
        <v>9</v>
      </c>
      <c r="C31" s="4" t="s">
        <v>123</v>
      </c>
      <c r="D31" s="4" t="s">
        <v>123</v>
      </c>
      <c r="E31" s="4"/>
      <c r="F31" s="17" t="s">
        <v>154</v>
      </c>
      <c r="G31" s="29">
        <v>127.87</v>
      </c>
      <c r="H31" s="42">
        <v>102.4</v>
      </c>
      <c r="I31" s="54" t="s">
        <v>52</v>
      </c>
      <c r="J31" s="29">
        <f t="shared" si="8"/>
        <v>124.78</v>
      </c>
      <c r="K31" s="53">
        <f t="shared" si="10"/>
        <v>99.990000000000009</v>
      </c>
      <c r="L31" s="42">
        <f t="shared" si="9"/>
        <v>24.789999999999992</v>
      </c>
      <c r="M31" s="62">
        <f t="shared" si="11"/>
        <v>0.24792479247924781</v>
      </c>
      <c r="N31" s="52"/>
      <c r="O31" s="21" t="s">
        <v>155</v>
      </c>
      <c r="P31" s="29"/>
      <c r="Q31" s="17">
        <v>50</v>
      </c>
      <c r="R31" s="21" t="s">
        <v>156</v>
      </c>
      <c r="S31" s="29"/>
      <c r="T31" s="3">
        <v>50</v>
      </c>
      <c r="U31" s="4"/>
      <c r="V31" s="45"/>
      <c r="W31" s="17" t="s">
        <v>157</v>
      </c>
    </row>
    <row r="32" spans="1:23" s="3" customFormat="1">
      <c r="A32" s="3" t="s">
        <v>31</v>
      </c>
      <c r="B32" s="3" t="s">
        <v>5</v>
      </c>
      <c r="C32" s="4" t="s">
        <v>123</v>
      </c>
      <c r="D32" s="4" t="s">
        <v>123</v>
      </c>
      <c r="E32" s="4"/>
      <c r="F32" s="17" t="s">
        <v>92</v>
      </c>
      <c r="G32" s="29">
        <v>196.23</v>
      </c>
      <c r="H32" s="42">
        <v>155.80000000000001</v>
      </c>
      <c r="I32" s="54" t="s">
        <v>52</v>
      </c>
      <c r="J32" s="29">
        <f t="shared" si="8"/>
        <v>193.14</v>
      </c>
      <c r="K32" s="53">
        <f>H32-2.41</f>
        <v>153.39000000000001</v>
      </c>
      <c r="L32" s="42">
        <f t="shared" si="9"/>
        <v>39.749999999999972</v>
      </c>
      <c r="M32" s="62">
        <f>(J32-K32)/(K32)</f>
        <v>0.25914336006258537</v>
      </c>
      <c r="N32" s="52"/>
      <c r="O32" s="21" t="s">
        <v>93</v>
      </c>
      <c r="P32" s="29"/>
      <c r="Q32" s="17">
        <v>50</v>
      </c>
      <c r="R32" s="21" t="s">
        <v>94</v>
      </c>
      <c r="S32" s="29"/>
      <c r="T32" s="3">
        <v>50</v>
      </c>
      <c r="U32" s="4"/>
      <c r="V32" s="45"/>
      <c r="W32" s="17" t="s">
        <v>157</v>
      </c>
    </row>
    <row r="33" spans="1:23" s="3" customFormat="1">
      <c r="A33" s="3" t="s">
        <v>31</v>
      </c>
      <c r="B33" s="3" t="s">
        <v>6</v>
      </c>
      <c r="C33" s="4" t="s">
        <v>123</v>
      </c>
      <c r="D33" s="4" t="s">
        <v>123</v>
      </c>
      <c r="E33" s="4"/>
      <c r="F33" s="17" t="s">
        <v>95</v>
      </c>
      <c r="G33" s="29">
        <v>143.16</v>
      </c>
      <c r="H33" s="42">
        <v>112</v>
      </c>
      <c r="I33" s="54" t="s">
        <v>52</v>
      </c>
      <c r="J33" s="29">
        <f t="shared" si="8"/>
        <v>140.07</v>
      </c>
      <c r="K33" s="53">
        <f t="shared" ref="K33:K37" si="12">H33-2.41</f>
        <v>109.59</v>
      </c>
      <c r="L33" s="42">
        <f t="shared" si="9"/>
        <v>30.47999999999999</v>
      </c>
      <c r="M33" s="62">
        <f t="shared" si="11"/>
        <v>0.27812756638379404</v>
      </c>
      <c r="N33" s="52"/>
      <c r="O33" s="21" t="s">
        <v>96</v>
      </c>
      <c r="P33" s="29"/>
      <c r="Q33" s="17">
        <v>50</v>
      </c>
      <c r="R33" s="21" t="s">
        <v>97</v>
      </c>
      <c r="S33" s="29"/>
      <c r="T33" s="3">
        <v>50</v>
      </c>
      <c r="U33" s="4"/>
      <c r="V33" s="45"/>
      <c r="W33" s="17" t="s">
        <v>157</v>
      </c>
    </row>
    <row r="34" spans="1:23" s="3" customFormat="1">
      <c r="A34" s="3" t="s">
        <v>31</v>
      </c>
      <c r="B34" s="3" t="s">
        <v>7</v>
      </c>
      <c r="C34" s="4" t="s">
        <v>123</v>
      </c>
      <c r="D34" s="4" t="s">
        <v>123</v>
      </c>
      <c r="E34" s="4"/>
      <c r="F34" s="17" t="s">
        <v>98</v>
      </c>
      <c r="G34" s="29">
        <v>163.21</v>
      </c>
      <c r="H34" s="42">
        <v>125.5</v>
      </c>
      <c r="I34" s="54" t="s">
        <v>52</v>
      </c>
      <c r="J34" s="29">
        <f t="shared" si="8"/>
        <v>160.12</v>
      </c>
      <c r="K34" s="53">
        <f t="shared" si="12"/>
        <v>123.09</v>
      </c>
      <c r="L34" s="42">
        <f t="shared" si="9"/>
        <v>37.03</v>
      </c>
      <c r="M34" s="62">
        <f t="shared" si="11"/>
        <v>0.30083678609147779</v>
      </c>
      <c r="N34" s="52"/>
      <c r="O34" s="21" t="s">
        <v>99</v>
      </c>
      <c r="P34" s="29"/>
      <c r="Q34" s="17">
        <v>50</v>
      </c>
      <c r="R34" s="21" t="s">
        <v>100</v>
      </c>
      <c r="S34" s="29"/>
      <c r="T34" s="3">
        <v>50</v>
      </c>
      <c r="U34" s="4"/>
      <c r="V34" s="45"/>
      <c r="W34" s="17" t="s">
        <v>157</v>
      </c>
    </row>
    <row r="35" spans="1:23" s="3" customFormat="1">
      <c r="A35" s="3" t="s">
        <v>31</v>
      </c>
      <c r="B35" s="3" t="s">
        <v>8</v>
      </c>
      <c r="C35" s="4" t="s">
        <v>123</v>
      </c>
      <c r="D35" s="4" t="s">
        <v>123</v>
      </c>
      <c r="E35" s="4"/>
      <c r="F35" s="17" t="s">
        <v>101</v>
      </c>
      <c r="G35" s="29">
        <v>147</v>
      </c>
      <c r="H35" s="42">
        <v>116.1</v>
      </c>
      <c r="I35" s="54" t="s">
        <v>52</v>
      </c>
      <c r="J35" s="29">
        <f t="shared" si="8"/>
        <v>143.91</v>
      </c>
      <c r="K35" s="53">
        <f t="shared" si="12"/>
        <v>113.69</v>
      </c>
      <c r="L35" s="42">
        <f t="shared" si="9"/>
        <v>30.22</v>
      </c>
      <c r="M35" s="62">
        <f t="shared" si="11"/>
        <v>0.26581053742633476</v>
      </c>
      <c r="N35" s="52"/>
      <c r="O35" s="21" t="s">
        <v>102</v>
      </c>
      <c r="P35" s="29"/>
      <c r="Q35" s="17">
        <v>50</v>
      </c>
      <c r="R35" s="21" t="s">
        <v>103</v>
      </c>
      <c r="S35" s="29"/>
      <c r="T35" s="3">
        <v>50</v>
      </c>
      <c r="U35" s="4"/>
      <c r="V35" s="45"/>
      <c r="W35" s="17" t="s">
        <v>157</v>
      </c>
    </row>
    <row r="36" spans="1:23" s="3" customFormat="1">
      <c r="A36" s="3" t="s">
        <v>31</v>
      </c>
      <c r="B36" s="3" t="s">
        <v>9</v>
      </c>
      <c r="C36" s="4" t="s">
        <v>123</v>
      </c>
      <c r="D36" s="4" t="s">
        <v>123</v>
      </c>
      <c r="E36" s="4"/>
      <c r="F36" s="17" t="s">
        <v>104</v>
      </c>
      <c r="G36" s="29">
        <v>85.89</v>
      </c>
      <c r="H36" s="42">
        <v>70.900000000000006</v>
      </c>
      <c r="I36" s="54" t="s">
        <v>52</v>
      </c>
      <c r="J36" s="29">
        <f t="shared" si="8"/>
        <v>82.8</v>
      </c>
      <c r="K36" s="53">
        <f t="shared" si="12"/>
        <v>68.490000000000009</v>
      </c>
      <c r="L36" s="42">
        <f t="shared" si="9"/>
        <v>14.309999999999988</v>
      </c>
      <c r="M36" s="62">
        <f t="shared" si="11"/>
        <v>0.20893561103810754</v>
      </c>
      <c r="N36" s="52"/>
      <c r="O36" s="21" t="s">
        <v>105</v>
      </c>
      <c r="P36" s="29"/>
      <c r="Q36" s="17">
        <v>50</v>
      </c>
      <c r="R36" s="21" t="s">
        <v>106</v>
      </c>
      <c r="S36" s="29"/>
      <c r="T36" s="3">
        <v>50</v>
      </c>
      <c r="U36" s="4"/>
      <c r="V36" s="45"/>
      <c r="W36" s="17" t="s">
        <v>157</v>
      </c>
    </row>
    <row r="37" spans="1:23" s="3" customFormat="1">
      <c r="A37" s="3" t="s">
        <v>91</v>
      </c>
      <c r="B37" s="3" t="s">
        <v>5</v>
      </c>
      <c r="C37" s="4" t="s">
        <v>123</v>
      </c>
      <c r="D37" s="4" t="s">
        <v>123</v>
      </c>
      <c r="E37" s="4"/>
      <c r="F37" s="17" t="s">
        <v>107</v>
      </c>
      <c r="G37" s="29">
        <v>147.88999999999999</v>
      </c>
      <c r="H37" s="42">
        <v>116.9</v>
      </c>
      <c r="I37" s="54" t="s">
        <v>52</v>
      </c>
      <c r="J37" s="29">
        <f t="shared" si="8"/>
        <v>144.79999999999998</v>
      </c>
      <c r="K37" s="53">
        <f t="shared" si="12"/>
        <v>114.49000000000001</v>
      </c>
      <c r="L37" s="42">
        <f t="shared" si="9"/>
        <v>30.309999999999974</v>
      </c>
      <c r="M37" s="62">
        <f t="shared" si="11"/>
        <v>0.26473927853961021</v>
      </c>
      <c r="N37" s="52"/>
      <c r="O37" s="21" t="s">
        <v>108</v>
      </c>
      <c r="P37" s="30"/>
      <c r="Q37" s="17">
        <v>50</v>
      </c>
      <c r="R37" s="21" t="s">
        <v>109</v>
      </c>
      <c r="S37" s="29"/>
      <c r="T37" s="3">
        <v>50</v>
      </c>
      <c r="U37" s="4"/>
      <c r="V37" s="45"/>
      <c r="W37" s="17" t="s">
        <v>157</v>
      </c>
    </row>
    <row r="38" spans="1:23" s="3" customFormat="1">
      <c r="A38" s="3" t="s">
        <v>91</v>
      </c>
      <c r="B38" s="3" t="s">
        <v>6</v>
      </c>
      <c r="C38" s="4" t="s">
        <v>123</v>
      </c>
      <c r="D38" s="4" t="s">
        <v>123</v>
      </c>
      <c r="E38" s="4"/>
      <c r="F38" s="17" t="s">
        <v>110</v>
      </c>
      <c r="G38" s="29">
        <v>137.53</v>
      </c>
      <c r="H38" s="42">
        <v>111.7</v>
      </c>
      <c r="I38" s="54" t="s">
        <v>52</v>
      </c>
      <c r="J38" s="29">
        <f t="shared" si="8"/>
        <v>134.44</v>
      </c>
      <c r="K38" s="53">
        <f>H38-2.41</f>
        <v>109.29</v>
      </c>
      <c r="L38" s="42">
        <f t="shared" si="9"/>
        <v>25.149999999999991</v>
      </c>
      <c r="M38" s="62">
        <f t="shared" si="11"/>
        <v>0.23012169457406889</v>
      </c>
      <c r="N38" s="52"/>
      <c r="O38" s="21" t="s">
        <v>111</v>
      </c>
      <c r="P38" s="29"/>
      <c r="Q38" s="17">
        <v>50</v>
      </c>
      <c r="R38" s="21" t="s">
        <v>112</v>
      </c>
      <c r="S38" s="29"/>
      <c r="T38" s="3">
        <v>50</v>
      </c>
      <c r="U38" s="4"/>
      <c r="V38" s="45"/>
      <c r="W38" s="17" t="s">
        <v>157</v>
      </c>
    </row>
    <row r="39" spans="1:23" s="3" customFormat="1">
      <c r="A39" s="3" t="s">
        <v>91</v>
      </c>
      <c r="B39" s="3" t="s">
        <v>7</v>
      </c>
      <c r="C39" s="4" t="s">
        <v>123</v>
      </c>
      <c r="D39" s="4" t="s">
        <v>123</v>
      </c>
      <c r="E39" s="4"/>
      <c r="F39" s="17" t="s">
        <v>113</v>
      </c>
      <c r="G39" s="29">
        <v>166.69</v>
      </c>
      <c r="H39" s="42">
        <v>135.80000000000001</v>
      </c>
      <c r="I39" s="54" t="s">
        <v>52</v>
      </c>
      <c r="J39" s="29">
        <f t="shared" si="8"/>
        <v>163.6</v>
      </c>
      <c r="K39" s="53">
        <f t="shared" ref="K39:K41" si="13">H39-2.41</f>
        <v>133.39000000000001</v>
      </c>
      <c r="L39" s="42">
        <f t="shared" si="9"/>
        <v>30.20999999999998</v>
      </c>
      <c r="M39" s="62">
        <f t="shared" si="11"/>
        <v>0.2264787465327234</v>
      </c>
      <c r="N39" s="52"/>
      <c r="O39" s="21" t="s">
        <v>114</v>
      </c>
      <c r="P39" s="29"/>
      <c r="Q39" s="17">
        <v>50</v>
      </c>
      <c r="R39" s="21" t="s">
        <v>115</v>
      </c>
      <c r="S39" s="29"/>
      <c r="T39" s="3">
        <v>50</v>
      </c>
      <c r="U39" s="4"/>
      <c r="V39" s="45"/>
      <c r="W39" s="17" t="s">
        <v>157</v>
      </c>
    </row>
    <row r="40" spans="1:23" s="3" customFormat="1">
      <c r="A40" s="3" t="s">
        <v>91</v>
      </c>
      <c r="B40" s="3" t="s">
        <v>8</v>
      </c>
      <c r="C40" s="4" t="s">
        <v>123</v>
      </c>
      <c r="D40" s="4" t="s">
        <v>123</v>
      </c>
      <c r="E40" s="4"/>
      <c r="F40" s="17" t="s">
        <v>116</v>
      </c>
      <c r="G40" s="29">
        <v>166.66</v>
      </c>
      <c r="H40" s="42">
        <v>133.6</v>
      </c>
      <c r="I40" s="54" t="s">
        <v>52</v>
      </c>
      <c r="J40" s="29">
        <f t="shared" si="8"/>
        <v>163.57</v>
      </c>
      <c r="K40" s="53">
        <f t="shared" si="13"/>
        <v>131.19</v>
      </c>
      <c r="L40" s="42">
        <f t="shared" si="9"/>
        <v>32.379999999999995</v>
      </c>
      <c r="M40" s="62">
        <f>(J40-K40)/(K40)</f>
        <v>0.24681759280432958</v>
      </c>
      <c r="N40" s="52"/>
      <c r="O40" s="21" t="s">
        <v>117</v>
      </c>
      <c r="P40" s="29"/>
      <c r="Q40" s="17">
        <v>50</v>
      </c>
      <c r="R40" s="21" t="s">
        <v>118</v>
      </c>
      <c r="S40" s="29"/>
      <c r="T40" s="3">
        <v>50</v>
      </c>
      <c r="U40" s="33"/>
      <c r="V40" s="46"/>
      <c r="W40" s="17" t="s">
        <v>157</v>
      </c>
    </row>
    <row r="41" spans="1:23" s="3" customFormat="1">
      <c r="A41" s="3" t="s">
        <v>91</v>
      </c>
      <c r="B41" s="3" t="s">
        <v>9</v>
      </c>
      <c r="C41" s="4" t="s">
        <v>123</v>
      </c>
      <c r="D41" s="4" t="s">
        <v>123</v>
      </c>
      <c r="E41" s="4"/>
      <c r="F41" s="17" t="s">
        <v>119</v>
      </c>
      <c r="G41" s="29">
        <v>144.63999999999999</v>
      </c>
      <c r="H41" s="42">
        <v>114.5</v>
      </c>
      <c r="I41" s="54" t="s">
        <v>52</v>
      </c>
      <c r="J41" s="29">
        <f t="shared" si="8"/>
        <v>141.54999999999998</v>
      </c>
      <c r="K41" s="53">
        <f t="shared" si="13"/>
        <v>112.09</v>
      </c>
      <c r="L41" s="42">
        <f t="shared" si="9"/>
        <v>29.45999999999998</v>
      </c>
      <c r="M41" s="62">
        <f t="shared" si="11"/>
        <v>0.26282451601391721</v>
      </c>
      <c r="N41" s="52"/>
      <c r="O41" s="21" t="s">
        <v>120</v>
      </c>
      <c r="P41" s="29"/>
      <c r="Q41" s="17">
        <v>50</v>
      </c>
      <c r="R41" s="21" t="s">
        <v>121</v>
      </c>
      <c r="S41" s="29"/>
      <c r="T41" s="3">
        <v>50</v>
      </c>
      <c r="U41" s="33"/>
      <c r="V41" s="46"/>
      <c r="W41" s="17" t="s">
        <v>157</v>
      </c>
    </row>
    <row r="42" spans="1:23" s="3" customFormat="1">
      <c r="A42" s="3" t="s">
        <v>29</v>
      </c>
      <c r="B42" s="3" t="s">
        <v>24</v>
      </c>
      <c r="C42" s="3" t="s">
        <v>24</v>
      </c>
      <c r="D42" s="4" t="s">
        <v>123</v>
      </c>
      <c r="E42" s="4"/>
      <c r="F42" s="17" t="s">
        <v>122</v>
      </c>
      <c r="G42" s="29" t="s">
        <v>24</v>
      </c>
      <c r="H42" s="42" t="s">
        <v>24</v>
      </c>
      <c r="I42" s="54" t="s">
        <v>24</v>
      </c>
      <c r="J42" s="29" t="s">
        <v>24</v>
      </c>
      <c r="K42" s="43" t="s">
        <v>24</v>
      </c>
      <c r="L42" s="43" t="s">
        <v>24</v>
      </c>
      <c r="M42" s="43" t="s">
        <v>24</v>
      </c>
      <c r="N42" s="52" t="s">
        <v>24</v>
      </c>
      <c r="O42" s="3" t="s">
        <v>122</v>
      </c>
      <c r="P42" s="29" t="s">
        <v>24</v>
      </c>
      <c r="Q42" s="17">
        <v>50</v>
      </c>
      <c r="R42" s="3" t="s">
        <v>24</v>
      </c>
      <c r="S42" s="31" t="s">
        <v>24</v>
      </c>
      <c r="T42" s="31" t="s">
        <v>24</v>
      </c>
      <c r="U42" s="31" t="s">
        <v>24</v>
      </c>
      <c r="V42" s="17" t="s">
        <v>24</v>
      </c>
      <c r="W42" s="17" t="s">
        <v>157</v>
      </c>
    </row>
    <row r="43" spans="1:23" s="3" customFormat="1">
      <c r="A43" s="3" t="s">
        <v>29</v>
      </c>
      <c r="B43" s="3" t="s">
        <v>24</v>
      </c>
      <c r="C43" s="3" t="s">
        <v>24</v>
      </c>
      <c r="D43" s="4" t="s">
        <v>123</v>
      </c>
      <c r="E43" s="4"/>
      <c r="F43" s="17" t="s">
        <v>122</v>
      </c>
      <c r="G43" s="29" t="s">
        <v>24</v>
      </c>
      <c r="H43" s="42" t="s">
        <v>24</v>
      </c>
      <c r="I43" s="54" t="s">
        <v>24</v>
      </c>
      <c r="J43" s="29" t="s">
        <v>24</v>
      </c>
      <c r="K43" s="43" t="s">
        <v>24</v>
      </c>
      <c r="L43" s="43" t="s">
        <v>24</v>
      </c>
      <c r="M43" s="43" t="s">
        <v>24</v>
      </c>
      <c r="N43" s="52" t="s">
        <v>24</v>
      </c>
      <c r="O43" s="3" t="s">
        <v>122</v>
      </c>
      <c r="P43" s="29" t="s">
        <v>24</v>
      </c>
      <c r="Q43" s="17">
        <v>50</v>
      </c>
      <c r="R43" s="3" t="s">
        <v>24</v>
      </c>
      <c r="S43" s="31" t="s">
        <v>24</v>
      </c>
      <c r="T43" s="31" t="s">
        <v>24</v>
      </c>
      <c r="U43" s="31" t="s">
        <v>24</v>
      </c>
      <c r="V43" s="17" t="s">
        <v>24</v>
      </c>
      <c r="W43" s="17" t="s">
        <v>157</v>
      </c>
    </row>
    <row r="44" spans="1:23" s="3" customFormat="1">
      <c r="A44" s="3" t="s">
        <v>29</v>
      </c>
      <c r="B44" s="3" t="s">
        <v>24</v>
      </c>
      <c r="C44" s="3" t="s">
        <v>24</v>
      </c>
      <c r="D44" s="4" t="s">
        <v>123</v>
      </c>
      <c r="E44" s="4"/>
      <c r="F44" s="17" t="s">
        <v>122</v>
      </c>
      <c r="G44" s="29" t="s">
        <v>24</v>
      </c>
      <c r="H44" s="42" t="s">
        <v>24</v>
      </c>
      <c r="I44" s="54" t="s">
        <v>24</v>
      </c>
      <c r="J44" s="29" t="s">
        <v>24</v>
      </c>
      <c r="K44" s="43" t="s">
        <v>24</v>
      </c>
      <c r="L44" s="43" t="s">
        <v>24</v>
      </c>
      <c r="M44" s="43" t="s">
        <v>24</v>
      </c>
      <c r="N44" s="52" t="s">
        <v>24</v>
      </c>
      <c r="O44" s="3" t="s">
        <v>122</v>
      </c>
      <c r="P44" s="29" t="s">
        <v>24</v>
      </c>
      <c r="Q44" s="17">
        <v>50</v>
      </c>
      <c r="R44" s="3" t="s">
        <v>24</v>
      </c>
      <c r="S44" s="31" t="s">
        <v>24</v>
      </c>
      <c r="T44" s="31" t="s">
        <v>24</v>
      </c>
      <c r="U44" s="31" t="s">
        <v>24</v>
      </c>
      <c r="V44" s="17" t="s">
        <v>24</v>
      </c>
      <c r="W44" s="17" t="s">
        <v>157</v>
      </c>
    </row>
    <row r="45" spans="1:23" s="19" customFormat="1">
      <c r="F45" s="20"/>
      <c r="G45" s="28"/>
      <c r="H45" s="41"/>
      <c r="I45" s="41"/>
      <c r="J45" s="28"/>
      <c r="K45" s="41"/>
      <c r="L45" s="41"/>
      <c r="M45" s="41"/>
      <c r="N45" s="51"/>
      <c r="P45" s="28"/>
      <c r="Q45" s="20"/>
      <c r="S45" s="28"/>
      <c r="V45" s="20"/>
      <c r="W45" s="20"/>
    </row>
    <row r="46" spans="1:23" s="3" customFormat="1">
      <c r="A46" s="3" t="s">
        <v>158</v>
      </c>
      <c r="B46" s="3" t="s">
        <v>5</v>
      </c>
      <c r="C46" s="4" t="s">
        <v>160</v>
      </c>
      <c r="D46" s="4" t="s">
        <v>160</v>
      </c>
      <c r="E46" s="4"/>
      <c r="F46" s="17" t="s">
        <v>161</v>
      </c>
      <c r="G46" s="29">
        <v>162.07</v>
      </c>
      <c r="H46" s="42">
        <v>138.4</v>
      </c>
      <c r="I46" s="54" t="s">
        <v>52</v>
      </c>
      <c r="J46" s="29">
        <f t="shared" ref="J46:J52" si="14">G46-$J$3</f>
        <v>158.97999999999999</v>
      </c>
      <c r="K46" s="53">
        <f>H46-2.41</f>
        <v>135.99</v>
      </c>
      <c r="L46" s="42">
        <f t="shared" ref="L46:L55" si="15">J46-K46</f>
        <v>22.989999999999981</v>
      </c>
      <c r="M46" s="62">
        <f>(J46-K46)/(K46)</f>
        <v>0.16905654827560834</v>
      </c>
      <c r="N46" s="52"/>
      <c r="O46" s="21" t="s">
        <v>162</v>
      </c>
      <c r="P46" s="29" t="s">
        <v>24</v>
      </c>
      <c r="Q46" s="17">
        <v>50</v>
      </c>
      <c r="R46" s="21" t="s">
        <v>163</v>
      </c>
      <c r="S46" s="29" t="s">
        <v>24</v>
      </c>
      <c r="T46" s="3">
        <v>50</v>
      </c>
      <c r="U46" s="4"/>
      <c r="V46" s="45"/>
      <c r="W46" s="17" t="s">
        <v>157</v>
      </c>
    </row>
    <row r="47" spans="1:23" s="3" customFormat="1">
      <c r="A47" s="3" t="s">
        <v>158</v>
      </c>
      <c r="B47" s="3" t="s">
        <v>6</v>
      </c>
      <c r="C47" s="4" t="s">
        <v>160</v>
      </c>
      <c r="D47" s="4" t="s">
        <v>160</v>
      </c>
      <c r="E47" s="4"/>
      <c r="F47" s="17" t="s">
        <v>164</v>
      </c>
      <c r="G47" s="29">
        <v>179.2</v>
      </c>
      <c r="H47" s="42">
        <v>152.4</v>
      </c>
      <c r="I47" s="54" t="s">
        <v>52</v>
      </c>
      <c r="J47" s="29">
        <f t="shared" si="14"/>
        <v>176.10999999999999</v>
      </c>
      <c r="K47" s="53">
        <f t="shared" ref="K47:K50" si="16">H47-2.41</f>
        <v>149.99</v>
      </c>
      <c r="L47" s="42">
        <f t="shared" si="15"/>
        <v>26.119999999999976</v>
      </c>
      <c r="M47" s="62">
        <f t="shared" ref="M46:M55" si="17">(J47-K47)/(K47)</f>
        <v>0.17414494299619956</v>
      </c>
      <c r="N47" s="52"/>
      <c r="O47" s="21" t="s">
        <v>165</v>
      </c>
      <c r="P47" s="29" t="s">
        <v>24</v>
      </c>
      <c r="Q47" s="17">
        <v>50</v>
      </c>
      <c r="R47" s="21" t="s">
        <v>166</v>
      </c>
      <c r="S47" s="29" t="s">
        <v>24</v>
      </c>
      <c r="T47" s="3">
        <v>50</v>
      </c>
      <c r="U47" s="4"/>
      <c r="V47" s="45"/>
      <c r="W47" s="17" t="s">
        <v>157</v>
      </c>
    </row>
    <row r="48" spans="1:23" s="3" customFormat="1">
      <c r="A48" s="3" t="s">
        <v>158</v>
      </c>
      <c r="B48" s="3" t="s">
        <v>7</v>
      </c>
      <c r="C48" s="4" t="s">
        <v>160</v>
      </c>
      <c r="D48" s="4" t="s">
        <v>160</v>
      </c>
      <c r="E48" s="4"/>
      <c r="F48" s="17" t="s">
        <v>167</v>
      </c>
      <c r="G48" s="29">
        <v>149.46</v>
      </c>
      <c r="H48" s="42">
        <v>128.80000000000001</v>
      </c>
      <c r="I48" s="54" t="s">
        <v>52</v>
      </c>
      <c r="J48" s="29">
        <f t="shared" si="14"/>
        <v>146.37</v>
      </c>
      <c r="K48" s="53">
        <f t="shared" si="16"/>
        <v>126.39000000000001</v>
      </c>
      <c r="L48" s="42">
        <f t="shared" si="15"/>
        <v>19.97999999999999</v>
      </c>
      <c r="M48" s="62">
        <f t="shared" si="17"/>
        <v>0.15808212675053396</v>
      </c>
      <c r="N48" s="52"/>
      <c r="O48" s="21" t="s">
        <v>168</v>
      </c>
      <c r="P48" s="29" t="s">
        <v>24</v>
      </c>
      <c r="Q48" s="17">
        <v>50</v>
      </c>
      <c r="R48" s="21" t="s">
        <v>169</v>
      </c>
      <c r="S48" s="29" t="s">
        <v>24</v>
      </c>
      <c r="T48" s="3">
        <v>50</v>
      </c>
      <c r="U48" s="4"/>
      <c r="V48" s="45"/>
      <c r="W48" s="17" t="s">
        <v>157</v>
      </c>
    </row>
    <row r="49" spans="1:23" s="3" customFormat="1">
      <c r="A49" s="3" t="s">
        <v>158</v>
      </c>
      <c r="B49" s="3" t="s">
        <v>8</v>
      </c>
      <c r="C49" s="4" t="s">
        <v>160</v>
      </c>
      <c r="D49" s="4" t="s">
        <v>160</v>
      </c>
      <c r="E49" s="4"/>
      <c r="F49" s="17" t="s">
        <v>170</v>
      </c>
      <c r="G49" s="29">
        <v>122.1</v>
      </c>
      <c r="H49" s="42">
        <v>105.6</v>
      </c>
      <c r="I49" s="54" t="s">
        <v>52</v>
      </c>
      <c r="J49" s="29">
        <f t="shared" si="14"/>
        <v>119.00999999999999</v>
      </c>
      <c r="K49" s="53">
        <f t="shared" si="16"/>
        <v>103.19</v>
      </c>
      <c r="L49" s="42">
        <f t="shared" si="15"/>
        <v>15.819999999999993</v>
      </c>
      <c r="M49" s="62">
        <f t="shared" si="17"/>
        <v>0.15330942920825655</v>
      </c>
      <c r="N49" s="52"/>
      <c r="O49" s="21" t="s">
        <v>171</v>
      </c>
      <c r="P49" s="29" t="s">
        <v>24</v>
      </c>
      <c r="Q49" s="17">
        <v>50</v>
      </c>
      <c r="R49" s="21" t="s">
        <v>172</v>
      </c>
      <c r="S49" s="29" t="s">
        <v>24</v>
      </c>
      <c r="T49" s="3">
        <v>50</v>
      </c>
      <c r="U49" s="4"/>
      <c r="V49" s="45"/>
      <c r="W49" s="17" t="s">
        <v>157</v>
      </c>
    </row>
    <row r="50" spans="1:23" s="3" customFormat="1">
      <c r="A50" s="3" t="s">
        <v>158</v>
      </c>
      <c r="B50" s="3" t="s">
        <v>9</v>
      </c>
      <c r="C50" s="4" t="s">
        <v>160</v>
      </c>
      <c r="D50" s="4" t="s">
        <v>160</v>
      </c>
      <c r="E50" s="4"/>
      <c r="F50" s="17" t="s">
        <v>173</v>
      </c>
      <c r="G50" s="29">
        <v>200.77</v>
      </c>
      <c r="H50" s="42">
        <v>137.5</v>
      </c>
      <c r="I50" s="54" t="s">
        <v>52</v>
      </c>
      <c r="J50" s="29">
        <f t="shared" si="14"/>
        <v>197.68</v>
      </c>
      <c r="K50" s="53">
        <f t="shared" si="16"/>
        <v>135.09</v>
      </c>
      <c r="L50" s="42">
        <f t="shared" si="15"/>
        <v>62.59</v>
      </c>
      <c r="M50" s="62">
        <f t="shared" si="17"/>
        <v>0.46332074913020949</v>
      </c>
      <c r="N50" s="52"/>
      <c r="O50" s="21" t="s">
        <v>174</v>
      </c>
      <c r="P50" s="29" t="s">
        <v>24</v>
      </c>
      <c r="Q50" s="17">
        <v>50</v>
      </c>
      <c r="R50" s="21" t="s">
        <v>175</v>
      </c>
      <c r="S50" s="29" t="s">
        <v>24</v>
      </c>
      <c r="T50" s="3">
        <v>50</v>
      </c>
      <c r="U50" s="4"/>
      <c r="V50" s="45"/>
      <c r="W50" s="17" t="s">
        <v>157</v>
      </c>
    </row>
    <row r="51" spans="1:23" s="3" customFormat="1">
      <c r="A51" s="3" t="s">
        <v>159</v>
      </c>
      <c r="B51" s="3" t="s">
        <v>5</v>
      </c>
      <c r="C51" s="4" t="s">
        <v>160</v>
      </c>
      <c r="D51" s="4" t="s">
        <v>160</v>
      </c>
      <c r="E51" s="4"/>
      <c r="F51" s="17" t="s">
        <v>176</v>
      </c>
      <c r="G51" s="29">
        <v>110.8</v>
      </c>
      <c r="H51" s="42">
        <v>88.2</v>
      </c>
      <c r="I51" s="54" t="s">
        <v>52</v>
      </c>
      <c r="J51" s="29">
        <f t="shared" si="14"/>
        <v>107.71</v>
      </c>
      <c r="K51" s="53">
        <f>H51-2.41</f>
        <v>85.79</v>
      </c>
      <c r="L51" s="42">
        <f t="shared" si="15"/>
        <v>21.919999999999987</v>
      </c>
      <c r="M51" s="62">
        <f>(J51-K51)/(K51)</f>
        <v>0.25550763492248496</v>
      </c>
      <c r="N51" s="52"/>
      <c r="O51" s="21" t="s">
        <v>177</v>
      </c>
      <c r="P51" s="29" t="s">
        <v>24</v>
      </c>
      <c r="Q51" s="17">
        <v>50</v>
      </c>
      <c r="R51" s="21" t="s">
        <v>178</v>
      </c>
      <c r="S51" s="29" t="s">
        <v>24</v>
      </c>
      <c r="T51" s="3">
        <v>50</v>
      </c>
      <c r="U51" s="4"/>
      <c r="V51" s="45"/>
      <c r="W51" s="17" t="s">
        <v>157</v>
      </c>
    </row>
    <row r="52" spans="1:23" s="3" customFormat="1">
      <c r="A52" s="3" t="s">
        <v>159</v>
      </c>
      <c r="B52" s="3" t="s">
        <v>6</v>
      </c>
      <c r="C52" s="4" t="s">
        <v>160</v>
      </c>
      <c r="D52" s="4" t="s">
        <v>160</v>
      </c>
      <c r="E52" s="4"/>
      <c r="F52" s="17" t="s">
        <v>179</v>
      </c>
      <c r="G52" s="29">
        <v>136.61000000000001</v>
      </c>
      <c r="H52" s="42">
        <v>108.7</v>
      </c>
      <c r="I52" s="54" t="s">
        <v>52</v>
      </c>
      <c r="J52" s="29">
        <f t="shared" si="14"/>
        <v>133.52000000000001</v>
      </c>
      <c r="K52" s="53">
        <f t="shared" ref="K52:K55" si="18">H52-2.41</f>
        <v>106.29</v>
      </c>
      <c r="L52" s="42">
        <f t="shared" si="15"/>
        <v>27.230000000000004</v>
      </c>
      <c r="M52" s="62">
        <f t="shared" si="17"/>
        <v>0.25618590648226552</v>
      </c>
      <c r="N52" s="52"/>
      <c r="O52" s="21" t="s">
        <v>180</v>
      </c>
      <c r="P52" s="29" t="s">
        <v>24</v>
      </c>
      <c r="Q52" s="17">
        <v>50</v>
      </c>
      <c r="R52" s="21" t="s">
        <v>181</v>
      </c>
      <c r="S52" s="29" t="s">
        <v>24</v>
      </c>
      <c r="T52" s="3">
        <v>50</v>
      </c>
      <c r="U52" s="4"/>
      <c r="V52" s="45"/>
      <c r="W52" s="17" t="s">
        <v>157</v>
      </c>
    </row>
    <row r="53" spans="1:23" s="3" customFormat="1">
      <c r="A53" s="3" t="s">
        <v>159</v>
      </c>
      <c r="B53" s="3" t="s">
        <v>7</v>
      </c>
      <c r="C53" s="4" t="s">
        <v>160</v>
      </c>
      <c r="D53" s="4" t="s">
        <v>160</v>
      </c>
      <c r="E53" s="4"/>
      <c r="F53" s="17" t="s">
        <v>182</v>
      </c>
      <c r="G53" s="29">
        <v>104.41</v>
      </c>
      <c r="H53" s="42">
        <v>82.9</v>
      </c>
      <c r="I53" s="54" t="s">
        <v>52</v>
      </c>
      <c r="J53" s="29">
        <f t="shared" ref="J53:J55" si="19">G53-$J$3</f>
        <v>101.32</v>
      </c>
      <c r="K53" s="53">
        <f t="shared" si="18"/>
        <v>80.490000000000009</v>
      </c>
      <c r="L53" s="42">
        <f t="shared" si="15"/>
        <v>20.829999999999984</v>
      </c>
      <c r="M53" s="62">
        <f t="shared" si="17"/>
        <v>0.25878991179028427</v>
      </c>
      <c r="N53" s="52"/>
      <c r="O53" s="21" t="s">
        <v>183</v>
      </c>
      <c r="P53" s="29" t="s">
        <v>24</v>
      </c>
      <c r="Q53" s="17">
        <v>50</v>
      </c>
      <c r="R53" s="21" t="s">
        <v>184</v>
      </c>
      <c r="S53" s="29" t="s">
        <v>24</v>
      </c>
      <c r="T53" s="3">
        <v>50</v>
      </c>
      <c r="U53" s="4"/>
      <c r="V53" s="45"/>
      <c r="W53" s="17" t="s">
        <v>157</v>
      </c>
    </row>
    <row r="54" spans="1:23" s="3" customFormat="1">
      <c r="A54" s="3" t="s">
        <v>159</v>
      </c>
      <c r="B54" s="3" t="s">
        <v>8</v>
      </c>
      <c r="C54" s="4" t="s">
        <v>160</v>
      </c>
      <c r="D54" s="4" t="s">
        <v>160</v>
      </c>
      <c r="E54" s="4"/>
      <c r="F54" s="17" t="s">
        <v>185</v>
      </c>
      <c r="G54" s="29">
        <v>113.58</v>
      </c>
      <c r="H54" s="42">
        <v>89.4</v>
      </c>
      <c r="I54" s="54" t="s">
        <v>52</v>
      </c>
      <c r="J54" s="29">
        <f t="shared" si="19"/>
        <v>110.49</v>
      </c>
      <c r="K54" s="53">
        <f t="shared" si="18"/>
        <v>86.990000000000009</v>
      </c>
      <c r="L54" s="42">
        <f t="shared" si="15"/>
        <v>23.499999999999986</v>
      </c>
      <c r="M54" s="62">
        <f>(J54-K54)/(K54)</f>
        <v>0.27014599379238974</v>
      </c>
      <c r="N54" s="52"/>
      <c r="O54" s="21" t="s">
        <v>186</v>
      </c>
      <c r="P54" s="29" t="s">
        <v>24</v>
      </c>
      <c r="Q54" s="17">
        <v>50</v>
      </c>
      <c r="R54" s="21" t="s">
        <v>187</v>
      </c>
      <c r="S54" s="29" t="s">
        <v>24</v>
      </c>
      <c r="T54" s="3">
        <v>50</v>
      </c>
      <c r="U54" s="4"/>
      <c r="V54" s="45"/>
      <c r="W54" s="17" t="s">
        <v>157</v>
      </c>
    </row>
    <row r="55" spans="1:23" s="3" customFormat="1">
      <c r="A55" s="3" t="s">
        <v>159</v>
      </c>
      <c r="B55" s="3" t="s">
        <v>9</v>
      </c>
      <c r="C55" s="4" t="s">
        <v>160</v>
      </c>
      <c r="D55" s="4" t="s">
        <v>160</v>
      </c>
      <c r="E55" s="4"/>
      <c r="F55" s="17" t="s">
        <v>188</v>
      </c>
      <c r="G55" s="29">
        <v>120.93</v>
      </c>
      <c r="H55" s="42">
        <v>95.1</v>
      </c>
      <c r="I55" s="54" t="s">
        <v>52</v>
      </c>
      <c r="J55" s="29">
        <f t="shared" si="19"/>
        <v>117.84</v>
      </c>
      <c r="K55" s="53">
        <f t="shared" si="18"/>
        <v>92.69</v>
      </c>
      <c r="L55" s="42">
        <f t="shared" si="15"/>
        <v>25.150000000000006</v>
      </c>
      <c r="M55" s="62">
        <f t="shared" si="17"/>
        <v>0.2713345560470386</v>
      </c>
      <c r="N55" s="52"/>
      <c r="O55" s="21" t="s">
        <v>189</v>
      </c>
      <c r="P55" s="29" t="s">
        <v>24</v>
      </c>
      <c r="Q55" s="17">
        <v>50</v>
      </c>
      <c r="R55" s="21" t="s">
        <v>190</v>
      </c>
      <c r="S55" s="29" t="s">
        <v>24</v>
      </c>
      <c r="T55" s="3">
        <v>50</v>
      </c>
      <c r="U55" s="4"/>
      <c r="V55" s="45"/>
      <c r="W55" s="17" t="s">
        <v>157</v>
      </c>
    </row>
    <row r="56" spans="1:23" s="19" customFormat="1">
      <c r="F56" s="20"/>
      <c r="G56" s="28"/>
      <c r="H56" s="41"/>
      <c r="I56" s="41"/>
      <c r="J56" s="28"/>
      <c r="K56" s="41"/>
      <c r="L56" s="41"/>
      <c r="M56" s="41"/>
      <c r="N56" s="51"/>
      <c r="P56" s="28"/>
      <c r="Q56" s="20"/>
      <c r="S56" s="28"/>
      <c r="V56" s="20"/>
      <c r="W56" s="20"/>
    </row>
  </sheetData>
  <conditionalFormatting sqref="N8:N12 J7:O7 J23:J25 N18:N25 H23:H25 G7:H22 H42:H44 G27:H41 G46:H55">
    <cfRule type="expression" dxfId="54" priority="252">
      <formula>($A7=60)</formula>
    </cfRule>
  </conditionalFormatting>
  <conditionalFormatting sqref="B23:C25 R23:R25 F23:F25 O23:P25">
    <cfRule type="expression" dxfId="53" priority="234">
      <formula>($A23=60)</formula>
    </cfRule>
  </conditionalFormatting>
  <conditionalFormatting sqref="P22">
    <cfRule type="expression" dxfId="52" priority="232">
      <formula>($F12=60)</formula>
    </cfRule>
  </conditionalFormatting>
  <conditionalFormatting sqref="P19:P21">
    <cfRule type="expression" dxfId="51" priority="231">
      <formula>($F9=60)</formula>
    </cfRule>
  </conditionalFormatting>
  <conditionalFormatting sqref="G23:G25">
    <cfRule type="expression" dxfId="50" priority="213">
      <formula>($A23=60)</formula>
    </cfRule>
  </conditionalFormatting>
  <conditionalFormatting sqref="J8:J12 J18:J22">
    <cfRule type="expression" dxfId="49" priority="172">
      <formula>($A8=60)</formula>
    </cfRule>
  </conditionalFormatting>
  <conditionalFormatting sqref="N26:P26 F26:G26">
    <cfRule type="expression" dxfId="48" priority="96">
      <formula>($A26=60)</formula>
    </cfRule>
  </conditionalFormatting>
  <conditionalFormatting sqref="L26:M26">
    <cfRule type="expression" dxfId="47" priority="95">
      <formula>($A26=60)</formula>
    </cfRule>
  </conditionalFormatting>
  <conditionalFormatting sqref="H26:J26">
    <cfRule type="expression" dxfId="46" priority="69">
      <formula>($A26=60)</formula>
    </cfRule>
  </conditionalFormatting>
  <conditionalFormatting sqref="K26">
    <cfRule type="expression" dxfId="45" priority="68">
      <formula>($A26=60)</formula>
    </cfRule>
  </conditionalFormatting>
  <conditionalFormatting sqref="L18:L22 L8:L12">
    <cfRule type="expression" dxfId="44" priority="42">
      <formula>($A8=60)</formula>
    </cfRule>
  </conditionalFormatting>
  <conditionalFormatting sqref="I7">
    <cfRule type="expression" dxfId="43" priority="46">
      <formula>($A7=60)</formula>
    </cfRule>
  </conditionalFormatting>
  <conditionalFormatting sqref="K8:K12 K18:K22">
    <cfRule type="expression" dxfId="42" priority="43">
      <formula>($A8=60)</formula>
    </cfRule>
  </conditionalFormatting>
  <conditionalFormatting sqref="N13:N17">
    <cfRule type="expression" dxfId="41" priority="37">
      <formula>($A13=60)</formula>
    </cfRule>
  </conditionalFormatting>
  <conditionalFormatting sqref="J13:J17">
    <cfRule type="expression" dxfId="40" priority="36">
      <formula>($A13=60)</formula>
    </cfRule>
  </conditionalFormatting>
  <conditionalFormatting sqref="L13:L17">
    <cfRule type="expression" dxfId="39" priority="34">
      <formula>($A13=60)</formula>
    </cfRule>
  </conditionalFormatting>
  <conditionalFormatting sqref="K13:K17">
    <cfRule type="expression" dxfId="38" priority="35">
      <formula>($A13=60)</formula>
    </cfRule>
  </conditionalFormatting>
  <conditionalFormatting sqref="N27:N31 J42:J44 N37:N44">
    <cfRule type="expression" dxfId="37" priority="33">
      <formula>($A27=60)</formula>
    </cfRule>
  </conditionalFormatting>
  <conditionalFormatting sqref="B42:C44 R42:R44 F42:F44 O42:P44">
    <cfRule type="expression" dxfId="36" priority="32">
      <formula>($A42=60)</formula>
    </cfRule>
  </conditionalFormatting>
  <conditionalFormatting sqref="P41">
    <cfRule type="expression" dxfId="35" priority="31">
      <formula>($F31=60)</formula>
    </cfRule>
  </conditionalFormatting>
  <conditionalFormatting sqref="P38:P40">
    <cfRule type="expression" dxfId="34" priority="30">
      <formula>($F28=60)</formula>
    </cfRule>
  </conditionalFormatting>
  <conditionalFormatting sqref="G42:G44">
    <cfRule type="expression" dxfId="33" priority="29">
      <formula>($A42=60)</formula>
    </cfRule>
  </conditionalFormatting>
  <conditionalFormatting sqref="J27:J31 J37:J41">
    <cfRule type="expression" dxfId="32" priority="28">
      <formula>($A27=60)</formula>
    </cfRule>
  </conditionalFormatting>
  <conditionalFormatting sqref="N45:P45 F45:G45">
    <cfRule type="expression" dxfId="31" priority="27">
      <formula>($A45=60)</formula>
    </cfRule>
  </conditionalFormatting>
  <conditionalFormatting sqref="L45:M45">
    <cfRule type="expression" dxfId="30" priority="26">
      <formula>($A45=60)</formula>
    </cfRule>
  </conditionalFormatting>
  <conditionalFormatting sqref="H45:J45">
    <cfRule type="expression" dxfId="29" priority="25">
      <formula>($A45=60)</formula>
    </cfRule>
  </conditionalFormatting>
  <conditionalFormatting sqref="K45">
    <cfRule type="expression" dxfId="28" priority="24">
      <formula>($A45=60)</formula>
    </cfRule>
  </conditionalFormatting>
  <conditionalFormatting sqref="L27:L31 L37:L41">
    <cfRule type="expression" dxfId="27" priority="22">
      <formula>($A27=60)</formula>
    </cfRule>
  </conditionalFormatting>
  <conditionalFormatting sqref="K27:K31 K37:K41">
    <cfRule type="expression" dxfId="26" priority="23">
      <formula>($A27=60)</formula>
    </cfRule>
  </conditionalFormatting>
  <conditionalFormatting sqref="N32:N36">
    <cfRule type="expression" dxfId="25" priority="21">
      <formula>($A32=60)</formula>
    </cfRule>
  </conditionalFormatting>
  <conditionalFormatting sqref="J32:J36">
    <cfRule type="expression" dxfId="24" priority="20">
      <formula>($A32=60)</formula>
    </cfRule>
  </conditionalFormatting>
  <conditionalFormatting sqref="L32:L36">
    <cfRule type="expression" dxfId="23" priority="18">
      <formula>($A32=60)</formula>
    </cfRule>
  </conditionalFormatting>
  <conditionalFormatting sqref="K32:K36">
    <cfRule type="expression" dxfId="22" priority="19">
      <formula>($A32=60)</formula>
    </cfRule>
  </conditionalFormatting>
  <conditionalFormatting sqref="N46:N50">
    <cfRule type="expression" dxfId="21" priority="17">
      <formula>($A46=60)</formula>
    </cfRule>
  </conditionalFormatting>
  <conditionalFormatting sqref="J46:J50">
    <cfRule type="expression" dxfId="20" priority="16">
      <formula>($A46=60)</formula>
    </cfRule>
  </conditionalFormatting>
  <conditionalFormatting sqref="L46:L50">
    <cfRule type="expression" dxfId="19" priority="14">
      <formula>($A46=60)</formula>
    </cfRule>
  </conditionalFormatting>
  <conditionalFormatting sqref="K46:K50">
    <cfRule type="expression" dxfId="18" priority="15">
      <formula>($A46=60)</formula>
    </cfRule>
  </conditionalFormatting>
  <conditionalFormatting sqref="N51:N55">
    <cfRule type="expression" dxfId="17" priority="13">
      <formula>($A51=60)</formula>
    </cfRule>
  </conditionalFormatting>
  <conditionalFormatting sqref="J51:J55">
    <cfRule type="expression" dxfId="16" priority="12">
      <formula>($A51=60)</formula>
    </cfRule>
  </conditionalFormatting>
  <conditionalFormatting sqref="L51:L55">
    <cfRule type="expression" dxfId="15" priority="10">
      <formula>($A51=60)</formula>
    </cfRule>
  </conditionalFormatting>
  <conditionalFormatting sqref="K51:K55">
    <cfRule type="expression" dxfId="14" priority="11">
      <formula>($A51=60)</formula>
    </cfRule>
  </conditionalFormatting>
  <conditionalFormatting sqref="N56:P56 F56:G56">
    <cfRule type="expression" dxfId="13" priority="9">
      <formula>($A56=60)</formula>
    </cfRule>
  </conditionalFormatting>
  <conditionalFormatting sqref="L56:M56">
    <cfRule type="expression" dxfId="12" priority="8">
      <formula>($A56=60)</formula>
    </cfRule>
  </conditionalFormatting>
  <conditionalFormatting sqref="H56:J56">
    <cfRule type="expression" dxfId="11" priority="7">
      <formula>($A56=60)</formula>
    </cfRule>
  </conditionalFormatting>
  <conditionalFormatting sqref="K56">
    <cfRule type="expression" dxfId="10" priority="6">
      <formula>($A56=60)</formula>
    </cfRule>
  </conditionalFormatting>
  <conditionalFormatting sqref="P46:P55">
    <cfRule type="expression" dxfId="9" priority="5">
      <formula>($A46=60)</formula>
    </cfRule>
  </conditionalFormatting>
  <conditionalFormatting sqref="S46:S55">
    <cfRule type="expression" dxfId="8" priority="4">
      <formula>($A46=60)</formula>
    </cfRule>
  </conditionalFormatting>
  <conditionalFormatting sqref="M8:M22">
    <cfRule type="expression" dxfId="7" priority="3">
      <formula>($A8=60)</formula>
    </cfRule>
  </conditionalFormatting>
  <conditionalFormatting sqref="M27:M41">
    <cfRule type="expression" dxfId="4" priority="2">
      <formula>($A27=60)</formula>
    </cfRule>
  </conditionalFormatting>
  <conditionalFormatting sqref="M46:M55">
    <cfRule type="expression" dxfId="2" priority="1">
      <formula>($A46=60)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42</v>
      </c>
    </row>
    <row r="3" spans="1:5">
      <c r="B3" t="s">
        <v>44</v>
      </c>
      <c r="C3" t="s">
        <v>45</v>
      </c>
      <c r="D3" t="s">
        <v>46</v>
      </c>
    </row>
    <row r="4" spans="1:5">
      <c r="A4" t="s">
        <v>48</v>
      </c>
      <c r="B4">
        <v>30</v>
      </c>
      <c r="C4">
        <v>193.4</v>
      </c>
      <c r="D4">
        <f>C4/B4</f>
        <v>6.4466666666666672</v>
      </c>
    </row>
    <row r="5" spans="1:5">
      <c r="A5" t="s">
        <v>43</v>
      </c>
      <c r="B5">
        <v>35</v>
      </c>
      <c r="C5">
        <v>168</v>
      </c>
      <c r="D5">
        <f>C5/B5</f>
        <v>4.8</v>
      </c>
    </row>
    <row r="6" spans="1:5">
      <c r="A6" t="s">
        <v>47</v>
      </c>
      <c r="B6">
        <v>20</v>
      </c>
      <c r="C6">
        <v>48.2</v>
      </c>
      <c r="D6">
        <f>C6/B6</f>
        <v>2.41</v>
      </c>
    </row>
    <row r="8" spans="1:5">
      <c r="A8" t="s">
        <v>53</v>
      </c>
      <c r="D8">
        <v>3.09</v>
      </c>
      <c r="E8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2014-11-10T23:20:36Z</dcterms:modified>
</cp:coreProperties>
</file>