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40" yWindow="0" windowWidth="30280" windowHeight="1844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5" i="1" l="1"/>
  <c r="N224" i="1"/>
  <c r="N225" i="1"/>
  <c r="N226" i="1"/>
  <c r="N227" i="1"/>
  <c r="N228" i="1"/>
  <c r="N229" i="1"/>
  <c r="N230" i="1"/>
  <c r="N231" i="1"/>
  <c r="N232" i="1"/>
  <c r="N233" i="1"/>
  <c r="N234" i="1"/>
  <c r="N236" i="1"/>
  <c r="N237" i="1"/>
  <c r="N223" i="1"/>
  <c r="N215" i="1"/>
  <c r="N205" i="1"/>
  <c r="N206" i="1"/>
  <c r="N207" i="1"/>
  <c r="N208" i="1"/>
  <c r="N209" i="1"/>
  <c r="N210" i="1"/>
  <c r="N211" i="1"/>
  <c r="N212" i="1"/>
  <c r="N213" i="1"/>
  <c r="N214" i="1"/>
  <c r="N216" i="1"/>
  <c r="N217" i="1"/>
  <c r="N218" i="1"/>
  <c r="N204" i="1"/>
  <c r="N193" i="1"/>
  <c r="N183" i="1"/>
  <c r="N184" i="1"/>
  <c r="N185" i="1"/>
  <c r="N186" i="1"/>
  <c r="N187" i="1"/>
  <c r="N188" i="1"/>
  <c r="N189" i="1"/>
  <c r="N190" i="1"/>
  <c r="N191" i="1"/>
  <c r="N192" i="1"/>
  <c r="N194" i="1"/>
  <c r="N195" i="1"/>
  <c r="N196" i="1"/>
  <c r="N197" i="1"/>
  <c r="N198" i="1"/>
  <c r="N199" i="1"/>
  <c r="N182" i="1"/>
  <c r="N169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7" i="1"/>
  <c r="N163" i="1"/>
  <c r="N154" i="1"/>
  <c r="N145" i="1"/>
  <c r="N146" i="1"/>
  <c r="N147" i="1"/>
  <c r="N148" i="1"/>
  <c r="N149" i="1"/>
  <c r="N150" i="1"/>
  <c r="N151" i="1"/>
  <c r="N152" i="1"/>
  <c r="N153" i="1"/>
  <c r="N155" i="1"/>
  <c r="N156" i="1"/>
  <c r="N157" i="1"/>
  <c r="N158" i="1"/>
  <c r="N144" i="1"/>
  <c r="N133" i="1"/>
  <c r="N131" i="1"/>
  <c r="N132" i="1"/>
  <c r="N134" i="1"/>
  <c r="N135" i="1"/>
  <c r="N136" i="1"/>
  <c r="N137" i="1"/>
  <c r="N138" i="1"/>
  <c r="N139" i="1"/>
  <c r="N130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11" i="1"/>
  <c r="N105" i="1"/>
  <c r="N94" i="1"/>
  <c r="N95" i="1"/>
  <c r="N96" i="1"/>
  <c r="N97" i="1"/>
  <c r="N98" i="1"/>
  <c r="N99" i="1"/>
  <c r="N100" i="1"/>
  <c r="N101" i="1"/>
  <c r="N102" i="1"/>
  <c r="N103" i="1"/>
  <c r="N104" i="1"/>
  <c r="N106" i="1"/>
  <c r="N92" i="1"/>
  <c r="N93" i="1"/>
  <c r="N75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73" i="1"/>
  <c r="N66" i="1"/>
  <c r="N65" i="1"/>
  <c r="N67" i="1"/>
  <c r="N68" i="1"/>
  <c r="N64" i="1"/>
  <c r="N51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35" i="1"/>
  <c r="N32" i="1"/>
  <c r="N33" i="1"/>
  <c r="N34" i="1"/>
  <c r="N36" i="1"/>
  <c r="N37" i="1"/>
  <c r="N38" i="1"/>
  <c r="N39" i="1"/>
  <c r="N40" i="1"/>
  <c r="N31" i="1"/>
  <c r="N18" i="1"/>
  <c r="N19" i="1"/>
  <c r="N20" i="1"/>
  <c r="N21" i="1"/>
  <c r="N22" i="1"/>
  <c r="N23" i="1"/>
  <c r="N24" i="1"/>
  <c r="N25" i="1"/>
  <c r="N26" i="1"/>
  <c r="N17" i="1"/>
  <c r="N9" i="1"/>
  <c r="N10" i="1"/>
  <c r="N11" i="1"/>
  <c r="N12" i="1"/>
  <c r="N8" i="1"/>
  <c r="L12" i="1"/>
  <c r="M12" i="1"/>
  <c r="L11" i="1"/>
  <c r="M11" i="1"/>
  <c r="L10" i="1"/>
  <c r="M10" i="1"/>
  <c r="L9" i="1"/>
  <c r="M9" i="1"/>
  <c r="L8" i="1"/>
  <c r="M8" i="1"/>
  <c r="L1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M17" i="1"/>
  <c r="L37" i="1"/>
  <c r="M37" i="1"/>
  <c r="L38" i="1"/>
  <c r="M38" i="1"/>
  <c r="L39" i="1"/>
  <c r="M39" i="1"/>
  <c r="L40" i="1"/>
  <c r="M40" i="1"/>
  <c r="L36" i="1"/>
  <c r="M36" i="1"/>
  <c r="L35" i="1"/>
  <c r="M35" i="1"/>
  <c r="L34" i="1"/>
  <c r="M34" i="1"/>
  <c r="L33" i="1"/>
  <c r="M33" i="1"/>
  <c r="L32" i="1"/>
  <c r="M32" i="1"/>
  <c r="L31" i="1"/>
  <c r="M31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9" i="1"/>
  <c r="M59" i="1"/>
  <c r="L58" i="1"/>
  <c r="M58" i="1"/>
  <c r="L57" i="1"/>
  <c r="M57" i="1"/>
  <c r="L56" i="1"/>
  <c r="M56" i="1"/>
  <c r="L55" i="1"/>
  <c r="M55" i="1"/>
  <c r="L64" i="1"/>
  <c r="L68" i="1"/>
  <c r="M68" i="1"/>
  <c r="L67" i="1"/>
  <c r="M67" i="1"/>
  <c r="L66" i="1"/>
  <c r="M66" i="1"/>
  <c r="L65" i="1"/>
  <c r="M65" i="1"/>
  <c r="M64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92" i="1"/>
  <c r="L106" i="1"/>
  <c r="M106" i="1"/>
  <c r="L105" i="1"/>
  <c r="M105" i="1"/>
  <c r="L104" i="1"/>
  <c r="M104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M92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M111" i="1"/>
  <c r="L111" i="1"/>
  <c r="L119" i="1"/>
  <c r="M119" i="1"/>
  <c r="L118" i="1"/>
  <c r="M118" i="1"/>
  <c r="L117" i="1"/>
  <c r="M117" i="1"/>
  <c r="L116" i="1"/>
  <c r="M116" i="1"/>
  <c r="L115" i="1"/>
  <c r="M115" i="1"/>
  <c r="L114" i="1"/>
  <c r="M114" i="1"/>
  <c r="L113" i="1"/>
  <c r="M113" i="1"/>
  <c r="L112" i="1"/>
  <c r="M112" i="1"/>
  <c r="M131" i="1"/>
  <c r="L130" i="1"/>
  <c r="L138" i="1"/>
  <c r="M138" i="1"/>
  <c r="L139" i="1"/>
  <c r="M139" i="1"/>
  <c r="L137" i="1"/>
  <c r="M137" i="1"/>
  <c r="L136" i="1"/>
  <c r="M136" i="1"/>
  <c r="L135" i="1"/>
  <c r="M135" i="1"/>
  <c r="L134" i="1"/>
  <c r="M134" i="1"/>
  <c r="L133" i="1"/>
  <c r="M133" i="1"/>
  <c r="L132" i="1"/>
  <c r="M132" i="1"/>
  <c r="L131" i="1"/>
  <c r="M130" i="1"/>
  <c r="M144" i="1"/>
  <c r="L144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48" i="1"/>
  <c r="M148" i="1"/>
  <c r="L147" i="1"/>
  <c r="M147" i="1"/>
  <c r="L146" i="1"/>
  <c r="M146" i="1"/>
  <c r="L145" i="1"/>
  <c r="M145" i="1"/>
  <c r="M165" i="1"/>
  <c r="M172" i="1"/>
  <c r="M173" i="1"/>
  <c r="M174" i="1"/>
  <c r="M175" i="1"/>
  <c r="M176" i="1"/>
  <c r="M177" i="1"/>
  <c r="M171" i="1"/>
  <c r="M170" i="1"/>
  <c r="M169" i="1"/>
  <c r="M168" i="1"/>
  <c r="M167" i="1"/>
  <c r="M166" i="1"/>
  <c r="M164" i="1"/>
  <c r="M163" i="1"/>
  <c r="L163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182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23" i="1"/>
  <c r="K223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D4" i="2"/>
  <c r="D6" i="2"/>
  <c r="D5" i="2"/>
  <c r="K198" i="1"/>
  <c r="K193" i="1"/>
  <c r="K187" i="1"/>
  <c r="K199" i="1"/>
  <c r="K197" i="1"/>
  <c r="K196" i="1"/>
  <c r="K195" i="1"/>
  <c r="K194" i="1"/>
  <c r="K192" i="1"/>
  <c r="K191" i="1"/>
  <c r="K190" i="1"/>
  <c r="K189" i="1"/>
  <c r="K188" i="1"/>
  <c r="K186" i="1"/>
  <c r="K185" i="1"/>
  <c r="K184" i="1"/>
  <c r="K183" i="1"/>
  <c r="K182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52" i="1"/>
  <c r="K149" i="1"/>
  <c r="K150" i="1"/>
  <c r="K151" i="1"/>
  <c r="K153" i="1"/>
  <c r="K154" i="1"/>
  <c r="K155" i="1"/>
  <c r="K156" i="1"/>
  <c r="K157" i="1"/>
  <c r="K158" i="1"/>
  <c r="K148" i="1"/>
  <c r="K147" i="1"/>
  <c r="K146" i="1"/>
  <c r="K145" i="1"/>
  <c r="K144" i="1"/>
  <c r="K136" i="1"/>
  <c r="K135" i="1"/>
  <c r="K137" i="1"/>
  <c r="K138" i="1"/>
  <c r="K139" i="1"/>
  <c r="K130" i="1"/>
  <c r="K134" i="1"/>
  <c r="K133" i="1"/>
  <c r="K132" i="1"/>
  <c r="K131" i="1"/>
  <c r="K119" i="1"/>
  <c r="K117" i="1"/>
  <c r="K118" i="1"/>
  <c r="K120" i="1"/>
  <c r="K121" i="1"/>
  <c r="K122" i="1"/>
  <c r="K123" i="1"/>
  <c r="K124" i="1"/>
  <c r="K125" i="1"/>
  <c r="K116" i="1"/>
  <c r="K115" i="1"/>
  <c r="K114" i="1"/>
  <c r="K113" i="1"/>
  <c r="K112" i="1"/>
  <c r="K111" i="1"/>
  <c r="K106" i="1"/>
  <c r="K98" i="1"/>
  <c r="K99" i="1"/>
  <c r="K100" i="1"/>
  <c r="K101" i="1"/>
  <c r="K102" i="1"/>
  <c r="K103" i="1"/>
  <c r="K104" i="1"/>
  <c r="K105" i="1"/>
  <c r="K97" i="1"/>
  <c r="K96" i="1"/>
  <c r="K95" i="1"/>
  <c r="K94" i="1"/>
  <c r="K93" i="1"/>
  <c r="K92" i="1"/>
  <c r="K84" i="1"/>
  <c r="K77" i="1"/>
  <c r="K78" i="1"/>
  <c r="K79" i="1"/>
  <c r="K80" i="1"/>
  <c r="K81" i="1"/>
  <c r="K82" i="1"/>
  <c r="K83" i="1"/>
  <c r="K85" i="1"/>
  <c r="K86" i="1"/>
  <c r="K87" i="1"/>
  <c r="K76" i="1"/>
  <c r="K75" i="1"/>
  <c r="K74" i="1"/>
  <c r="K73" i="1"/>
  <c r="K64" i="1"/>
  <c r="K68" i="1"/>
  <c r="K67" i="1"/>
  <c r="K66" i="1"/>
  <c r="K65" i="1"/>
  <c r="K59" i="1"/>
  <c r="K55" i="1"/>
  <c r="K56" i="1"/>
  <c r="K57" i="1"/>
  <c r="K58" i="1"/>
  <c r="K54" i="1"/>
  <c r="K45" i="1"/>
  <c r="K53" i="1"/>
  <c r="K52" i="1"/>
  <c r="K51" i="1"/>
  <c r="K50" i="1"/>
  <c r="K49" i="1"/>
  <c r="K48" i="1"/>
  <c r="K47" i="1"/>
  <c r="K46" i="1"/>
  <c r="K31" i="1"/>
  <c r="K40" i="1"/>
  <c r="K39" i="1"/>
  <c r="K38" i="1"/>
  <c r="K37" i="1"/>
  <c r="K36" i="1"/>
  <c r="K35" i="1"/>
  <c r="K34" i="1"/>
  <c r="K33" i="1"/>
  <c r="K32" i="1"/>
  <c r="K26" i="1"/>
  <c r="K19" i="1"/>
  <c r="K20" i="1"/>
  <c r="K21" i="1"/>
  <c r="K22" i="1"/>
  <c r="K23" i="1"/>
  <c r="K24" i="1"/>
  <c r="K25" i="1"/>
  <c r="K18" i="1"/>
  <c r="K17" i="1"/>
  <c r="K9" i="1"/>
  <c r="K10" i="1"/>
  <c r="K11" i="1"/>
  <c r="K12" i="1"/>
  <c r="K8" i="1"/>
</calcChain>
</file>

<file path=xl/comments1.xml><?xml version="1.0" encoding="utf-8"?>
<comments xmlns="http://schemas.openxmlformats.org/spreadsheetml/2006/main">
  <authors>
    <author>Christine O'Connell</author>
  </authors>
  <commentList>
    <comment ref="J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U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J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9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1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16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was capping this one after adding the kcl, I was clumsy and some sloshed onto the floor</t>
        </r>
      </text>
    </comment>
    <comment ref="P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all of the extractions from 230713 used filter paper that was only pre-leached twice.  Also, I didn't do the extractions until between 8-11 am the morning after I should have (i.e. should have done at 6 pm 240713, did the extractions at 8-11 am 250713), so the KCl was left after shaking for 36 hours instead of 24.</t>
        </r>
      </text>
    </comment>
    <comment ref="S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did these extractions I only had two blanks in the end because I spilled one of the blanks on the ground right before pouring it into the pre-leached funnel/filter paper combo.  Drat.
</t>
        </r>
      </text>
    </comment>
    <comment ref="G2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scale keeps creeping today, so I swtiched to the other scale, but it was doing the same (barometric pressure changes?).  Since both were being problematic, I stuck with the scale I've been using all summer.
</t>
        </r>
      </text>
    </comment>
    <comment ref="S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Did these extractions one day early so I could finish then with the ones from 23/7/2013 and leave the farm on time
</t>
        </r>
      </text>
    </comment>
  </commentList>
</comments>
</file>

<file path=xl/sharedStrings.xml><?xml version="1.0" encoding="utf-8"?>
<sst xmlns="http://schemas.openxmlformats.org/spreadsheetml/2006/main" count="2578" uniqueCount="660">
  <si>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</si>
  <si>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</si>
  <si>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</si>
  <si>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</si>
  <si>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</si>
  <si>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</si>
  <si>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</si>
  <si>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</si>
  <si>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</si>
  <si>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</si>
  <si>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</si>
  <si>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</si>
  <si>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</si>
  <si>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</si>
  <si>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Extraction and soil moisture log</t>
  </si>
  <si>
    <t>Incub Cup#</t>
  </si>
  <si>
    <t>Incub cup soil wt (g)</t>
  </si>
  <si>
    <t>~10 g</t>
  </si>
  <si>
    <t>Flask incub soil wt (g)</t>
  </si>
  <si>
    <t>Sample ID Info</t>
  </si>
  <si>
    <t>Soil Moisture</t>
  </si>
  <si>
    <t>[NO3-], [NH4+]</t>
  </si>
  <si>
    <t>Net N Min, Net N Amm</t>
  </si>
  <si>
    <t>~80 g</t>
  </si>
  <si>
    <t>field</t>
  </si>
  <si>
    <t>(leave line between data for each processing date, colored orange)</t>
  </si>
  <si>
    <t>NaN</t>
  </si>
  <si>
    <t>FA1</t>
  </si>
  <si>
    <t>F1A_1162013</t>
  </si>
  <si>
    <t>F1B_1162013</t>
  </si>
  <si>
    <t>F1C_1162013</t>
  </si>
  <si>
    <t>F1D_1162013</t>
  </si>
  <si>
    <t>F1E_1162013</t>
  </si>
  <si>
    <t>extr F1A_1162013</t>
  </si>
  <si>
    <t>extr F1B_1162013</t>
  </si>
  <si>
    <t>extr F1C_1162013</t>
  </si>
  <si>
    <t>extr F1D_1162013</t>
  </si>
  <si>
    <t>extr F1E_1162013</t>
  </si>
  <si>
    <t>incub F1A_1162013</t>
  </si>
  <si>
    <t>incub F1B_1162013</t>
  </si>
  <si>
    <t>incub F1C_1162013</t>
  </si>
  <si>
    <t>incub F1D_1162013</t>
  </si>
  <si>
    <t>incub F1E_1162013</t>
  </si>
  <si>
    <t>Amt KCl</t>
  </si>
  <si>
    <t>~50 ml</t>
  </si>
  <si>
    <t>lab work (begin)</t>
  </si>
  <si>
    <t>lab work (end)</t>
  </si>
  <si>
    <t>Blank</t>
  </si>
  <si>
    <t>bnk 1162013</t>
  </si>
  <si>
    <t>(on vial)</t>
  </si>
  <si>
    <t>S1</t>
  </si>
  <si>
    <t>F2</t>
  </si>
  <si>
    <t>13/6/2013</t>
  </si>
  <si>
    <t>bnk 1362013</t>
  </si>
  <si>
    <t>S1A_1362013</t>
  </si>
  <si>
    <t>extr S1A_1362013</t>
  </si>
  <si>
    <t>incub S1A_1362013</t>
  </si>
  <si>
    <t>S1B_1362013</t>
  </si>
  <si>
    <t>extr S1B_1362013</t>
  </si>
  <si>
    <t>incub S1B_1362013</t>
  </si>
  <si>
    <t>S1C_1362013</t>
  </si>
  <si>
    <t>extr S1C_1362013</t>
  </si>
  <si>
    <t>incub S1C_1362013</t>
  </si>
  <si>
    <t>S1D_1362013</t>
  </si>
  <si>
    <t>extr S1D_1362013</t>
  </si>
  <si>
    <t>incub S1D_1362013</t>
  </si>
  <si>
    <t>S1E_1362013</t>
  </si>
  <si>
    <t>extr S1E_1362013</t>
  </si>
  <si>
    <t>incub S1E_1362013</t>
  </si>
  <si>
    <t>F2A_1362013</t>
  </si>
  <si>
    <t>extr F2A_1362013</t>
  </si>
  <si>
    <t>incub F2A_1362013</t>
  </si>
  <si>
    <t>F2B_1362013</t>
  </si>
  <si>
    <t>extr F2B_1362013</t>
  </si>
  <si>
    <t>incub F2B_1362013</t>
  </si>
  <si>
    <t>F2C_1362013</t>
  </si>
  <si>
    <t>extr F2C_1362013</t>
  </si>
  <si>
    <t>incub F2C_1362013</t>
  </si>
  <si>
    <t>F2D_1362013</t>
  </si>
  <si>
    <t>extr F2D_1362013</t>
  </si>
  <si>
    <t>incub F2D_1362013</t>
  </si>
  <si>
    <t>F2E_1362013</t>
  </si>
  <si>
    <t>extr F2E_1362013</t>
  </si>
  <si>
    <t>incub F2E_1362013</t>
  </si>
  <si>
    <t>14/6/2013</t>
  </si>
  <si>
    <t>bnk 1462013</t>
  </si>
  <si>
    <t>M1</t>
  </si>
  <si>
    <t>M1A_1462013</t>
  </si>
  <si>
    <t>extr M1A_1462013</t>
  </si>
  <si>
    <t>incub M1A_1462013</t>
  </si>
  <si>
    <t>M1B_1462013</t>
  </si>
  <si>
    <t>extr M1B_1462013</t>
  </si>
  <si>
    <t>incub M1B_1462013</t>
  </si>
  <si>
    <t>M1C_1462013</t>
  </si>
  <si>
    <t>extr M1C_1462013</t>
  </si>
  <si>
    <t>incub M1C_1462013</t>
  </si>
  <si>
    <t>M1D_1462013</t>
  </si>
  <si>
    <t>extr M1D_1462013</t>
  </si>
  <si>
    <t>incub M1D_1462013</t>
  </si>
  <si>
    <t>M1E_1462013</t>
  </si>
  <si>
    <t>extr M1E_1462013</t>
  </si>
  <si>
    <t>incub M1E_1462013</t>
  </si>
  <si>
    <t>F3</t>
  </si>
  <si>
    <t>F3A_1462013</t>
  </si>
  <si>
    <t>extr F3A_1462013</t>
  </si>
  <si>
    <t>incub F3A_1462013</t>
  </si>
  <si>
    <t>F3B_1462013</t>
  </si>
  <si>
    <t>extr F3B_1462013</t>
  </si>
  <si>
    <t>incub F3B_1462013</t>
  </si>
  <si>
    <t>F3C_1462013</t>
  </si>
  <si>
    <t>extr F3C_1462013</t>
  </si>
  <si>
    <t>incub F3C_1462013</t>
  </si>
  <si>
    <t>F3D_1462013</t>
  </si>
  <si>
    <t>extr F3D_1462013</t>
  </si>
  <si>
    <t>incub F3D_1462013</t>
  </si>
  <si>
    <t>F3E_1462013</t>
  </si>
  <si>
    <t>extr F3E_1462013</t>
  </si>
  <si>
    <t>incub F3E_1462013</t>
  </si>
  <si>
    <t>M2</t>
  </si>
  <si>
    <t>18/6/2013</t>
  </si>
  <si>
    <t>M2A_1862013</t>
  </si>
  <si>
    <t>extr M2A_1862013</t>
  </si>
  <si>
    <t>incub M2A_1862013</t>
  </si>
  <si>
    <t>M2B_1862013</t>
  </si>
  <si>
    <t>extr M2B_1862013</t>
  </si>
  <si>
    <t>incub M2B_1862013</t>
  </si>
  <si>
    <t>M2C_1862013</t>
  </si>
  <si>
    <t>extr M2C_1862013</t>
  </si>
  <si>
    <t>incub M2C_1862013</t>
  </si>
  <si>
    <t>M2D_1862013</t>
  </si>
  <si>
    <t>extr M2D_1862013</t>
  </si>
  <si>
    <t>incub M2D_1862013</t>
  </si>
  <si>
    <t>M2E_1862013</t>
  </si>
  <si>
    <t>extr M2E_1862013</t>
  </si>
  <si>
    <t>incub M2E_1862013</t>
  </si>
  <si>
    <t>M3</t>
  </si>
  <si>
    <t>M3A_1862013</t>
  </si>
  <si>
    <t>extr M3A_1862013</t>
  </si>
  <si>
    <t>incub M3A_1862013</t>
  </si>
  <si>
    <t>M3B_1862013</t>
  </si>
  <si>
    <t>extr M3B_1862013</t>
  </si>
  <si>
    <t>incub M3B_1862013</t>
  </si>
  <si>
    <t>M3C_1862013</t>
  </si>
  <si>
    <t>extr M3C_1862013</t>
  </si>
  <si>
    <t>incub M3C_1862013</t>
  </si>
  <si>
    <t>M3D_1862013</t>
  </si>
  <si>
    <t>extr M3D_1862013</t>
  </si>
  <si>
    <t>incub M3D_1862013</t>
  </si>
  <si>
    <t>M3E_1862013</t>
  </si>
  <si>
    <t>extr M3E_1862013</t>
  </si>
  <si>
    <t>incub M3E_1862013</t>
  </si>
  <si>
    <t>S2</t>
  </si>
  <si>
    <t>S2A_1862013</t>
  </si>
  <si>
    <t>extr S2A_1862013</t>
  </si>
  <si>
    <t>incub S2A_1862013</t>
  </si>
  <si>
    <t>S2B_1862013</t>
  </si>
  <si>
    <t>extr S2B_1862013</t>
  </si>
  <si>
    <t>incub S2B_1862013</t>
  </si>
  <si>
    <t>S2C_1862013</t>
  </si>
  <si>
    <t>extr S2C_1862013</t>
  </si>
  <si>
    <t>incub S2C_1862013</t>
  </si>
  <si>
    <t>S2D_1862013</t>
  </si>
  <si>
    <t>extr S2D_1862013</t>
  </si>
  <si>
    <t>incub S2D_1862013</t>
  </si>
  <si>
    <t>S2E_1862013</t>
  </si>
  <si>
    <t>extr S2E_1862013</t>
  </si>
  <si>
    <t>incub S2E_1862013</t>
  </si>
  <si>
    <t>bnk 1862013</t>
  </si>
  <si>
    <t>16/6/2013</t>
  </si>
  <si>
    <t>S3</t>
  </si>
  <si>
    <t>S3A_1962013</t>
  </si>
  <si>
    <t>extr S3A_1962013</t>
  </si>
  <si>
    <t>incub S3A_1962013</t>
  </si>
  <si>
    <t>S3B_1962013</t>
  </si>
  <si>
    <t>extr S3B_1962013</t>
  </si>
  <si>
    <t>incub S3B_1962013</t>
  </si>
  <si>
    <t>S3C_1962013</t>
  </si>
  <si>
    <t>extr S3C_1962013</t>
  </si>
  <si>
    <t>incub S3C_1962013</t>
  </si>
  <si>
    <t>S3D_1962013</t>
  </si>
  <si>
    <t>extr S3D_1962013</t>
  </si>
  <si>
    <t>incub S3D_1962013</t>
  </si>
  <si>
    <t>S3E_1962013</t>
  </si>
  <si>
    <t>extr S3E_1962013</t>
  </si>
  <si>
    <t>incub S3E_1962013</t>
  </si>
  <si>
    <t>bnk 1962013</t>
  </si>
  <si>
    <t>19/6/2013</t>
  </si>
  <si>
    <t>Town Wgt 1</t>
  </si>
  <si>
    <t>g</t>
  </si>
  <si>
    <t>Town Wgt 2</t>
  </si>
  <si>
    <t>Darro Wgt</t>
  </si>
  <si>
    <t>20/6/2013</t>
  </si>
  <si>
    <t>M1A_2062013</t>
  </si>
  <si>
    <t>extr M1A_2062013</t>
  </si>
  <si>
    <t>incub M1A_2062013</t>
  </si>
  <si>
    <t>M1B_2062013</t>
  </si>
  <si>
    <t>extr M1B_2062013</t>
  </si>
  <si>
    <t>incub M1B_2062013</t>
  </si>
  <si>
    <t>M1C_2062013</t>
  </si>
  <si>
    <t>extr M1C_2062013</t>
  </si>
  <si>
    <t>incub M1C_2062013</t>
  </si>
  <si>
    <t>M1D_2062013</t>
  </si>
  <si>
    <t>extr M1D_2062013</t>
  </si>
  <si>
    <t>incub M1D_2062013</t>
  </si>
  <si>
    <t>M1E_2062013</t>
  </si>
  <si>
    <t>extr M1E_2062013</t>
  </si>
  <si>
    <t>incub M1E_2062013</t>
  </si>
  <si>
    <t>S1A_2062013</t>
  </si>
  <si>
    <t>extr S1A_2062013</t>
  </si>
  <si>
    <t>incub S1A_2062013</t>
  </si>
  <si>
    <t>S1B_2062013</t>
  </si>
  <si>
    <t>extr S1B_2062013</t>
  </si>
  <si>
    <t>incub S1B_2062013</t>
  </si>
  <si>
    <t>S1C_2062013</t>
  </si>
  <si>
    <t>extr S1C_2062013</t>
  </si>
  <si>
    <t>incub S1C_2062013</t>
  </si>
  <si>
    <t>S1D_2062013</t>
  </si>
  <si>
    <t>extr S1D_2062013</t>
  </si>
  <si>
    <t>incub S1D_2062013</t>
  </si>
  <si>
    <t>S1E_2062013</t>
  </si>
  <si>
    <t>extr S1E_2062013</t>
  </si>
  <si>
    <t>incub S1E_2062013</t>
  </si>
  <si>
    <t>F2A_2062013</t>
  </si>
  <si>
    <t>extr F2A_2062013</t>
  </si>
  <si>
    <t>incub F2A_2062013</t>
  </si>
  <si>
    <t>F2B_2062013</t>
  </si>
  <si>
    <t>extr F2B_2062013</t>
  </si>
  <si>
    <t>incub F2B_2062013</t>
  </si>
  <si>
    <t>F2C_2062013</t>
  </si>
  <si>
    <t>extr F2C_2062013</t>
  </si>
  <si>
    <t>incub F2C_2062013</t>
  </si>
  <si>
    <t>F2D_2062013</t>
  </si>
  <si>
    <t>extr F2D_2062013</t>
  </si>
  <si>
    <t>incub F2D_2062013</t>
  </si>
  <si>
    <t>F2E_2062013</t>
  </si>
  <si>
    <t>extr F2E_2062013</t>
  </si>
  <si>
    <t>incub F2E_2062013</t>
  </si>
  <si>
    <t>bnk 2062013</t>
  </si>
  <si>
    <t>25/6/2013</t>
  </si>
  <si>
    <t>M1A_2562013</t>
  </si>
  <si>
    <t>extr M1A_2562013</t>
  </si>
  <si>
    <t>incub M1A_2562013</t>
  </si>
  <si>
    <t>M1B_2562013</t>
  </si>
  <si>
    <t>extr M1B_2562013</t>
  </si>
  <si>
    <t>incub M1B_2562013</t>
  </si>
  <si>
    <t>M1C_2562013</t>
  </si>
  <si>
    <t>extr M1C_2562013</t>
  </si>
  <si>
    <t>incub M1C_2562013</t>
  </si>
  <si>
    <t>M1D_2562013</t>
  </si>
  <si>
    <t>extr M1D_2562013</t>
  </si>
  <si>
    <t>incub M1D_2562013</t>
  </si>
  <si>
    <t>M1E_2562013</t>
  </si>
  <si>
    <t>extr M1E_2562013</t>
  </si>
  <si>
    <t>incub M1E_2562013</t>
  </si>
  <si>
    <t>S1A_2562013</t>
  </si>
  <si>
    <t>extr S1A_2562013</t>
  </si>
  <si>
    <t>incub S1A_2562013</t>
  </si>
  <si>
    <t>S1B_2562013</t>
  </si>
  <si>
    <t>extr S1B_2562013</t>
  </si>
  <si>
    <t>incub S1B_2562013</t>
  </si>
  <si>
    <t>S1C_2562013</t>
  </si>
  <si>
    <t>extr S1C_2562013</t>
  </si>
  <si>
    <t>incub S1C_2562013</t>
  </si>
  <si>
    <t>S1D_2562013</t>
  </si>
  <si>
    <t>extr S1D_2562013</t>
  </si>
  <si>
    <t>incub S1D_2562013</t>
  </si>
  <si>
    <t>S1E_2562013</t>
  </si>
  <si>
    <t>extr S1E_2562013</t>
  </si>
  <si>
    <t>incub S1E_2562013</t>
  </si>
  <si>
    <t>F2A_2562013</t>
  </si>
  <si>
    <t>extr F2A_2562013</t>
  </si>
  <si>
    <t>incub F2A_2562013</t>
  </si>
  <si>
    <t>F2B_2562013</t>
  </si>
  <si>
    <t>extr F2B_2562013</t>
  </si>
  <si>
    <t>incub F2B_2562013</t>
  </si>
  <si>
    <t>F2C_2562013</t>
  </si>
  <si>
    <t>extr F2C_2562013</t>
  </si>
  <si>
    <t>incub F2C_2562013</t>
  </si>
  <si>
    <t>F2D_2562013</t>
  </si>
  <si>
    <t>extr F2D_2562013</t>
  </si>
  <si>
    <t>incub F2D_2562013</t>
  </si>
  <si>
    <t>F2E_2562013</t>
  </si>
  <si>
    <t>extr F2E_2562013</t>
  </si>
  <si>
    <t>incub F2E_2562013</t>
  </si>
  <si>
    <t>bnk 2562013</t>
  </si>
  <si>
    <t>27/6/2013</t>
  </si>
  <si>
    <t>S1A_2762013</t>
  </si>
  <si>
    <t>extr S1A_2762013</t>
  </si>
  <si>
    <t>incub S1A_2762013</t>
  </si>
  <si>
    <t>S1B_2762013</t>
  </si>
  <si>
    <t>extr S1B_2762013</t>
  </si>
  <si>
    <t>incub S1B_2762013</t>
  </si>
  <si>
    <t>S1C_2762013</t>
  </si>
  <si>
    <t>extr S1C_2762013</t>
  </si>
  <si>
    <t>incub S1C_2762013</t>
  </si>
  <si>
    <t>S1D_2762013</t>
  </si>
  <si>
    <t>extr S1D_2762013</t>
  </si>
  <si>
    <t>incub S1D_2762013</t>
  </si>
  <si>
    <t>S1E_2762013</t>
  </si>
  <si>
    <t>extr S1E_2762013</t>
  </si>
  <si>
    <t>incub S1E_2762013</t>
  </si>
  <si>
    <t>M1A_2762013</t>
  </si>
  <si>
    <t>extr M1A_2762013</t>
  </si>
  <si>
    <t>incub M1A_2762013</t>
  </si>
  <si>
    <t>M1B_2762013</t>
  </si>
  <si>
    <t>extr M1B_2762013</t>
  </si>
  <si>
    <t>incub M1B_2762013</t>
  </si>
  <si>
    <t>M1C_2762013</t>
  </si>
  <si>
    <t>extr M1C_2762013</t>
  </si>
  <si>
    <t>incub M1C_2762013</t>
  </si>
  <si>
    <t>M1D_2762013</t>
  </si>
  <si>
    <t>extr M1D_2762013</t>
  </si>
  <si>
    <t>incub M1D_2762013</t>
  </si>
  <si>
    <t>M1E_2762013</t>
  </si>
  <si>
    <t>extr M1E_2762013</t>
  </si>
  <si>
    <t>incub M1E_2762013</t>
  </si>
  <si>
    <t>F2A_2762013</t>
  </si>
  <si>
    <t>extr F2A_2762013</t>
  </si>
  <si>
    <t>incub F2A_2762013</t>
  </si>
  <si>
    <t>F2B_2762013</t>
  </si>
  <si>
    <t>extr F2B_2762013</t>
  </si>
  <si>
    <t>incub F2B_2762013</t>
  </si>
  <si>
    <t>F2C_2762013</t>
  </si>
  <si>
    <t>extr F2C_2762013</t>
  </si>
  <si>
    <t>incub F2C_2762013</t>
  </si>
  <si>
    <t>F2D_2762013</t>
  </si>
  <si>
    <t>extr F2D_2762013</t>
  </si>
  <si>
    <t>incub F2D_2762013</t>
  </si>
  <si>
    <t>F2E_2762013</t>
  </si>
  <si>
    <t>extr F2E_2762013</t>
  </si>
  <si>
    <t>incub F2E_2762013</t>
  </si>
  <si>
    <t>bnk 2762013</t>
  </si>
  <si>
    <t>21/6/2013</t>
  </si>
  <si>
    <t>22/6/2013</t>
  </si>
  <si>
    <t>Darro-PlaBag</t>
  </si>
  <si>
    <t>Twn2-PapBag</t>
  </si>
  <si>
    <t>Diff</t>
  </si>
  <si>
    <t>26/6/2013</t>
  </si>
  <si>
    <t>S1A_1072013</t>
  </si>
  <si>
    <t>extr S1A_1072013</t>
  </si>
  <si>
    <t>incub S1A_1072013</t>
  </si>
  <si>
    <t>S1B_1072013</t>
  </si>
  <si>
    <t>extr S1B_1072013</t>
  </si>
  <si>
    <t>incub S1B_1072013</t>
  </si>
  <si>
    <t>S1C_1072013</t>
  </si>
  <si>
    <t>extr S1C_1072013</t>
  </si>
  <si>
    <t>incub S1C_1072013</t>
  </si>
  <si>
    <t>S1D_1072013</t>
  </si>
  <si>
    <t>extr S1D_1072013</t>
  </si>
  <si>
    <t>incub S1D_1072013</t>
  </si>
  <si>
    <t>S1E_1072013</t>
  </si>
  <si>
    <t>extr S1E_1072013</t>
  </si>
  <si>
    <t>incub S1E_1072013</t>
  </si>
  <si>
    <t>M1A_1072013</t>
  </si>
  <si>
    <t>extr M1A_1072013</t>
  </si>
  <si>
    <t>incub M1A_1072013</t>
  </si>
  <si>
    <t>M1B_1072013</t>
  </si>
  <si>
    <t>extr M1B_1072013</t>
  </si>
  <si>
    <t>incub M1B_1072013</t>
  </si>
  <si>
    <t>M1C_1072013</t>
  </si>
  <si>
    <t>extr M1C_1072013</t>
  </si>
  <si>
    <t>incub M1C_1072013</t>
  </si>
  <si>
    <t>M1D_1072013</t>
  </si>
  <si>
    <t>extr M1D_1072013</t>
  </si>
  <si>
    <t>incub M1D_1072013</t>
  </si>
  <si>
    <t>M1E_1072013</t>
  </si>
  <si>
    <t>extr M1E_1072013</t>
  </si>
  <si>
    <t>incub M1E_1072013</t>
  </si>
  <si>
    <t>bnk 1072013</t>
  </si>
  <si>
    <t>No extractions this sampling day; didn't have time to do F2.  Also, soils weren't weighed for moisture until 12:30 pm the next day (meanwhile in cooler).</t>
  </si>
  <si>
    <t>S1A_4072013</t>
  </si>
  <si>
    <t>extr S1A_4072013</t>
  </si>
  <si>
    <t>incub S1A_4072013</t>
  </si>
  <si>
    <t>S1B_4072013</t>
  </si>
  <si>
    <t>extr S1B_4072013</t>
  </si>
  <si>
    <t>incub S1B_4072013</t>
  </si>
  <si>
    <t>S1C_4072013</t>
  </si>
  <si>
    <t>extr S1C_4072013</t>
  </si>
  <si>
    <t>incub S1C_4072013</t>
  </si>
  <si>
    <t>S1D_4072013</t>
  </si>
  <si>
    <t>extr S1D_4072013</t>
  </si>
  <si>
    <t>incub S1D_4072013</t>
  </si>
  <si>
    <t>S1E_4072013</t>
  </si>
  <si>
    <t>extr S1E_4072013</t>
  </si>
  <si>
    <t>incub S1E_4072013</t>
  </si>
  <si>
    <t>M1A_4072013</t>
  </si>
  <si>
    <t>extr M1A_4072013</t>
  </si>
  <si>
    <t>incub M1A_4072013</t>
  </si>
  <si>
    <t>M1B_4072013</t>
  </si>
  <si>
    <t>extr M1B_4072013</t>
  </si>
  <si>
    <t>incub M1B_4072013</t>
  </si>
  <si>
    <t>M1C_4072013</t>
  </si>
  <si>
    <t>extr M1C_4072013</t>
  </si>
  <si>
    <t>incub M1C_4072013</t>
  </si>
  <si>
    <t>M1D_4072013</t>
  </si>
  <si>
    <t>extr M1D_4072013</t>
  </si>
  <si>
    <t>incub M1D_4072013</t>
  </si>
  <si>
    <t>M1E_4072013</t>
  </si>
  <si>
    <t>extr M1E_4072013</t>
  </si>
  <si>
    <t>incub M1E_4072013</t>
  </si>
  <si>
    <t>F2A_4072013</t>
  </si>
  <si>
    <t>extr F2A_4072013</t>
  </si>
  <si>
    <t>incub F2A_4072013</t>
  </si>
  <si>
    <t>F2B_4072013</t>
  </si>
  <si>
    <t>extr F2B_4072013</t>
  </si>
  <si>
    <t>incub F2B_4072013</t>
  </si>
  <si>
    <t>F2C_4072013</t>
  </si>
  <si>
    <t>extr F2C_4072013</t>
  </si>
  <si>
    <t>incub F2C_4072013</t>
  </si>
  <si>
    <t>F2D_4072013</t>
  </si>
  <si>
    <t>extr F2D_4072013</t>
  </si>
  <si>
    <t>incub F2D_4072013</t>
  </si>
  <si>
    <t>F2E_4072013</t>
  </si>
  <si>
    <t>extr F2E_4072013</t>
  </si>
  <si>
    <t>incub F2E_4072013</t>
  </si>
  <si>
    <t>bnk 4072013</t>
  </si>
  <si>
    <t>see notebk</t>
  </si>
  <si>
    <t>pl. bag wt (g)</t>
  </si>
  <si>
    <t>S1A_17072013</t>
  </si>
  <si>
    <t>extr S1A_17072013</t>
  </si>
  <si>
    <t>incub S1A_17072013</t>
  </si>
  <si>
    <t>S1B_17072013</t>
  </si>
  <si>
    <t>extr S1B_17072013</t>
  </si>
  <si>
    <t>incub S1B_17072013</t>
  </si>
  <si>
    <t>S1C_17072013</t>
  </si>
  <si>
    <t>extr S1C_17072013</t>
  </si>
  <si>
    <t>incub S1C_17072013</t>
  </si>
  <si>
    <t>S1D_17072013</t>
  </si>
  <si>
    <t>extr S1D_17072013</t>
  </si>
  <si>
    <t>incub S1D_17072013</t>
  </si>
  <si>
    <t>S1E_17072013</t>
  </si>
  <si>
    <t>extr S1E_17072013</t>
  </si>
  <si>
    <t>incub S1E_17072013</t>
  </si>
  <si>
    <t>M1A_17072013</t>
  </si>
  <si>
    <t>extr M1A_17072013</t>
  </si>
  <si>
    <t>incub M1A_17072013</t>
  </si>
  <si>
    <t>M1B_17072013</t>
  </si>
  <si>
    <t>extr M1B_17072013</t>
  </si>
  <si>
    <t>incub M1B_17072013</t>
  </si>
  <si>
    <t>M1C_17072013</t>
  </si>
  <si>
    <t>extr M1C_17072013</t>
  </si>
  <si>
    <t>incub M1C_17072013</t>
  </si>
  <si>
    <t>M1D_17072013</t>
  </si>
  <si>
    <t>extr M1D_17072013</t>
  </si>
  <si>
    <t>incub M1D_17072013</t>
  </si>
  <si>
    <t>M1E_17072013</t>
  </si>
  <si>
    <t>extr M1E_17072013</t>
  </si>
  <si>
    <t>incub M1E_17072013</t>
  </si>
  <si>
    <t>F2A_17072013</t>
  </si>
  <si>
    <t>extr F2A_17072013</t>
  </si>
  <si>
    <t>incub F2A_17072013</t>
  </si>
  <si>
    <t>F2B_17072013</t>
  </si>
  <si>
    <t>extr F2B_17072013</t>
  </si>
  <si>
    <t>incub F2B_17072013</t>
  </si>
  <si>
    <t>F2C_17072013</t>
  </si>
  <si>
    <t>extr F2C_17072013</t>
  </si>
  <si>
    <t>incub F2C_17072013</t>
  </si>
  <si>
    <t>F2D_17072013</t>
  </si>
  <si>
    <t>extr F2D_17072013</t>
  </si>
  <si>
    <t>incub F2D_17072013</t>
  </si>
  <si>
    <t>F2E_17072013</t>
  </si>
  <si>
    <t>extr F2E_17072013</t>
  </si>
  <si>
    <t>incub F2E_17072013</t>
  </si>
  <si>
    <t>bnk 17072013</t>
  </si>
  <si>
    <t>17/7/2013</t>
  </si>
  <si>
    <t>A1</t>
  </si>
  <si>
    <t>A2</t>
  </si>
  <si>
    <t>B1</t>
  </si>
  <si>
    <t>B2</t>
  </si>
  <si>
    <t>C1</t>
  </si>
  <si>
    <t>C2</t>
  </si>
  <si>
    <t>19/7/2013</t>
  </si>
  <si>
    <t>bnk 19072013</t>
  </si>
  <si>
    <t>S1A1_19072013</t>
  </si>
  <si>
    <t>S1A2_19072013</t>
  </si>
  <si>
    <t>S1B1_19072013</t>
  </si>
  <si>
    <t>S1B2_19072013</t>
  </si>
  <si>
    <t>S1C1_19072013</t>
  </si>
  <si>
    <t>S1C2_19072013</t>
  </si>
  <si>
    <t>M1A1_19072013</t>
  </si>
  <si>
    <t>M1A2_19072013</t>
  </si>
  <si>
    <t>M1B1_19072013</t>
  </si>
  <si>
    <t>M1B2_19072013</t>
  </si>
  <si>
    <t>M1C1_19072013</t>
  </si>
  <si>
    <t>M1C2_19072013</t>
  </si>
  <si>
    <t>F2A1_19072013</t>
  </si>
  <si>
    <t>F2A2_19072013</t>
  </si>
  <si>
    <t>F2B1_19072013</t>
  </si>
  <si>
    <t>F2B2_19072013</t>
  </si>
  <si>
    <t>F2C1_19072013</t>
  </si>
  <si>
    <t>F2C2_19072013</t>
  </si>
  <si>
    <t>extr S1A1_19072013</t>
  </si>
  <si>
    <t>extr S1A2_19072013</t>
  </si>
  <si>
    <t>extr S1B1_19072013</t>
  </si>
  <si>
    <t>extr S1B2_19072013</t>
  </si>
  <si>
    <t>extr S1C1_19072013</t>
  </si>
  <si>
    <t>extr S1C2_19072013</t>
  </si>
  <si>
    <t>extr M1A1_19072013</t>
  </si>
  <si>
    <t>extr M1A2_19072013</t>
  </si>
  <si>
    <t>extr M1B1_19072013</t>
  </si>
  <si>
    <t>extr M1B2_19072013</t>
  </si>
  <si>
    <t>extr M1C1_19072013</t>
  </si>
  <si>
    <t>extr M1C2_19072013</t>
  </si>
  <si>
    <t>extr F2A1_19072013</t>
  </si>
  <si>
    <t>extr F2A2_19072013</t>
  </si>
  <si>
    <t>extr F2B1_19072013</t>
  </si>
  <si>
    <t>extr F2B2_19072013</t>
  </si>
  <si>
    <t>extr F2C1_19072013</t>
  </si>
  <si>
    <t>extr F2C2_19072013</t>
  </si>
  <si>
    <t>incub S1A1_19072013</t>
  </si>
  <si>
    <t>incub S1A2_19072013</t>
  </si>
  <si>
    <t>incub S1B1_19072013</t>
  </si>
  <si>
    <t>incub S1B2_19072013</t>
  </si>
  <si>
    <t>incub S1C1_19072013</t>
  </si>
  <si>
    <t>incub S1C2_19072013</t>
  </si>
  <si>
    <t>incub M1A1_19072013</t>
  </si>
  <si>
    <t>incub M1A2_19072013</t>
  </si>
  <si>
    <t>incub M1B1_19072013</t>
  </si>
  <si>
    <t>incub M1B2_19072013</t>
  </si>
  <si>
    <t>incub M1C1_19072013</t>
  </si>
  <si>
    <t>incub M1C2_19072013</t>
  </si>
  <si>
    <t>incub F2A1_19072013</t>
  </si>
  <si>
    <t>incub F2A2_19072013</t>
  </si>
  <si>
    <t>incub F2B1_19072013</t>
  </si>
  <si>
    <t>incub F2B2_19072013</t>
  </si>
  <si>
    <t>incub F2C1_19072013</t>
  </si>
  <si>
    <t>incub F2C2_19072013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</si>
  <si>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</si>
  <si>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</si>
  <si>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</si>
  <si>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</si>
  <si>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</si>
  <si>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</si>
  <si>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</si>
  <si>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23/7/2013</t>
  </si>
  <si>
    <t>bnk 23072013</t>
  </si>
  <si>
    <t>S3A_23072013</t>
  </si>
  <si>
    <t>extr S3A_23072013</t>
  </si>
  <si>
    <t>incub S3A_23072013</t>
  </si>
  <si>
    <t>S3B_23072013</t>
  </si>
  <si>
    <t>extr S3B_23072013</t>
  </si>
  <si>
    <t>incub S3B_23072013</t>
  </si>
  <si>
    <t>S3C_23072013</t>
  </si>
  <si>
    <t>extr S3C_23072013</t>
  </si>
  <si>
    <t>incub S3C_23072013</t>
  </si>
  <si>
    <t>S3D_23072013</t>
  </si>
  <si>
    <t>extr S3D_23072013</t>
  </si>
  <si>
    <t>incub S3D_23072013</t>
  </si>
  <si>
    <t>S3E_23072013</t>
  </si>
  <si>
    <t>extr S3E_23072013</t>
  </si>
  <si>
    <t>incub S3E_23072013</t>
  </si>
  <si>
    <t>M2A_23072013</t>
  </si>
  <si>
    <t>extr M2A_23072013</t>
  </si>
  <si>
    <t>incub M2A_23072013</t>
  </si>
  <si>
    <t>M2B_23072013</t>
  </si>
  <si>
    <t>extr M2B_23072013</t>
  </si>
  <si>
    <t>incub M2B_23072013</t>
  </si>
  <si>
    <t>M2C_23072013</t>
  </si>
  <si>
    <t>extr M2C_23072013</t>
  </si>
  <si>
    <t>incub M2C_23072013</t>
  </si>
  <si>
    <t>M2D_23072013</t>
  </si>
  <si>
    <t>extr M2D_23072013</t>
  </si>
  <si>
    <t>incub M2D_23072013</t>
  </si>
  <si>
    <t>M2E_23072013</t>
  </si>
  <si>
    <t>extr M2E_23072013</t>
  </si>
  <si>
    <t>incub M2E_23072013</t>
  </si>
  <si>
    <t>F3A_23072013</t>
  </si>
  <si>
    <t>extr F3A_23072013</t>
  </si>
  <si>
    <t>incub F3A_23072013</t>
  </si>
  <si>
    <t>F3B_23072013</t>
  </si>
  <si>
    <t>extr F3B_23072013</t>
  </si>
  <si>
    <t>incub F3B_23072013</t>
  </si>
  <si>
    <t>F3C_23072013</t>
  </si>
  <si>
    <t>extr F3C_23072013</t>
  </si>
  <si>
    <t>incub F3C_23072013</t>
  </si>
  <si>
    <t>F3D_23072013</t>
  </si>
  <si>
    <t>extr F3D_23072013</t>
  </si>
  <si>
    <t>incub F3D_23072013</t>
  </si>
  <si>
    <t>F3E_23072013</t>
  </si>
  <si>
    <t>extr F3E_23072013</t>
  </si>
  <si>
    <t>incub F3E_23072013</t>
  </si>
  <si>
    <t>F1</t>
  </si>
  <si>
    <t>24/7/2013</t>
  </si>
  <si>
    <t>S2A_24072013</t>
  </si>
  <si>
    <t>extr S2A_24072013</t>
  </si>
  <si>
    <t>incub S2A_24072013</t>
  </si>
  <si>
    <t>S2B_24072013</t>
  </si>
  <si>
    <t>extr S2B_24072013</t>
  </si>
  <si>
    <t>incub S2B_24072013</t>
  </si>
  <si>
    <t>S2C_24072013</t>
  </si>
  <si>
    <t>extr S2C_24072013</t>
  </si>
  <si>
    <t>incub S2C_24072013</t>
  </si>
  <si>
    <t>S2D_24072013</t>
  </si>
  <si>
    <t>extr S2D_24072013</t>
  </si>
  <si>
    <t>incub S2D_24072013</t>
  </si>
  <si>
    <t>S2E_24072013</t>
  </si>
  <si>
    <t>extr S2E_24072013</t>
  </si>
  <si>
    <t>incub S2E_24072013</t>
  </si>
  <si>
    <t>M3A_24072013</t>
  </si>
  <si>
    <t>extr M3A_24072013</t>
  </si>
  <si>
    <t>incub M3A_24072013</t>
  </si>
  <si>
    <t>M3B_24072013</t>
  </si>
  <si>
    <t>extr M3B_24072013</t>
  </si>
  <si>
    <t>incub M3B_24072013</t>
  </si>
  <si>
    <t>M3C_24072013</t>
  </si>
  <si>
    <t>extr M3C_24072013</t>
  </si>
  <si>
    <t>incub M3C_24072013</t>
  </si>
  <si>
    <t>M3D_24072013</t>
  </si>
  <si>
    <t>extr M3D_24072013</t>
  </si>
  <si>
    <t>incub M3D_24072013</t>
  </si>
  <si>
    <t>M3E_24072013</t>
  </si>
  <si>
    <t>extr M3E_24072013</t>
  </si>
  <si>
    <t>incub M3E_24072013</t>
  </si>
  <si>
    <t>F1A_24072013</t>
  </si>
  <si>
    <t>extr F1A_24072013</t>
  </si>
  <si>
    <t>incub F1A_24072013</t>
  </si>
  <si>
    <t>F1B_24072013</t>
  </si>
  <si>
    <t>extr F1B_24072013</t>
  </si>
  <si>
    <t>incub F1B_24072013</t>
  </si>
  <si>
    <t>F1C_24072013</t>
  </si>
  <si>
    <t>extr F1C_24072013</t>
  </si>
  <si>
    <t>incub F1C_24072013</t>
  </si>
  <si>
    <t>F1D_24072013</t>
  </si>
  <si>
    <t>extr F1D_24072013</t>
  </si>
  <si>
    <t>incub F1D_24072013</t>
  </si>
  <si>
    <t>F1E_24072013</t>
  </si>
  <si>
    <t>extr F1E_24072013</t>
  </si>
  <si>
    <t>incub F1E_24072013</t>
  </si>
  <si>
    <t>bnk 24072013</t>
  </si>
  <si>
    <t>Town Bag Type</t>
  </si>
  <si>
    <t>medium</t>
  </si>
  <si>
    <t>paper bag wt</t>
  </si>
  <si>
    <t>see next sheet</t>
  </si>
  <si>
    <t>small</t>
  </si>
  <si>
    <t>30/7/2013</t>
  </si>
  <si>
    <t>31/7/2013</t>
  </si>
  <si>
    <t>25/7/2013</t>
  </si>
  <si>
    <t>25/7/2014</t>
  </si>
  <si>
    <t>25/7/2015</t>
  </si>
  <si>
    <t>25/7/2016</t>
  </si>
  <si>
    <t>25/7/2017</t>
  </si>
  <si>
    <t>25/7/2018</t>
  </si>
  <si>
    <t>25/7/2019</t>
  </si>
  <si>
    <t>25/7/2020</t>
  </si>
  <si>
    <t>25/7/2021</t>
  </si>
  <si>
    <t>25/7/2022</t>
  </si>
  <si>
    <t>25/7/2023</t>
  </si>
  <si>
    <t>25/7/2024</t>
  </si>
  <si>
    <t>25/7/2025</t>
  </si>
  <si>
    <t>25/7/2026</t>
  </si>
  <si>
    <t>25/7/2027</t>
  </si>
  <si>
    <t>25/7/2028</t>
  </si>
  <si>
    <t>25/7/2029</t>
  </si>
  <si>
    <t>25/7/2030</t>
  </si>
  <si>
    <t>ziplocs that I collected field soil in</t>
  </si>
  <si>
    <t>see notebook</t>
  </si>
  <si>
    <t>% Soil Moisture</t>
  </si>
  <si>
    <t>% Fresh Weight</t>
  </si>
  <si>
    <t>"((wet wgt - bag1)-(dry weight - bag2))/</t>
  </si>
  <si>
    <t>(dry weight - bag2)" - dry weight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</si>
</sst>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14" fontId="3" fillId="0" borderId="0" xfId="0" applyNumberFormat="1" applyFont="1" applyAlignment="1">
      <alignment horizontal="left" vertical="top"/>
    </xf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2" fontId="3" fillId="0" borderId="10" xfId="0" applyNumberFormat="1" applyFont="1" applyBorder="1" applyAlignment="1">
      <alignment horizontal="left" vertical="top"/>
    </xf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4" fontId="3" fillId="0" borderId="10" xfId="0" applyNumberFormat="1" applyFont="1" applyBorder="1" applyAlignment="1">
      <alignment horizontal="left" vertical="top"/>
    </xf>
    <xf numFmtId="164" fontId="0" fillId="0" borderId="10" xfId="0" applyNumberFormat="1" applyBorder="1"/>
    <xf numFmtId="164" fontId="0" fillId="4" borderId="9" xfId="0" applyNumberFormat="1" applyFill="1" applyBorder="1"/>
    <xf numFmtId="164" fontId="0" fillId="3" borderId="3" xfId="0" applyNumberFormat="1" applyFill="1" applyBorder="1" applyAlignment="1">
      <alignment horizontal="left" vertical="top"/>
    </xf>
    <xf numFmtId="164" fontId="0" fillId="3" borderId="6" xfId="0" applyNumberFormat="1" applyFill="1" applyBorder="1"/>
    <xf numFmtId="164" fontId="0" fillId="6" borderId="10" xfId="0" applyNumberFormat="1" applyFill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3" fillId="0" borderId="10" xfId="0" applyNumberFormat="1" applyFon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3" fillId="0" borderId="0" xfId="0" applyNumberFormat="1" applyFont="1" applyFill="1" applyAlignment="1">
      <alignment horizontal="left" vertical="top"/>
    </xf>
    <xf numFmtId="2" fontId="0" fillId="0" borderId="0" xfId="0" applyNumberFormat="1" applyFill="1"/>
    <xf numFmtId="164" fontId="0" fillId="7" borderId="10" xfId="0" applyNumberFormat="1" applyFill="1" applyBorder="1"/>
    <xf numFmtId="0" fontId="0" fillId="7" borderId="0" xfId="0" applyFill="1"/>
    <xf numFmtId="0" fontId="0" fillId="7" borderId="10" xfId="0" applyFill="1" applyBorder="1"/>
    <xf numFmtId="165" fontId="0" fillId="0" borderId="0" xfId="0" applyNumberFormat="1" applyAlignment="1">
      <alignment horizontal="left" vertical="top"/>
    </xf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</cellXfs>
  <cellStyles count="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Normal" xfId="0" builtinId="0"/>
  </cellStyles>
  <dxfs count="1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1"/>
  <sheetViews>
    <sheetView tabSelected="1" workbookViewId="0">
      <pane xSplit="6" ySplit="6" topLeftCell="G212" activePane="bottomRight" state="frozen"/>
      <selection pane="topRight" activeCell="F1" sqref="F1"/>
      <selection pane="bottomLeft" activeCell="A7" sqref="A7"/>
      <selection pane="bottomRight" activeCell="N238" sqref="N238:N240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9" width="12" style="45" customWidth="1"/>
    <col min="10" max="10" width="13.5" style="57" bestFit="1" customWidth="1"/>
    <col min="11" max="11" width="12" style="32" customWidth="1"/>
    <col min="12" max="12" width="12.33203125" style="57" bestFit="1" customWidth="1"/>
    <col min="13" max="13" width="9.1640625" style="45" customWidth="1"/>
    <col min="14" max="14" width="13.83203125" style="45" bestFit="1" customWidth="1"/>
    <col min="15" max="15" width="14" style="48" bestFit="1" customWidth="1"/>
    <col min="16" max="16" width="19" bestFit="1" customWidth="1"/>
    <col min="17" max="17" width="15.1640625" style="32" customWidth="1"/>
    <col min="18" max="18" width="13.6640625" style="18" bestFit="1" customWidth="1"/>
    <col min="19" max="19" width="20.1640625" bestFit="1" customWidth="1"/>
    <col min="20" max="20" width="17.5" style="32" bestFit="1" customWidth="1"/>
    <col min="21" max="21" width="18.5" style="32" bestFit="1" customWidth="1"/>
    <col min="23" max="23" width="14.33203125" bestFit="1" customWidth="1"/>
    <col min="24" max="24" width="18.5" style="18" bestFit="1" customWidth="1"/>
    <col min="25" max="25" width="48" style="18" customWidth="1"/>
  </cols>
  <sheetData>
    <row r="1" spans="1:34" s="1" customFormat="1">
      <c r="A1" s="1" t="s">
        <v>0</v>
      </c>
      <c r="E1" s="61" t="s">
        <v>25</v>
      </c>
      <c r="G1" s="23"/>
      <c r="H1" s="38"/>
      <c r="I1" s="38"/>
      <c r="J1" s="38"/>
      <c r="K1" s="23" t="s">
        <v>416</v>
      </c>
      <c r="L1" s="38" t="s">
        <v>631</v>
      </c>
      <c r="M1" s="38"/>
      <c r="N1" s="38"/>
      <c r="O1" s="60"/>
      <c r="Q1" s="23"/>
      <c r="R1" s="22"/>
      <c r="T1" s="23"/>
      <c r="U1" s="23"/>
      <c r="W1" s="61"/>
      <c r="X1" s="62"/>
      <c r="Y1" s="22"/>
    </row>
    <row r="2" spans="1:34" s="1" customFormat="1">
      <c r="A2" s="1" t="s">
        <v>14</v>
      </c>
      <c r="E2" s="61"/>
      <c r="G2" s="23"/>
      <c r="H2" s="38"/>
      <c r="I2" s="38"/>
      <c r="J2" s="38"/>
      <c r="K2" s="23" t="s">
        <v>417</v>
      </c>
      <c r="L2" s="38" t="s">
        <v>632</v>
      </c>
      <c r="M2" s="38"/>
      <c r="N2" s="38"/>
      <c r="O2" s="60"/>
      <c r="Q2" s="23"/>
      <c r="R2" s="22"/>
      <c r="T2" s="23"/>
      <c r="U2" s="23"/>
      <c r="W2" s="61"/>
      <c r="X2" s="62"/>
      <c r="Y2" s="22"/>
    </row>
    <row r="3" spans="1:34">
      <c r="K3" s="59">
        <v>3.09</v>
      </c>
    </row>
    <row r="4" spans="1:34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39"/>
      <c r="K4" s="25"/>
      <c r="L4" s="39"/>
      <c r="M4" s="39"/>
      <c r="N4" s="39"/>
      <c r="O4" s="49"/>
      <c r="P4" s="13" t="s">
        <v>21</v>
      </c>
      <c r="Q4" s="24"/>
      <c r="R4" s="14"/>
      <c r="S4" s="15" t="s">
        <v>22</v>
      </c>
      <c r="T4" s="25"/>
      <c r="U4" s="25"/>
      <c r="V4" s="15"/>
      <c r="W4" s="15"/>
      <c r="X4" s="16"/>
      <c r="Y4" s="14" t="s">
        <v>4</v>
      </c>
    </row>
    <row r="5" spans="1:34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187</v>
      </c>
      <c r="I5" s="40" t="s">
        <v>189</v>
      </c>
      <c r="J5" s="40" t="s">
        <v>629</v>
      </c>
      <c r="K5" s="26" t="s">
        <v>334</v>
      </c>
      <c r="L5" s="40" t="s">
        <v>335</v>
      </c>
      <c r="M5" s="40" t="s">
        <v>336</v>
      </c>
      <c r="N5" s="64" t="s">
        <v>658</v>
      </c>
      <c r="O5" s="50" t="s">
        <v>656</v>
      </c>
      <c r="P5" s="7" t="s">
        <v>11</v>
      </c>
      <c r="Q5" s="26" t="s">
        <v>12</v>
      </c>
      <c r="R5" s="8" t="s">
        <v>43</v>
      </c>
      <c r="S5" s="7" t="s">
        <v>15</v>
      </c>
      <c r="T5" s="26" t="s">
        <v>16</v>
      </c>
      <c r="U5" s="26" t="s">
        <v>18</v>
      </c>
      <c r="V5" s="7" t="s">
        <v>43</v>
      </c>
      <c r="W5" s="7" t="s">
        <v>2</v>
      </c>
      <c r="X5" s="8" t="s">
        <v>2</v>
      </c>
      <c r="Y5" s="8" t="s">
        <v>13</v>
      </c>
      <c r="AH5" s="2" t="s">
        <v>4</v>
      </c>
    </row>
    <row r="6" spans="1:34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 t="s">
        <v>188</v>
      </c>
      <c r="J6" s="41"/>
      <c r="K6" s="27" t="s">
        <v>188</v>
      </c>
      <c r="L6" s="41" t="s">
        <v>188</v>
      </c>
      <c r="M6" s="41" t="s">
        <v>188</v>
      </c>
      <c r="N6" s="65" t="s">
        <v>659</v>
      </c>
      <c r="O6" s="51" t="s">
        <v>657</v>
      </c>
      <c r="P6" s="10" t="s">
        <v>49</v>
      </c>
      <c r="Q6" s="27" t="s">
        <v>17</v>
      </c>
      <c r="R6" s="11" t="s">
        <v>44</v>
      </c>
      <c r="T6" s="27" t="s">
        <v>23</v>
      </c>
      <c r="U6" s="27" t="s">
        <v>17</v>
      </c>
      <c r="V6" s="10" t="s">
        <v>44</v>
      </c>
      <c r="W6" s="10" t="s">
        <v>45</v>
      </c>
      <c r="X6" s="11" t="s">
        <v>46</v>
      </c>
      <c r="Y6" s="11"/>
    </row>
    <row r="7" spans="1:34" s="19" customFormat="1">
      <c r="F7" s="20"/>
      <c r="G7" s="28"/>
      <c r="H7" s="42"/>
      <c r="I7" s="42"/>
      <c r="J7" s="42"/>
      <c r="K7" s="28"/>
      <c r="L7" s="42"/>
      <c r="M7" s="42"/>
      <c r="N7" s="42"/>
      <c r="O7" s="52"/>
      <c r="Q7" s="28"/>
      <c r="R7" s="20"/>
      <c r="T7" s="28"/>
      <c r="U7" s="28"/>
      <c r="X7" s="20"/>
      <c r="Y7" s="20"/>
    </row>
    <row r="8" spans="1:34" s="3" customFormat="1">
      <c r="A8" s="3" t="s">
        <v>27</v>
      </c>
      <c r="B8" s="3" t="s">
        <v>5</v>
      </c>
      <c r="C8" s="4">
        <v>41584</v>
      </c>
      <c r="D8" s="4">
        <v>41584</v>
      </c>
      <c r="E8" s="4">
        <v>41614</v>
      </c>
      <c r="F8" s="17" t="s">
        <v>28</v>
      </c>
      <c r="G8" s="29">
        <v>62.11</v>
      </c>
      <c r="H8" s="43">
        <v>61</v>
      </c>
      <c r="I8" s="43">
        <v>52.4</v>
      </c>
      <c r="J8" s="56" t="s">
        <v>633</v>
      </c>
      <c r="K8" s="29">
        <f>G8-$K$3</f>
        <v>59.019999999999996</v>
      </c>
      <c r="L8" s="55">
        <f t="shared" ref="L8" si="0">I8-2.41</f>
        <v>49.989999999999995</v>
      </c>
      <c r="M8" s="43">
        <f t="shared" ref="M8:M12" si="1">K8-L8</f>
        <v>9.0300000000000011</v>
      </c>
      <c r="N8" s="63">
        <f>(K8-L8)/(L8)</f>
        <v>0.18063612722544514</v>
      </c>
      <c r="O8" s="53"/>
      <c r="P8" s="21" t="s">
        <v>33</v>
      </c>
      <c r="Q8" s="30">
        <v>10.14</v>
      </c>
      <c r="R8" s="17">
        <v>50</v>
      </c>
      <c r="S8" s="21" t="s">
        <v>38</v>
      </c>
      <c r="T8" s="29">
        <v>67.069999999999993</v>
      </c>
      <c r="U8" s="29">
        <v>10.220000000000001</v>
      </c>
      <c r="V8" s="3">
        <v>50</v>
      </c>
      <c r="W8" s="3" t="s">
        <v>119</v>
      </c>
      <c r="X8" s="17" t="s">
        <v>186</v>
      </c>
      <c r="Y8" s="17"/>
    </row>
    <row r="9" spans="1:34" s="3" customFormat="1">
      <c r="A9" s="3" t="s">
        <v>27</v>
      </c>
      <c r="B9" s="3" t="s">
        <v>6</v>
      </c>
      <c r="C9" s="4">
        <v>41584</v>
      </c>
      <c r="D9" s="4">
        <v>41584</v>
      </c>
      <c r="E9" s="4">
        <v>41614</v>
      </c>
      <c r="F9" s="17" t="s">
        <v>29</v>
      </c>
      <c r="G9" s="29">
        <v>73.459999999999994</v>
      </c>
      <c r="H9" s="43">
        <v>72.400000000000006</v>
      </c>
      <c r="I9" s="43">
        <v>61.1</v>
      </c>
      <c r="J9" s="56" t="s">
        <v>633</v>
      </c>
      <c r="K9" s="29">
        <f t="shared" ref="K9:K12" si="2">G9-$K$3</f>
        <v>70.36999999999999</v>
      </c>
      <c r="L9" s="55">
        <f>I9-2.41</f>
        <v>58.69</v>
      </c>
      <c r="M9" s="43">
        <f t="shared" si="1"/>
        <v>11.679999999999993</v>
      </c>
      <c r="N9" s="63">
        <f t="shared" ref="N9:N12" si="3">(K9-L9)/(L9)</f>
        <v>0.19901175668768092</v>
      </c>
      <c r="O9" s="53"/>
      <c r="P9" s="21" t="s">
        <v>34</v>
      </c>
      <c r="Q9" s="29">
        <v>9.99</v>
      </c>
      <c r="R9" s="17">
        <v>50</v>
      </c>
      <c r="S9" s="21" t="s">
        <v>39</v>
      </c>
      <c r="T9" s="29">
        <v>43.01</v>
      </c>
      <c r="U9" s="29">
        <v>9.98</v>
      </c>
      <c r="V9" s="3">
        <v>50</v>
      </c>
      <c r="W9" s="3" t="s">
        <v>119</v>
      </c>
      <c r="X9" s="17" t="s">
        <v>186</v>
      </c>
      <c r="Y9" s="17"/>
    </row>
    <row r="10" spans="1:34" s="3" customFormat="1">
      <c r="A10" s="3" t="s">
        <v>27</v>
      </c>
      <c r="B10" s="3" t="s">
        <v>7</v>
      </c>
      <c r="C10" s="4">
        <v>41584</v>
      </c>
      <c r="D10" s="4">
        <v>41584</v>
      </c>
      <c r="E10" s="4">
        <v>41614</v>
      </c>
      <c r="F10" s="17" t="s">
        <v>30</v>
      </c>
      <c r="G10" s="29">
        <v>38.840000000000003</v>
      </c>
      <c r="H10" s="43">
        <v>38.1</v>
      </c>
      <c r="I10" s="43">
        <v>32</v>
      </c>
      <c r="J10" s="56" t="s">
        <v>633</v>
      </c>
      <c r="K10" s="29">
        <f t="shared" si="2"/>
        <v>35.75</v>
      </c>
      <c r="L10" s="55">
        <f t="shared" ref="L10:L12" si="4">I10-2.41</f>
        <v>29.59</v>
      </c>
      <c r="M10" s="43">
        <f t="shared" si="1"/>
        <v>6.16</v>
      </c>
      <c r="N10" s="63">
        <f t="shared" si="3"/>
        <v>0.20817843866171004</v>
      </c>
      <c r="O10" s="53"/>
      <c r="P10" s="21" t="s">
        <v>35</v>
      </c>
      <c r="Q10" s="29">
        <v>10.06</v>
      </c>
      <c r="R10" s="17">
        <v>50</v>
      </c>
      <c r="S10" s="21" t="s">
        <v>40</v>
      </c>
      <c r="T10" s="29">
        <v>55.84</v>
      </c>
      <c r="U10" s="29">
        <v>9.9700000000000006</v>
      </c>
      <c r="V10" s="3">
        <v>50</v>
      </c>
      <c r="W10" s="3" t="s">
        <v>119</v>
      </c>
      <c r="X10" s="17" t="s">
        <v>186</v>
      </c>
      <c r="Y10" s="17"/>
    </row>
    <row r="11" spans="1:34" s="3" customFormat="1">
      <c r="A11" s="3" t="s">
        <v>27</v>
      </c>
      <c r="B11" s="3" t="s">
        <v>8</v>
      </c>
      <c r="C11" s="4">
        <v>41584</v>
      </c>
      <c r="D11" s="4">
        <v>41584</v>
      </c>
      <c r="E11" s="4">
        <v>41614</v>
      </c>
      <c r="F11" s="17" t="s">
        <v>31</v>
      </c>
      <c r="G11" s="29">
        <v>33.97</v>
      </c>
      <c r="H11" s="43">
        <v>33.1</v>
      </c>
      <c r="I11" s="43">
        <v>27.1</v>
      </c>
      <c r="J11" s="56" t="s">
        <v>633</v>
      </c>
      <c r="K11" s="29">
        <f t="shared" si="2"/>
        <v>30.88</v>
      </c>
      <c r="L11" s="55">
        <f t="shared" si="4"/>
        <v>24.69</v>
      </c>
      <c r="M11" s="43">
        <f t="shared" si="1"/>
        <v>6.1899999999999977</v>
      </c>
      <c r="N11" s="63">
        <f t="shared" si="3"/>
        <v>0.25070878898339399</v>
      </c>
      <c r="O11" s="53"/>
      <c r="P11" s="21" t="s">
        <v>36</v>
      </c>
      <c r="Q11" s="29">
        <v>9.86</v>
      </c>
      <c r="R11" s="17">
        <v>50</v>
      </c>
      <c r="S11" s="21" t="s">
        <v>41</v>
      </c>
      <c r="T11" s="29">
        <v>28.94</v>
      </c>
      <c r="U11" s="29">
        <v>10.06</v>
      </c>
      <c r="V11" s="3">
        <v>50</v>
      </c>
      <c r="W11" s="3" t="s">
        <v>119</v>
      </c>
      <c r="X11" s="17" t="s">
        <v>186</v>
      </c>
      <c r="Y11" s="17"/>
    </row>
    <row r="12" spans="1:34" s="3" customFormat="1">
      <c r="A12" s="3" t="s">
        <v>27</v>
      </c>
      <c r="B12" s="3" t="s">
        <v>9</v>
      </c>
      <c r="C12" s="4">
        <v>41584</v>
      </c>
      <c r="D12" s="4">
        <v>41584</v>
      </c>
      <c r="E12" s="4">
        <v>41614</v>
      </c>
      <c r="F12" s="17" t="s">
        <v>32</v>
      </c>
      <c r="G12" s="29">
        <v>41.13</v>
      </c>
      <c r="H12" s="43">
        <v>40.1</v>
      </c>
      <c r="I12" s="43">
        <v>34.299999999999997</v>
      </c>
      <c r="J12" s="56" t="s">
        <v>633</v>
      </c>
      <c r="K12" s="29">
        <f t="shared" si="2"/>
        <v>38.040000000000006</v>
      </c>
      <c r="L12" s="55">
        <f t="shared" si="4"/>
        <v>31.889999999999997</v>
      </c>
      <c r="M12" s="43">
        <f t="shared" si="1"/>
        <v>6.1500000000000092</v>
      </c>
      <c r="N12" s="63">
        <f t="shared" si="3"/>
        <v>0.19285042333019786</v>
      </c>
      <c r="O12" s="53"/>
      <c r="P12" s="21" t="s">
        <v>37</v>
      </c>
      <c r="Q12" s="29">
        <v>9.9499999999999993</v>
      </c>
      <c r="R12" s="17">
        <v>50</v>
      </c>
      <c r="S12" s="21" t="s">
        <v>42</v>
      </c>
      <c r="T12" s="29">
        <v>56.26</v>
      </c>
      <c r="U12" s="29">
        <v>9.9600000000000009</v>
      </c>
      <c r="V12" s="3">
        <v>50</v>
      </c>
      <c r="W12" s="3" t="s">
        <v>119</v>
      </c>
      <c r="X12" s="17" t="s">
        <v>186</v>
      </c>
      <c r="Y12" s="17"/>
    </row>
    <row r="13" spans="1:34" s="3" customFormat="1">
      <c r="A13" s="3" t="s">
        <v>47</v>
      </c>
      <c r="B13" s="3" t="s">
        <v>26</v>
      </c>
      <c r="C13" s="3" t="s">
        <v>26</v>
      </c>
      <c r="D13" s="4">
        <v>41584</v>
      </c>
      <c r="E13" s="4">
        <v>41614</v>
      </c>
      <c r="F13" s="17" t="s">
        <v>48</v>
      </c>
      <c r="G13" s="29" t="s">
        <v>26</v>
      </c>
      <c r="H13" s="43" t="s">
        <v>26</v>
      </c>
      <c r="I13" s="43" t="s">
        <v>26</v>
      </c>
      <c r="J13" s="56" t="s">
        <v>26</v>
      </c>
      <c r="K13" s="29" t="s">
        <v>26</v>
      </c>
      <c r="L13" s="44" t="s">
        <v>26</v>
      </c>
      <c r="M13" s="44" t="s">
        <v>26</v>
      </c>
      <c r="N13" s="44" t="s">
        <v>26</v>
      </c>
      <c r="O13" s="53" t="s">
        <v>26</v>
      </c>
      <c r="P13" s="3" t="s">
        <v>48</v>
      </c>
      <c r="Q13" s="29" t="s">
        <v>26</v>
      </c>
      <c r="R13" s="17">
        <v>50</v>
      </c>
      <c r="S13" s="3" t="s">
        <v>26</v>
      </c>
      <c r="T13" s="31" t="s">
        <v>26</v>
      </c>
      <c r="U13" s="31" t="s">
        <v>26</v>
      </c>
      <c r="V13" s="31" t="s">
        <v>26</v>
      </c>
      <c r="W13" s="31" t="s">
        <v>26</v>
      </c>
      <c r="X13" s="17" t="s">
        <v>26</v>
      </c>
      <c r="Y13" s="17"/>
    </row>
    <row r="14" spans="1:34" s="3" customFormat="1">
      <c r="A14" s="3" t="s">
        <v>47</v>
      </c>
      <c r="B14" s="3" t="s">
        <v>26</v>
      </c>
      <c r="C14" s="3" t="s">
        <v>26</v>
      </c>
      <c r="D14" s="4">
        <v>41584</v>
      </c>
      <c r="E14" s="4">
        <v>41614</v>
      </c>
      <c r="F14" s="17" t="s">
        <v>48</v>
      </c>
      <c r="G14" s="29" t="s">
        <v>26</v>
      </c>
      <c r="H14" s="43" t="s">
        <v>26</v>
      </c>
      <c r="I14" s="43" t="s">
        <v>26</v>
      </c>
      <c r="J14" s="56" t="s">
        <v>26</v>
      </c>
      <c r="K14" s="29" t="s">
        <v>26</v>
      </c>
      <c r="L14" s="44" t="s">
        <v>26</v>
      </c>
      <c r="M14" s="44" t="s">
        <v>26</v>
      </c>
      <c r="N14" s="44" t="s">
        <v>26</v>
      </c>
      <c r="O14" s="53" t="s">
        <v>26</v>
      </c>
      <c r="P14" s="3" t="s">
        <v>48</v>
      </c>
      <c r="Q14" s="29" t="s">
        <v>26</v>
      </c>
      <c r="R14" s="17">
        <v>50</v>
      </c>
      <c r="S14" s="3" t="s">
        <v>26</v>
      </c>
      <c r="T14" s="31" t="s">
        <v>26</v>
      </c>
      <c r="U14" s="31" t="s">
        <v>26</v>
      </c>
      <c r="V14" s="31" t="s">
        <v>26</v>
      </c>
      <c r="W14" s="31" t="s">
        <v>26</v>
      </c>
      <c r="X14" s="17" t="s">
        <v>26</v>
      </c>
      <c r="Y14" s="17"/>
    </row>
    <row r="15" spans="1:34" s="3" customFormat="1">
      <c r="A15" s="3" t="s">
        <v>47</v>
      </c>
      <c r="B15" s="3" t="s">
        <v>26</v>
      </c>
      <c r="C15" s="3" t="s">
        <v>26</v>
      </c>
      <c r="D15" s="4">
        <v>41584</v>
      </c>
      <c r="E15" s="4">
        <v>41614</v>
      </c>
      <c r="F15" s="17" t="s">
        <v>48</v>
      </c>
      <c r="G15" s="29" t="s">
        <v>26</v>
      </c>
      <c r="H15" s="43" t="s">
        <v>26</v>
      </c>
      <c r="I15" s="43" t="s">
        <v>26</v>
      </c>
      <c r="J15" s="56" t="s">
        <v>26</v>
      </c>
      <c r="K15" s="29" t="s">
        <v>26</v>
      </c>
      <c r="L15" s="44" t="s">
        <v>26</v>
      </c>
      <c r="M15" s="44" t="s">
        <v>26</v>
      </c>
      <c r="N15" s="44" t="s">
        <v>26</v>
      </c>
      <c r="O15" s="53" t="s">
        <v>26</v>
      </c>
      <c r="P15" s="3" t="s">
        <v>48</v>
      </c>
      <c r="Q15" s="29" t="s">
        <v>26</v>
      </c>
      <c r="R15" s="17">
        <v>50</v>
      </c>
      <c r="S15" s="3" t="s">
        <v>26</v>
      </c>
      <c r="T15" s="31" t="s">
        <v>26</v>
      </c>
      <c r="U15" s="31" t="s">
        <v>26</v>
      </c>
      <c r="V15" s="31" t="s">
        <v>26</v>
      </c>
      <c r="W15" s="31" t="s">
        <v>26</v>
      </c>
      <c r="X15" s="17" t="s">
        <v>26</v>
      </c>
      <c r="Y15" s="17"/>
    </row>
    <row r="16" spans="1:34" s="19" customFormat="1">
      <c r="F16" s="20"/>
      <c r="G16" s="28"/>
      <c r="H16" s="42"/>
      <c r="I16" s="42"/>
      <c r="J16" s="42"/>
      <c r="K16" s="28"/>
      <c r="L16" s="42"/>
      <c r="M16" s="42"/>
      <c r="N16" s="42"/>
      <c r="O16" s="52"/>
      <c r="Q16" s="28"/>
      <c r="R16" s="20"/>
      <c r="T16" s="28"/>
      <c r="U16" s="28"/>
      <c r="X16" s="20"/>
      <c r="Y16" s="20"/>
    </row>
    <row r="17" spans="1:25" s="3" customFormat="1">
      <c r="A17" s="3" t="s">
        <v>50</v>
      </c>
      <c r="B17" s="3" t="s">
        <v>5</v>
      </c>
      <c r="C17" s="4" t="s">
        <v>52</v>
      </c>
      <c r="D17" s="4" t="s">
        <v>52</v>
      </c>
      <c r="E17" s="4" t="s">
        <v>84</v>
      </c>
      <c r="F17" s="17" t="s">
        <v>54</v>
      </c>
      <c r="G17" s="29">
        <v>124.7</v>
      </c>
      <c r="H17" s="43">
        <v>123.9</v>
      </c>
      <c r="I17" s="43">
        <v>111.9</v>
      </c>
      <c r="J17" s="56" t="s">
        <v>633</v>
      </c>
      <c r="K17" s="29">
        <f>G17-$K$3</f>
        <v>121.61</v>
      </c>
      <c r="L17" s="55">
        <f>I17-2.41</f>
        <v>109.49000000000001</v>
      </c>
      <c r="M17" s="43">
        <f t="shared" ref="M17:M26" si="5">K17-L17</f>
        <v>12.11999999999999</v>
      </c>
      <c r="N17" s="63">
        <f>(K17-L17)/(L17)</f>
        <v>0.110695040642981</v>
      </c>
      <c r="O17" s="53"/>
      <c r="P17" s="21" t="s">
        <v>55</v>
      </c>
      <c r="Q17" s="30">
        <v>9.91</v>
      </c>
      <c r="R17" s="17">
        <v>50</v>
      </c>
      <c r="S17" s="21" t="s">
        <v>56</v>
      </c>
      <c r="T17" s="29">
        <v>57.29</v>
      </c>
      <c r="U17" s="29">
        <v>10.050000000000001</v>
      </c>
      <c r="V17" s="3">
        <v>50</v>
      </c>
      <c r="W17" s="4" t="s">
        <v>191</v>
      </c>
      <c r="X17" s="46" t="s">
        <v>332</v>
      </c>
      <c r="Y17" s="17"/>
    </row>
    <row r="18" spans="1:25" s="3" customFormat="1">
      <c r="A18" s="3" t="s">
        <v>50</v>
      </c>
      <c r="B18" s="3" t="s">
        <v>6</v>
      </c>
      <c r="C18" s="4" t="s">
        <v>52</v>
      </c>
      <c r="D18" s="4" t="s">
        <v>52</v>
      </c>
      <c r="E18" s="4" t="s">
        <v>84</v>
      </c>
      <c r="F18" s="17" t="s">
        <v>57</v>
      </c>
      <c r="G18" s="29">
        <v>127.81</v>
      </c>
      <c r="H18" s="43">
        <v>127.1</v>
      </c>
      <c r="I18" s="43">
        <v>115.4</v>
      </c>
      <c r="J18" s="56" t="s">
        <v>633</v>
      </c>
      <c r="K18" s="29">
        <f>G18-$K$3</f>
        <v>124.72</v>
      </c>
      <c r="L18" s="55">
        <f t="shared" ref="L18:L22" si="6">I18-2.41</f>
        <v>112.99000000000001</v>
      </c>
      <c r="M18" s="43">
        <f t="shared" si="5"/>
        <v>11.72999999999999</v>
      </c>
      <c r="N18" s="63">
        <f t="shared" ref="N18:N26" si="7">(K18-L18)/(L18)</f>
        <v>0.10381449685812894</v>
      </c>
      <c r="O18" s="53"/>
      <c r="P18" s="21" t="s">
        <v>58</v>
      </c>
      <c r="Q18" s="29">
        <v>10.38</v>
      </c>
      <c r="R18" s="17">
        <v>50</v>
      </c>
      <c r="S18" s="21" t="s">
        <v>59</v>
      </c>
      <c r="T18" s="29">
        <v>53.85</v>
      </c>
      <c r="U18" s="29">
        <v>10.38</v>
      </c>
      <c r="V18" s="3">
        <v>50</v>
      </c>
      <c r="W18" s="4" t="s">
        <v>191</v>
      </c>
      <c r="X18" s="46" t="s">
        <v>332</v>
      </c>
      <c r="Y18" s="17"/>
    </row>
    <row r="19" spans="1:25" s="3" customFormat="1">
      <c r="A19" s="3" t="s">
        <v>50</v>
      </c>
      <c r="B19" s="3" t="s">
        <v>7</v>
      </c>
      <c r="C19" s="4" t="s">
        <v>52</v>
      </c>
      <c r="D19" s="4" t="s">
        <v>52</v>
      </c>
      <c r="E19" s="4" t="s">
        <v>84</v>
      </c>
      <c r="F19" s="17" t="s">
        <v>60</v>
      </c>
      <c r="G19" s="29">
        <v>114.15</v>
      </c>
      <c r="H19" s="43">
        <v>113.4</v>
      </c>
      <c r="I19" s="43">
        <v>103.8</v>
      </c>
      <c r="J19" s="56" t="s">
        <v>633</v>
      </c>
      <c r="K19" s="29">
        <f t="shared" ref="K19:K25" si="8">G19-$K$3</f>
        <v>111.06</v>
      </c>
      <c r="L19" s="55">
        <f t="shared" si="6"/>
        <v>101.39</v>
      </c>
      <c r="M19" s="43">
        <f t="shared" si="5"/>
        <v>9.6700000000000017</v>
      </c>
      <c r="N19" s="63">
        <f t="shared" si="7"/>
        <v>9.5374297267975167E-2</v>
      </c>
      <c r="O19" s="53"/>
      <c r="P19" s="21" t="s">
        <v>61</v>
      </c>
      <c r="Q19" s="29">
        <v>10.79</v>
      </c>
      <c r="R19" s="17">
        <v>50</v>
      </c>
      <c r="S19" s="21" t="s">
        <v>62</v>
      </c>
      <c r="T19" s="29">
        <v>54.7</v>
      </c>
      <c r="U19" s="29">
        <v>10.33</v>
      </c>
      <c r="V19" s="3">
        <v>50</v>
      </c>
      <c r="W19" s="4" t="s">
        <v>191</v>
      </c>
      <c r="X19" s="46" t="s">
        <v>332</v>
      </c>
      <c r="Y19" s="17"/>
    </row>
    <row r="20" spans="1:25" s="3" customFormat="1">
      <c r="A20" s="3" t="s">
        <v>50</v>
      </c>
      <c r="B20" s="3" t="s">
        <v>8</v>
      </c>
      <c r="C20" s="4" t="s">
        <v>52</v>
      </c>
      <c r="D20" s="4" t="s">
        <v>52</v>
      </c>
      <c r="E20" s="4" t="s">
        <v>84</v>
      </c>
      <c r="F20" s="17" t="s">
        <v>63</v>
      </c>
      <c r="G20" s="29">
        <v>126.27</v>
      </c>
      <c r="H20" s="43">
        <v>125.4</v>
      </c>
      <c r="I20" s="43">
        <v>111.6</v>
      </c>
      <c r="J20" s="56" t="s">
        <v>633</v>
      </c>
      <c r="K20" s="29">
        <f t="shared" si="8"/>
        <v>123.17999999999999</v>
      </c>
      <c r="L20" s="55">
        <f t="shared" si="6"/>
        <v>109.19</v>
      </c>
      <c r="M20" s="43">
        <f t="shared" si="5"/>
        <v>13.989999999999995</v>
      </c>
      <c r="N20" s="63">
        <f t="shared" si="7"/>
        <v>0.12812528619836977</v>
      </c>
      <c r="O20" s="53"/>
      <c r="P20" s="21" t="s">
        <v>64</v>
      </c>
      <c r="Q20" s="29">
        <v>9.59</v>
      </c>
      <c r="R20" s="17">
        <v>50</v>
      </c>
      <c r="S20" s="21" t="s">
        <v>65</v>
      </c>
      <c r="T20" s="29">
        <v>57.31</v>
      </c>
      <c r="U20" s="29">
        <v>10.119999999999999</v>
      </c>
      <c r="V20" s="3">
        <v>50</v>
      </c>
      <c r="W20" s="4" t="s">
        <v>191</v>
      </c>
      <c r="X20" s="46" t="s">
        <v>332</v>
      </c>
      <c r="Y20" s="17"/>
    </row>
    <row r="21" spans="1:25" s="3" customFormat="1">
      <c r="A21" s="3" t="s">
        <v>50</v>
      </c>
      <c r="B21" s="3" t="s">
        <v>9</v>
      </c>
      <c r="C21" s="4" t="s">
        <v>52</v>
      </c>
      <c r="D21" s="4" t="s">
        <v>52</v>
      </c>
      <c r="E21" s="4" t="s">
        <v>84</v>
      </c>
      <c r="F21" s="17" t="s">
        <v>66</v>
      </c>
      <c r="G21" s="29">
        <v>167.24</v>
      </c>
      <c r="H21" s="43">
        <v>166.2</v>
      </c>
      <c r="I21" s="43">
        <v>153.69999999999999</v>
      </c>
      <c r="J21" s="56" t="s">
        <v>633</v>
      </c>
      <c r="K21" s="29">
        <f t="shared" si="8"/>
        <v>164.15</v>
      </c>
      <c r="L21" s="55">
        <f t="shared" si="6"/>
        <v>151.29</v>
      </c>
      <c r="M21" s="43">
        <f t="shared" si="5"/>
        <v>12.860000000000014</v>
      </c>
      <c r="N21" s="63">
        <f t="shared" si="7"/>
        <v>8.5002313437768623E-2</v>
      </c>
      <c r="O21" s="53"/>
      <c r="P21" s="21" t="s">
        <v>67</v>
      </c>
      <c r="Q21" s="29">
        <v>10.039999999999999</v>
      </c>
      <c r="R21" s="17">
        <v>50</v>
      </c>
      <c r="S21" s="21" t="s">
        <v>68</v>
      </c>
      <c r="T21" s="29">
        <v>53.59</v>
      </c>
      <c r="U21" s="29">
        <v>9.9</v>
      </c>
      <c r="V21" s="3">
        <v>50</v>
      </c>
      <c r="W21" s="4" t="s">
        <v>191</v>
      </c>
      <c r="X21" s="46" t="s">
        <v>332</v>
      </c>
      <c r="Y21" s="17"/>
    </row>
    <row r="22" spans="1:25" s="3" customFormat="1">
      <c r="A22" s="3" t="s">
        <v>51</v>
      </c>
      <c r="B22" s="3" t="s">
        <v>5</v>
      </c>
      <c r="C22" s="4" t="s">
        <v>52</v>
      </c>
      <c r="D22" s="4" t="s">
        <v>52</v>
      </c>
      <c r="E22" s="4" t="s">
        <v>84</v>
      </c>
      <c r="F22" s="17" t="s">
        <v>69</v>
      </c>
      <c r="G22" s="29">
        <v>120.39</v>
      </c>
      <c r="H22" s="43">
        <v>119.5</v>
      </c>
      <c r="I22" s="43">
        <v>103</v>
      </c>
      <c r="J22" s="56" t="s">
        <v>633</v>
      </c>
      <c r="K22" s="29">
        <f t="shared" si="8"/>
        <v>117.3</v>
      </c>
      <c r="L22" s="55">
        <f t="shared" si="6"/>
        <v>100.59</v>
      </c>
      <c r="M22" s="43">
        <f t="shared" si="5"/>
        <v>16.709999999999994</v>
      </c>
      <c r="N22" s="63">
        <f t="shared" si="7"/>
        <v>0.1661198926334625</v>
      </c>
      <c r="O22" s="53"/>
      <c r="P22" s="21" t="s">
        <v>70</v>
      </c>
      <c r="Q22" s="30">
        <v>10.35</v>
      </c>
      <c r="R22" s="17">
        <v>50</v>
      </c>
      <c r="S22" s="21" t="s">
        <v>71</v>
      </c>
      <c r="T22" s="29">
        <v>54.19</v>
      </c>
      <c r="U22" s="29">
        <v>10.06</v>
      </c>
      <c r="V22" s="3">
        <v>50</v>
      </c>
      <c r="W22" s="4" t="s">
        <v>191</v>
      </c>
      <c r="X22" s="46" t="s">
        <v>332</v>
      </c>
      <c r="Y22" s="17"/>
    </row>
    <row r="23" spans="1:25" s="3" customFormat="1">
      <c r="A23" s="3" t="s">
        <v>51</v>
      </c>
      <c r="B23" s="3" t="s">
        <v>6</v>
      </c>
      <c r="C23" s="4" t="s">
        <v>52</v>
      </c>
      <c r="D23" s="4" t="s">
        <v>52</v>
      </c>
      <c r="E23" s="4" t="s">
        <v>84</v>
      </c>
      <c r="F23" s="17" t="s">
        <v>72</v>
      </c>
      <c r="G23" s="29">
        <v>151.68</v>
      </c>
      <c r="H23" s="43">
        <v>150.80000000000001</v>
      </c>
      <c r="I23" s="43">
        <v>128.6</v>
      </c>
      <c r="J23" s="56" t="s">
        <v>633</v>
      </c>
      <c r="K23" s="29">
        <f t="shared" si="8"/>
        <v>148.59</v>
      </c>
      <c r="L23" s="55">
        <f>I23-2.41</f>
        <v>126.19</v>
      </c>
      <c r="M23" s="43">
        <f t="shared" si="5"/>
        <v>22.400000000000006</v>
      </c>
      <c r="N23" s="63">
        <f t="shared" si="7"/>
        <v>0.17751010381171253</v>
      </c>
      <c r="O23" s="53"/>
      <c r="P23" s="21" t="s">
        <v>73</v>
      </c>
      <c r="Q23" s="29">
        <v>10.09</v>
      </c>
      <c r="R23" s="17">
        <v>50</v>
      </c>
      <c r="S23" s="21" t="s">
        <v>74</v>
      </c>
      <c r="T23" s="29">
        <v>50.6</v>
      </c>
      <c r="U23" s="29">
        <v>9.65</v>
      </c>
      <c r="V23" s="3">
        <v>50</v>
      </c>
      <c r="W23" s="4" t="s">
        <v>191</v>
      </c>
      <c r="X23" s="46" t="s">
        <v>332</v>
      </c>
      <c r="Y23" s="17"/>
    </row>
    <row r="24" spans="1:25" s="3" customFormat="1">
      <c r="A24" s="3" t="s">
        <v>51</v>
      </c>
      <c r="B24" s="3" t="s">
        <v>7</v>
      </c>
      <c r="C24" s="4" t="s">
        <v>52</v>
      </c>
      <c r="D24" s="4" t="s">
        <v>52</v>
      </c>
      <c r="E24" s="4" t="s">
        <v>84</v>
      </c>
      <c r="F24" s="17" t="s">
        <v>75</v>
      </c>
      <c r="G24" s="29">
        <v>158.97999999999999</v>
      </c>
      <c r="H24" s="43">
        <v>157.80000000000001</v>
      </c>
      <c r="I24" s="43">
        <v>135.9</v>
      </c>
      <c r="J24" s="56" t="s">
        <v>633</v>
      </c>
      <c r="K24" s="29">
        <f t="shared" si="8"/>
        <v>155.88999999999999</v>
      </c>
      <c r="L24" s="55">
        <f t="shared" ref="L24:L26" si="9">I24-2.41</f>
        <v>133.49</v>
      </c>
      <c r="M24" s="43">
        <f t="shared" si="5"/>
        <v>22.399999999999977</v>
      </c>
      <c r="N24" s="63">
        <f t="shared" si="7"/>
        <v>0.16780283167278429</v>
      </c>
      <c r="O24" s="53"/>
      <c r="P24" s="21" t="s">
        <v>76</v>
      </c>
      <c r="Q24" s="29">
        <v>9.81</v>
      </c>
      <c r="R24" s="17">
        <v>50</v>
      </c>
      <c r="S24" s="21" t="s">
        <v>77</v>
      </c>
      <c r="T24" s="29">
        <v>51.35</v>
      </c>
      <c r="U24" s="29">
        <v>10.48</v>
      </c>
      <c r="V24" s="3">
        <v>50</v>
      </c>
      <c r="W24" s="4" t="s">
        <v>191</v>
      </c>
      <c r="X24" s="46" t="s">
        <v>332</v>
      </c>
      <c r="Y24" s="17"/>
    </row>
    <row r="25" spans="1:25" s="3" customFormat="1">
      <c r="A25" s="3" t="s">
        <v>51</v>
      </c>
      <c r="B25" s="3" t="s">
        <v>8</v>
      </c>
      <c r="C25" s="4" t="s">
        <v>52</v>
      </c>
      <c r="D25" s="4" t="s">
        <v>52</v>
      </c>
      <c r="E25" s="4" t="s">
        <v>84</v>
      </c>
      <c r="F25" s="17" t="s">
        <v>78</v>
      </c>
      <c r="G25" s="29">
        <v>164.35</v>
      </c>
      <c r="H25" s="43">
        <v>163.19999999999999</v>
      </c>
      <c r="I25" s="43">
        <v>138.1</v>
      </c>
      <c r="J25" s="56" t="s">
        <v>633</v>
      </c>
      <c r="K25" s="29">
        <f t="shared" si="8"/>
        <v>161.26</v>
      </c>
      <c r="L25" s="55">
        <f t="shared" si="9"/>
        <v>135.69</v>
      </c>
      <c r="M25" s="43">
        <f t="shared" si="5"/>
        <v>25.569999999999993</v>
      </c>
      <c r="N25" s="63">
        <f t="shared" si="7"/>
        <v>0.18844424791804845</v>
      </c>
      <c r="O25" s="53"/>
      <c r="P25" s="21" t="s">
        <v>79</v>
      </c>
      <c r="Q25" s="29">
        <v>10.62</v>
      </c>
      <c r="R25" s="17">
        <v>50</v>
      </c>
      <c r="S25" s="21" t="s">
        <v>80</v>
      </c>
      <c r="T25" s="29">
        <v>54.54</v>
      </c>
      <c r="U25" s="29">
        <v>9.6300000000000008</v>
      </c>
      <c r="V25" s="3">
        <v>50</v>
      </c>
      <c r="W25" s="33" t="s">
        <v>191</v>
      </c>
      <c r="X25" s="47" t="s">
        <v>332</v>
      </c>
      <c r="Y25" s="17"/>
    </row>
    <row r="26" spans="1:25" s="3" customFormat="1">
      <c r="A26" s="3" t="s">
        <v>51</v>
      </c>
      <c r="B26" s="3" t="s">
        <v>9</v>
      </c>
      <c r="C26" s="4" t="s">
        <v>52</v>
      </c>
      <c r="D26" s="4" t="s">
        <v>52</v>
      </c>
      <c r="E26" s="4" t="s">
        <v>84</v>
      </c>
      <c r="F26" s="17" t="s">
        <v>81</v>
      </c>
      <c r="G26" s="29">
        <v>154.5</v>
      </c>
      <c r="H26" s="43">
        <v>153.5</v>
      </c>
      <c r="I26" s="43">
        <v>131.9</v>
      </c>
      <c r="J26" s="56" t="s">
        <v>633</v>
      </c>
      <c r="K26" s="29">
        <f>G26-$K$3</f>
        <v>151.41</v>
      </c>
      <c r="L26" s="55">
        <f t="shared" si="9"/>
        <v>129.49</v>
      </c>
      <c r="M26" s="43">
        <f t="shared" si="5"/>
        <v>21.919999999999987</v>
      </c>
      <c r="N26" s="63">
        <f t="shared" si="7"/>
        <v>0.16927948104100693</v>
      </c>
      <c r="O26" s="53"/>
      <c r="P26" s="21" t="s">
        <v>82</v>
      </c>
      <c r="Q26" s="29">
        <v>10.63</v>
      </c>
      <c r="R26" s="17">
        <v>50</v>
      </c>
      <c r="S26" s="21" t="s">
        <v>83</v>
      </c>
      <c r="T26" s="29">
        <v>56.9</v>
      </c>
      <c r="U26" s="29">
        <v>10.07</v>
      </c>
      <c r="V26" s="3">
        <v>50</v>
      </c>
      <c r="W26" s="33" t="s">
        <v>191</v>
      </c>
      <c r="X26" s="47" t="s">
        <v>332</v>
      </c>
      <c r="Y26" s="17"/>
    </row>
    <row r="27" spans="1:25" s="3" customFormat="1">
      <c r="A27" s="3" t="s">
        <v>47</v>
      </c>
      <c r="B27" s="3" t="s">
        <v>26</v>
      </c>
      <c r="C27" s="3" t="s">
        <v>26</v>
      </c>
      <c r="D27" s="4" t="s">
        <v>52</v>
      </c>
      <c r="E27" s="4" t="s">
        <v>84</v>
      </c>
      <c r="F27" s="17" t="s">
        <v>53</v>
      </c>
      <c r="G27" s="29" t="s">
        <v>26</v>
      </c>
      <c r="H27" s="43" t="s">
        <v>26</v>
      </c>
      <c r="I27" s="43" t="s">
        <v>26</v>
      </c>
      <c r="J27" s="56" t="s">
        <v>26</v>
      </c>
      <c r="K27" s="29" t="s">
        <v>26</v>
      </c>
      <c r="L27" s="44" t="s">
        <v>26</v>
      </c>
      <c r="M27" s="44" t="s">
        <v>26</v>
      </c>
      <c r="N27" s="44" t="s">
        <v>26</v>
      </c>
      <c r="O27" s="53" t="s">
        <v>26</v>
      </c>
      <c r="P27" s="3" t="s">
        <v>48</v>
      </c>
      <c r="Q27" s="29" t="s">
        <v>26</v>
      </c>
      <c r="R27" s="17">
        <v>50</v>
      </c>
      <c r="S27" s="3" t="s">
        <v>26</v>
      </c>
      <c r="T27" s="31" t="s">
        <v>26</v>
      </c>
      <c r="U27" s="31" t="s">
        <v>26</v>
      </c>
      <c r="V27" s="31" t="s">
        <v>26</v>
      </c>
      <c r="W27" s="31" t="s">
        <v>26</v>
      </c>
      <c r="X27" s="17" t="s">
        <v>26</v>
      </c>
      <c r="Y27" s="17"/>
    </row>
    <row r="28" spans="1:25" s="3" customFormat="1">
      <c r="A28" s="3" t="s">
        <v>47</v>
      </c>
      <c r="B28" s="3" t="s">
        <v>26</v>
      </c>
      <c r="C28" s="3" t="s">
        <v>26</v>
      </c>
      <c r="D28" s="4" t="s">
        <v>52</v>
      </c>
      <c r="E28" s="4" t="s">
        <v>84</v>
      </c>
      <c r="F28" s="17" t="s">
        <v>53</v>
      </c>
      <c r="G28" s="29" t="s">
        <v>26</v>
      </c>
      <c r="H28" s="43" t="s">
        <v>26</v>
      </c>
      <c r="I28" s="43" t="s">
        <v>26</v>
      </c>
      <c r="J28" s="56" t="s">
        <v>26</v>
      </c>
      <c r="K28" s="29" t="s">
        <v>26</v>
      </c>
      <c r="L28" s="44" t="s">
        <v>26</v>
      </c>
      <c r="M28" s="44" t="s">
        <v>26</v>
      </c>
      <c r="N28" s="44" t="s">
        <v>26</v>
      </c>
      <c r="O28" s="53" t="s">
        <v>26</v>
      </c>
      <c r="P28" s="3" t="s">
        <v>48</v>
      </c>
      <c r="Q28" s="29" t="s">
        <v>26</v>
      </c>
      <c r="R28" s="17">
        <v>50</v>
      </c>
      <c r="S28" s="3" t="s">
        <v>26</v>
      </c>
      <c r="T28" s="31" t="s">
        <v>26</v>
      </c>
      <c r="U28" s="31" t="s">
        <v>26</v>
      </c>
      <c r="V28" s="31" t="s">
        <v>26</v>
      </c>
      <c r="W28" s="31" t="s">
        <v>26</v>
      </c>
      <c r="X28" s="17" t="s">
        <v>26</v>
      </c>
      <c r="Y28" s="17"/>
    </row>
    <row r="29" spans="1:25" s="3" customFormat="1">
      <c r="A29" s="3" t="s">
        <v>47</v>
      </c>
      <c r="B29" s="3" t="s">
        <v>26</v>
      </c>
      <c r="C29" s="3" t="s">
        <v>26</v>
      </c>
      <c r="D29" s="4" t="s">
        <v>52</v>
      </c>
      <c r="E29" s="4" t="s">
        <v>84</v>
      </c>
      <c r="F29" s="17" t="s">
        <v>53</v>
      </c>
      <c r="G29" s="29" t="s">
        <v>26</v>
      </c>
      <c r="H29" s="43" t="s">
        <v>26</v>
      </c>
      <c r="I29" s="43" t="s">
        <v>26</v>
      </c>
      <c r="J29" s="56" t="s">
        <v>26</v>
      </c>
      <c r="K29" s="29" t="s">
        <v>26</v>
      </c>
      <c r="L29" s="44" t="s">
        <v>26</v>
      </c>
      <c r="M29" s="44" t="s">
        <v>26</v>
      </c>
      <c r="N29" s="44" t="s">
        <v>26</v>
      </c>
      <c r="O29" s="53" t="s">
        <v>26</v>
      </c>
      <c r="P29" s="3" t="s">
        <v>48</v>
      </c>
      <c r="Q29" s="29" t="s">
        <v>26</v>
      </c>
      <c r="R29" s="17">
        <v>50</v>
      </c>
      <c r="S29" s="3" t="s">
        <v>26</v>
      </c>
      <c r="T29" s="31" t="s">
        <v>26</v>
      </c>
      <c r="U29" s="31" t="s">
        <v>26</v>
      </c>
      <c r="V29" s="31" t="s">
        <v>26</v>
      </c>
      <c r="W29" s="31" t="s">
        <v>26</v>
      </c>
      <c r="X29" s="17" t="s">
        <v>26</v>
      </c>
      <c r="Y29" s="17"/>
    </row>
    <row r="30" spans="1:25" s="19" customFormat="1">
      <c r="F30" s="20"/>
      <c r="G30" s="28"/>
      <c r="H30" s="42"/>
      <c r="I30" s="42"/>
      <c r="J30" s="42"/>
      <c r="K30" s="28"/>
      <c r="L30" s="42"/>
      <c r="M30" s="42"/>
      <c r="N30" s="42"/>
      <c r="O30" s="52"/>
      <c r="Q30" s="28"/>
      <c r="R30" s="20"/>
      <c r="T30" s="28"/>
      <c r="U30" s="28"/>
      <c r="X30" s="20"/>
      <c r="Y30" s="20"/>
    </row>
    <row r="31" spans="1:25" s="3" customFormat="1">
      <c r="A31" s="3" t="s">
        <v>86</v>
      </c>
      <c r="B31" s="3" t="s">
        <v>5</v>
      </c>
      <c r="C31" s="4" t="s">
        <v>84</v>
      </c>
      <c r="D31" s="4" t="s">
        <v>84</v>
      </c>
      <c r="E31" s="4" t="s">
        <v>168</v>
      </c>
      <c r="F31" s="17" t="s">
        <v>87</v>
      </c>
      <c r="G31" s="29">
        <v>166.71</v>
      </c>
      <c r="H31" s="43">
        <v>166</v>
      </c>
      <c r="I31" s="43">
        <v>146.19999999999999</v>
      </c>
      <c r="J31" s="56" t="s">
        <v>633</v>
      </c>
      <c r="K31" s="29">
        <f>G31-$K$3</f>
        <v>163.62</v>
      </c>
      <c r="L31" s="55">
        <f>I31-2.41</f>
        <v>143.79</v>
      </c>
      <c r="M31" s="43">
        <f t="shared" ref="M31:M36" si="10">K31-L31</f>
        <v>19.830000000000013</v>
      </c>
      <c r="N31" s="63">
        <f t="shared" ref="N31:N40" si="11">(K31-L31)/(L31)</f>
        <v>0.13790945128312132</v>
      </c>
      <c r="O31" s="53"/>
      <c r="P31" s="21" t="s">
        <v>88</v>
      </c>
      <c r="Q31" s="29">
        <v>9.82</v>
      </c>
      <c r="R31" s="17">
        <v>50</v>
      </c>
      <c r="S31" s="21" t="s">
        <v>89</v>
      </c>
      <c r="T31" s="29">
        <v>51.65</v>
      </c>
      <c r="U31" s="29">
        <v>9.8800000000000008</v>
      </c>
      <c r="V31" s="3">
        <v>50</v>
      </c>
      <c r="W31" s="4" t="s">
        <v>332</v>
      </c>
      <c r="X31" s="46" t="s">
        <v>333</v>
      </c>
      <c r="Y31" s="17"/>
    </row>
    <row r="32" spans="1:25" s="3" customFormat="1">
      <c r="A32" s="3" t="s">
        <v>86</v>
      </c>
      <c r="B32" s="3" t="s">
        <v>6</v>
      </c>
      <c r="C32" s="4" t="s">
        <v>84</v>
      </c>
      <c r="D32" s="4" t="s">
        <v>84</v>
      </c>
      <c r="E32" s="4" t="s">
        <v>168</v>
      </c>
      <c r="F32" s="17" t="s">
        <v>90</v>
      </c>
      <c r="G32" s="29">
        <v>151.96</v>
      </c>
      <c r="H32" s="43">
        <v>151.30000000000001</v>
      </c>
      <c r="I32" s="43">
        <v>127.6</v>
      </c>
      <c r="J32" s="56" t="s">
        <v>633</v>
      </c>
      <c r="K32" s="29">
        <f>G32-$K$3</f>
        <v>148.87</v>
      </c>
      <c r="L32" s="55">
        <f t="shared" ref="L32:L36" si="12">I32-2.41</f>
        <v>125.19</v>
      </c>
      <c r="M32" s="43">
        <f t="shared" si="10"/>
        <v>23.680000000000007</v>
      </c>
      <c r="N32" s="63">
        <f t="shared" si="11"/>
        <v>0.18915248821790884</v>
      </c>
      <c r="O32" s="53"/>
      <c r="P32" s="21" t="s">
        <v>91</v>
      </c>
      <c r="Q32" s="29">
        <v>10.33</v>
      </c>
      <c r="R32" s="17">
        <v>50</v>
      </c>
      <c r="S32" s="21" t="s">
        <v>92</v>
      </c>
      <c r="T32" s="29">
        <v>51.36</v>
      </c>
      <c r="U32" s="29">
        <v>10.75</v>
      </c>
      <c r="V32" s="3">
        <v>50</v>
      </c>
      <c r="W32" s="4" t="s">
        <v>332</v>
      </c>
      <c r="X32" s="46" t="s">
        <v>333</v>
      </c>
      <c r="Y32" s="17"/>
    </row>
    <row r="33" spans="1:25" s="3" customFormat="1">
      <c r="A33" s="3" t="s">
        <v>86</v>
      </c>
      <c r="B33" s="3" t="s">
        <v>7</v>
      </c>
      <c r="C33" s="4" t="s">
        <v>84</v>
      </c>
      <c r="D33" s="4" t="s">
        <v>84</v>
      </c>
      <c r="E33" s="4" t="s">
        <v>168</v>
      </c>
      <c r="F33" s="17" t="s">
        <v>93</v>
      </c>
      <c r="G33" s="29">
        <v>195.23</v>
      </c>
      <c r="H33" s="43">
        <v>194.6</v>
      </c>
      <c r="I33" s="43">
        <v>168.2</v>
      </c>
      <c r="J33" s="56" t="s">
        <v>633</v>
      </c>
      <c r="K33" s="29">
        <f t="shared" ref="K33:K39" si="13">G33-$K$3</f>
        <v>192.14</v>
      </c>
      <c r="L33" s="55">
        <f t="shared" si="12"/>
        <v>165.79</v>
      </c>
      <c r="M33" s="43">
        <f t="shared" si="10"/>
        <v>26.349999999999994</v>
      </c>
      <c r="N33" s="63">
        <f t="shared" si="11"/>
        <v>0.15893600337776703</v>
      </c>
      <c r="O33" s="53"/>
      <c r="P33" s="21" t="s">
        <v>94</v>
      </c>
      <c r="Q33" s="29">
        <v>10.57</v>
      </c>
      <c r="R33" s="17">
        <v>50</v>
      </c>
      <c r="S33" s="21" t="s">
        <v>95</v>
      </c>
      <c r="T33" s="29">
        <v>53.49</v>
      </c>
      <c r="U33" s="29">
        <v>10.3</v>
      </c>
      <c r="V33" s="3">
        <v>50</v>
      </c>
      <c r="W33" s="4" t="s">
        <v>332</v>
      </c>
      <c r="X33" s="46" t="s">
        <v>333</v>
      </c>
      <c r="Y33" s="17"/>
    </row>
    <row r="34" spans="1:25" s="3" customFormat="1">
      <c r="A34" s="3" t="s">
        <v>86</v>
      </c>
      <c r="B34" s="3" t="s">
        <v>8</v>
      </c>
      <c r="C34" s="4" t="s">
        <v>84</v>
      </c>
      <c r="D34" s="4" t="s">
        <v>84</v>
      </c>
      <c r="E34" s="4" t="s">
        <v>168</v>
      </c>
      <c r="F34" s="17" t="s">
        <v>96</v>
      </c>
      <c r="G34" s="29">
        <v>152.19</v>
      </c>
      <c r="H34" s="43">
        <v>151.6</v>
      </c>
      <c r="I34" s="43">
        <v>129.5</v>
      </c>
      <c r="J34" s="56" t="s">
        <v>633</v>
      </c>
      <c r="K34" s="29">
        <f t="shared" si="13"/>
        <v>149.1</v>
      </c>
      <c r="L34" s="55">
        <f t="shared" si="12"/>
        <v>127.09</v>
      </c>
      <c r="M34" s="43">
        <f t="shared" si="10"/>
        <v>22.009999999999991</v>
      </c>
      <c r="N34" s="63">
        <f t="shared" si="11"/>
        <v>0.17318435754189937</v>
      </c>
      <c r="O34" s="53"/>
      <c r="P34" s="21" t="s">
        <v>97</v>
      </c>
      <c r="Q34" s="29">
        <v>9.56</v>
      </c>
      <c r="R34" s="17">
        <v>50</v>
      </c>
      <c r="S34" s="21" t="s">
        <v>98</v>
      </c>
      <c r="T34" s="29">
        <v>60.49</v>
      </c>
      <c r="U34" s="29">
        <v>10.93</v>
      </c>
      <c r="V34" s="3">
        <v>50</v>
      </c>
      <c r="W34" s="4" t="s">
        <v>332</v>
      </c>
      <c r="X34" s="46" t="s">
        <v>333</v>
      </c>
      <c r="Y34" s="17"/>
    </row>
    <row r="35" spans="1:25" s="3" customFormat="1">
      <c r="A35" s="3" t="s">
        <v>86</v>
      </c>
      <c r="B35" s="3" t="s">
        <v>9</v>
      </c>
      <c r="C35" s="4" t="s">
        <v>84</v>
      </c>
      <c r="D35" s="4" t="s">
        <v>84</v>
      </c>
      <c r="E35" s="4" t="s">
        <v>168</v>
      </c>
      <c r="F35" s="17" t="s">
        <v>99</v>
      </c>
      <c r="G35" s="29">
        <v>147.66999999999999</v>
      </c>
      <c r="H35" s="43">
        <v>147</v>
      </c>
      <c r="I35" s="43">
        <v>128.30000000000001</v>
      </c>
      <c r="J35" s="56" t="s">
        <v>633</v>
      </c>
      <c r="K35" s="29">
        <f t="shared" si="13"/>
        <v>144.57999999999998</v>
      </c>
      <c r="L35" s="55">
        <f t="shared" si="12"/>
        <v>125.89000000000001</v>
      </c>
      <c r="M35" s="43">
        <f t="shared" si="10"/>
        <v>18.689999999999969</v>
      </c>
      <c r="N35" s="63">
        <f>(K35-L35)/(L35)</f>
        <v>0.14846294383985995</v>
      </c>
      <c r="O35" s="53"/>
      <c r="P35" s="21" t="s">
        <v>100</v>
      </c>
      <c r="Q35" s="29">
        <v>10.26</v>
      </c>
      <c r="R35" s="17">
        <v>50</v>
      </c>
      <c r="S35" s="21" t="s">
        <v>101</v>
      </c>
      <c r="T35" s="29">
        <v>54.83</v>
      </c>
      <c r="U35" s="29">
        <v>10.24</v>
      </c>
      <c r="V35" s="3">
        <v>50</v>
      </c>
      <c r="W35" s="4" t="s">
        <v>332</v>
      </c>
      <c r="X35" s="46" t="s">
        <v>333</v>
      </c>
      <c r="Y35" s="17"/>
    </row>
    <row r="36" spans="1:25" s="3" customFormat="1">
      <c r="A36" s="3" t="s">
        <v>102</v>
      </c>
      <c r="B36" s="3" t="s">
        <v>5</v>
      </c>
      <c r="C36" s="4" t="s">
        <v>84</v>
      </c>
      <c r="D36" s="4" t="s">
        <v>84</v>
      </c>
      <c r="E36" s="4" t="s">
        <v>168</v>
      </c>
      <c r="F36" s="17" t="s">
        <v>103</v>
      </c>
      <c r="G36" s="29">
        <v>153.76</v>
      </c>
      <c r="H36" s="43">
        <v>152.9</v>
      </c>
      <c r="I36" s="43">
        <v>130</v>
      </c>
      <c r="J36" s="56" t="s">
        <v>633</v>
      </c>
      <c r="K36" s="29">
        <f t="shared" si="13"/>
        <v>150.66999999999999</v>
      </c>
      <c r="L36" s="55">
        <f t="shared" si="12"/>
        <v>127.59</v>
      </c>
      <c r="M36" s="43">
        <f t="shared" si="10"/>
        <v>23.079999999999984</v>
      </c>
      <c r="N36" s="63">
        <f t="shared" si="11"/>
        <v>0.18089191942942223</v>
      </c>
      <c r="O36" s="53"/>
      <c r="P36" s="21" t="s">
        <v>104</v>
      </c>
      <c r="Q36" s="30">
        <v>10.7</v>
      </c>
      <c r="R36" s="17">
        <v>50</v>
      </c>
      <c r="S36" s="21" t="s">
        <v>105</v>
      </c>
      <c r="T36" s="29">
        <v>55.57</v>
      </c>
      <c r="U36" s="29">
        <v>10.56</v>
      </c>
      <c r="V36" s="3">
        <v>50</v>
      </c>
      <c r="W36" s="4" t="s">
        <v>332</v>
      </c>
      <c r="X36" s="46" t="s">
        <v>333</v>
      </c>
      <c r="Y36" s="17"/>
    </row>
    <row r="37" spans="1:25" s="3" customFormat="1">
      <c r="A37" s="3" t="s">
        <v>102</v>
      </c>
      <c r="B37" s="3" t="s">
        <v>6</v>
      </c>
      <c r="C37" s="4" t="s">
        <v>84</v>
      </c>
      <c r="D37" s="4" t="s">
        <v>84</v>
      </c>
      <c r="E37" s="4" t="s">
        <v>168</v>
      </c>
      <c r="F37" s="17" t="s">
        <v>106</v>
      </c>
      <c r="G37" s="29">
        <v>149.96</v>
      </c>
      <c r="H37" s="43">
        <v>149.19999999999999</v>
      </c>
      <c r="I37" s="43">
        <v>126.3</v>
      </c>
      <c r="J37" s="56" t="s">
        <v>633</v>
      </c>
      <c r="K37" s="29">
        <f t="shared" si="13"/>
        <v>146.87</v>
      </c>
      <c r="L37" s="55">
        <f>I37-2.41</f>
        <v>123.89</v>
      </c>
      <c r="M37" s="43">
        <f t="shared" ref="M37:M40" si="14">K37-L37</f>
        <v>22.980000000000004</v>
      </c>
      <c r="N37" s="63">
        <f t="shared" si="11"/>
        <v>0.18548712567600295</v>
      </c>
      <c r="O37" s="53"/>
      <c r="P37" s="21" t="s">
        <v>107</v>
      </c>
      <c r="Q37" s="29">
        <v>9.8800000000000008</v>
      </c>
      <c r="R37" s="17">
        <v>50</v>
      </c>
      <c r="S37" s="21" t="s">
        <v>108</v>
      </c>
      <c r="T37" s="29">
        <v>58.07</v>
      </c>
      <c r="U37" s="29">
        <v>10.71</v>
      </c>
      <c r="V37" s="3">
        <v>50</v>
      </c>
      <c r="W37" s="4" t="s">
        <v>332</v>
      </c>
      <c r="X37" s="46" t="s">
        <v>333</v>
      </c>
      <c r="Y37" s="17"/>
    </row>
    <row r="38" spans="1:25" s="3" customFormat="1">
      <c r="A38" s="3" t="s">
        <v>102</v>
      </c>
      <c r="B38" s="3" t="s">
        <v>7</v>
      </c>
      <c r="C38" s="4" t="s">
        <v>84</v>
      </c>
      <c r="D38" s="4" t="s">
        <v>84</v>
      </c>
      <c r="E38" s="4" t="s">
        <v>168</v>
      </c>
      <c r="F38" s="17" t="s">
        <v>109</v>
      </c>
      <c r="G38" s="29">
        <v>180.22</v>
      </c>
      <c r="H38" s="43">
        <v>179.3</v>
      </c>
      <c r="I38" s="43">
        <v>153.19999999999999</v>
      </c>
      <c r="J38" s="56" t="s">
        <v>633</v>
      </c>
      <c r="K38" s="29">
        <f t="shared" si="13"/>
        <v>177.13</v>
      </c>
      <c r="L38" s="55">
        <f t="shared" ref="L38:L40" si="15">I38-2.41</f>
        <v>150.79</v>
      </c>
      <c r="M38" s="43">
        <f t="shared" si="14"/>
        <v>26.340000000000003</v>
      </c>
      <c r="N38" s="63">
        <f t="shared" si="11"/>
        <v>0.17468001856887064</v>
      </c>
      <c r="O38" s="53"/>
      <c r="P38" s="21" t="s">
        <v>110</v>
      </c>
      <c r="Q38" s="29">
        <v>10.24</v>
      </c>
      <c r="R38" s="17">
        <v>50</v>
      </c>
      <c r="S38" s="21" t="s">
        <v>111</v>
      </c>
      <c r="T38" s="29">
        <v>49.86</v>
      </c>
      <c r="U38" s="29">
        <v>9.74</v>
      </c>
      <c r="V38" s="3">
        <v>50</v>
      </c>
      <c r="W38" s="4" t="s">
        <v>332</v>
      </c>
      <c r="X38" s="46" t="s">
        <v>333</v>
      </c>
      <c r="Y38" s="17"/>
    </row>
    <row r="39" spans="1:25" s="3" customFormat="1">
      <c r="A39" s="3" t="s">
        <v>102</v>
      </c>
      <c r="B39" s="3" t="s">
        <v>8</v>
      </c>
      <c r="C39" s="4" t="s">
        <v>84</v>
      </c>
      <c r="D39" s="4" t="s">
        <v>84</v>
      </c>
      <c r="E39" s="4" t="s">
        <v>168</v>
      </c>
      <c r="F39" s="17" t="s">
        <v>112</v>
      </c>
      <c r="G39" s="29">
        <v>172.38</v>
      </c>
      <c r="H39" s="43">
        <v>171.6</v>
      </c>
      <c r="I39" s="43">
        <v>146.9</v>
      </c>
      <c r="J39" s="56" t="s">
        <v>633</v>
      </c>
      <c r="K39" s="29">
        <f t="shared" si="13"/>
        <v>169.29</v>
      </c>
      <c r="L39" s="55">
        <f t="shared" si="15"/>
        <v>144.49</v>
      </c>
      <c r="M39" s="43">
        <f t="shared" si="14"/>
        <v>24.799999999999983</v>
      </c>
      <c r="N39" s="63">
        <f t="shared" si="11"/>
        <v>0.17163817565229414</v>
      </c>
      <c r="O39" s="53"/>
      <c r="P39" s="21" t="s">
        <v>113</v>
      </c>
      <c r="Q39" s="29">
        <v>10.02</v>
      </c>
      <c r="R39" s="17">
        <v>50</v>
      </c>
      <c r="S39" s="21" t="s">
        <v>114</v>
      </c>
      <c r="T39" s="29">
        <v>52.29</v>
      </c>
      <c r="U39" s="29">
        <v>9.8000000000000007</v>
      </c>
      <c r="V39" s="3">
        <v>50</v>
      </c>
      <c r="W39" s="33" t="s">
        <v>332</v>
      </c>
      <c r="X39" s="47" t="s">
        <v>333</v>
      </c>
      <c r="Y39" s="17"/>
    </row>
    <row r="40" spans="1:25" s="3" customFormat="1">
      <c r="A40" s="3" t="s">
        <v>102</v>
      </c>
      <c r="B40" s="3" t="s">
        <v>9</v>
      </c>
      <c r="C40" s="4" t="s">
        <v>84</v>
      </c>
      <c r="D40" s="4" t="s">
        <v>84</v>
      </c>
      <c r="E40" s="4" t="s">
        <v>168</v>
      </c>
      <c r="F40" s="17" t="s">
        <v>115</v>
      </c>
      <c r="G40" s="29">
        <v>163.08000000000001</v>
      </c>
      <c r="H40" s="43">
        <v>162.19999999999999</v>
      </c>
      <c r="I40" s="43">
        <v>140.30000000000001</v>
      </c>
      <c r="J40" s="56" t="s">
        <v>633</v>
      </c>
      <c r="K40" s="29">
        <f>G40-$K$3</f>
        <v>159.99</v>
      </c>
      <c r="L40" s="55">
        <f t="shared" si="15"/>
        <v>137.89000000000001</v>
      </c>
      <c r="M40" s="43">
        <f t="shared" si="14"/>
        <v>22.099999999999994</v>
      </c>
      <c r="N40" s="63">
        <f t="shared" si="11"/>
        <v>0.16027268112263393</v>
      </c>
      <c r="O40" s="53"/>
      <c r="P40" s="21" t="s">
        <v>116</v>
      </c>
      <c r="Q40" s="29">
        <v>10.29</v>
      </c>
      <c r="R40" s="17">
        <v>50</v>
      </c>
      <c r="S40" s="21" t="s">
        <v>117</v>
      </c>
      <c r="T40" s="29">
        <v>49.27</v>
      </c>
      <c r="U40" s="29">
        <v>10.199999999999999</v>
      </c>
      <c r="V40" s="3">
        <v>50</v>
      </c>
      <c r="W40" s="33" t="s">
        <v>332</v>
      </c>
      <c r="X40" s="47" t="s">
        <v>333</v>
      </c>
      <c r="Y40" s="17"/>
    </row>
    <row r="41" spans="1:25" s="3" customFormat="1">
      <c r="A41" s="3" t="s">
        <v>47</v>
      </c>
      <c r="B41" s="3" t="s">
        <v>26</v>
      </c>
      <c r="C41" s="3" t="s">
        <v>26</v>
      </c>
      <c r="D41" s="4" t="s">
        <v>84</v>
      </c>
      <c r="E41" s="4" t="s">
        <v>168</v>
      </c>
      <c r="F41" s="17" t="s">
        <v>85</v>
      </c>
      <c r="G41" s="29" t="s">
        <v>26</v>
      </c>
      <c r="H41" s="43" t="s">
        <v>26</v>
      </c>
      <c r="I41" s="43" t="s">
        <v>26</v>
      </c>
      <c r="J41" s="56" t="s">
        <v>26</v>
      </c>
      <c r="K41" s="29" t="s">
        <v>26</v>
      </c>
      <c r="L41" s="44" t="s">
        <v>26</v>
      </c>
      <c r="M41" s="44" t="s">
        <v>26</v>
      </c>
      <c r="N41" s="44" t="s">
        <v>26</v>
      </c>
      <c r="O41" s="53" t="s">
        <v>26</v>
      </c>
      <c r="P41" s="3" t="s">
        <v>85</v>
      </c>
      <c r="Q41" s="29" t="s">
        <v>26</v>
      </c>
      <c r="R41" s="17">
        <v>50</v>
      </c>
      <c r="S41" s="3" t="s">
        <v>26</v>
      </c>
      <c r="T41" s="31" t="s">
        <v>26</v>
      </c>
      <c r="U41" s="31" t="s">
        <v>26</v>
      </c>
      <c r="V41" s="31" t="s">
        <v>26</v>
      </c>
      <c r="W41" s="31" t="s">
        <v>26</v>
      </c>
      <c r="X41" s="17" t="s">
        <v>26</v>
      </c>
      <c r="Y41" s="17"/>
    </row>
    <row r="42" spans="1:25" s="3" customFormat="1">
      <c r="A42" s="3" t="s">
        <v>47</v>
      </c>
      <c r="B42" s="3" t="s">
        <v>26</v>
      </c>
      <c r="C42" s="3" t="s">
        <v>26</v>
      </c>
      <c r="D42" s="4" t="s">
        <v>84</v>
      </c>
      <c r="E42" s="4" t="s">
        <v>168</v>
      </c>
      <c r="F42" s="17" t="s">
        <v>85</v>
      </c>
      <c r="G42" s="29" t="s">
        <v>26</v>
      </c>
      <c r="H42" s="43" t="s">
        <v>26</v>
      </c>
      <c r="I42" s="43" t="s">
        <v>26</v>
      </c>
      <c r="J42" s="56" t="s">
        <v>26</v>
      </c>
      <c r="K42" s="29" t="s">
        <v>26</v>
      </c>
      <c r="L42" s="44" t="s">
        <v>26</v>
      </c>
      <c r="M42" s="44" t="s">
        <v>26</v>
      </c>
      <c r="N42" s="44" t="s">
        <v>26</v>
      </c>
      <c r="O42" s="53" t="s">
        <v>26</v>
      </c>
      <c r="P42" s="3" t="s">
        <v>85</v>
      </c>
      <c r="Q42" s="29" t="s">
        <v>26</v>
      </c>
      <c r="R42" s="17">
        <v>50</v>
      </c>
      <c r="S42" s="3" t="s">
        <v>26</v>
      </c>
      <c r="T42" s="31" t="s">
        <v>26</v>
      </c>
      <c r="U42" s="31" t="s">
        <v>26</v>
      </c>
      <c r="V42" s="31" t="s">
        <v>26</v>
      </c>
      <c r="W42" s="31" t="s">
        <v>26</v>
      </c>
      <c r="X42" s="17" t="s">
        <v>26</v>
      </c>
      <c r="Y42" s="17"/>
    </row>
    <row r="43" spans="1:25" s="3" customFormat="1">
      <c r="A43" s="3" t="s">
        <v>47</v>
      </c>
      <c r="B43" s="3" t="s">
        <v>26</v>
      </c>
      <c r="C43" s="3" t="s">
        <v>26</v>
      </c>
      <c r="D43" s="4" t="s">
        <v>84</v>
      </c>
      <c r="E43" s="4" t="s">
        <v>168</v>
      </c>
      <c r="F43" s="17" t="s">
        <v>85</v>
      </c>
      <c r="G43" s="29" t="s">
        <v>26</v>
      </c>
      <c r="H43" s="43" t="s">
        <v>26</v>
      </c>
      <c r="I43" s="43" t="s">
        <v>26</v>
      </c>
      <c r="J43" s="56" t="s">
        <v>26</v>
      </c>
      <c r="K43" s="29" t="s">
        <v>26</v>
      </c>
      <c r="L43" s="44" t="s">
        <v>26</v>
      </c>
      <c r="M43" s="44" t="s">
        <v>26</v>
      </c>
      <c r="N43" s="44" t="s">
        <v>26</v>
      </c>
      <c r="O43" s="53" t="s">
        <v>26</v>
      </c>
      <c r="P43" s="3" t="s">
        <v>85</v>
      </c>
      <c r="Q43" s="29" t="s">
        <v>26</v>
      </c>
      <c r="R43" s="17">
        <v>50</v>
      </c>
      <c r="S43" s="3" t="s">
        <v>26</v>
      </c>
      <c r="T43" s="31" t="s">
        <v>26</v>
      </c>
      <c r="U43" s="31" t="s">
        <v>26</v>
      </c>
      <c r="V43" s="31" t="s">
        <v>26</v>
      </c>
      <c r="W43" s="31" t="s">
        <v>26</v>
      </c>
      <c r="X43" s="17" t="s">
        <v>26</v>
      </c>
      <c r="Y43" s="17"/>
    </row>
    <row r="44" spans="1:25" s="19" customFormat="1">
      <c r="F44" s="20"/>
      <c r="G44" s="28"/>
      <c r="H44" s="42"/>
      <c r="I44" s="42"/>
      <c r="J44" s="42"/>
      <c r="K44" s="28"/>
      <c r="L44" s="42"/>
      <c r="M44" s="42"/>
      <c r="N44" s="42"/>
      <c r="O44" s="52"/>
      <c r="Q44" s="28"/>
      <c r="R44" s="20"/>
      <c r="T44" s="28"/>
      <c r="U44" s="28"/>
      <c r="X44" s="20"/>
      <c r="Y44" s="20"/>
    </row>
    <row r="45" spans="1:25" s="3" customFormat="1">
      <c r="A45" s="3" t="s">
        <v>118</v>
      </c>
      <c r="B45" s="3" t="s">
        <v>5</v>
      </c>
      <c r="C45" s="4" t="s">
        <v>119</v>
      </c>
      <c r="D45" s="4" t="s">
        <v>119</v>
      </c>
      <c r="E45" s="4" t="s">
        <v>186</v>
      </c>
      <c r="F45" s="17" t="s">
        <v>120</v>
      </c>
      <c r="G45" s="29">
        <v>88.58</v>
      </c>
      <c r="H45" s="43">
        <v>87.4</v>
      </c>
      <c r="I45" s="43">
        <v>76</v>
      </c>
      <c r="J45" s="56" t="s">
        <v>633</v>
      </c>
      <c r="K45" s="29">
        <f>G45-$K$3</f>
        <v>85.49</v>
      </c>
      <c r="L45" s="55">
        <f>I45-2.41</f>
        <v>73.59</v>
      </c>
      <c r="M45" s="43">
        <f t="shared" ref="M45:M54" si="16">K45-L45</f>
        <v>11.899999999999991</v>
      </c>
      <c r="N45" s="63">
        <f>(K45-L45)/(L45)</f>
        <v>0.16170675363500464</v>
      </c>
      <c r="O45" s="53"/>
      <c r="P45" s="21" t="s">
        <v>121</v>
      </c>
      <c r="Q45" s="29">
        <v>10.06</v>
      </c>
      <c r="R45" s="17">
        <v>50</v>
      </c>
      <c r="S45" s="21" t="s">
        <v>122</v>
      </c>
      <c r="T45" s="29">
        <v>9.92</v>
      </c>
      <c r="U45" s="29">
        <v>9.92</v>
      </c>
      <c r="V45" s="3">
        <v>50</v>
      </c>
      <c r="W45" s="4" t="s">
        <v>238</v>
      </c>
      <c r="X45" s="46" t="s">
        <v>337</v>
      </c>
      <c r="Y45" s="17"/>
    </row>
    <row r="46" spans="1:25" s="3" customFormat="1">
      <c r="A46" s="3" t="s">
        <v>118</v>
      </c>
      <c r="B46" s="3" t="s">
        <v>6</v>
      </c>
      <c r="C46" s="4" t="s">
        <v>119</v>
      </c>
      <c r="D46" s="4" t="s">
        <v>119</v>
      </c>
      <c r="E46" s="4" t="s">
        <v>186</v>
      </c>
      <c r="F46" s="17" t="s">
        <v>123</v>
      </c>
      <c r="G46" s="29">
        <v>110.23</v>
      </c>
      <c r="H46" s="43">
        <v>109.1</v>
      </c>
      <c r="I46" s="43">
        <v>93.9</v>
      </c>
      <c r="J46" s="56" t="s">
        <v>633</v>
      </c>
      <c r="K46" s="29">
        <f>G46-$K$3</f>
        <v>107.14</v>
      </c>
      <c r="L46" s="55">
        <f t="shared" ref="L46:L54" si="17">I46-2.41</f>
        <v>91.490000000000009</v>
      </c>
      <c r="M46" s="43">
        <f t="shared" si="16"/>
        <v>15.649999999999991</v>
      </c>
      <c r="N46" s="63">
        <f t="shared" ref="N45:N59" si="18">(K46-L46)/(L46)</f>
        <v>0.17105694611432931</v>
      </c>
      <c r="O46" s="53"/>
      <c r="P46" s="21" t="s">
        <v>124</v>
      </c>
      <c r="Q46" s="29">
        <v>10.96</v>
      </c>
      <c r="R46" s="17">
        <v>50</v>
      </c>
      <c r="S46" s="21" t="s">
        <v>125</v>
      </c>
      <c r="T46" s="29">
        <v>10.26</v>
      </c>
      <c r="U46" s="29">
        <v>10.26</v>
      </c>
      <c r="V46" s="3">
        <v>50</v>
      </c>
      <c r="W46" s="4" t="s">
        <v>238</v>
      </c>
      <c r="X46" s="46" t="s">
        <v>337</v>
      </c>
      <c r="Y46" s="17"/>
    </row>
    <row r="47" spans="1:25" s="3" customFormat="1">
      <c r="A47" s="3" t="s">
        <v>118</v>
      </c>
      <c r="B47" s="3" t="s">
        <v>7</v>
      </c>
      <c r="C47" s="4" t="s">
        <v>119</v>
      </c>
      <c r="D47" s="4" t="s">
        <v>119</v>
      </c>
      <c r="E47" s="4" t="s">
        <v>186</v>
      </c>
      <c r="F47" s="17" t="s">
        <v>126</v>
      </c>
      <c r="G47" s="29">
        <v>126.4</v>
      </c>
      <c r="H47" s="43">
        <v>125</v>
      </c>
      <c r="I47" s="43">
        <v>109</v>
      </c>
      <c r="J47" s="56" t="s">
        <v>633</v>
      </c>
      <c r="K47" s="29">
        <f t="shared" ref="K47:K58" si="19">G47-$K$3</f>
        <v>123.31</v>
      </c>
      <c r="L47" s="55">
        <f t="shared" si="17"/>
        <v>106.59</v>
      </c>
      <c r="M47" s="43">
        <f t="shared" si="16"/>
        <v>16.72</v>
      </c>
      <c r="N47" s="63">
        <f t="shared" si="18"/>
        <v>0.15686274509803921</v>
      </c>
      <c r="O47" s="53"/>
      <c r="P47" s="21" t="s">
        <v>127</v>
      </c>
      <c r="Q47" s="29">
        <v>9.9499999999999993</v>
      </c>
      <c r="R47" s="17">
        <v>50</v>
      </c>
      <c r="S47" s="21" t="s">
        <v>128</v>
      </c>
      <c r="T47" s="29">
        <v>10.37</v>
      </c>
      <c r="U47" s="29">
        <v>10.37</v>
      </c>
      <c r="V47" s="3">
        <v>50</v>
      </c>
      <c r="W47" s="4" t="s">
        <v>238</v>
      </c>
      <c r="X47" s="46" t="s">
        <v>337</v>
      </c>
      <c r="Y47" s="17"/>
    </row>
    <row r="48" spans="1:25" s="3" customFormat="1">
      <c r="A48" s="3" t="s">
        <v>118</v>
      </c>
      <c r="B48" s="3" t="s">
        <v>8</v>
      </c>
      <c r="C48" s="4" t="s">
        <v>119</v>
      </c>
      <c r="D48" s="4" t="s">
        <v>119</v>
      </c>
      <c r="E48" s="4" t="s">
        <v>186</v>
      </c>
      <c r="F48" s="17" t="s">
        <v>129</v>
      </c>
      <c r="G48" s="29">
        <v>111.69</v>
      </c>
      <c r="H48" s="43">
        <v>110.4</v>
      </c>
      <c r="I48" s="43">
        <v>95.3</v>
      </c>
      <c r="J48" s="56" t="s">
        <v>633</v>
      </c>
      <c r="K48" s="29">
        <f t="shared" si="19"/>
        <v>108.6</v>
      </c>
      <c r="L48" s="55">
        <f t="shared" si="17"/>
        <v>92.89</v>
      </c>
      <c r="M48" s="43">
        <f t="shared" si="16"/>
        <v>15.709999999999994</v>
      </c>
      <c r="N48" s="63">
        <f t="shared" si="18"/>
        <v>0.16912477123479377</v>
      </c>
      <c r="O48" s="53"/>
      <c r="P48" s="21" t="s">
        <v>130</v>
      </c>
      <c r="Q48" s="29">
        <v>10.24</v>
      </c>
      <c r="R48" s="17">
        <v>50</v>
      </c>
      <c r="S48" s="21" t="s">
        <v>131</v>
      </c>
      <c r="T48" s="29">
        <v>10.19</v>
      </c>
      <c r="U48" s="29">
        <v>10.19</v>
      </c>
      <c r="V48" s="3">
        <v>50</v>
      </c>
      <c r="W48" s="4" t="s">
        <v>238</v>
      </c>
      <c r="X48" s="46" t="s">
        <v>337</v>
      </c>
      <c r="Y48" s="17"/>
    </row>
    <row r="49" spans="1:25" s="3" customFormat="1">
      <c r="A49" s="3" t="s">
        <v>118</v>
      </c>
      <c r="B49" s="3" t="s">
        <v>9</v>
      </c>
      <c r="C49" s="4" t="s">
        <v>119</v>
      </c>
      <c r="D49" s="4" t="s">
        <v>119</v>
      </c>
      <c r="E49" s="4" t="s">
        <v>186</v>
      </c>
      <c r="F49" s="17" t="s">
        <v>132</v>
      </c>
      <c r="G49" s="29">
        <v>112.38</v>
      </c>
      <c r="H49" s="43">
        <v>111.2</v>
      </c>
      <c r="I49" s="43">
        <v>95.5</v>
      </c>
      <c r="J49" s="56" t="s">
        <v>633</v>
      </c>
      <c r="K49" s="29">
        <f t="shared" si="19"/>
        <v>109.28999999999999</v>
      </c>
      <c r="L49" s="55">
        <f t="shared" si="17"/>
        <v>93.09</v>
      </c>
      <c r="M49" s="43">
        <f t="shared" si="16"/>
        <v>16.199999999999989</v>
      </c>
      <c r="N49" s="63">
        <f t="shared" si="18"/>
        <v>0.17402513696422803</v>
      </c>
      <c r="O49" s="53"/>
      <c r="P49" s="21" t="s">
        <v>133</v>
      </c>
      <c r="Q49" s="29">
        <v>10.07</v>
      </c>
      <c r="R49" s="17">
        <v>50</v>
      </c>
      <c r="S49" s="21" t="s">
        <v>134</v>
      </c>
      <c r="T49" s="29">
        <v>9.98</v>
      </c>
      <c r="U49" s="29">
        <v>9.98</v>
      </c>
      <c r="V49" s="3">
        <v>50</v>
      </c>
      <c r="W49" s="4" t="s">
        <v>238</v>
      </c>
      <c r="X49" s="46" t="s">
        <v>337</v>
      </c>
      <c r="Y49" s="17"/>
    </row>
    <row r="50" spans="1:25" s="3" customFormat="1">
      <c r="A50" s="3" t="s">
        <v>135</v>
      </c>
      <c r="B50" s="3" t="s">
        <v>5</v>
      </c>
      <c r="C50" s="4" t="s">
        <v>119</v>
      </c>
      <c r="D50" s="4" t="s">
        <v>119</v>
      </c>
      <c r="E50" s="4" t="s">
        <v>186</v>
      </c>
      <c r="F50" s="17" t="s">
        <v>136</v>
      </c>
      <c r="G50" s="29">
        <v>134.15</v>
      </c>
      <c r="H50" s="43">
        <v>132.69999999999999</v>
      </c>
      <c r="I50" s="43">
        <v>118.7</v>
      </c>
      <c r="J50" s="56" t="s">
        <v>633</v>
      </c>
      <c r="K50" s="29">
        <f t="shared" si="19"/>
        <v>131.06</v>
      </c>
      <c r="L50" s="55">
        <f t="shared" si="17"/>
        <v>116.29</v>
      </c>
      <c r="M50" s="43">
        <f t="shared" si="16"/>
        <v>14.769999999999996</v>
      </c>
      <c r="N50" s="63">
        <f t="shared" si="18"/>
        <v>0.12701006105426085</v>
      </c>
      <c r="O50" s="53"/>
      <c r="P50" s="21" t="s">
        <v>137</v>
      </c>
      <c r="Q50" s="30">
        <v>9.99</v>
      </c>
      <c r="R50" s="17">
        <v>50</v>
      </c>
      <c r="S50" s="21" t="s">
        <v>138</v>
      </c>
      <c r="T50" s="29">
        <v>10.29</v>
      </c>
      <c r="U50" s="29">
        <v>10.29</v>
      </c>
      <c r="V50" s="3">
        <v>50</v>
      </c>
      <c r="W50" s="4" t="s">
        <v>238</v>
      </c>
      <c r="X50" s="46" t="s">
        <v>337</v>
      </c>
      <c r="Y50" s="17"/>
    </row>
    <row r="51" spans="1:25" s="3" customFormat="1">
      <c r="A51" s="3" t="s">
        <v>135</v>
      </c>
      <c r="B51" s="3" t="s">
        <v>6</v>
      </c>
      <c r="C51" s="4" t="s">
        <v>119</v>
      </c>
      <c r="D51" s="4" t="s">
        <v>119</v>
      </c>
      <c r="E51" s="4" t="s">
        <v>186</v>
      </c>
      <c r="F51" s="17" t="s">
        <v>139</v>
      </c>
      <c r="G51" s="29">
        <v>186.23</v>
      </c>
      <c r="H51" s="43">
        <v>184.5</v>
      </c>
      <c r="I51" s="43">
        <v>164.1</v>
      </c>
      <c r="J51" s="56" t="s">
        <v>633</v>
      </c>
      <c r="K51" s="29">
        <f t="shared" si="19"/>
        <v>183.14</v>
      </c>
      <c r="L51" s="55">
        <f t="shared" si="17"/>
        <v>161.69</v>
      </c>
      <c r="M51" s="43">
        <f t="shared" si="16"/>
        <v>21.449999999999989</v>
      </c>
      <c r="N51" s="63">
        <f>(K51-L51)/(L51)</f>
        <v>0.13266126538437745</v>
      </c>
      <c r="O51" s="53"/>
      <c r="P51" s="21" t="s">
        <v>140</v>
      </c>
      <c r="Q51" s="29">
        <v>10.039999999999999</v>
      </c>
      <c r="R51" s="17">
        <v>50</v>
      </c>
      <c r="S51" s="21" t="s">
        <v>141</v>
      </c>
      <c r="T51" s="29">
        <v>10.15</v>
      </c>
      <c r="U51" s="29">
        <v>10.15</v>
      </c>
      <c r="V51" s="3">
        <v>50</v>
      </c>
      <c r="W51" s="4" t="s">
        <v>238</v>
      </c>
      <c r="X51" s="46" t="s">
        <v>337</v>
      </c>
      <c r="Y51" s="17"/>
    </row>
    <row r="52" spans="1:25" s="3" customFormat="1">
      <c r="A52" s="3" t="s">
        <v>135</v>
      </c>
      <c r="B52" s="3" t="s">
        <v>7</v>
      </c>
      <c r="C52" s="4" t="s">
        <v>119</v>
      </c>
      <c r="D52" s="4" t="s">
        <v>119</v>
      </c>
      <c r="E52" s="4" t="s">
        <v>186</v>
      </c>
      <c r="F52" s="17" t="s">
        <v>142</v>
      </c>
      <c r="G52" s="29">
        <v>171.52</v>
      </c>
      <c r="H52" s="43">
        <v>170.1</v>
      </c>
      <c r="I52" s="43">
        <v>152.19999999999999</v>
      </c>
      <c r="J52" s="56" t="s">
        <v>633</v>
      </c>
      <c r="K52" s="29">
        <f t="shared" si="19"/>
        <v>168.43</v>
      </c>
      <c r="L52" s="55">
        <f t="shared" si="17"/>
        <v>149.79</v>
      </c>
      <c r="M52" s="43">
        <f t="shared" si="16"/>
        <v>18.640000000000015</v>
      </c>
      <c r="N52" s="63">
        <f t="shared" si="18"/>
        <v>0.12444088390413256</v>
      </c>
      <c r="O52" s="53"/>
      <c r="P52" s="21" t="s">
        <v>143</v>
      </c>
      <c r="Q52" s="29">
        <v>9.9600000000000009</v>
      </c>
      <c r="R52" s="17">
        <v>50</v>
      </c>
      <c r="S52" s="21" t="s">
        <v>144</v>
      </c>
      <c r="T52" s="29">
        <v>9.92</v>
      </c>
      <c r="U52" s="29">
        <v>9.92</v>
      </c>
      <c r="V52" s="3">
        <v>50</v>
      </c>
      <c r="W52" s="4" t="s">
        <v>238</v>
      </c>
      <c r="X52" s="46" t="s">
        <v>337</v>
      </c>
      <c r="Y52" s="17"/>
    </row>
    <row r="53" spans="1:25" s="3" customFormat="1">
      <c r="A53" s="3" t="s">
        <v>135</v>
      </c>
      <c r="B53" s="3" t="s">
        <v>8</v>
      </c>
      <c r="C53" s="4" t="s">
        <v>119</v>
      </c>
      <c r="D53" s="4" t="s">
        <v>119</v>
      </c>
      <c r="E53" s="4" t="s">
        <v>186</v>
      </c>
      <c r="F53" s="17" t="s">
        <v>145</v>
      </c>
      <c r="G53" s="29">
        <v>171.001</v>
      </c>
      <c r="H53" s="43">
        <v>169.4</v>
      </c>
      <c r="I53" s="43">
        <v>151.4</v>
      </c>
      <c r="J53" s="56" t="s">
        <v>633</v>
      </c>
      <c r="K53" s="29">
        <f t="shared" si="19"/>
        <v>167.911</v>
      </c>
      <c r="L53" s="55">
        <f t="shared" si="17"/>
        <v>148.99</v>
      </c>
      <c r="M53" s="43">
        <f t="shared" si="16"/>
        <v>18.920999999999992</v>
      </c>
      <c r="N53" s="63">
        <f t="shared" si="18"/>
        <v>0.1269951003423048</v>
      </c>
      <c r="O53" s="53"/>
      <c r="P53" s="21" t="s">
        <v>146</v>
      </c>
      <c r="Q53" s="29">
        <v>9.92</v>
      </c>
      <c r="R53" s="17">
        <v>50</v>
      </c>
      <c r="S53" s="21" t="s">
        <v>147</v>
      </c>
      <c r="T53" s="29">
        <v>10.119999999999999</v>
      </c>
      <c r="U53" s="29">
        <v>10.119999999999999</v>
      </c>
      <c r="V53" s="3">
        <v>50</v>
      </c>
      <c r="W53" s="4" t="s">
        <v>238</v>
      </c>
      <c r="X53" s="46" t="s">
        <v>337</v>
      </c>
      <c r="Y53" s="17"/>
    </row>
    <row r="54" spans="1:25" s="3" customFormat="1">
      <c r="A54" s="3" t="s">
        <v>135</v>
      </c>
      <c r="B54" s="3" t="s">
        <v>9</v>
      </c>
      <c r="C54" s="4" t="s">
        <v>119</v>
      </c>
      <c r="D54" s="4" t="s">
        <v>119</v>
      </c>
      <c r="E54" s="4" t="s">
        <v>186</v>
      </c>
      <c r="F54" s="17" t="s">
        <v>148</v>
      </c>
      <c r="G54" s="29">
        <v>168.37</v>
      </c>
      <c r="H54" s="43">
        <v>167</v>
      </c>
      <c r="I54" s="43">
        <v>148.19999999999999</v>
      </c>
      <c r="J54" s="56" t="s">
        <v>633</v>
      </c>
      <c r="K54" s="29">
        <f>G54-$K$3</f>
        <v>165.28</v>
      </c>
      <c r="L54" s="55">
        <f t="shared" si="17"/>
        <v>145.79</v>
      </c>
      <c r="M54" s="43">
        <f t="shared" si="16"/>
        <v>19.490000000000009</v>
      </c>
      <c r="N54" s="63">
        <f t="shared" si="18"/>
        <v>0.1336854379587078</v>
      </c>
      <c r="O54" s="53"/>
      <c r="P54" s="21" t="s">
        <v>149</v>
      </c>
      <c r="Q54" s="29">
        <v>9.9600000000000009</v>
      </c>
      <c r="R54" s="17">
        <v>50</v>
      </c>
      <c r="S54" s="21" t="s">
        <v>150</v>
      </c>
      <c r="T54" s="29">
        <v>10.16</v>
      </c>
      <c r="U54" s="29">
        <v>10.16</v>
      </c>
      <c r="V54" s="3">
        <v>50</v>
      </c>
      <c r="W54" s="4" t="s">
        <v>238</v>
      </c>
      <c r="X54" s="46" t="s">
        <v>337</v>
      </c>
      <c r="Y54" s="17"/>
    </row>
    <row r="55" spans="1:25" s="3" customFormat="1">
      <c r="A55" s="3" t="s">
        <v>151</v>
      </c>
      <c r="B55" s="3" t="s">
        <v>5</v>
      </c>
      <c r="C55" s="4" t="s">
        <v>119</v>
      </c>
      <c r="D55" s="4" t="s">
        <v>119</v>
      </c>
      <c r="E55" s="4" t="s">
        <v>186</v>
      </c>
      <c r="F55" s="17" t="s">
        <v>152</v>
      </c>
      <c r="G55" s="29">
        <v>140.57</v>
      </c>
      <c r="H55" s="43">
        <v>139.19999999999999</v>
      </c>
      <c r="I55" s="43">
        <v>129</v>
      </c>
      <c r="J55" s="56" t="s">
        <v>633</v>
      </c>
      <c r="K55" s="29">
        <f t="shared" si="19"/>
        <v>137.47999999999999</v>
      </c>
      <c r="L55" s="55">
        <f>I55-2.41</f>
        <v>126.59</v>
      </c>
      <c r="M55" s="43">
        <f t="shared" ref="M55:M59" si="20">K55-L55</f>
        <v>10.889999999999986</v>
      </c>
      <c r="N55" s="63">
        <f t="shared" si="18"/>
        <v>8.6025752429101709E-2</v>
      </c>
      <c r="O55" s="53"/>
      <c r="P55" s="21" t="s">
        <v>153</v>
      </c>
      <c r="Q55" s="30">
        <v>10.220000000000001</v>
      </c>
      <c r="R55" s="17">
        <v>50</v>
      </c>
      <c r="S55" s="21" t="s">
        <v>154</v>
      </c>
      <c r="T55" s="29">
        <v>10.14</v>
      </c>
      <c r="U55" s="29">
        <v>10.14</v>
      </c>
      <c r="V55" s="3">
        <v>50</v>
      </c>
      <c r="W55" s="4" t="s">
        <v>238</v>
      </c>
      <c r="X55" s="46" t="s">
        <v>337</v>
      </c>
      <c r="Y55" s="17"/>
    </row>
    <row r="56" spans="1:25" s="3" customFormat="1">
      <c r="A56" s="3" t="s">
        <v>151</v>
      </c>
      <c r="B56" s="3" t="s">
        <v>6</v>
      </c>
      <c r="C56" s="4" t="s">
        <v>119</v>
      </c>
      <c r="D56" s="4" t="s">
        <v>119</v>
      </c>
      <c r="E56" s="4" t="s">
        <v>186</v>
      </c>
      <c r="F56" s="17" t="s">
        <v>155</v>
      </c>
      <c r="G56" s="29">
        <v>165.87</v>
      </c>
      <c r="H56" s="43">
        <v>164.4</v>
      </c>
      <c r="I56" s="43">
        <v>152.5</v>
      </c>
      <c r="J56" s="56" t="s">
        <v>633</v>
      </c>
      <c r="K56" s="29">
        <f t="shared" si="19"/>
        <v>162.78</v>
      </c>
      <c r="L56" s="55">
        <f t="shared" ref="L56:L59" si="21">I56-2.41</f>
        <v>150.09</v>
      </c>
      <c r="M56" s="43">
        <f t="shared" si="20"/>
        <v>12.689999999999998</v>
      </c>
      <c r="N56" s="63">
        <f t="shared" si="18"/>
        <v>8.4549270437737342E-2</v>
      </c>
      <c r="O56" s="53"/>
      <c r="P56" s="21" t="s">
        <v>156</v>
      </c>
      <c r="Q56" s="29">
        <v>10.25</v>
      </c>
      <c r="R56" s="17">
        <v>50</v>
      </c>
      <c r="S56" s="21" t="s">
        <v>157</v>
      </c>
      <c r="T56" s="29">
        <v>10.130000000000001</v>
      </c>
      <c r="U56" s="29">
        <v>10.130000000000001</v>
      </c>
      <c r="V56" s="3">
        <v>50</v>
      </c>
      <c r="W56" s="4" t="s">
        <v>238</v>
      </c>
      <c r="X56" s="46" t="s">
        <v>337</v>
      </c>
      <c r="Y56" s="17"/>
    </row>
    <row r="57" spans="1:25" s="3" customFormat="1">
      <c r="A57" s="3" t="s">
        <v>151</v>
      </c>
      <c r="B57" s="3" t="s">
        <v>7</v>
      </c>
      <c r="C57" s="4" t="s">
        <v>119</v>
      </c>
      <c r="D57" s="4" t="s">
        <v>119</v>
      </c>
      <c r="E57" s="4" t="s">
        <v>186</v>
      </c>
      <c r="F57" s="17" t="s">
        <v>158</v>
      </c>
      <c r="G57" s="29">
        <v>188.95</v>
      </c>
      <c r="H57" s="43">
        <v>187.4</v>
      </c>
      <c r="I57" s="43">
        <v>174.6</v>
      </c>
      <c r="J57" s="56" t="s">
        <v>633</v>
      </c>
      <c r="K57" s="29">
        <f t="shared" si="19"/>
        <v>185.85999999999999</v>
      </c>
      <c r="L57" s="55">
        <f t="shared" si="21"/>
        <v>172.19</v>
      </c>
      <c r="M57" s="43">
        <f t="shared" si="20"/>
        <v>13.669999999999987</v>
      </c>
      <c r="N57" s="63">
        <f t="shared" si="18"/>
        <v>7.9389046982983838E-2</v>
      </c>
      <c r="O57" s="53"/>
      <c r="P57" s="21" t="s">
        <v>159</v>
      </c>
      <c r="Q57" s="29">
        <v>10.17</v>
      </c>
      <c r="R57" s="17">
        <v>50</v>
      </c>
      <c r="S57" s="21" t="s">
        <v>160</v>
      </c>
      <c r="T57" s="29">
        <v>10.35</v>
      </c>
      <c r="U57" s="29">
        <v>10.35</v>
      </c>
      <c r="V57" s="3">
        <v>50</v>
      </c>
      <c r="W57" s="4" t="s">
        <v>238</v>
      </c>
      <c r="X57" s="46" t="s">
        <v>337</v>
      </c>
      <c r="Y57" s="17"/>
    </row>
    <row r="58" spans="1:25" s="3" customFormat="1">
      <c r="A58" s="3" t="s">
        <v>151</v>
      </c>
      <c r="B58" s="3" t="s">
        <v>8</v>
      </c>
      <c r="C58" s="4" t="s">
        <v>119</v>
      </c>
      <c r="D58" s="4" t="s">
        <v>119</v>
      </c>
      <c r="E58" s="4" t="s">
        <v>186</v>
      </c>
      <c r="F58" s="17" t="s">
        <v>161</v>
      </c>
      <c r="G58" s="29">
        <v>192.53</v>
      </c>
      <c r="H58" s="43">
        <v>190.9</v>
      </c>
      <c r="I58" s="43">
        <v>178.1</v>
      </c>
      <c r="J58" s="56" t="s">
        <v>633</v>
      </c>
      <c r="K58" s="29">
        <f t="shared" si="19"/>
        <v>189.44</v>
      </c>
      <c r="L58" s="55">
        <f t="shared" si="21"/>
        <v>175.69</v>
      </c>
      <c r="M58" s="43">
        <f t="shared" si="20"/>
        <v>13.75</v>
      </c>
      <c r="N58" s="63">
        <f t="shared" si="18"/>
        <v>7.8262849336900225E-2</v>
      </c>
      <c r="O58" s="53"/>
      <c r="P58" s="21" t="s">
        <v>162</v>
      </c>
      <c r="Q58" s="29">
        <v>10.15</v>
      </c>
      <c r="R58" s="17">
        <v>50</v>
      </c>
      <c r="S58" s="21" t="s">
        <v>163</v>
      </c>
      <c r="T58" s="29">
        <v>9.99</v>
      </c>
      <c r="U58" s="29">
        <v>9.99</v>
      </c>
      <c r="V58" s="3">
        <v>50</v>
      </c>
      <c r="W58" s="4" t="s">
        <v>238</v>
      </c>
      <c r="X58" s="46" t="s">
        <v>337</v>
      </c>
      <c r="Y58" s="17"/>
    </row>
    <row r="59" spans="1:25" s="3" customFormat="1">
      <c r="A59" s="3" t="s">
        <v>151</v>
      </c>
      <c r="B59" s="3" t="s">
        <v>9</v>
      </c>
      <c r="C59" s="4" t="s">
        <v>119</v>
      </c>
      <c r="D59" s="4" t="s">
        <v>119</v>
      </c>
      <c r="E59" s="4" t="s">
        <v>186</v>
      </c>
      <c r="F59" s="17" t="s">
        <v>164</v>
      </c>
      <c r="G59" s="29">
        <v>147.1</v>
      </c>
      <c r="H59" s="43">
        <v>145.69999999999999</v>
      </c>
      <c r="I59" s="43">
        <v>135.4</v>
      </c>
      <c r="J59" s="56" t="s">
        <v>633</v>
      </c>
      <c r="K59" s="29">
        <f>G59-$K$3</f>
        <v>144.01</v>
      </c>
      <c r="L59" s="55">
        <f t="shared" si="21"/>
        <v>132.99</v>
      </c>
      <c r="M59" s="43">
        <f t="shared" si="20"/>
        <v>11.019999999999982</v>
      </c>
      <c r="N59" s="63">
        <f t="shared" si="18"/>
        <v>8.2863373185953687E-2</v>
      </c>
      <c r="O59" s="53"/>
      <c r="P59" s="21" t="s">
        <v>165</v>
      </c>
      <c r="Q59" s="29">
        <v>10.11</v>
      </c>
      <c r="R59" s="17">
        <v>50</v>
      </c>
      <c r="S59" s="21" t="s">
        <v>166</v>
      </c>
      <c r="T59" s="29">
        <v>10.07</v>
      </c>
      <c r="U59" s="29">
        <v>10.07</v>
      </c>
      <c r="V59" s="3">
        <v>50</v>
      </c>
      <c r="W59" s="4" t="s">
        <v>238</v>
      </c>
      <c r="X59" s="46" t="s">
        <v>337</v>
      </c>
      <c r="Y59" s="17"/>
    </row>
    <row r="60" spans="1:25" s="3" customFormat="1">
      <c r="A60" s="3" t="s">
        <v>47</v>
      </c>
      <c r="B60" s="3" t="s">
        <v>26</v>
      </c>
      <c r="C60" s="3" t="s">
        <v>26</v>
      </c>
      <c r="D60" s="4" t="s">
        <v>119</v>
      </c>
      <c r="E60" s="4" t="s">
        <v>186</v>
      </c>
      <c r="F60" s="17" t="s">
        <v>167</v>
      </c>
      <c r="G60" s="29" t="s">
        <v>26</v>
      </c>
      <c r="H60" s="44" t="s">
        <v>26</v>
      </c>
      <c r="I60" s="44" t="s">
        <v>26</v>
      </c>
      <c r="J60" s="56" t="s">
        <v>26</v>
      </c>
      <c r="K60" s="31" t="s">
        <v>26</v>
      </c>
      <c r="L60" s="56" t="s">
        <v>26</v>
      </c>
      <c r="M60" s="44" t="s">
        <v>26</v>
      </c>
      <c r="N60" s="44" t="s">
        <v>26</v>
      </c>
      <c r="O60" s="54" t="s">
        <v>26</v>
      </c>
      <c r="P60" s="3" t="s">
        <v>167</v>
      </c>
      <c r="Q60" s="29" t="s">
        <v>26</v>
      </c>
      <c r="R60" s="17">
        <v>50</v>
      </c>
      <c r="S60" s="3" t="s">
        <v>26</v>
      </c>
      <c r="T60" s="31" t="s">
        <v>26</v>
      </c>
      <c r="U60" s="31" t="s">
        <v>26</v>
      </c>
      <c r="V60" s="31" t="s">
        <v>26</v>
      </c>
      <c r="W60" s="31" t="s">
        <v>26</v>
      </c>
      <c r="X60" s="37" t="s">
        <v>26</v>
      </c>
      <c r="Y60" s="17"/>
    </row>
    <row r="61" spans="1:25" s="3" customFormat="1">
      <c r="A61" s="3" t="s">
        <v>47</v>
      </c>
      <c r="B61" s="3" t="s">
        <v>26</v>
      </c>
      <c r="C61" s="3" t="s">
        <v>26</v>
      </c>
      <c r="D61" s="4" t="s">
        <v>119</v>
      </c>
      <c r="E61" s="4" t="s">
        <v>186</v>
      </c>
      <c r="F61" s="17" t="s">
        <v>167</v>
      </c>
      <c r="G61" s="29" t="s">
        <v>26</v>
      </c>
      <c r="H61" s="44" t="s">
        <v>26</v>
      </c>
      <c r="I61" s="44" t="s">
        <v>26</v>
      </c>
      <c r="J61" s="56" t="s">
        <v>26</v>
      </c>
      <c r="K61" s="31" t="s">
        <v>26</v>
      </c>
      <c r="L61" s="56" t="s">
        <v>26</v>
      </c>
      <c r="M61" s="44" t="s">
        <v>26</v>
      </c>
      <c r="N61" s="44" t="s">
        <v>26</v>
      </c>
      <c r="O61" s="54" t="s">
        <v>26</v>
      </c>
      <c r="P61" s="3" t="s">
        <v>167</v>
      </c>
      <c r="Q61" s="29" t="s">
        <v>26</v>
      </c>
      <c r="R61" s="17">
        <v>50</v>
      </c>
      <c r="S61" s="3" t="s">
        <v>26</v>
      </c>
      <c r="T61" s="31" t="s">
        <v>26</v>
      </c>
      <c r="U61" s="31" t="s">
        <v>26</v>
      </c>
      <c r="V61" s="31" t="s">
        <v>26</v>
      </c>
      <c r="W61" s="31" t="s">
        <v>26</v>
      </c>
      <c r="X61" s="37" t="s">
        <v>26</v>
      </c>
      <c r="Y61" s="17"/>
    </row>
    <row r="62" spans="1:25" s="3" customFormat="1">
      <c r="A62" s="3" t="s">
        <v>47</v>
      </c>
      <c r="B62" s="3" t="s">
        <v>26</v>
      </c>
      <c r="C62" s="3" t="s">
        <v>26</v>
      </c>
      <c r="D62" s="4" t="s">
        <v>119</v>
      </c>
      <c r="E62" s="4" t="s">
        <v>186</v>
      </c>
      <c r="F62" s="17" t="s">
        <v>167</v>
      </c>
      <c r="G62" s="29" t="s">
        <v>26</v>
      </c>
      <c r="H62" s="44" t="s">
        <v>26</v>
      </c>
      <c r="I62" s="44" t="s">
        <v>26</v>
      </c>
      <c r="J62" s="56" t="s">
        <v>26</v>
      </c>
      <c r="K62" s="31" t="s">
        <v>26</v>
      </c>
      <c r="L62" s="56" t="s">
        <v>26</v>
      </c>
      <c r="M62" s="44" t="s">
        <v>26</v>
      </c>
      <c r="N62" s="44" t="s">
        <v>26</v>
      </c>
      <c r="O62" s="54" t="s">
        <v>26</v>
      </c>
      <c r="P62" s="3" t="s">
        <v>167</v>
      </c>
      <c r="Q62" s="29" t="s">
        <v>26</v>
      </c>
      <c r="R62" s="17">
        <v>50</v>
      </c>
      <c r="S62" s="3" t="s">
        <v>26</v>
      </c>
      <c r="T62" s="31" t="s">
        <v>26</v>
      </c>
      <c r="U62" s="31" t="s">
        <v>26</v>
      </c>
      <c r="V62" s="31" t="s">
        <v>26</v>
      </c>
      <c r="W62" s="31" t="s">
        <v>26</v>
      </c>
      <c r="X62" s="37" t="s">
        <v>26</v>
      </c>
      <c r="Y62" s="17"/>
    </row>
    <row r="63" spans="1:25" s="19" customFormat="1">
      <c r="F63" s="20"/>
      <c r="G63" s="28"/>
      <c r="H63" s="42"/>
      <c r="I63" s="42"/>
      <c r="J63" s="42"/>
      <c r="K63" s="28"/>
      <c r="L63" s="42"/>
      <c r="M63" s="42"/>
      <c r="N63" s="42"/>
      <c r="O63" s="52"/>
      <c r="Q63" s="28"/>
      <c r="R63" s="20"/>
      <c r="T63" s="28"/>
      <c r="U63" s="28"/>
      <c r="X63" s="20"/>
      <c r="Y63" s="20"/>
    </row>
    <row r="64" spans="1:25" s="3" customFormat="1">
      <c r="A64" s="3" t="s">
        <v>169</v>
      </c>
      <c r="B64" s="3" t="s">
        <v>5</v>
      </c>
      <c r="C64" s="4" t="s">
        <v>186</v>
      </c>
      <c r="D64" s="4" t="s">
        <v>186</v>
      </c>
      <c r="E64" s="4" t="s">
        <v>191</v>
      </c>
      <c r="F64" s="17" t="s">
        <v>170</v>
      </c>
      <c r="G64" s="29">
        <v>153.57</v>
      </c>
      <c r="H64" s="43">
        <v>152.19999999999999</v>
      </c>
      <c r="I64" s="43">
        <v>131.1</v>
      </c>
      <c r="J64" s="56" t="s">
        <v>633</v>
      </c>
      <c r="K64" s="29">
        <f>G64-$K$3</f>
        <v>150.47999999999999</v>
      </c>
      <c r="L64" s="55">
        <f>I64-2.41</f>
        <v>128.69</v>
      </c>
      <c r="M64" s="43">
        <f t="shared" ref="M64:M68" si="22">K64-L64</f>
        <v>21.789999999999992</v>
      </c>
      <c r="N64" s="63">
        <f t="shared" ref="N64:N68" si="23">(K64-L64)/(L64)</f>
        <v>0.16932162561193559</v>
      </c>
      <c r="O64" s="53"/>
      <c r="P64" s="21" t="s">
        <v>171</v>
      </c>
      <c r="Q64" s="30">
        <v>9.7200000000000006</v>
      </c>
      <c r="R64" s="17">
        <v>50</v>
      </c>
      <c r="S64" s="21" t="s">
        <v>172</v>
      </c>
      <c r="T64" s="29">
        <v>10.73</v>
      </c>
      <c r="U64" s="29">
        <v>10.73</v>
      </c>
      <c r="V64" s="3">
        <v>50</v>
      </c>
      <c r="W64" s="4" t="s">
        <v>337</v>
      </c>
      <c r="X64" s="17"/>
      <c r="Y64" s="17"/>
    </row>
    <row r="65" spans="1:25" s="3" customFormat="1">
      <c r="A65" s="3" t="s">
        <v>169</v>
      </c>
      <c r="B65" s="3" t="s">
        <v>6</v>
      </c>
      <c r="C65" s="4" t="s">
        <v>186</v>
      </c>
      <c r="D65" s="4" t="s">
        <v>186</v>
      </c>
      <c r="E65" s="4" t="s">
        <v>191</v>
      </c>
      <c r="F65" s="17" t="s">
        <v>173</v>
      </c>
      <c r="G65" s="29">
        <v>183.36</v>
      </c>
      <c r="H65" s="43">
        <v>181.8</v>
      </c>
      <c r="I65" s="43">
        <v>154.19999999999999</v>
      </c>
      <c r="J65" s="56" t="s">
        <v>633</v>
      </c>
      <c r="K65" s="29">
        <f t="shared" ref="K65:K67" si="24">G65-$K$3</f>
        <v>180.27</v>
      </c>
      <c r="L65" s="55">
        <f t="shared" ref="L65:L68" si="25">I65-2.41</f>
        <v>151.79</v>
      </c>
      <c r="M65" s="43">
        <f t="shared" si="22"/>
        <v>28.480000000000018</v>
      </c>
      <c r="N65" s="63">
        <f t="shared" si="23"/>
        <v>0.18762764345477317</v>
      </c>
      <c r="O65" s="53"/>
      <c r="P65" s="21" t="s">
        <v>174</v>
      </c>
      <c r="Q65" s="29">
        <v>10.039999999999999</v>
      </c>
      <c r="R65" s="17">
        <v>50</v>
      </c>
      <c r="S65" s="21" t="s">
        <v>175</v>
      </c>
      <c r="T65" s="29">
        <v>9.8800000000000008</v>
      </c>
      <c r="U65" s="29">
        <v>9.8800000000000008</v>
      </c>
      <c r="V65" s="3">
        <v>50</v>
      </c>
      <c r="W65" s="4" t="s">
        <v>337</v>
      </c>
      <c r="X65" s="17"/>
      <c r="Y65" s="17"/>
    </row>
    <row r="66" spans="1:25" s="3" customFormat="1">
      <c r="A66" s="3" t="s">
        <v>169</v>
      </c>
      <c r="B66" s="3" t="s">
        <v>7</v>
      </c>
      <c r="C66" s="4" t="s">
        <v>186</v>
      </c>
      <c r="D66" s="4" t="s">
        <v>186</v>
      </c>
      <c r="E66" s="4" t="s">
        <v>191</v>
      </c>
      <c r="F66" s="17" t="s">
        <v>176</v>
      </c>
      <c r="G66" s="29">
        <v>156.80000000000001</v>
      </c>
      <c r="H66" s="43">
        <v>155.1</v>
      </c>
      <c r="I66" s="43">
        <v>130.19999999999999</v>
      </c>
      <c r="J66" s="56" t="s">
        <v>633</v>
      </c>
      <c r="K66" s="29">
        <f t="shared" si="24"/>
        <v>153.71</v>
      </c>
      <c r="L66" s="55">
        <f t="shared" si="25"/>
        <v>127.78999999999999</v>
      </c>
      <c r="M66" s="43">
        <f t="shared" si="22"/>
        <v>25.920000000000016</v>
      </c>
      <c r="N66" s="63">
        <f>(K66-L66)/(L66)</f>
        <v>0.20283277251741152</v>
      </c>
      <c r="O66" s="53"/>
      <c r="P66" s="21" t="s">
        <v>177</v>
      </c>
      <c r="Q66" s="29">
        <v>10.5</v>
      </c>
      <c r="R66" s="17">
        <v>50</v>
      </c>
      <c r="S66" s="21" t="s">
        <v>178</v>
      </c>
      <c r="T66" s="29">
        <v>9.65</v>
      </c>
      <c r="U66" s="29">
        <v>9.65</v>
      </c>
      <c r="V66" s="3">
        <v>50</v>
      </c>
      <c r="W66" s="4" t="s">
        <v>337</v>
      </c>
      <c r="X66" s="17"/>
      <c r="Y66" s="17"/>
    </row>
    <row r="67" spans="1:25" s="3" customFormat="1">
      <c r="A67" s="3" t="s">
        <v>169</v>
      </c>
      <c r="B67" s="3" t="s">
        <v>8</v>
      </c>
      <c r="C67" s="4" t="s">
        <v>186</v>
      </c>
      <c r="D67" s="4" t="s">
        <v>186</v>
      </c>
      <c r="E67" s="4" t="s">
        <v>191</v>
      </c>
      <c r="F67" s="17" t="s">
        <v>179</v>
      </c>
      <c r="G67" s="29">
        <v>138.12</v>
      </c>
      <c r="H67" s="43">
        <v>137</v>
      </c>
      <c r="I67" s="43">
        <v>118.3</v>
      </c>
      <c r="J67" s="56" t="s">
        <v>633</v>
      </c>
      <c r="K67" s="29">
        <f t="shared" si="24"/>
        <v>135.03</v>
      </c>
      <c r="L67" s="55">
        <f t="shared" si="25"/>
        <v>115.89</v>
      </c>
      <c r="M67" s="43">
        <f t="shared" si="22"/>
        <v>19.14</v>
      </c>
      <c r="N67" s="63">
        <f t="shared" si="23"/>
        <v>0.16515661403054621</v>
      </c>
      <c r="O67" s="53"/>
      <c r="P67" s="21" t="s">
        <v>180</v>
      </c>
      <c r="Q67" s="29">
        <v>10.36</v>
      </c>
      <c r="R67" s="17">
        <v>50</v>
      </c>
      <c r="S67" s="21" t="s">
        <v>181</v>
      </c>
      <c r="T67" s="29">
        <v>10.66</v>
      </c>
      <c r="U67" s="29">
        <v>10.66</v>
      </c>
      <c r="V67" s="3">
        <v>50</v>
      </c>
      <c r="W67" s="4" t="s">
        <v>337</v>
      </c>
      <c r="X67" s="17"/>
      <c r="Y67" s="17"/>
    </row>
    <row r="68" spans="1:25" s="3" customFormat="1">
      <c r="A68" s="3" t="s">
        <v>169</v>
      </c>
      <c r="B68" s="3" t="s">
        <v>9</v>
      </c>
      <c r="C68" s="4" t="s">
        <v>186</v>
      </c>
      <c r="D68" s="4" t="s">
        <v>186</v>
      </c>
      <c r="E68" s="4" t="s">
        <v>191</v>
      </c>
      <c r="F68" s="17" t="s">
        <v>182</v>
      </c>
      <c r="G68" s="29">
        <v>189.001</v>
      </c>
      <c r="H68" s="43">
        <v>187.6</v>
      </c>
      <c r="I68" s="43">
        <v>161.1</v>
      </c>
      <c r="J68" s="56" t="s">
        <v>633</v>
      </c>
      <c r="K68" s="29">
        <f>G68-$K$3</f>
        <v>185.911</v>
      </c>
      <c r="L68" s="55">
        <f t="shared" si="25"/>
        <v>158.69</v>
      </c>
      <c r="M68" s="43">
        <f t="shared" si="22"/>
        <v>27.221000000000004</v>
      </c>
      <c r="N68" s="63">
        <f t="shared" si="23"/>
        <v>0.17153569853172856</v>
      </c>
      <c r="O68" s="53"/>
      <c r="P68" s="21" t="s">
        <v>183</v>
      </c>
      <c r="Q68" s="29">
        <v>9.76</v>
      </c>
      <c r="R68" s="17">
        <v>50</v>
      </c>
      <c r="S68" s="21" t="s">
        <v>184</v>
      </c>
      <c r="T68" s="29">
        <v>10.14</v>
      </c>
      <c r="U68" s="29">
        <v>10.14</v>
      </c>
      <c r="V68" s="3">
        <v>50</v>
      </c>
      <c r="W68" s="4" t="s">
        <v>337</v>
      </c>
      <c r="X68" s="17"/>
      <c r="Y68" s="17"/>
    </row>
    <row r="69" spans="1:25" s="3" customFormat="1">
      <c r="A69" s="3" t="s">
        <v>47</v>
      </c>
      <c r="B69" s="3" t="s">
        <v>26</v>
      </c>
      <c r="C69" s="3" t="s">
        <v>26</v>
      </c>
      <c r="D69" s="4" t="s">
        <v>186</v>
      </c>
      <c r="E69" s="4" t="s">
        <v>191</v>
      </c>
      <c r="F69" s="17" t="s">
        <v>185</v>
      </c>
      <c r="G69" s="29" t="s">
        <v>26</v>
      </c>
      <c r="H69" s="44" t="s">
        <v>26</v>
      </c>
      <c r="I69" s="44" t="s">
        <v>26</v>
      </c>
      <c r="J69" s="56" t="s">
        <v>26</v>
      </c>
      <c r="K69" s="31" t="s">
        <v>26</v>
      </c>
      <c r="L69" s="56" t="s">
        <v>26</v>
      </c>
      <c r="M69" s="44" t="s">
        <v>26</v>
      </c>
      <c r="N69" s="44" t="s">
        <v>26</v>
      </c>
      <c r="O69" s="54" t="s">
        <v>26</v>
      </c>
      <c r="P69" s="3" t="s">
        <v>185</v>
      </c>
      <c r="Q69" s="29" t="s">
        <v>26</v>
      </c>
      <c r="R69" s="17">
        <v>50</v>
      </c>
      <c r="S69" s="3" t="s">
        <v>26</v>
      </c>
      <c r="T69" s="31" t="s">
        <v>26</v>
      </c>
      <c r="U69" s="31" t="s">
        <v>26</v>
      </c>
      <c r="V69" s="31" t="s">
        <v>26</v>
      </c>
      <c r="W69" s="31" t="s">
        <v>26</v>
      </c>
      <c r="X69" s="17"/>
      <c r="Y69" s="17"/>
    </row>
    <row r="70" spans="1:25" s="3" customFormat="1">
      <c r="A70" s="3" t="s">
        <v>47</v>
      </c>
      <c r="B70" s="3" t="s">
        <v>26</v>
      </c>
      <c r="C70" s="3" t="s">
        <v>26</v>
      </c>
      <c r="D70" s="4" t="s">
        <v>186</v>
      </c>
      <c r="E70" s="4" t="s">
        <v>191</v>
      </c>
      <c r="F70" s="17" t="s">
        <v>185</v>
      </c>
      <c r="G70" s="29" t="s">
        <v>26</v>
      </c>
      <c r="H70" s="44" t="s">
        <v>26</v>
      </c>
      <c r="I70" s="44" t="s">
        <v>26</v>
      </c>
      <c r="J70" s="56" t="s">
        <v>26</v>
      </c>
      <c r="K70" s="31" t="s">
        <v>26</v>
      </c>
      <c r="L70" s="56" t="s">
        <v>26</v>
      </c>
      <c r="M70" s="44" t="s">
        <v>26</v>
      </c>
      <c r="N70" s="44" t="s">
        <v>26</v>
      </c>
      <c r="O70" s="54" t="s">
        <v>26</v>
      </c>
      <c r="P70" s="3" t="s">
        <v>185</v>
      </c>
      <c r="Q70" s="29" t="s">
        <v>26</v>
      </c>
      <c r="R70" s="17">
        <v>50</v>
      </c>
      <c r="S70" s="3" t="s">
        <v>26</v>
      </c>
      <c r="T70" s="31" t="s">
        <v>26</v>
      </c>
      <c r="U70" s="31" t="s">
        <v>26</v>
      </c>
      <c r="V70" s="31" t="s">
        <v>26</v>
      </c>
      <c r="W70" s="31" t="s">
        <v>26</v>
      </c>
      <c r="X70" s="17"/>
      <c r="Y70" s="17"/>
    </row>
    <row r="71" spans="1:25" s="3" customFormat="1">
      <c r="A71" s="3" t="s">
        <v>47</v>
      </c>
      <c r="B71" s="3" t="s">
        <v>26</v>
      </c>
      <c r="C71" s="3" t="s">
        <v>26</v>
      </c>
      <c r="D71" s="4" t="s">
        <v>186</v>
      </c>
      <c r="E71" s="4" t="s">
        <v>191</v>
      </c>
      <c r="F71" s="17" t="s">
        <v>185</v>
      </c>
      <c r="G71" s="29" t="s">
        <v>26</v>
      </c>
      <c r="H71" s="44" t="s">
        <v>26</v>
      </c>
      <c r="I71" s="44" t="s">
        <v>26</v>
      </c>
      <c r="J71" s="56" t="s">
        <v>26</v>
      </c>
      <c r="K71" s="31" t="s">
        <v>26</v>
      </c>
      <c r="L71" s="56" t="s">
        <v>26</v>
      </c>
      <c r="M71" s="44" t="s">
        <v>26</v>
      </c>
      <c r="N71" s="44" t="s">
        <v>26</v>
      </c>
      <c r="O71" s="54" t="s">
        <v>26</v>
      </c>
      <c r="P71" s="3" t="s">
        <v>185</v>
      </c>
      <c r="Q71" s="29" t="s">
        <v>26</v>
      </c>
      <c r="R71" s="17">
        <v>50</v>
      </c>
      <c r="S71" s="3" t="s">
        <v>26</v>
      </c>
      <c r="T71" s="31" t="s">
        <v>26</v>
      </c>
      <c r="U71" s="31" t="s">
        <v>26</v>
      </c>
      <c r="V71" s="31" t="s">
        <v>26</v>
      </c>
      <c r="W71" s="31" t="s">
        <v>26</v>
      </c>
      <c r="X71" s="17"/>
      <c r="Y71" s="17"/>
    </row>
    <row r="72" spans="1:25" s="19" customFormat="1">
      <c r="F72" s="20"/>
      <c r="G72" s="28"/>
      <c r="H72" s="42"/>
      <c r="I72" s="42"/>
      <c r="J72" s="42"/>
      <c r="K72" s="28"/>
      <c r="L72" s="28"/>
      <c r="M72" s="42"/>
      <c r="N72" s="42"/>
      <c r="O72" s="52"/>
      <c r="Q72" s="28"/>
      <c r="R72" s="20"/>
      <c r="T72" s="28"/>
      <c r="U72" s="28"/>
      <c r="X72" s="20"/>
      <c r="Y72" s="20"/>
    </row>
    <row r="73" spans="1:25" s="3" customFormat="1">
      <c r="A73" s="3" t="s">
        <v>86</v>
      </c>
      <c r="B73" s="3" t="s">
        <v>5</v>
      </c>
      <c r="C73" s="4" t="s">
        <v>191</v>
      </c>
      <c r="D73" s="4" t="s">
        <v>191</v>
      </c>
      <c r="E73" s="4"/>
      <c r="F73" s="17" t="s">
        <v>192</v>
      </c>
      <c r="G73" s="29">
        <v>192.34</v>
      </c>
      <c r="H73" s="43">
        <v>191</v>
      </c>
      <c r="I73" s="43">
        <v>168.6</v>
      </c>
      <c r="J73" s="56" t="s">
        <v>633</v>
      </c>
      <c r="K73" s="29">
        <f>G73-$K$3</f>
        <v>189.25</v>
      </c>
      <c r="L73" s="55">
        <f>I73-2.41</f>
        <v>166.19</v>
      </c>
      <c r="M73" s="43">
        <f>K73-L73</f>
        <v>23.060000000000002</v>
      </c>
      <c r="N73" s="63">
        <f t="shared" ref="N73:N87" si="26">(K73-L73)/(L73)</f>
        <v>0.1387568445754859</v>
      </c>
      <c r="O73" s="53"/>
      <c r="P73" s="21" t="s">
        <v>193</v>
      </c>
      <c r="Q73" s="29">
        <v>9.8800000000000008</v>
      </c>
      <c r="R73" s="17">
        <v>50</v>
      </c>
      <c r="S73" s="21" t="s">
        <v>194</v>
      </c>
      <c r="T73" s="29">
        <v>10.14</v>
      </c>
      <c r="U73" s="29">
        <v>10.14</v>
      </c>
      <c r="V73" s="3">
        <v>50</v>
      </c>
      <c r="X73" s="17"/>
      <c r="Y73" s="17"/>
    </row>
    <row r="74" spans="1:25" s="3" customFormat="1">
      <c r="A74" s="3" t="s">
        <v>86</v>
      </c>
      <c r="B74" s="3" t="s">
        <v>6</v>
      </c>
      <c r="C74" s="4" t="s">
        <v>191</v>
      </c>
      <c r="D74" s="4" t="s">
        <v>191</v>
      </c>
      <c r="E74" s="4"/>
      <c r="F74" s="17" t="s">
        <v>195</v>
      </c>
      <c r="G74" s="29">
        <v>167.17</v>
      </c>
      <c r="H74" s="43">
        <v>166</v>
      </c>
      <c r="I74" s="43">
        <v>147.5</v>
      </c>
      <c r="J74" s="56" t="s">
        <v>633</v>
      </c>
      <c r="K74" s="29">
        <f t="shared" ref="K74:K87" si="27">G74-$K$3</f>
        <v>164.07999999999998</v>
      </c>
      <c r="L74" s="55">
        <f t="shared" ref="L74:L80" si="28">I74-2.41</f>
        <v>145.09</v>
      </c>
      <c r="M74" s="43">
        <f>K74-L74</f>
        <v>18.989999999999981</v>
      </c>
      <c r="N74" s="63">
        <f t="shared" si="26"/>
        <v>0.13088427872355077</v>
      </c>
      <c r="O74" s="53"/>
      <c r="P74" s="21" t="s">
        <v>196</v>
      </c>
      <c r="Q74" s="29">
        <v>9.86</v>
      </c>
      <c r="R74" s="17">
        <v>50</v>
      </c>
      <c r="S74" s="21" t="s">
        <v>197</v>
      </c>
      <c r="T74" s="29">
        <v>10.220000000000001</v>
      </c>
      <c r="U74" s="29">
        <v>10.220000000000001</v>
      </c>
      <c r="V74" s="3">
        <v>50</v>
      </c>
      <c r="X74" s="17"/>
      <c r="Y74" s="17"/>
    </row>
    <row r="75" spans="1:25" s="3" customFormat="1">
      <c r="A75" s="3" t="s">
        <v>86</v>
      </c>
      <c r="B75" s="3" t="s">
        <v>7</v>
      </c>
      <c r="C75" s="4" t="s">
        <v>191</v>
      </c>
      <c r="D75" s="4" t="s">
        <v>191</v>
      </c>
      <c r="E75" s="4"/>
      <c r="F75" s="17" t="s">
        <v>198</v>
      </c>
      <c r="G75" s="29">
        <v>137.86000000000001</v>
      </c>
      <c r="H75" s="43">
        <v>136.80000000000001</v>
      </c>
      <c r="I75" s="43">
        <v>120.5</v>
      </c>
      <c r="J75" s="56" t="s">
        <v>633</v>
      </c>
      <c r="K75" s="29">
        <f t="shared" si="27"/>
        <v>134.77000000000001</v>
      </c>
      <c r="L75" s="55">
        <f t="shared" si="28"/>
        <v>118.09</v>
      </c>
      <c r="M75" s="43">
        <f t="shared" ref="M75:M80" si="29">K75-L75</f>
        <v>16.680000000000007</v>
      </c>
      <c r="N75" s="63">
        <f>(K75-L75)/(L75)</f>
        <v>0.14124820052502335</v>
      </c>
      <c r="O75" s="53"/>
      <c r="P75" s="21" t="s">
        <v>199</v>
      </c>
      <c r="Q75" s="29">
        <v>10.19</v>
      </c>
      <c r="R75" s="17">
        <v>50</v>
      </c>
      <c r="S75" s="21" t="s">
        <v>200</v>
      </c>
      <c r="T75" s="29">
        <v>10.31</v>
      </c>
      <c r="U75" s="29">
        <v>10.31</v>
      </c>
      <c r="V75" s="3">
        <v>50</v>
      </c>
      <c r="X75" s="17"/>
      <c r="Y75" s="17"/>
    </row>
    <row r="76" spans="1:25" s="3" customFormat="1">
      <c r="A76" s="3" t="s">
        <v>86</v>
      </c>
      <c r="B76" s="3" t="s">
        <v>8</v>
      </c>
      <c r="C76" s="4" t="s">
        <v>191</v>
      </c>
      <c r="D76" s="4" t="s">
        <v>191</v>
      </c>
      <c r="E76" s="4"/>
      <c r="F76" s="17" t="s">
        <v>201</v>
      </c>
      <c r="G76" s="29">
        <v>176.22</v>
      </c>
      <c r="H76" s="43">
        <v>174.9</v>
      </c>
      <c r="I76" s="43">
        <v>155</v>
      </c>
      <c r="J76" s="56" t="s">
        <v>633</v>
      </c>
      <c r="K76" s="29">
        <f t="shared" si="27"/>
        <v>173.13</v>
      </c>
      <c r="L76" s="55">
        <f t="shared" si="28"/>
        <v>152.59</v>
      </c>
      <c r="M76" s="43">
        <f t="shared" si="29"/>
        <v>20.539999999999992</v>
      </c>
      <c r="N76" s="63">
        <f t="shared" si="26"/>
        <v>0.13460908316403428</v>
      </c>
      <c r="O76" s="53"/>
      <c r="P76" s="21" t="s">
        <v>202</v>
      </c>
      <c r="Q76" s="29">
        <v>10.11</v>
      </c>
      <c r="R76" s="17">
        <v>50</v>
      </c>
      <c r="S76" s="21" t="s">
        <v>203</v>
      </c>
      <c r="T76" s="29">
        <v>10.02</v>
      </c>
      <c r="U76" s="29">
        <v>10.02</v>
      </c>
      <c r="V76" s="3">
        <v>50</v>
      </c>
      <c r="X76" s="17"/>
      <c r="Y76" s="17"/>
    </row>
    <row r="77" spans="1:25" s="3" customFormat="1">
      <c r="A77" s="3" t="s">
        <v>86</v>
      </c>
      <c r="B77" s="3" t="s">
        <v>9</v>
      </c>
      <c r="C77" s="4" t="s">
        <v>191</v>
      </c>
      <c r="D77" s="4" t="s">
        <v>191</v>
      </c>
      <c r="E77" s="4"/>
      <c r="F77" s="17" t="s">
        <v>204</v>
      </c>
      <c r="G77" s="29">
        <v>198.22</v>
      </c>
      <c r="H77" s="43">
        <v>197</v>
      </c>
      <c r="I77" s="43">
        <v>174.1</v>
      </c>
      <c r="J77" s="56" t="s">
        <v>633</v>
      </c>
      <c r="K77" s="29">
        <f t="shared" si="27"/>
        <v>195.13</v>
      </c>
      <c r="L77" s="55">
        <f t="shared" si="28"/>
        <v>171.69</v>
      </c>
      <c r="M77" s="43">
        <f t="shared" si="29"/>
        <v>23.439999999999998</v>
      </c>
      <c r="N77" s="63">
        <f t="shared" si="26"/>
        <v>0.13652513250626128</v>
      </c>
      <c r="O77" s="53"/>
      <c r="P77" s="21" t="s">
        <v>205</v>
      </c>
      <c r="Q77" s="29">
        <v>10.33</v>
      </c>
      <c r="R77" s="17">
        <v>50</v>
      </c>
      <c r="S77" s="21" t="s">
        <v>206</v>
      </c>
      <c r="T77" s="29">
        <v>10.01</v>
      </c>
      <c r="U77" s="29">
        <v>10.01</v>
      </c>
      <c r="V77" s="3">
        <v>50</v>
      </c>
      <c r="X77" s="17"/>
      <c r="Y77" s="17"/>
    </row>
    <row r="78" spans="1:25" s="3" customFormat="1">
      <c r="A78" s="3" t="s">
        <v>50</v>
      </c>
      <c r="B78" s="3" t="s">
        <v>5</v>
      </c>
      <c r="C78" s="4" t="s">
        <v>191</v>
      </c>
      <c r="D78" s="4" t="s">
        <v>191</v>
      </c>
      <c r="E78" s="4"/>
      <c r="F78" s="17" t="s">
        <v>207</v>
      </c>
      <c r="G78" s="29">
        <v>169.56</v>
      </c>
      <c r="H78" s="43">
        <v>168.4</v>
      </c>
      <c r="I78" s="43">
        <v>154.5</v>
      </c>
      <c r="J78" s="56" t="s">
        <v>633</v>
      </c>
      <c r="K78" s="29">
        <f t="shared" si="27"/>
        <v>166.47</v>
      </c>
      <c r="L78" s="55">
        <f t="shared" si="28"/>
        <v>152.09</v>
      </c>
      <c r="M78" s="43">
        <f t="shared" si="29"/>
        <v>14.379999999999995</v>
      </c>
      <c r="N78" s="63">
        <f t="shared" si="26"/>
        <v>9.4549280031560226E-2</v>
      </c>
      <c r="O78" s="53"/>
      <c r="P78" s="21" t="s">
        <v>208</v>
      </c>
      <c r="Q78" s="30">
        <v>10.28</v>
      </c>
      <c r="R78" s="17">
        <v>50</v>
      </c>
      <c r="S78" s="21" t="s">
        <v>209</v>
      </c>
      <c r="T78" s="29">
        <v>10.23</v>
      </c>
      <c r="U78" s="29">
        <v>10.23</v>
      </c>
      <c r="V78" s="3">
        <v>50</v>
      </c>
      <c r="X78" s="17"/>
      <c r="Y78" s="17"/>
    </row>
    <row r="79" spans="1:25" s="3" customFormat="1">
      <c r="A79" s="3" t="s">
        <v>50</v>
      </c>
      <c r="B79" s="3" t="s">
        <v>6</v>
      </c>
      <c r="C79" s="4" t="s">
        <v>191</v>
      </c>
      <c r="D79" s="4" t="s">
        <v>191</v>
      </c>
      <c r="E79" s="4"/>
      <c r="F79" s="17" t="s">
        <v>210</v>
      </c>
      <c r="G79" s="29">
        <v>192.21</v>
      </c>
      <c r="H79" s="43">
        <v>190.8</v>
      </c>
      <c r="I79" s="43">
        <v>174.5</v>
      </c>
      <c r="J79" s="56" t="s">
        <v>633</v>
      </c>
      <c r="K79" s="29">
        <f t="shared" si="27"/>
        <v>189.12</v>
      </c>
      <c r="L79" s="55">
        <f t="shared" si="28"/>
        <v>172.09</v>
      </c>
      <c r="M79" s="43">
        <f t="shared" si="29"/>
        <v>17.03</v>
      </c>
      <c r="N79" s="63">
        <f t="shared" si="26"/>
        <v>9.8959846591899589E-2</v>
      </c>
      <c r="O79" s="53"/>
      <c r="P79" s="21" t="s">
        <v>211</v>
      </c>
      <c r="Q79" s="29">
        <v>10.23</v>
      </c>
      <c r="R79" s="17">
        <v>50</v>
      </c>
      <c r="S79" s="21" t="s">
        <v>212</v>
      </c>
      <c r="T79" s="29">
        <v>10.19</v>
      </c>
      <c r="U79" s="29">
        <v>10.19</v>
      </c>
      <c r="V79" s="3">
        <v>50</v>
      </c>
      <c r="X79" s="17"/>
      <c r="Y79" s="17"/>
    </row>
    <row r="80" spans="1:25" s="3" customFormat="1">
      <c r="A80" s="3" t="s">
        <v>50</v>
      </c>
      <c r="B80" s="3" t="s">
        <v>7</v>
      </c>
      <c r="C80" s="4" t="s">
        <v>191</v>
      </c>
      <c r="D80" s="4" t="s">
        <v>191</v>
      </c>
      <c r="E80" s="4"/>
      <c r="F80" s="17" t="s">
        <v>213</v>
      </c>
      <c r="G80" s="29">
        <v>184.36</v>
      </c>
      <c r="H80" s="43">
        <v>183</v>
      </c>
      <c r="I80" s="43">
        <v>167.8</v>
      </c>
      <c r="J80" s="56" t="s">
        <v>633</v>
      </c>
      <c r="K80" s="29">
        <f t="shared" si="27"/>
        <v>181.27</v>
      </c>
      <c r="L80" s="55">
        <f t="shared" si="28"/>
        <v>165.39000000000001</v>
      </c>
      <c r="M80" s="43">
        <f t="shared" si="29"/>
        <v>15.879999999999995</v>
      </c>
      <c r="N80" s="63">
        <f t="shared" si="26"/>
        <v>9.6015478565814105E-2</v>
      </c>
      <c r="O80" s="53"/>
      <c r="P80" s="21" t="s">
        <v>214</v>
      </c>
      <c r="Q80" s="29">
        <v>10.220000000000001</v>
      </c>
      <c r="R80" s="17">
        <v>50</v>
      </c>
      <c r="S80" s="21" t="s">
        <v>215</v>
      </c>
      <c r="T80" s="29">
        <v>9.99</v>
      </c>
      <c r="U80" s="29">
        <v>9.99</v>
      </c>
      <c r="V80" s="3">
        <v>50</v>
      </c>
      <c r="X80" s="17"/>
      <c r="Y80" s="17"/>
    </row>
    <row r="81" spans="1:25" s="3" customFormat="1">
      <c r="A81" s="3" t="s">
        <v>50</v>
      </c>
      <c r="B81" s="3" t="s">
        <v>8</v>
      </c>
      <c r="C81" s="4" t="s">
        <v>191</v>
      </c>
      <c r="D81" s="4" t="s">
        <v>191</v>
      </c>
      <c r="E81" s="4"/>
      <c r="F81" s="17" t="s">
        <v>216</v>
      </c>
      <c r="G81" s="29">
        <v>182.61</v>
      </c>
      <c r="H81" s="43">
        <v>181.3</v>
      </c>
      <c r="I81" s="43">
        <v>167.3</v>
      </c>
      <c r="J81" s="56" t="s">
        <v>633</v>
      </c>
      <c r="K81" s="29">
        <f t="shared" si="27"/>
        <v>179.52</v>
      </c>
      <c r="L81" s="55">
        <f>I81-2.41</f>
        <v>164.89000000000001</v>
      </c>
      <c r="M81" s="43">
        <f>K81-L81</f>
        <v>14.629999999999995</v>
      </c>
      <c r="N81" s="63">
        <f t="shared" si="26"/>
        <v>8.8725817211474281E-2</v>
      </c>
      <c r="O81" s="53"/>
      <c r="P81" s="21" t="s">
        <v>217</v>
      </c>
      <c r="Q81" s="29">
        <v>10.06</v>
      </c>
      <c r="R81" s="17">
        <v>50</v>
      </c>
      <c r="S81" s="21" t="s">
        <v>218</v>
      </c>
      <c r="T81" s="29">
        <v>10.1</v>
      </c>
      <c r="U81" s="29">
        <v>10.1</v>
      </c>
      <c r="V81" s="3">
        <v>50</v>
      </c>
      <c r="X81" s="17"/>
      <c r="Y81" s="17"/>
    </row>
    <row r="82" spans="1:25" s="3" customFormat="1">
      <c r="A82" s="3" t="s">
        <v>50</v>
      </c>
      <c r="B82" s="3" t="s">
        <v>9</v>
      </c>
      <c r="C82" s="4" t="s">
        <v>191</v>
      </c>
      <c r="D82" s="4" t="s">
        <v>191</v>
      </c>
      <c r="E82" s="4"/>
      <c r="F82" s="17" t="s">
        <v>219</v>
      </c>
      <c r="G82" s="29">
        <v>197.91</v>
      </c>
      <c r="H82" s="43">
        <v>196.6</v>
      </c>
      <c r="I82" s="43">
        <v>179.5</v>
      </c>
      <c r="J82" s="56" t="s">
        <v>633</v>
      </c>
      <c r="K82" s="29">
        <f t="shared" si="27"/>
        <v>194.82</v>
      </c>
      <c r="L82" s="55">
        <f t="shared" ref="L82:L87" si="30">I82-2.41</f>
        <v>177.09</v>
      </c>
      <c r="M82" s="43">
        <f t="shared" ref="M82:M87" si="31">K82-L82</f>
        <v>17.72999999999999</v>
      </c>
      <c r="N82" s="63">
        <f t="shared" si="26"/>
        <v>0.10011858377096386</v>
      </c>
      <c r="O82" s="53"/>
      <c r="P82" s="21" t="s">
        <v>220</v>
      </c>
      <c r="Q82" s="29">
        <v>9.9700000000000006</v>
      </c>
      <c r="R82" s="17">
        <v>50</v>
      </c>
      <c r="S82" s="21" t="s">
        <v>221</v>
      </c>
      <c r="T82" s="29">
        <v>9.98</v>
      </c>
      <c r="U82" s="29">
        <v>9.98</v>
      </c>
      <c r="V82" s="3">
        <v>50</v>
      </c>
      <c r="X82" s="17"/>
      <c r="Y82" s="17"/>
    </row>
    <row r="83" spans="1:25" s="3" customFormat="1">
      <c r="A83" s="3" t="s">
        <v>51</v>
      </c>
      <c r="B83" s="3" t="s">
        <v>5</v>
      </c>
      <c r="C83" s="4" t="s">
        <v>191</v>
      </c>
      <c r="D83" s="4" t="s">
        <v>191</v>
      </c>
      <c r="E83" s="4"/>
      <c r="F83" s="17" t="s">
        <v>222</v>
      </c>
      <c r="G83" s="29">
        <v>165.73</v>
      </c>
      <c r="H83" s="43">
        <v>164.5</v>
      </c>
      <c r="I83" s="43">
        <v>140.80000000000001</v>
      </c>
      <c r="J83" s="56" t="s">
        <v>633</v>
      </c>
      <c r="K83" s="29">
        <f t="shared" si="27"/>
        <v>162.63999999999999</v>
      </c>
      <c r="L83" s="55">
        <f t="shared" si="30"/>
        <v>138.39000000000001</v>
      </c>
      <c r="M83" s="43">
        <f t="shared" si="31"/>
        <v>24.249999999999972</v>
      </c>
      <c r="N83" s="63">
        <f t="shared" si="26"/>
        <v>0.17522942409133585</v>
      </c>
      <c r="O83" s="53"/>
      <c r="P83" s="21" t="s">
        <v>223</v>
      </c>
      <c r="Q83" s="30">
        <v>10.06</v>
      </c>
      <c r="R83" s="17">
        <v>50</v>
      </c>
      <c r="S83" s="21" t="s">
        <v>224</v>
      </c>
      <c r="T83" s="29">
        <v>9.9</v>
      </c>
      <c r="U83" s="29">
        <v>9.9</v>
      </c>
      <c r="V83" s="3">
        <v>50</v>
      </c>
      <c r="X83" s="17"/>
      <c r="Y83" s="17"/>
    </row>
    <row r="84" spans="1:25" s="3" customFormat="1">
      <c r="A84" s="3" t="s">
        <v>51</v>
      </c>
      <c r="B84" s="3" t="s">
        <v>6</v>
      </c>
      <c r="C84" s="4" t="s">
        <v>191</v>
      </c>
      <c r="D84" s="4" t="s">
        <v>191</v>
      </c>
      <c r="E84" s="4"/>
      <c r="F84" s="17" t="s">
        <v>225</v>
      </c>
      <c r="G84" s="29">
        <v>143.69</v>
      </c>
      <c r="H84" s="43">
        <v>142.69999999999999</v>
      </c>
      <c r="I84" s="43">
        <v>123.3</v>
      </c>
      <c r="J84" s="56" t="s">
        <v>633</v>
      </c>
      <c r="K84" s="29">
        <f>G84-$K$3</f>
        <v>140.6</v>
      </c>
      <c r="L84" s="55">
        <f t="shared" si="30"/>
        <v>120.89</v>
      </c>
      <c r="M84" s="43">
        <f t="shared" si="31"/>
        <v>19.709999999999994</v>
      </c>
      <c r="N84" s="63">
        <f t="shared" si="26"/>
        <v>0.16304078087517573</v>
      </c>
      <c r="O84" s="53"/>
      <c r="P84" s="21" t="s">
        <v>226</v>
      </c>
      <c r="Q84" s="29">
        <v>10.09</v>
      </c>
      <c r="R84" s="17">
        <v>50</v>
      </c>
      <c r="S84" s="21" t="s">
        <v>227</v>
      </c>
      <c r="T84" s="29">
        <v>10.19</v>
      </c>
      <c r="U84" s="29">
        <v>10.19</v>
      </c>
      <c r="V84" s="3">
        <v>50</v>
      </c>
      <c r="X84" s="17"/>
      <c r="Y84" s="17"/>
    </row>
    <row r="85" spans="1:25" s="3" customFormat="1">
      <c r="A85" s="3" t="s">
        <v>51</v>
      </c>
      <c r="B85" s="3" t="s">
        <v>7</v>
      </c>
      <c r="C85" s="4" t="s">
        <v>191</v>
      </c>
      <c r="D85" s="4" t="s">
        <v>191</v>
      </c>
      <c r="E85" s="4"/>
      <c r="F85" s="17" t="s">
        <v>228</v>
      </c>
      <c r="G85" s="29">
        <v>158.53</v>
      </c>
      <c r="H85" s="43">
        <v>157.5</v>
      </c>
      <c r="I85" s="43">
        <v>134.1</v>
      </c>
      <c r="J85" s="56" t="s">
        <v>633</v>
      </c>
      <c r="K85" s="29">
        <f t="shared" si="27"/>
        <v>155.44</v>
      </c>
      <c r="L85" s="55">
        <f t="shared" si="30"/>
        <v>131.69</v>
      </c>
      <c r="M85" s="43">
        <f t="shared" si="31"/>
        <v>23.75</v>
      </c>
      <c r="N85" s="63">
        <f t="shared" si="26"/>
        <v>0.18034778646822083</v>
      </c>
      <c r="O85" s="53"/>
      <c r="P85" s="21" t="s">
        <v>229</v>
      </c>
      <c r="Q85" s="29">
        <v>10.029999999999999</v>
      </c>
      <c r="R85" s="17">
        <v>50</v>
      </c>
      <c r="S85" s="21" t="s">
        <v>230</v>
      </c>
      <c r="T85" s="29">
        <v>10.11</v>
      </c>
      <c r="U85" s="29">
        <v>10.11</v>
      </c>
      <c r="V85" s="3">
        <v>50</v>
      </c>
      <c r="X85" s="17"/>
      <c r="Y85" s="17"/>
    </row>
    <row r="86" spans="1:25" s="3" customFormat="1">
      <c r="A86" s="3" t="s">
        <v>51</v>
      </c>
      <c r="B86" s="3" t="s">
        <v>8</v>
      </c>
      <c r="C86" s="4" t="s">
        <v>191</v>
      </c>
      <c r="D86" s="4" t="s">
        <v>191</v>
      </c>
      <c r="E86" s="4"/>
      <c r="F86" s="17" t="s">
        <v>231</v>
      </c>
      <c r="G86" s="29">
        <v>166.2</v>
      </c>
      <c r="H86" s="43">
        <v>165</v>
      </c>
      <c r="I86" s="43">
        <v>139.9</v>
      </c>
      <c r="J86" s="56" t="s">
        <v>633</v>
      </c>
      <c r="K86" s="29">
        <f t="shared" si="27"/>
        <v>163.10999999999999</v>
      </c>
      <c r="L86" s="55">
        <f t="shared" si="30"/>
        <v>137.49</v>
      </c>
      <c r="M86" s="43">
        <f t="shared" si="31"/>
        <v>25.619999999999976</v>
      </c>
      <c r="N86" s="63">
        <f t="shared" si="26"/>
        <v>0.18634082478725708</v>
      </c>
      <c r="O86" s="53"/>
      <c r="P86" s="21" t="s">
        <v>232</v>
      </c>
      <c r="Q86" s="29">
        <v>10.1</v>
      </c>
      <c r="R86" s="17">
        <v>50</v>
      </c>
      <c r="S86" s="21" t="s">
        <v>233</v>
      </c>
      <c r="T86" s="29">
        <v>10.02</v>
      </c>
      <c r="U86" s="29">
        <v>10.02</v>
      </c>
      <c r="V86" s="3">
        <v>50</v>
      </c>
      <c r="X86" s="17"/>
      <c r="Y86" s="17"/>
    </row>
    <row r="87" spans="1:25" s="3" customFormat="1">
      <c r="A87" s="3" t="s">
        <v>51</v>
      </c>
      <c r="B87" s="3" t="s">
        <v>9</v>
      </c>
      <c r="C87" s="4" t="s">
        <v>191</v>
      </c>
      <c r="D87" s="4" t="s">
        <v>191</v>
      </c>
      <c r="E87" s="4"/>
      <c r="F87" s="17" t="s">
        <v>234</v>
      </c>
      <c r="G87" s="29">
        <v>149.69</v>
      </c>
      <c r="H87" s="43">
        <v>148.5</v>
      </c>
      <c r="I87" s="43">
        <v>124.6</v>
      </c>
      <c r="J87" s="56" t="s">
        <v>633</v>
      </c>
      <c r="K87" s="29">
        <f t="shared" si="27"/>
        <v>146.6</v>
      </c>
      <c r="L87" s="55">
        <f t="shared" si="30"/>
        <v>122.19</v>
      </c>
      <c r="M87" s="43">
        <f t="shared" si="31"/>
        <v>24.409999999999997</v>
      </c>
      <c r="N87" s="63">
        <f t="shared" si="26"/>
        <v>0.1997708486782879</v>
      </c>
      <c r="O87" s="53"/>
      <c r="P87" s="21" t="s">
        <v>235</v>
      </c>
      <c r="Q87" s="29">
        <v>10</v>
      </c>
      <c r="R87" s="17">
        <v>50</v>
      </c>
      <c r="S87" s="21" t="s">
        <v>236</v>
      </c>
      <c r="T87" s="29">
        <v>10.14</v>
      </c>
      <c r="U87" s="29">
        <v>10.14</v>
      </c>
      <c r="V87" s="3">
        <v>50</v>
      </c>
      <c r="X87" s="17"/>
      <c r="Y87" s="17"/>
    </row>
    <row r="88" spans="1:25" s="3" customFormat="1">
      <c r="A88" s="3" t="s">
        <v>47</v>
      </c>
      <c r="B88" s="3" t="s">
        <v>26</v>
      </c>
      <c r="C88" s="3" t="s">
        <v>26</v>
      </c>
      <c r="D88" s="4" t="s">
        <v>191</v>
      </c>
      <c r="E88" s="4"/>
      <c r="F88" s="17" t="s">
        <v>237</v>
      </c>
      <c r="G88" s="29">
        <v>200.49</v>
      </c>
      <c r="H88" s="44" t="s">
        <v>26</v>
      </c>
      <c r="I88" s="44" t="s">
        <v>26</v>
      </c>
      <c r="J88" s="56" t="s">
        <v>26</v>
      </c>
      <c r="K88" s="31" t="s">
        <v>26</v>
      </c>
      <c r="L88" s="56" t="s">
        <v>26</v>
      </c>
      <c r="M88" s="44" t="s">
        <v>26</v>
      </c>
      <c r="N88" s="44" t="s">
        <v>26</v>
      </c>
      <c r="O88" s="54" t="s">
        <v>26</v>
      </c>
      <c r="P88" s="3" t="s">
        <v>237</v>
      </c>
      <c r="Q88" s="29" t="s">
        <v>26</v>
      </c>
      <c r="R88" s="17">
        <v>50</v>
      </c>
      <c r="S88" s="3" t="s">
        <v>26</v>
      </c>
      <c r="T88" s="31" t="s">
        <v>26</v>
      </c>
      <c r="U88" s="31" t="s">
        <v>26</v>
      </c>
      <c r="V88" s="31" t="s">
        <v>26</v>
      </c>
      <c r="X88" s="17"/>
      <c r="Y88" s="17"/>
    </row>
    <row r="89" spans="1:25" s="3" customFormat="1">
      <c r="A89" s="3" t="s">
        <v>47</v>
      </c>
      <c r="B89" s="3" t="s">
        <v>26</v>
      </c>
      <c r="C89" s="3" t="s">
        <v>26</v>
      </c>
      <c r="D89" s="4" t="s">
        <v>191</v>
      </c>
      <c r="E89" s="4"/>
      <c r="F89" s="17" t="s">
        <v>237</v>
      </c>
      <c r="G89" s="29" t="s">
        <v>26</v>
      </c>
      <c r="H89" s="44" t="s">
        <v>26</v>
      </c>
      <c r="I89" s="44" t="s">
        <v>26</v>
      </c>
      <c r="J89" s="56" t="s">
        <v>26</v>
      </c>
      <c r="K89" s="31" t="s">
        <v>26</v>
      </c>
      <c r="L89" s="56" t="s">
        <v>26</v>
      </c>
      <c r="M89" s="44" t="s">
        <v>26</v>
      </c>
      <c r="N89" s="44" t="s">
        <v>26</v>
      </c>
      <c r="O89" s="54" t="s">
        <v>26</v>
      </c>
      <c r="P89" s="3" t="s">
        <v>237</v>
      </c>
      <c r="Q89" s="29" t="s">
        <v>26</v>
      </c>
      <c r="R89" s="17">
        <v>50</v>
      </c>
      <c r="S89" s="3" t="s">
        <v>26</v>
      </c>
      <c r="T89" s="31" t="s">
        <v>26</v>
      </c>
      <c r="U89" s="31" t="s">
        <v>26</v>
      </c>
      <c r="V89" s="31" t="s">
        <v>26</v>
      </c>
      <c r="X89" s="17"/>
      <c r="Y89" s="17"/>
    </row>
    <row r="90" spans="1:25" s="3" customFormat="1">
      <c r="A90" s="3" t="s">
        <v>47</v>
      </c>
      <c r="B90" s="3" t="s">
        <v>26</v>
      </c>
      <c r="C90" s="3" t="s">
        <v>26</v>
      </c>
      <c r="D90" s="4" t="s">
        <v>191</v>
      </c>
      <c r="E90" s="4"/>
      <c r="F90" s="17" t="s">
        <v>237</v>
      </c>
      <c r="G90" s="29" t="s">
        <v>26</v>
      </c>
      <c r="H90" s="44" t="s">
        <v>26</v>
      </c>
      <c r="I90" s="44" t="s">
        <v>26</v>
      </c>
      <c r="J90" s="56" t="s">
        <v>26</v>
      </c>
      <c r="K90" s="31" t="s">
        <v>26</v>
      </c>
      <c r="L90" s="56" t="s">
        <v>26</v>
      </c>
      <c r="M90" s="44" t="s">
        <v>26</v>
      </c>
      <c r="N90" s="44" t="s">
        <v>26</v>
      </c>
      <c r="O90" s="54" t="s">
        <v>26</v>
      </c>
      <c r="P90" s="3" t="s">
        <v>237</v>
      </c>
      <c r="Q90" s="29" t="s">
        <v>26</v>
      </c>
      <c r="R90" s="17">
        <v>50</v>
      </c>
      <c r="S90" s="3" t="s">
        <v>26</v>
      </c>
      <c r="T90" s="31" t="s">
        <v>26</v>
      </c>
      <c r="U90" s="31" t="s">
        <v>26</v>
      </c>
      <c r="V90" s="31" t="s">
        <v>26</v>
      </c>
      <c r="X90" s="17"/>
      <c r="Y90" s="17"/>
    </row>
    <row r="91" spans="1:25" s="19" customFormat="1">
      <c r="F91" s="20"/>
      <c r="G91" s="28"/>
      <c r="H91" s="42"/>
      <c r="I91" s="42"/>
      <c r="J91" s="42"/>
      <c r="K91" s="28"/>
      <c r="L91" s="28"/>
      <c r="M91" s="42"/>
      <c r="N91" s="42"/>
      <c r="O91" s="52"/>
      <c r="Q91" s="28"/>
      <c r="R91" s="20"/>
      <c r="T91" s="28"/>
      <c r="U91" s="28"/>
      <c r="X91" s="20"/>
      <c r="Y91" s="20"/>
    </row>
    <row r="92" spans="1:25" s="3" customFormat="1">
      <c r="A92" s="3" t="s">
        <v>50</v>
      </c>
      <c r="B92" s="3" t="s">
        <v>5</v>
      </c>
      <c r="C92" s="4" t="s">
        <v>238</v>
      </c>
      <c r="D92" s="4" t="s">
        <v>238</v>
      </c>
      <c r="E92" s="4"/>
      <c r="F92" s="17" t="s">
        <v>254</v>
      </c>
      <c r="G92" s="29">
        <v>170.54</v>
      </c>
      <c r="H92" s="43">
        <v>169.5</v>
      </c>
      <c r="I92" s="43">
        <v>148.30000000000001</v>
      </c>
      <c r="J92" s="56" t="s">
        <v>633</v>
      </c>
      <c r="K92" s="29">
        <f t="shared" ref="K92:K105" si="32">G92-$K$3</f>
        <v>167.45</v>
      </c>
      <c r="L92" s="55">
        <f>I92-2.41</f>
        <v>145.89000000000001</v>
      </c>
      <c r="M92" s="43">
        <f>K92-L92</f>
        <v>21.559999999999974</v>
      </c>
      <c r="N92" s="63">
        <f>(K92-L92)/(L92)</f>
        <v>0.14778257591335919</v>
      </c>
      <c r="O92" s="53"/>
      <c r="P92" s="21" t="s">
        <v>255</v>
      </c>
      <c r="Q92" s="30">
        <v>10.63</v>
      </c>
      <c r="R92" s="17">
        <v>50</v>
      </c>
      <c r="S92" s="21" t="s">
        <v>256</v>
      </c>
      <c r="T92" s="29">
        <v>10.5</v>
      </c>
      <c r="U92" s="29">
        <v>10.5</v>
      </c>
      <c r="V92" s="3">
        <v>50</v>
      </c>
      <c r="X92" s="17"/>
      <c r="Y92" s="17"/>
    </row>
    <row r="93" spans="1:25" s="3" customFormat="1">
      <c r="A93" s="3" t="s">
        <v>50</v>
      </c>
      <c r="B93" s="3" t="s">
        <v>6</v>
      </c>
      <c r="C93" s="4" t="s">
        <v>238</v>
      </c>
      <c r="D93" s="4" t="s">
        <v>238</v>
      </c>
      <c r="E93" s="4"/>
      <c r="F93" s="17" t="s">
        <v>257</v>
      </c>
      <c r="G93" s="29">
        <v>151.63</v>
      </c>
      <c r="H93" s="43">
        <v>150.5</v>
      </c>
      <c r="I93" s="43">
        <v>129.1</v>
      </c>
      <c r="J93" s="56" t="s">
        <v>633</v>
      </c>
      <c r="K93" s="29">
        <f t="shared" si="32"/>
        <v>148.54</v>
      </c>
      <c r="L93" s="55">
        <f t="shared" ref="L93:L99" si="33">I93-2.41</f>
        <v>126.69</v>
      </c>
      <c r="M93" s="43">
        <f>K93-L93</f>
        <v>21.849999999999994</v>
      </c>
      <c r="N93" s="63">
        <f>(K93-L93)/(L93)</f>
        <v>0.17246822953666427</v>
      </c>
      <c r="O93" s="53"/>
      <c r="P93" s="21" t="s">
        <v>258</v>
      </c>
      <c r="Q93" s="29">
        <v>10.54</v>
      </c>
      <c r="R93" s="17">
        <v>50</v>
      </c>
      <c r="S93" s="21" t="s">
        <v>259</v>
      </c>
      <c r="T93" s="29">
        <v>10.050000000000001</v>
      </c>
      <c r="U93" s="29">
        <v>10.050000000000001</v>
      </c>
      <c r="V93" s="3">
        <v>50</v>
      </c>
      <c r="X93" s="17"/>
      <c r="Y93" s="17"/>
    </row>
    <row r="94" spans="1:25" s="3" customFormat="1">
      <c r="A94" s="3" t="s">
        <v>50</v>
      </c>
      <c r="B94" s="3" t="s">
        <v>7</v>
      </c>
      <c r="C94" s="4" t="s">
        <v>238</v>
      </c>
      <c r="D94" s="4" t="s">
        <v>238</v>
      </c>
      <c r="E94" s="4"/>
      <c r="F94" s="17" t="s">
        <v>260</v>
      </c>
      <c r="G94" s="29">
        <v>92.55</v>
      </c>
      <c r="H94" s="43">
        <v>91.7</v>
      </c>
      <c r="I94" s="43">
        <v>79.8</v>
      </c>
      <c r="J94" s="56" t="s">
        <v>633</v>
      </c>
      <c r="K94" s="29">
        <f>G94-$K$3</f>
        <v>89.46</v>
      </c>
      <c r="L94" s="55">
        <f t="shared" si="33"/>
        <v>77.39</v>
      </c>
      <c r="M94" s="43">
        <f t="shared" ref="M94:M99" si="34">K94-L94</f>
        <v>12.069999999999993</v>
      </c>
      <c r="N94" s="63">
        <f t="shared" ref="N94:N106" si="35">(K94-L94)/(L94)</f>
        <v>0.15596330275229348</v>
      </c>
      <c r="O94" s="53"/>
      <c r="P94" s="21" t="s">
        <v>261</v>
      </c>
      <c r="Q94" s="29">
        <v>10.55</v>
      </c>
      <c r="R94" s="17">
        <v>50</v>
      </c>
      <c r="S94" s="21" t="s">
        <v>262</v>
      </c>
      <c r="T94" s="29">
        <v>10.02</v>
      </c>
      <c r="U94" s="29">
        <v>10.02</v>
      </c>
      <c r="V94" s="3">
        <v>50</v>
      </c>
      <c r="X94" s="17"/>
      <c r="Y94" s="17"/>
    </row>
    <row r="95" spans="1:25" s="3" customFormat="1">
      <c r="A95" s="3" t="s">
        <v>50</v>
      </c>
      <c r="B95" s="3" t="s">
        <v>8</v>
      </c>
      <c r="C95" s="4" t="s">
        <v>238</v>
      </c>
      <c r="D95" s="4" t="s">
        <v>238</v>
      </c>
      <c r="E95" s="4"/>
      <c r="F95" s="17" t="s">
        <v>263</v>
      </c>
      <c r="G95" s="29">
        <v>118.79</v>
      </c>
      <c r="H95" s="43">
        <v>117.8</v>
      </c>
      <c r="I95" s="43">
        <v>102.2</v>
      </c>
      <c r="J95" s="56" t="s">
        <v>633</v>
      </c>
      <c r="K95" s="29">
        <f t="shared" si="32"/>
        <v>115.7</v>
      </c>
      <c r="L95" s="55">
        <f t="shared" si="33"/>
        <v>99.79</v>
      </c>
      <c r="M95" s="43">
        <f t="shared" si="34"/>
        <v>15.909999999999997</v>
      </c>
      <c r="N95" s="63">
        <f t="shared" si="35"/>
        <v>0.15943481310752575</v>
      </c>
      <c r="O95" s="53"/>
      <c r="P95" s="21" t="s">
        <v>264</v>
      </c>
      <c r="Q95" s="29">
        <v>9.5500000000000007</v>
      </c>
      <c r="R95" s="17">
        <v>50</v>
      </c>
      <c r="S95" s="21" t="s">
        <v>265</v>
      </c>
      <c r="T95" s="29">
        <v>10.62</v>
      </c>
      <c r="U95" s="29">
        <v>10.62</v>
      </c>
      <c r="V95" s="3">
        <v>50</v>
      </c>
      <c r="X95" s="17"/>
      <c r="Y95" s="17"/>
    </row>
    <row r="96" spans="1:25" s="3" customFormat="1">
      <c r="A96" s="3" t="s">
        <v>50</v>
      </c>
      <c r="B96" s="3" t="s">
        <v>9</v>
      </c>
      <c r="C96" s="4" t="s">
        <v>238</v>
      </c>
      <c r="D96" s="4" t="s">
        <v>238</v>
      </c>
      <c r="E96" s="4"/>
      <c r="F96" s="17" t="s">
        <v>266</v>
      </c>
      <c r="G96" s="29">
        <v>151.5</v>
      </c>
      <c r="H96" s="43">
        <v>150.6</v>
      </c>
      <c r="I96" s="43">
        <v>131</v>
      </c>
      <c r="J96" s="56" t="s">
        <v>633</v>
      </c>
      <c r="K96" s="29">
        <f t="shared" si="32"/>
        <v>148.41</v>
      </c>
      <c r="L96" s="55">
        <f t="shared" si="33"/>
        <v>128.59</v>
      </c>
      <c r="M96" s="43">
        <f t="shared" si="34"/>
        <v>19.819999999999993</v>
      </c>
      <c r="N96" s="63">
        <f t="shared" si="35"/>
        <v>0.15413329185784269</v>
      </c>
      <c r="O96" s="53"/>
      <c r="P96" s="21" t="s">
        <v>267</v>
      </c>
      <c r="Q96" s="29">
        <v>9.2799999999999994</v>
      </c>
      <c r="R96" s="17">
        <v>50</v>
      </c>
      <c r="S96" s="21" t="s">
        <v>268</v>
      </c>
      <c r="T96" s="29">
        <v>9.4600000000000009</v>
      </c>
      <c r="U96" s="29">
        <v>9.4600000000000009</v>
      </c>
      <c r="V96" s="3">
        <v>50</v>
      </c>
      <c r="X96" s="17"/>
      <c r="Y96" s="17"/>
    </row>
    <row r="97" spans="1:25" s="3" customFormat="1">
      <c r="A97" s="3" t="s">
        <v>86</v>
      </c>
      <c r="B97" s="3" t="s">
        <v>5</v>
      </c>
      <c r="C97" s="4" t="s">
        <v>238</v>
      </c>
      <c r="D97" s="4" t="s">
        <v>238</v>
      </c>
      <c r="E97" s="4"/>
      <c r="F97" s="17" t="s">
        <v>239</v>
      </c>
      <c r="G97" s="29">
        <v>119.51</v>
      </c>
      <c r="H97" s="43">
        <v>118.6</v>
      </c>
      <c r="I97" s="43">
        <v>103.9</v>
      </c>
      <c r="J97" s="56" t="s">
        <v>633</v>
      </c>
      <c r="K97" s="29">
        <f t="shared" si="32"/>
        <v>116.42</v>
      </c>
      <c r="L97" s="55">
        <f t="shared" si="33"/>
        <v>101.49000000000001</v>
      </c>
      <c r="M97" s="43">
        <f t="shared" si="34"/>
        <v>14.929999999999993</v>
      </c>
      <c r="N97" s="63">
        <f t="shared" si="35"/>
        <v>0.14710808946694248</v>
      </c>
      <c r="O97" s="53"/>
      <c r="P97" s="21" t="s">
        <v>240</v>
      </c>
      <c r="Q97" s="29">
        <v>9.81</v>
      </c>
      <c r="R97" s="17">
        <v>50</v>
      </c>
      <c r="S97" s="21" t="s">
        <v>241</v>
      </c>
      <c r="T97" s="29">
        <v>10.3</v>
      </c>
      <c r="U97" s="29">
        <v>10.3</v>
      </c>
      <c r="V97" s="3">
        <v>50</v>
      </c>
      <c r="X97" s="17"/>
      <c r="Y97" s="17"/>
    </row>
    <row r="98" spans="1:25" s="3" customFormat="1">
      <c r="A98" s="3" t="s">
        <v>86</v>
      </c>
      <c r="B98" s="3" t="s">
        <v>6</v>
      </c>
      <c r="C98" s="4" t="s">
        <v>238</v>
      </c>
      <c r="D98" s="4" t="s">
        <v>238</v>
      </c>
      <c r="E98" s="4"/>
      <c r="F98" s="17" t="s">
        <v>242</v>
      </c>
      <c r="G98" s="29">
        <v>108.56</v>
      </c>
      <c r="H98" s="43">
        <v>107.6</v>
      </c>
      <c r="I98" s="43">
        <v>95.8</v>
      </c>
      <c r="J98" s="56" t="s">
        <v>633</v>
      </c>
      <c r="K98" s="29">
        <f t="shared" si="32"/>
        <v>105.47</v>
      </c>
      <c r="L98" s="55">
        <f t="shared" si="33"/>
        <v>93.39</v>
      </c>
      <c r="M98" s="43">
        <f t="shared" si="34"/>
        <v>12.079999999999998</v>
      </c>
      <c r="N98" s="63">
        <f t="shared" si="35"/>
        <v>0.12935003747724594</v>
      </c>
      <c r="O98" s="53"/>
      <c r="P98" s="21" t="s">
        <v>243</v>
      </c>
      <c r="Q98" s="29">
        <v>9.77</v>
      </c>
      <c r="R98" s="17">
        <v>50</v>
      </c>
      <c r="S98" s="21" t="s">
        <v>244</v>
      </c>
      <c r="T98" s="29">
        <v>9.7899999999999991</v>
      </c>
      <c r="U98" s="29">
        <v>9.7899999999999991</v>
      </c>
      <c r="V98" s="3">
        <v>50</v>
      </c>
      <c r="X98" s="17"/>
      <c r="Y98" s="17"/>
    </row>
    <row r="99" spans="1:25" s="3" customFormat="1">
      <c r="A99" s="3" t="s">
        <v>86</v>
      </c>
      <c r="B99" s="3" t="s">
        <v>7</v>
      </c>
      <c r="C99" s="4" t="s">
        <v>238</v>
      </c>
      <c r="D99" s="4" t="s">
        <v>238</v>
      </c>
      <c r="E99" s="4"/>
      <c r="F99" s="17" t="s">
        <v>245</v>
      </c>
      <c r="G99" s="29">
        <v>161.28</v>
      </c>
      <c r="H99" s="43">
        <v>160.4</v>
      </c>
      <c r="I99" s="43">
        <v>141</v>
      </c>
      <c r="J99" s="56" t="s">
        <v>633</v>
      </c>
      <c r="K99" s="29">
        <f t="shared" si="32"/>
        <v>158.19</v>
      </c>
      <c r="L99" s="55">
        <f t="shared" si="33"/>
        <v>138.59</v>
      </c>
      <c r="M99" s="43">
        <f t="shared" si="34"/>
        <v>19.599999999999994</v>
      </c>
      <c r="N99" s="63">
        <f t="shared" si="35"/>
        <v>0.14142434519085068</v>
      </c>
      <c r="O99" s="53"/>
      <c r="P99" s="21" t="s">
        <v>246</v>
      </c>
      <c r="Q99" s="29">
        <v>9.4600000000000009</v>
      </c>
      <c r="R99" s="17">
        <v>50</v>
      </c>
      <c r="S99" s="21" t="s">
        <v>247</v>
      </c>
      <c r="T99" s="29">
        <v>9.73</v>
      </c>
      <c r="U99" s="29">
        <v>9.73</v>
      </c>
      <c r="V99" s="3">
        <v>50</v>
      </c>
      <c r="X99" s="17"/>
      <c r="Y99" s="17"/>
    </row>
    <row r="100" spans="1:25" s="3" customFormat="1">
      <c r="A100" s="3" t="s">
        <v>86</v>
      </c>
      <c r="B100" s="3" t="s">
        <v>8</v>
      </c>
      <c r="C100" s="4" t="s">
        <v>238</v>
      </c>
      <c r="D100" s="4" t="s">
        <v>238</v>
      </c>
      <c r="E100" s="4"/>
      <c r="F100" s="17" t="s">
        <v>248</v>
      </c>
      <c r="G100" s="29">
        <v>135.44</v>
      </c>
      <c r="H100" s="43">
        <v>134.5</v>
      </c>
      <c r="I100" s="43">
        <v>118.5</v>
      </c>
      <c r="J100" s="56" t="s">
        <v>633</v>
      </c>
      <c r="K100" s="29">
        <f t="shared" si="32"/>
        <v>132.35</v>
      </c>
      <c r="L100" s="55">
        <f>I100-2.41</f>
        <v>116.09</v>
      </c>
      <c r="M100" s="43">
        <f>K100-L100</f>
        <v>16.259999999999991</v>
      </c>
      <c r="N100" s="63">
        <f t="shared" si="35"/>
        <v>0.14006374364717022</v>
      </c>
      <c r="O100" s="53"/>
      <c r="P100" s="21" t="s">
        <v>249</v>
      </c>
      <c r="Q100" s="29">
        <v>9.4</v>
      </c>
      <c r="R100" s="17">
        <v>50</v>
      </c>
      <c r="S100" s="21" t="s">
        <v>250</v>
      </c>
      <c r="T100" s="29">
        <v>10.66</v>
      </c>
      <c r="U100" s="29">
        <v>10.66</v>
      </c>
      <c r="V100" s="3">
        <v>50</v>
      </c>
      <c r="X100" s="17"/>
      <c r="Y100" s="17"/>
    </row>
    <row r="101" spans="1:25" s="3" customFormat="1">
      <c r="A101" s="3" t="s">
        <v>86</v>
      </c>
      <c r="B101" s="3" t="s">
        <v>9</v>
      </c>
      <c r="C101" s="4" t="s">
        <v>238</v>
      </c>
      <c r="D101" s="4" t="s">
        <v>238</v>
      </c>
      <c r="E101" s="4"/>
      <c r="F101" s="17" t="s">
        <v>251</v>
      </c>
      <c r="G101" s="29">
        <v>170.11</v>
      </c>
      <c r="H101" s="43">
        <v>169</v>
      </c>
      <c r="I101" s="43">
        <v>150.19999999999999</v>
      </c>
      <c r="J101" s="56" t="s">
        <v>633</v>
      </c>
      <c r="K101" s="29">
        <f t="shared" si="32"/>
        <v>167.02</v>
      </c>
      <c r="L101" s="55">
        <f t="shared" ref="L101:L106" si="36">I101-2.41</f>
        <v>147.79</v>
      </c>
      <c r="M101" s="43">
        <f t="shared" ref="M101:M106" si="37">K101-L101</f>
        <v>19.230000000000018</v>
      </c>
      <c r="N101" s="63">
        <f t="shared" si="35"/>
        <v>0.13011705798768536</v>
      </c>
      <c r="O101" s="53"/>
      <c r="P101" s="21" t="s">
        <v>252</v>
      </c>
      <c r="Q101" s="29">
        <v>10.31</v>
      </c>
      <c r="R101" s="17">
        <v>50</v>
      </c>
      <c r="S101" s="21" t="s">
        <v>253</v>
      </c>
      <c r="T101" s="29">
        <v>9.4600000000000009</v>
      </c>
      <c r="U101" s="29">
        <v>9.4600000000000009</v>
      </c>
      <c r="V101" s="3">
        <v>50</v>
      </c>
      <c r="X101" s="17"/>
      <c r="Y101" s="17"/>
    </row>
    <row r="102" spans="1:25" s="3" customFormat="1">
      <c r="A102" s="3" t="s">
        <v>51</v>
      </c>
      <c r="B102" s="3" t="s">
        <v>5</v>
      </c>
      <c r="C102" s="4" t="s">
        <v>238</v>
      </c>
      <c r="D102" s="4" t="s">
        <v>238</v>
      </c>
      <c r="E102" s="4"/>
      <c r="F102" s="17" t="s">
        <v>269</v>
      </c>
      <c r="G102" s="29">
        <v>170.75</v>
      </c>
      <c r="H102" s="43">
        <v>169.4</v>
      </c>
      <c r="I102" s="43">
        <v>142.80000000000001</v>
      </c>
      <c r="J102" s="56" t="s">
        <v>633</v>
      </c>
      <c r="K102" s="29">
        <f t="shared" si="32"/>
        <v>167.66</v>
      </c>
      <c r="L102" s="55">
        <f t="shared" si="36"/>
        <v>140.39000000000001</v>
      </c>
      <c r="M102" s="43">
        <f t="shared" si="37"/>
        <v>27.269999999999982</v>
      </c>
      <c r="N102" s="63">
        <f t="shared" si="35"/>
        <v>0.19424460431654661</v>
      </c>
      <c r="O102" s="53"/>
      <c r="P102" s="21" t="s">
        <v>270</v>
      </c>
      <c r="Q102" s="30">
        <v>9.9600000000000009</v>
      </c>
      <c r="R102" s="17">
        <v>50</v>
      </c>
      <c r="S102" s="21" t="s">
        <v>271</v>
      </c>
      <c r="T102" s="29">
        <v>9.5</v>
      </c>
      <c r="U102" s="29">
        <v>9.5</v>
      </c>
      <c r="V102" s="3">
        <v>50</v>
      </c>
      <c r="X102" s="17"/>
      <c r="Y102" s="17"/>
    </row>
    <row r="103" spans="1:25" s="3" customFormat="1">
      <c r="A103" s="3" t="s">
        <v>51</v>
      </c>
      <c r="B103" s="3" t="s">
        <v>6</v>
      </c>
      <c r="C103" s="4" t="s">
        <v>238</v>
      </c>
      <c r="D103" s="4" t="s">
        <v>238</v>
      </c>
      <c r="E103" s="4"/>
      <c r="F103" s="17" t="s">
        <v>272</v>
      </c>
      <c r="G103" s="29">
        <v>142.94999999999999</v>
      </c>
      <c r="H103" s="43">
        <v>141.80000000000001</v>
      </c>
      <c r="I103" s="43">
        <v>118.2</v>
      </c>
      <c r="J103" s="56" t="s">
        <v>633</v>
      </c>
      <c r="K103" s="29">
        <f t="shared" si="32"/>
        <v>139.85999999999999</v>
      </c>
      <c r="L103" s="55">
        <f t="shared" si="36"/>
        <v>115.79</v>
      </c>
      <c r="M103" s="43">
        <f t="shared" si="37"/>
        <v>24.069999999999979</v>
      </c>
      <c r="N103" s="63">
        <f t="shared" si="35"/>
        <v>0.20787632783487328</v>
      </c>
      <c r="O103" s="53"/>
      <c r="P103" s="21" t="s">
        <v>273</v>
      </c>
      <c r="Q103" s="29">
        <v>10.41</v>
      </c>
      <c r="R103" s="17">
        <v>50</v>
      </c>
      <c r="S103" s="21" t="s">
        <v>274</v>
      </c>
      <c r="T103" s="29">
        <v>9.59</v>
      </c>
      <c r="U103" s="29">
        <v>9.59</v>
      </c>
      <c r="V103" s="3">
        <v>50</v>
      </c>
      <c r="X103" s="17"/>
      <c r="Y103" s="17"/>
    </row>
    <row r="104" spans="1:25" s="3" customFormat="1">
      <c r="A104" s="3" t="s">
        <v>51</v>
      </c>
      <c r="B104" s="3" t="s">
        <v>7</v>
      </c>
      <c r="C104" s="4" t="s">
        <v>238</v>
      </c>
      <c r="D104" s="4" t="s">
        <v>238</v>
      </c>
      <c r="E104" s="4"/>
      <c r="F104" s="17" t="s">
        <v>275</v>
      </c>
      <c r="G104" s="29">
        <v>161.19999999999999</v>
      </c>
      <c r="H104" s="43">
        <v>159.9</v>
      </c>
      <c r="I104" s="43">
        <v>133.6</v>
      </c>
      <c r="J104" s="56" t="s">
        <v>633</v>
      </c>
      <c r="K104" s="29">
        <f t="shared" si="32"/>
        <v>158.10999999999999</v>
      </c>
      <c r="L104" s="55">
        <f t="shared" si="36"/>
        <v>131.19</v>
      </c>
      <c r="M104" s="43">
        <f t="shared" si="37"/>
        <v>26.919999999999987</v>
      </c>
      <c r="N104" s="63">
        <f t="shared" si="35"/>
        <v>0.20519856696394534</v>
      </c>
      <c r="O104" s="53"/>
      <c r="P104" s="21" t="s">
        <v>276</v>
      </c>
      <c r="Q104" s="29">
        <v>9.85</v>
      </c>
      <c r="R104" s="17">
        <v>50</v>
      </c>
      <c r="S104" s="21" t="s">
        <v>277</v>
      </c>
      <c r="T104" s="29">
        <v>10.46</v>
      </c>
      <c r="U104" s="29">
        <v>10.46</v>
      </c>
      <c r="V104" s="3">
        <v>50</v>
      </c>
      <c r="X104" s="17"/>
      <c r="Y104" s="17"/>
    </row>
    <row r="105" spans="1:25" s="3" customFormat="1">
      <c r="A105" s="3" t="s">
        <v>51</v>
      </c>
      <c r="B105" s="3" t="s">
        <v>8</v>
      </c>
      <c r="C105" s="4" t="s">
        <v>238</v>
      </c>
      <c r="D105" s="4" t="s">
        <v>238</v>
      </c>
      <c r="E105" s="4"/>
      <c r="F105" s="17" t="s">
        <v>278</v>
      </c>
      <c r="G105" s="29">
        <v>155.57</v>
      </c>
      <c r="H105" s="43">
        <v>154.5</v>
      </c>
      <c r="I105" s="43">
        <v>128.5</v>
      </c>
      <c r="J105" s="56" t="s">
        <v>633</v>
      </c>
      <c r="K105" s="29">
        <f t="shared" si="32"/>
        <v>152.47999999999999</v>
      </c>
      <c r="L105" s="55">
        <f t="shared" si="36"/>
        <v>126.09</v>
      </c>
      <c r="M105" s="43">
        <f t="shared" si="37"/>
        <v>26.389999999999986</v>
      </c>
      <c r="N105" s="63">
        <f>(K105-L105)/(L105)</f>
        <v>0.20929494805297791</v>
      </c>
      <c r="O105" s="53"/>
      <c r="P105" s="21" t="s">
        <v>279</v>
      </c>
      <c r="Q105" s="29">
        <v>9.89</v>
      </c>
      <c r="R105" s="17">
        <v>50</v>
      </c>
      <c r="S105" s="21" t="s">
        <v>280</v>
      </c>
      <c r="T105" s="29">
        <v>10.28</v>
      </c>
      <c r="U105" s="29">
        <v>10.28</v>
      </c>
      <c r="V105" s="3">
        <v>50</v>
      </c>
      <c r="X105" s="17"/>
      <c r="Y105" s="17"/>
    </row>
    <row r="106" spans="1:25" s="3" customFormat="1">
      <c r="A106" s="3" t="s">
        <v>51</v>
      </c>
      <c r="B106" s="3" t="s">
        <v>9</v>
      </c>
      <c r="C106" s="4" t="s">
        <v>238</v>
      </c>
      <c r="D106" s="4" t="s">
        <v>238</v>
      </c>
      <c r="E106" s="4"/>
      <c r="F106" s="17" t="s">
        <v>281</v>
      </c>
      <c r="G106" s="29">
        <v>191.75</v>
      </c>
      <c r="H106" s="43">
        <v>190.5</v>
      </c>
      <c r="I106" s="43">
        <v>159.1</v>
      </c>
      <c r="J106" s="56" t="s">
        <v>633</v>
      </c>
      <c r="K106" s="29">
        <f>G106-$K$3</f>
        <v>188.66</v>
      </c>
      <c r="L106" s="55">
        <f t="shared" si="36"/>
        <v>156.69</v>
      </c>
      <c r="M106" s="43">
        <f t="shared" si="37"/>
        <v>31.97</v>
      </c>
      <c r="N106" s="63">
        <f t="shared" si="35"/>
        <v>0.20403344182781288</v>
      </c>
      <c r="O106" s="53"/>
      <c r="P106" s="21" t="s">
        <v>282</v>
      </c>
      <c r="Q106" s="29">
        <v>9.49</v>
      </c>
      <c r="R106" s="17">
        <v>50</v>
      </c>
      <c r="S106" s="21" t="s">
        <v>283</v>
      </c>
      <c r="T106" s="29">
        <v>9.7200000000000006</v>
      </c>
      <c r="U106" s="29">
        <v>9.7200000000000006</v>
      </c>
      <c r="V106" s="3">
        <v>50</v>
      </c>
      <c r="X106" s="17"/>
      <c r="Y106" s="17"/>
    </row>
    <row r="107" spans="1:25" s="3" customFormat="1">
      <c r="A107" s="3" t="s">
        <v>47</v>
      </c>
      <c r="B107" s="3" t="s">
        <v>26</v>
      </c>
      <c r="C107" s="3" t="s">
        <v>26</v>
      </c>
      <c r="D107" s="4" t="s">
        <v>238</v>
      </c>
      <c r="E107" s="4"/>
      <c r="F107" s="17" t="s">
        <v>284</v>
      </c>
      <c r="G107" s="29">
        <v>200.08</v>
      </c>
      <c r="H107" s="44" t="s">
        <v>26</v>
      </c>
      <c r="I107" s="44" t="s">
        <v>26</v>
      </c>
      <c r="J107" s="56" t="s">
        <v>26</v>
      </c>
      <c r="K107" s="31" t="s">
        <v>26</v>
      </c>
      <c r="L107" s="56" t="s">
        <v>26</v>
      </c>
      <c r="M107" s="44" t="s">
        <v>26</v>
      </c>
      <c r="N107" s="44" t="s">
        <v>26</v>
      </c>
      <c r="O107" s="54" t="s">
        <v>26</v>
      </c>
      <c r="P107" s="3" t="s">
        <v>284</v>
      </c>
      <c r="Q107" s="29" t="s">
        <v>26</v>
      </c>
      <c r="R107" s="17">
        <v>50</v>
      </c>
      <c r="S107" s="3" t="s">
        <v>26</v>
      </c>
      <c r="T107" s="31" t="s">
        <v>26</v>
      </c>
      <c r="U107" s="31" t="s">
        <v>26</v>
      </c>
      <c r="V107" s="31" t="s">
        <v>26</v>
      </c>
      <c r="X107" s="17"/>
      <c r="Y107" s="17"/>
    </row>
    <row r="108" spans="1:25" s="3" customFormat="1">
      <c r="A108" s="3" t="s">
        <v>47</v>
      </c>
      <c r="B108" s="3" t="s">
        <v>26</v>
      </c>
      <c r="C108" s="3" t="s">
        <v>26</v>
      </c>
      <c r="D108" s="4" t="s">
        <v>238</v>
      </c>
      <c r="E108" s="4"/>
      <c r="F108" s="17" t="s">
        <v>284</v>
      </c>
      <c r="G108" s="29" t="s">
        <v>26</v>
      </c>
      <c r="H108" s="44" t="s">
        <v>26</v>
      </c>
      <c r="I108" s="44" t="s">
        <v>26</v>
      </c>
      <c r="J108" s="56" t="s">
        <v>26</v>
      </c>
      <c r="K108" s="31" t="s">
        <v>26</v>
      </c>
      <c r="L108" s="56" t="s">
        <v>26</v>
      </c>
      <c r="M108" s="44" t="s">
        <v>26</v>
      </c>
      <c r="N108" s="44" t="s">
        <v>26</v>
      </c>
      <c r="O108" s="54" t="s">
        <v>26</v>
      </c>
      <c r="P108" s="3" t="s">
        <v>284</v>
      </c>
      <c r="Q108" s="29" t="s">
        <v>26</v>
      </c>
      <c r="R108" s="17">
        <v>50</v>
      </c>
      <c r="S108" s="3" t="s">
        <v>26</v>
      </c>
      <c r="T108" s="31" t="s">
        <v>26</v>
      </c>
      <c r="U108" s="31" t="s">
        <v>26</v>
      </c>
      <c r="V108" s="31" t="s">
        <v>26</v>
      </c>
      <c r="X108" s="17"/>
      <c r="Y108" s="17"/>
    </row>
    <row r="109" spans="1:25" s="3" customFormat="1">
      <c r="A109" s="3" t="s">
        <v>47</v>
      </c>
      <c r="B109" s="3" t="s">
        <v>26</v>
      </c>
      <c r="C109" s="3" t="s">
        <v>26</v>
      </c>
      <c r="D109" s="4" t="s">
        <v>238</v>
      </c>
      <c r="E109" s="4"/>
      <c r="F109" s="17" t="s">
        <v>284</v>
      </c>
      <c r="G109" s="29" t="s">
        <v>26</v>
      </c>
      <c r="H109" s="44" t="s">
        <v>26</v>
      </c>
      <c r="I109" s="44" t="s">
        <v>26</v>
      </c>
      <c r="J109" s="56" t="s">
        <v>26</v>
      </c>
      <c r="K109" s="31" t="s">
        <v>26</v>
      </c>
      <c r="L109" s="56" t="s">
        <v>26</v>
      </c>
      <c r="M109" s="44" t="s">
        <v>26</v>
      </c>
      <c r="N109" s="44" t="s">
        <v>26</v>
      </c>
      <c r="O109" s="54" t="s">
        <v>26</v>
      </c>
      <c r="P109" s="3" t="s">
        <v>284</v>
      </c>
      <c r="Q109" s="29" t="s">
        <v>26</v>
      </c>
      <c r="R109" s="17">
        <v>50</v>
      </c>
      <c r="S109" s="3" t="s">
        <v>26</v>
      </c>
      <c r="T109" s="31" t="s">
        <v>26</v>
      </c>
      <c r="U109" s="31" t="s">
        <v>26</v>
      </c>
      <c r="V109" s="31" t="s">
        <v>26</v>
      </c>
      <c r="X109" s="17"/>
      <c r="Y109" s="17"/>
    </row>
    <row r="110" spans="1:25" s="19" customFormat="1">
      <c r="F110" s="20"/>
      <c r="G110" s="28"/>
      <c r="H110" s="42"/>
      <c r="I110" s="42"/>
      <c r="J110" s="42"/>
      <c r="K110" s="28"/>
      <c r="L110" s="28"/>
      <c r="M110" s="42"/>
      <c r="N110" s="42"/>
      <c r="O110" s="52"/>
      <c r="Q110" s="28"/>
      <c r="R110" s="20"/>
      <c r="T110" s="28"/>
      <c r="U110" s="28"/>
      <c r="X110" s="20"/>
      <c r="Y110" s="20"/>
    </row>
    <row r="111" spans="1:25" s="3" customFormat="1">
      <c r="A111" s="3" t="s">
        <v>50</v>
      </c>
      <c r="B111" s="3" t="s">
        <v>5</v>
      </c>
      <c r="C111" s="4" t="s">
        <v>285</v>
      </c>
      <c r="D111" s="4" t="s">
        <v>285</v>
      </c>
      <c r="E111" s="4"/>
      <c r="F111" s="17" t="s">
        <v>286</v>
      </c>
      <c r="G111" s="29">
        <v>127.16</v>
      </c>
      <c r="H111" s="43">
        <v>125.5</v>
      </c>
      <c r="I111" s="43">
        <v>111.5</v>
      </c>
      <c r="J111" s="56" t="s">
        <v>633</v>
      </c>
      <c r="K111" s="29">
        <f t="shared" ref="K111:K125" si="38">G111-$K$3</f>
        <v>124.07</v>
      </c>
      <c r="L111" s="55">
        <f>I111-2.41</f>
        <v>109.09</v>
      </c>
      <c r="M111" s="43">
        <f>K111-L111</f>
        <v>14.97999999999999</v>
      </c>
      <c r="N111" s="63">
        <f>(K111-L111)/(L111)</f>
        <v>0.13731781098175808</v>
      </c>
      <c r="O111" s="53"/>
      <c r="P111" s="21" t="s">
        <v>287</v>
      </c>
      <c r="Q111" s="30">
        <v>9.66</v>
      </c>
      <c r="R111" s="17">
        <v>50</v>
      </c>
      <c r="S111" s="21" t="s">
        <v>288</v>
      </c>
      <c r="T111" s="29">
        <v>10.31</v>
      </c>
      <c r="U111" s="29">
        <v>10.31</v>
      </c>
      <c r="V111" s="3">
        <v>50</v>
      </c>
      <c r="X111" s="17"/>
      <c r="Y111" s="17"/>
    </row>
    <row r="112" spans="1:25" s="3" customFormat="1">
      <c r="A112" s="3" t="s">
        <v>50</v>
      </c>
      <c r="B112" s="3" t="s">
        <v>6</v>
      </c>
      <c r="C112" s="4" t="s">
        <v>285</v>
      </c>
      <c r="D112" s="4" t="s">
        <v>285</v>
      </c>
      <c r="E112" s="4"/>
      <c r="F112" s="17" t="s">
        <v>289</v>
      </c>
      <c r="G112" s="29">
        <v>164.99</v>
      </c>
      <c r="H112" s="43">
        <v>164</v>
      </c>
      <c r="I112" s="43">
        <v>144.30000000000001</v>
      </c>
      <c r="J112" s="56" t="s">
        <v>633</v>
      </c>
      <c r="K112" s="29">
        <f t="shared" si="38"/>
        <v>161.9</v>
      </c>
      <c r="L112" s="55">
        <f t="shared" ref="L112:L118" si="39">I112-2.41</f>
        <v>141.89000000000001</v>
      </c>
      <c r="M112" s="43">
        <f>K112-L112</f>
        <v>20.009999999999991</v>
      </c>
      <c r="N112" s="63">
        <f t="shared" ref="N112:N125" si="40">(K112-L112)/(L112)</f>
        <v>0.14102473747269004</v>
      </c>
      <c r="O112" s="53"/>
      <c r="P112" s="21" t="s">
        <v>290</v>
      </c>
      <c r="Q112" s="29">
        <v>9.98</v>
      </c>
      <c r="R112" s="17">
        <v>50</v>
      </c>
      <c r="S112" s="21" t="s">
        <v>291</v>
      </c>
      <c r="T112" s="29">
        <v>10.29</v>
      </c>
      <c r="U112" s="29">
        <v>10.29</v>
      </c>
      <c r="V112" s="3">
        <v>50</v>
      </c>
      <c r="X112" s="17"/>
      <c r="Y112" s="17"/>
    </row>
    <row r="113" spans="1:25" s="3" customFormat="1">
      <c r="A113" s="3" t="s">
        <v>50</v>
      </c>
      <c r="B113" s="3" t="s">
        <v>7</v>
      </c>
      <c r="C113" s="4" t="s">
        <v>285</v>
      </c>
      <c r="D113" s="4" t="s">
        <v>285</v>
      </c>
      <c r="E113" s="4"/>
      <c r="F113" s="17" t="s">
        <v>292</v>
      </c>
      <c r="G113" s="29">
        <v>171.86</v>
      </c>
      <c r="H113" s="43">
        <v>170.4</v>
      </c>
      <c r="I113" s="43">
        <v>150.5</v>
      </c>
      <c r="J113" s="56" t="s">
        <v>633</v>
      </c>
      <c r="K113" s="29">
        <f t="shared" si="38"/>
        <v>168.77</v>
      </c>
      <c r="L113" s="55">
        <f t="shared" si="39"/>
        <v>148.09</v>
      </c>
      <c r="M113" s="43">
        <f t="shared" ref="M113:M118" si="41">K113-L113</f>
        <v>20.680000000000007</v>
      </c>
      <c r="N113" s="63">
        <f t="shared" si="40"/>
        <v>0.13964481058815589</v>
      </c>
      <c r="O113" s="53"/>
      <c r="P113" s="21" t="s">
        <v>293</v>
      </c>
      <c r="Q113" s="29">
        <v>9.66</v>
      </c>
      <c r="R113" s="17">
        <v>50</v>
      </c>
      <c r="S113" s="21" t="s">
        <v>294</v>
      </c>
      <c r="T113" s="29">
        <v>9.9499999999999993</v>
      </c>
      <c r="U113" s="29">
        <v>9.9499999999999993</v>
      </c>
      <c r="V113" s="3">
        <v>50</v>
      </c>
      <c r="X113" s="17"/>
      <c r="Y113" s="17"/>
    </row>
    <row r="114" spans="1:25" s="3" customFormat="1">
      <c r="A114" s="3" t="s">
        <v>50</v>
      </c>
      <c r="B114" s="3" t="s">
        <v>8</v>
      </c>
      <c r="C114" s="4" t="s">
        <v>285</v>
      </c>
      <c r="D114" s="4" t="s">
        <v>285</v>
      </c>
      <c r="E114" s="4"/>
      <c r="F114" s="17" t="s">
        <v>295</v>
      </c>
      <c r="G114" s="29">
        <v>169.91</v>
      </c>
      <c r="H114" s="43">
        <v>168.9</v>
      </c>
      <c r="I114" s="43">
        <v>146.5</v>
      </c>
      <c r="J114" s="56" t="s">
        <v>633</v>
      </c>
      <c r="K114" s="29">
        <f t="shared" si="38"/>
        <v>166.82</v>
      </c>
      <c r="L114" s="55">
        <f t="shared" si="39"/>
        <v>144.09</v>
      </c>
      <c r="M114" s="43">
        <f t="shared" si="41"/>
        <v>22.72999999999999</v>
      </c>
      <c r="N114" s="63">
        <f t="shared" si="40"/>
        <v>0.15774862932889158</v>
      </c>
      <c r="O114" s="53"/>
      <c r="P114" s="21" t="s">
        <v>296</v>
      </c>
      <c r="Q114" s="29">
        <v>10.73</v>
      </c>
      <c r="R114" s="17">
        <v>50</v>
      </c>
      <c r="S114" s="21" t="s">
        <v>297</v>
      </c>
      <c r="T114" s="29">
        <v>10.37</v>
      </c>
      <c r="U114" s="29">
        <v>10.37</v>
      </c>
      <c r="V114" s="3">
        <v>50</v>
      </c>
      <c r="X114" s="17"/>
      <c r="Y114" s="17"/>
    </row>
    <row r="115" spans="1:25" s="3" customFormat="1">
      <c r="A115" s="3" t="s">
        <v>50</v>
      </c>
      <c r="B115" s="3" t="s">
        <v>9</v>
      </c>
      <c r="C115" s="4" t="s">
        <v>285</v>
      </c>
      <c r="D115" s="4" t="s">
        <v>285</v>
      </c>
      <c r="E115" s="4"/>
      <c r="F115" s="17" t="s">
        <v>298</v>
      </c>
      <c r="G115" s="29">
        <v>149.66999999999999</v>
      </c>
      <c r="H115" s="43">
        <v>148.5</v>
      </c>
      <c r="I115" s="43">
        <v>131</v>
      </c>
      <c r="J115" s="56" t="s">
        <v>633</v>
      </c>
      <c r="K115" s="29">
        <f t="shared" si="38"/>
        <v>146.57999999999998</v>
      </c>
      <c r="L115" s="55">
        <f t="shared" si="39"/>
        <v>128.59</v>
      </c>
      <c r="M115" s="43">
        <f t="shared" si="41"/>
        <v>17.989999999999981</v>
      </c>
      <c r="N115" s="63">
        <f t="shared" si="40"/>
        <v>0.139902014153511</v>
      </c>
      <c r="O115" s="53"/>
      <c r="P115" s="21" t="s">
        <v>299</v>
      </c>
      <c r="Q115" s="29">
        <v>10.1</v>
      </c>
      <c r="R115" s="17">
        <v>50</v>
      </c>
      <c r="S115" s="21" t="s">
        <v>300</v>
      </c>
      <c r="T115" s="29">
        <v>10.08</v>
      </c>
      <c r="U115" s="29">
        <v>10.08</v>
      </c>
      <c r="V115" s="3">
        <v>50</v>
      </c>
      <c r="X115" s="17"/>
      <c r="Y115" s="17"/>
    </row>
    <row r="116" spans="1:25" s="3" customFormat="1">
      <c r="A116" s="3" t="s">
        <v>86</v>
      </c>
      <c r="B116" s="3" t="s">
        <v>5</v>
      </c>
      <c r="C116" s="4" t="s">
        <v>285</v>
      </c>
      <c r="D116" s="4" t="s">
        <v>285</v>
      </c>
      <c r="E116" s="4"/>
      <c r="F116" s="17" t="s">
        <v>301</v>
      </c>
      <c r="G116" s="29">
        <v>120.61</v>
      </c>
      <c r="H116" s="43">
        <v>119.9</v>
      </c>
      <c r="I116" s="43">
        <v>106.6</v>
      </c>
      <c r="J116" s="56" t="s">
        <v>633</v>
      </c>
      <c r="K116" s="29">
        <f t="shared" si="38"/>
        <v>117.52</v>
      </c>
      <c r="L116" s="55">
        <f t="shared" si="39"/>
        <v>104.19</v>
      </c>
      <c r="M116" s="43">
        <f t="shared" si="41"/>
        <v>13.329999999999998</v>
      </c>
      <c r="N116" s="63">
        <f t="shared" si="40"/>
        <v>0.12793934158748438</v>
      </c>
      <c r="O116" s="53"/>
      <c r="P116" s="21" t="s">
        <v>302</v>
      </c>
      <c r="Q116" s="29">
        <v>10.039999999999999</v>
      </c>
      <c r="R116" s="17">
        <v>50</v>
      </c>
      <c r="S116" s="21" t="s">
        <v>303</v>
      </c>
      <c r="T116" s="29">
        <v>10.09</v>
      </c>
      <c r="U116" s="29">
        <v>10.09</v>
      </c>
      <c r="V116" s="3">
        <v>50</v>
      </c>
      <c r="X116" s="17"/>
      <c r="Y116" s="17"/>
    </row>
    <row r="117" spans="1:25" s="3" customFormat="1">
      <c r="A117" s="3" t="s">
        <v>86</v>
      </c>
      <c r="B117" s="3" t="s">
        <v>6</v>
      </c>
      <c r="C117" s="4" t="s">
        <v>285</v>
      </c>
      <c r="D117" s="4" t="s">
        <v>285</v>
      </c>
      <c r="E117" s="4"/>
      <c r="F117" s="17" t="s">
        <v>304</v>
      </c>
      <c r="G117" s="29">
        <v>137.36000000000001</v>
      </c>
      <c r="H117" s="43">
        <v>136.5</v>
      </c>
      <c r="I117" s="43">
        <v>120.5</v>
      </c>
      <c r="J117" s="56" t="s">
        <v>633</v>
      </c>
      <c r="K117" s="29">
        <f t="shared" si="38"/>
        <v>134.27000000000001</v>
      </c>
      <c r="L117" s="55">
        <f t="shared" si="39"/>
        <v>118.09</v>
      </c>
      <c r="M117" s="43">
        <f t="shared" si="41"/>
        <v>16.180000000000007</v>
      </c>
      <c r="N117" s="63">
        <f t="shared" si="40"/>
        <v>0.13701414175628762</v>
      </c>
      <c r="O117" s="53"/>
      <c r="P117" s="21" t="s">
        <v>305</v>
      </c>
      <c r="Q117" s="29">
        <v>10.08</v>
      </c>
      <c r="R117" s="17">
        <v>50</v>
      </c>
      <c r="S117" s="21" t="s">
        <v>306</v>
      </c>
      <c r="T117" s="29">
        <v>10.07</v>
      </c>
      <c r="U117" s="29">
        <v>10.07</v>
      </c>
      <c r="V117" s="3">
        <v>50</v>
      </c>
      <c r="X117" s="17"/>
      <c r="Y117" s="17"/>
    </row>
    <row r="118" spans="1:25" s="3" customFormat="1">
      <c r="A118" s="3" t="s">
        <v>86</v>
      </c>
      <c r="B118" s="3" t="s">
        <v>7</v>
      </c>
      <c r="C118" s="4" t="s">
        <v>285</v>
      </c>
      <c r="D118" s="4" t="s">
        <v>285</v>
      </c>
      <c r="E118" s="4"/>
      <c r="F118" s="17" t="s">
        <v>307</v>
      </c>
      <c r="G118" s="29">
        <v>146.35</v>
      </c>
      <c r="H118" s="43">
        <v>145.4</v>
      </c>
      <c r="I118" s="43">
        <v>129.5</v>
      </c>
      <c r="J118" s="56" t="s">
        <v>633</v>
      </c>
      <c r="K118" s="29">
        <f t="shared" si="38"/>
        <v>143.26</v>
      </c>
      <c r="L118" s="55">
        <f t="shared" si="39"/>
        <v>127.09</v>
      </c>
      <c r="M118" s="43">
        <f t="shared" si="41"/>
        <v>16.169999999999987</v>
      </c>
      <c r="N118" s="63">
        <f t="shared" si="40"/>
        <v>0.12723266976158618</v>
      </c>
      <c r="O118" s="53"/>
      <c r="P118" s="21" t="s">
        <v>308</v>
      </c>
      <c r="Q118" s="29">
        <v>10.17</v>
      </c>
      <c r="R118" s="17">
        <v>50</v>
      </c>
      <c r="S118" s="21" t="s">
        <v>309</v>
      </c>
      <c r="T118" s="29">
        <v>9.9499999999999993</v>
      </c>
      <c r="U118" s="29">
        <v>9.9499999999999993</v>
      </c>
      <c r="V118" s="3">
        <v>50</v>
      </c>
      <c r="X118" s="17"/>
      <c r="Y118" s="17"/>
    </row>
    <row r="119" spans="1:25" s="3" customFormat="1">
      <c r="A119" s="3" t="s">
        <v>86</v>
      </c>
      <c r="B119" s="3" t="s">
        <v>8</v>
      </c>
      <c r="C119" s="4" t="s">
        <v>285</v>
      </c>
      <c r="D119" s="4" t="s">
        <v>285</v>
      </c>
      <c r="E119" s="4"/>
      <c r="F119" s="17" t="s">
        <v>310</v>
      </c>
      <c r="G119" s="29">
        <v>139.85</v>
      </c>
      <c r="H119" s="43">
        <v>138.9</v>
      </c>
      <c r="I119" s="43">
        <v>123.4</v>
      </c>
      <c r="J119" s="56" t="s">
        <v>633</v>
      </c>
      <c r="K119" s="29">
        <f>G119-$K$3</f>
        <v>136.76</v>
      </c>
      <c r="L119" s="55">
        <f>I119-2.41</f>
        <v>120.99000000000001</v>
      </c>
      <c r="M119" s="43">
        <f>K119-L119</f>
        <v>15.769999999999982</v>
      </c>
      <c r="N119" s="63">
        <f t="shared" si="40"/>
        <v>0.13034135052483661</v>
      </c>
      <c r="O119" s="53"/>
      <c r="P119" s="21" t="s">
        <v>311</v>
      </c>
      <c r="Q119" s="29">
        <v>9.98</v>
      </c>
      <c r="R119" s="17">
        <v>50</v>
      </c>
      <c r="S119" s="21" t="s">
        <v>312</v>
      </c>
      <c r="T119" s="29">
        <v>10.19</v>
      </c>
      <c r="U119" s="29">
        <v>10.19</v>
      </c>
      <c r="V119" s="3">
        <v>50</v>
      </c>
      <c r="X119" s="17"/>
      <c r="Y119" s="17"/>
    </row>
    <row r="120" spans="1:25" s="3" customFormat="1">
      <c r="A120" s="3" t="s">
        <v>86</v>
      </c>
      <c r="B120" s="3" t="s">
        <v>9</v>
      </c>
      <c r="C120" s="4" t="s">
        <v>285</v>
      </c>
      <c r="D120" s="4" t="s">
        <v>285</v>
      </c>
      <c r="E120" s="4"/>
      <c r="F120" s="17" t="s">
        <v>313</v>
      </c>
      <c r="G120" s="29">
        <v>148.57</v>
      </c>
      <c r="H120" s="43">
        <v>147.69999999999999</v>
      </c>
      <c r="I120" s="43">
        <v>130.5</v>
      </c>
      <c r="J120" s="56" t="s">
        <v>633</v>
      </c>
      <c r="K120" s="29">
        <f t="shared" si="38"/>
        <v>145.47999999999999</v>
      </c>
      <c r="L120" s="55">
        <f t="shared" ref="L120:L125" si="42">I120-2.41</f>
        <v>128.09</v>
      </c>
      <c r="M120" s="43">
        <f t="shared" ref="M120:M125" si="43">K120-L120</f>
        <v>17.389999999999986</v>
      </c>
      <c r="N120" s="63">
        <f t="shared" si="40"/>
        <v>0.13576391599656482</v>
      </c>
      <c r="O120" s="53"/>
      <c r="P120" s="21" t="s">
        <v>314</v>
      </c>
      <c r="Q120" s="29">
        <v>9.9499999999999993</v>
      </c>
      <c r="R120" s="17">
        <v>50</v>
      </c>
      <c r="S120" s="21" t="s">
        <v>315</v>
      </c>
      <c r="T120" s="29">
        <v>10.14</v>
      </c>
      <c r="U120" s="29">
        <v>10.14</v>
      </c>
      <c r="V120" s="3">
        <v>50</v>
      </c>
      <c r="X120" s="17"/>
      <c r="Y120" s="17"/>
    </row>
    <row r="121" spans="1:25" s="3" customFormat="1">
      <c r="A121" s="3" t="s">
        <v>51</v>
      </c>
      <c r="B121" s="3" t="s">
        <v>5</v>
      </c>
      <c r="C121" s="4" t="s">
        <v>285</v>
      </c>
      <c r="D121" s="4" t="s">
        <v>285</v>
      </c>
      <c r="E121" s="4"/>
      <c r="F121" s="17" t="s">
        <v>316</v>
      </c>
      <c r="G121" s="29">
        <v>195.93</v>
      </c>
      <c r="H121" s="43">
        <v>194.2</v>
      </c>
      <c r="I121" s="43">
        <v>162.1</v>
      </c>
      <c r="J121" s="56" t="s">
        <v>633</v>
      </c>
      <c r="K121" s="29">
        <f t="shared" si="38"/>
        <v>192.84</v>
      </c>
      <c r="L121" s="55">
        <f t="shared" si="42"/>
        <v>159.69</v>
      </c>
      <c r="M121" s="43">
        <f t="shared" si="43"/>
        <v>33.150000000000006</v>
      </c>
      <c r="N121" s="63">
        <f t="shared" si="40"/>
        <v>0.20758970505354127</v>
      </c>
      <c r="O121" s="53"/>
      <c r="P121" s="21" t="s">
        <v>317</v>
      </c>
      <c r="Q121" s="30">
        <v>10.210000000000001</v>
      </c>
      <c r="R121" s="17">
        <v>50</v>
      </c>
      <c r="S121" s="21" t="s">
        <v>318</v>
      </c>
      <c r="T121" s="29">
        <v>10.46</v>
      </c>
      <c r="U121" s="29">
        <v>10.46</v>
      </c>
      <c r="V121" s="3">
        <v>50</v>
      </c>
      <c r="X121" s="17"/>
      <c r="Y121" s="17"/>
    </row>
    <row r="122" spans="1:25" s="3" customFormat="1">
      <c r="A122" s="3" t="s">
        <v>51</v>
      </c>
      <c r="B122" s="3" t="s">
        <v>6</v>
      </c>
      <c r="C122" s="4" t="s">
        <v>285</v>
      </c>
      <c r="D122" s="4" t="s">
        <v>285</v>
      </c>
      <c r="E122" s="4"/>
      <c r="F122" s="17" t="s">
        <v>319</v>
      </c>
      <c r="G122" s="29">
        <v>151.46</v>
      </c>
      <c r="H122" s="43">
        <v>150</v>
      </c>
      <c r="I122" s="43">
        <v>128.69999999999999</v>
      </c>
      <c r="J122" s="56" t="s">
        <v>633</v>
      </c>
      <c r="K122" s="29">
        <f t="shared" si="38"/>
        <v>148.37</v>
      </c>
      <c r="L122" s="55">
        <f t="shared" si="42"/>
        <v>126.28999999999999</v>
      </c>
      <c r="M122" s="43">
        <f t="shared" si="43"/>
        <v>22.080000000000013</v>
      </c>
      <c r="N122" s="63">
        <f t="shared" si="40"/>
        <v>0.17483569562118945</v>
      </c>
      <c r="O122" s="53"/>
      <c r="P122" s="21" t="s">
        <v>320</v>
      </c>
      <c r="Q122" s="29">
        <v>10.4</v>
      </c>
      <c r="R122" s="17">
        <v>50</v>
      </c>
      <c r="S122" s="21" t="s">
        <v>321</v>
      </c>
      <c r="T122" s="29">
        <v>9.24</v>
      </c>
      <c r="U122" s="29">
        <v>9.24</v>
      </c>
      <c r="V122" s="3">
        <v>50</v>
      </c>
      <c r="X122" s="17"/>
      <c r="Y122" s="17"/>
    </row>
    <row r="123" spans="1:25" s="3" customFormat="1">
      <c r="A123" s="3" t="s">
        <v>51</v>
      </c>
      <c r="B123" s="3" t="s">
        <v>7</v>
      </c>
      <c r="C123" s="4" t="s">
        <v>285</v>
      </c>
      <c r="D123" s="4" t="s">
        <v>285</v>
      </c>
      <c r="E123" s="4"/>
      <c r="F123" s="17" t="s">
        <v>322</v>
      </c>
      <c r="G123" s="29">
        <v>159.29</v>
      </c>
      <c r="H123" s="43">
        <v>158.30000000000001</v>
      </c>
      <c r="I123" s="43">
        <v>134.30000000000001</v>
      </c>
      <c r="J123" s="56" t="s">
        <v>633</v>
      </c>
      <c r="K123" s="29">
        <f t="shared" si="38"/>
        <v>156.19999999999999</v>
      </c>
      <c r="L123" s="55">
        <f t="shared" si="42"/>
        <v>131.89000000000001</v>
      </c>
      <c r="M123" s="43">
        <f t="shared" si="43"/>
        <v>24.309999999999974</v>
      </c>
      <c r="N123" s="63">
        <f t="shared" si="40"/>
        <v>0.18432026688907402</v>
      </c>
      <c r="O123" s="53"/>
      <c r="P123" s="21" t="s">
        <v>323</v>
      </c>
      <c r="Q123" s="29">
        <v>10.38</v>
      </c>
      <c r="R123" s="17">
        <v>50</v>
      </c>
      <c r="S123" s="21" t="s">
        <v>324</v>
      </c>
      <c r="T123" s="29">
        <v>10.23</v>
      </c>
      <c r="U123" s="29">
        <v>10.23</v>
      </c>
      <c r="V123" s="3">
        <v>50</v>
      </c>
      <c r="X123" s="17"/>
      <c r="Y123" s="17"/>
    </row>
    <row r="124" spans="1:25" s="3" customFormat="1">
      <c r="A124" s="3" t="s">
        <v>51</v>
      </c>
      <c r="B124" s="3" t="s">
        <v>8</v>
      </c>
      <c r="C124" s="4" t="s">
        <v>285</v>
      </c>
      <c r="D124" s="4" t="s">
        <v>285</v>
      </c>
      <c r="E124" s="4"/>
      <c r="F124" s="17" t="s">
        <v>325</v>
      </c>
      <c r="G124" s="29">
        <v>144.59</v>
      </c>
      <c r="H124" s="43">
        <v>143.19999999999999</v>
      </c>
      <c r="I124" s="43">
        <v>119.9</v>
      </c>
      <c r="J124" s="56" t="s">
        <v>633</v>
      </c>
      <c r="K124" s="29">
        <f t="shared" si="38"/>
        <v>141.5</v>
      </c>
      <c r="L124" s="55">
        <f t="shared" si="42"/>
        <v>117.49000000000001</v>
      </c>
      <c r="M124" s="43">
        <f t="shared" si="43"/>
        <v>24.009999999999991</v>
      </c>
      <c r="N124" s="63">
        <f t="shared" si="40"/>
        <v>0.20435781768661154</v>
      </c>
      <c r="O124" s="53"/>
      <c r="P124" s="21" t="s">
        <v>326</v>
      </c>
      <c r="Q124" s="29">
        <v>10.119999999999999</v>
      </c>
      <c r="R124" s="17">
        <v>50</v>
      </c>
      <c r="S124" s="21" t="s">
        <v>327</v>
      </c>
      <c r="T124" s="29">
        <v>9.6199999999999992</v>
      </c>
      <c r="U124" s="29">
        <v>9.6199999999999992</v>
      </c>
      <c r="V124" s="3">
        <v>50</v>
      </c>
      <c r="X124" s="17"/>
      <c r="Y124" s="17"/>
    </row>
    <row r="125" spans="1:25" s="3" customFormat="1">
      <c r="A125" s="3" t="s">
        <v>51</v>
      </c>
      <c r="B125" s="3" t="s">
        <v>9</v>
      </c>
      <c r="C125" s="4" t="s">
        <v>285</v>
      </c>
      <c r="D125" s="4" t="s">
        <v>285</v>
      </c>
      <c r="E125" s="4"/>
      <c r="F125" s="17" t="s">
        <v>328</v>
      </c>
      <c r="G125" s="29">
        <v>182.63</v>
      </c>
      <c r="H125" s="43">
        <v>181</v>
      </c>
      <c r="I125" s="43">
        <v>152.5</v>
      </c>
      <c r="J125" s="56" t="s">
        <v>633</v>
      </c>
      <c r="K125" s="29">
        <f t="shared" si="38"/>
        <v>179.54</v>
      </c>
      <c r="L125" s="55">
        <f t="shared" si="42"/>
        <v>150.09</v>
      </c>
      <c r="M125" s="43">
        <f t="shared" si="43"/>
        <v>29.449999999999989</v>
      </c>
      <c r="N125" s="63">
        <f t="shared" si="40"/>
        <v>0.19621560397095067</v>
      </c>
      <c r="O125" s="53"/>
      <c r="P125" s="21" t="s">
        <v>329</v>
      </c>
      <c r="Q125" s="29">
        <v>9.91</v>
      </c>
      <c r="R125" s="17">
        <v>50</v>
      </c>
      <c r="S125" s="21" t="s">
        <v>330</v>
      </c>
      <c r="T125" s="29">
        <v>9.27</v>
      </c>
      <c r="U125" s="29">
        <v>9.27</v>
      </c>
      <c r="V125" s="3">
        <v>50</v>
      </c>
      <c r="X125" s="17"/>
      <c r="Y125" s="17"/>
    </row>
    <row r="126" spans="1:25" s="3" customFormat="1">
      <c r="A126" s="3" t="s">
        <v>47</v>
      </c>
      <c r="B126" s="3" t="s">
        <v>26</v>
      </c>
      <c r="C126" s="3" t="s">
        <v>26</v>
      </c>
      <c r="D126" s="4" t="s">
        <v>285</v>
      </c>
      <c r="E126" s="4"/>
      <c r="F126" s="17" t="s">
        <v>331</v>
      </c>
      <c r="G126" s="29">
        <v>200.79</v>
      </c>
      <c r="H126" s="44" t="s">
        <v>26</v>
      </c>
      <c r="I126" s="44" t="s">
        <v>26</v>
      </c>
      <c r="J126" s="56" t="s">
        <v>26</v>
      </c>
      <c r="K126" s="44" t="s">
        <v>26</v>
      </c>
      <c r="L126" s="56" t="s">
        <v>26</v>
      </c>
      <c r="M126" s="44" t="s">
        <v>26</v>
      </c>
      <c r="N126" s="44" t="s">
        <v>26</v>
      </c>
      <c r="O126" s="54" t="s">
        <v>26</v>
      </c>
      <c r="P126" s="3" t="s">
        <v>331</v>
      </c>
      <c r="Q126" s="29" t="s">
        <v>26</v>
      </c>
      <c r="R126" s="17">
        <v>50</v>
      </c>
      <c r="S126" s="3" t="s">
        <v>26</v>
      </c>
      <c r="T126" s="31" t="s">
        <v>26</v>
      </c>
      <c r="U126" s="31" t="s">
        <v>26</v>
      </c>
      <c r="V126" s="31" t="s">
        <v>26</v>
      </c>
      <c r="X126" s="17"/>
      <c r="Y126" s="17"/>
    </row>
    <row r="127" spans="1:25" s="3" customFormat="1">
      <c r="A127" s="3" t="s">
        <v>47</v>
      </c>
      <c r="B127" s="3" t="s">
        <v>26</v>
      </c>
      <c r="C127" s="3" t="s">
        <v>26</v>
      </c>
      <c r="D127" s="4" t="s">
        <v>285</v>
      </c>
      <c r="E127" s="4"/>
      <c r="F127" s="17" t="s">
        <v>331</v>
      </c>
      <c r="G127" s="29" t="s">
        <v>26</v>
      </c>
      <c r="H127" s="44" t="s">
        <v>26</v>
      </c>
      <c r="I127" s="44" t="s">
        <v>26</v>
      </c>
      <c r="J127" s="56" t="s">
        <v>26</v>
      </c>
      <c r="K127" s="44" t="s">
        <v>26</v>
      </c>
      <c r="L127" s="56" t="s">
        <v>26</v>
      </c>
      <c r="M127" s="44" t="s">
        <v>26</v>
      </c>
      <c r="N127" s="44" t="s">
        <v>26</v>
      </c>
      <c r="O127" s="54" t="s">
        <v>26</v>
      </c>
      <c r="P127" s="3" t="s">
        <v>331</v>
      </c>
      <c r="Q127" s="29" t="s">
        <v>26</v>
      </c>
      <c r="R127" s="17">
        <v>50</v>
      </c>
      <c r="S127" s="3" t="s">
        <v>26</v>
      </c>
      <c r="T127" s="31" t="s">
        <v>26</v>
      </c>
      <c r="U127" s="31" t="s">
        <v>26</v>
      </c>
      <c r="V127" s="31" t="s">
        <v>26</v>
      </c>
      <c r="X127" s="17"/>
      <c r="Y127" s="17"/>
    </row>
    <row r="128" spans="1:25" s="3" customFormat="1">
      <c r="A128" s="3" t="s">
        <v>47</v>
      </c>
      <c r="B128" s="3" t="s">
        <v>26</v>
      </c>
      <c r="C128" s="3" t="s">
        <v>26</v>
      </c>
      <c r="D128" s="4" t="s">
        <v>285</v>
      </c>
      <c r="E128" s="4"/>
      <c r="F128" s="17" t="s">
        <v>331</v>
      </c>
      <c r="G128" s="29" t="s">
        <v>26</v>
      </c>
      <c r="H128" s="44" t="s">
        <v>26</v>
      </c>
      <c r="I128" s="44" t="s">
        <v>26</v>
      </c>
      <c r="J128" s="56" t="s">
        <v>26</v>
      </c>
      <c r="K128" s="44" t="s">
        <v>26</v>
      </c>
      <c r="L128" s="56" t="s">
        <v>26</v>
      </c>
      <c r="M128" s="44" t="s">
        <v>26</v>
      </c>
      <c r="N128" s="44" t="s">
        <v>26</v>
      </c>
      <c r="O128" s="54" t="s">
        <v>26</v>
      </c>
      <c r="P128" s="3" t="s">
        <v>331</v>
      </c>
      <c r="Q128" s="29" t="s">
        <v>26</v>
      </c>
      <c r="R128" s="17">
        <v>50</v>
      </c>
      <c r="S128" s="3" t="s">
        <v>26</v>
      </c>
      <c r="T128" s="31" t="s">
        <v>26</v>
      </c>
      <c r="U128" s="31" t="s">
        <v>26</v>
      </c>
      <c r="V128" s="31" t="s">
        <v>26</v>
      </c>
      <c r="X128" s="17"/>
      <c r="Y128" s="17"/>
    </row>
    <row r="129" spans="1:25" s="19" customFormat="1">
      <c r="F129" s="20"/>
      <c r="G129" s="28"/>
      <c r="H129" s="42"/>
      <c r="I129" s="42"/>
      <c r="J129" s="42"/>
      <c r="K129" s="28"/>
      <c r="L129" s="42"/>
      <c r="M129" s="42"/>
      <c r="N129" s="42"/>
      <c r="O129" s="52"/>
      <c r="Q129" s="28"/>
      <c r="R129" s="20"/>
      <c r="T129" s="28"/>
      <c r="U129" s="28"/>
      <c r="X129" s="20"/>
      <c r="Y129" s="20"/>
    </row>
    <row r="130" spans="1:25" s="3" customFormat="1">
      <c r="A130" s="3" t="s">
        <v>50</v>
      </c>
      <c r="B130" s="3" t="s">
        <v>5</v>
      </c>
      <c r="C130" s="4">
        <v>41281</v>
      </c>
      <c r="D130" s="4">
        <v>41281</v>
      </c>
      <c r="E130" s="4"/>
      <c r="F130" s="17" t="s">
        <v>338</v>
      </c>
      <c r="G130" s="29">
        <v>101.15</v>
      </c>
      <c r="H130" s="43">
        <v>99.8</v>
      </c>
      <c r="I130" s="43">
        <v>90.4</v>
      </c>
      <c r="J130" s="56" t="s">
        <v>633</v>
      </c>
      <c r="K130" s="29">
        <f>G130-$K$3</f>
        <v>98.06</v>
      </c>
      <c r="L130" s="55">
        <f>I130-2.41</f>
        <v>87.990000000000009</v>
      </c>
      <c r="M130" s="43">
        <f>K130-L130</f>
        <v>10.069999999999993</v>
      </c>
      <c r="N130" s="63">
        <f>(K130-L130)/(L130)</f>
        <v>0.11444482327537212</v>
      </c>
      <c r="O130" s="53"/>
      <c r="P130" s="21" t="s">
        <v>339</v>
      </c>
      <c r="Q130" s="29" t="s">
        <v>26</v>
      </c>
      <c r="R130" s="17" t="s">
        <v>26</v>
      </c>
      <c r="S130" s="21" t="s">
        <v>340</v>
      </c>
      <c r="T130" s="29" t="s">
        <v>26</v>
      </c>
      <c r="U130" s="29" t="s">
        <v>26</v>
      </c>
      <c r="V130" s="29" t="s">
        <v>26</v>
      </c>
      <c r="X130" s="17"/>
      <c r="Y130" s="17" t="s">
        <v>369</v>
      </c>
    </row>
    <row r="131" spans="1:25" s="3" customFormat="1">
      <c r="A131" s="3" t="s">
        <v>50</v>
      </c>
      <c r="B131" s="3" t="s">
        <v>6</v>
      </c>
      <c r="C131" s="4">
        <v>41281</v>
      </c>
      <c r="D131" s="4">
        <v>41281</v>
      </c>
      <c r="E131" s="4"/>
      <c r="F131" s="17" t="s">
        <v>341</v>
      </c>
      <c r="G131" s="29">
        <v>133.30000000000001</v>
      </c>
      <c r="H131" s="43">
        <v>134.80000000000001</v>
      </c>
      <c r="I131" s="43">
        <v>120.9</v>
      </c>
      <c r="J131" s="56" t="s">
        <v>633</v>
      </c>
      <c r="K131" s="29">
        <f t="shared" ref="K131:K139" si="44">G131-$K$3</f>
        <v>130.21</v>
      </c>
      <c r="L131" s="55">
        <f t="shared" ref="L131:L137" si="45">I131-2.41</f>
        <v>118.49000000000001</v>
      </c>
      <c r="M131" s="43">
        <f>K131-L131</f>
        <v>11.719999999999999</v>
      </c>
      <c r="N131" s="63">
        <f t="shared" ref="N131:N139" si="46">(K131-L131)/(L131)</f>
        <v>9.8911300531690421E-2</v>
      </c>
      <c r="O131" s="53"/>
      <c r="P131" s="21" t="s">
        <v>342</v>
      </c>
      <c r="Q131" s="29" t="s">
        <v>26</v>
      </c>
      <c r="R131" s="17" t="s">
        <v>26</v>
      </c>
      <c r="S131" s="21" t="s">
        <v>343</v>
      </c>
      <c r="T131" s="29" t="s">
        <v>26</v>
      </c>
      <c r="U131" s="29" t="s">
        <v>26</v>
      </c>
      <c r="V131" s="29" t="s">
        <v>26</v>
      </c>
      <c r="X131" s="17"/>
      <c r="Y131" s="17"/>
    </row>
    <row r="132" spans="1:25" s="3" customFormat="1">
      <c r="A132" s="3" t="s">
        <v>50</v>
      </c>
      <c r="B132" s="3" t="s">
        <v>7</v>
      </c>
      <c r="C132" s="4">
        <v>41281</v>
      </c>
      <c r="D132" s="4">
        <v>41281</v>
      </c>
      <c r="E132" s="4"/>
      <c r="F132" s="17" t="s">
        <v>344</v>
      </c>
      <c r="G132" s="29">
        <v>148.54</v>
      </c>
      <c r="H132" s="43">
        <v>147.30000000000001</v>
      </c>
      <c r="I132" s="43">
        <v>130.1</v>
      </c>
      <c r="J132" s="56" t="s">
        <v>633</v>
      </c>
      <c r="K132" s="29">
        <f t="shared" si="44"/>
        <v>145.44999999999999</v>
      </c>
      <c r="L132" s="55">
        <f t="shared" si="45"/>
        <v>127.69</v>
      </c>
      <c r="M132" s="43">
        <f t="shared" ref="M132:M137" si="47">K132-L132</f>
        <v>17.759999999999991</v>
      </c>
      <c r="N132" s="63">
        <f t="shared" si="46"/>
        <v>0.13908685096718609</v>
      </c>
      <c r="O132" s="53"/>
      <c r="P132" s="21" t="s">
        <v>345</v>
      </c>
      <c r="Q132" s="29" t="s">
        <v>26</v>
      </c>
      <c r="R132" s="17" t="s">
        <v>26</v>
      </c>
      <c r="S132" s="21" t="s">
        <v>346</v>
      </c>
      <c r="T132" s="29" t="s">
        <v>26</v>
      </c>
      <c r="U132" s="29" t="s">
        <v>26</v>
      </c>
      <c r="V132" s="29" t="s">
        <v>26</v>
      </c>
      <c r="X132" s="17"/>
      <c r="Y132" s="17"/>
    </row>
    <row r="133" spans="1:25" s="3" customFormat="1">
      <c r="A133" s="3" t="s">
        <v>50</v>
      </c>
      <c r="B133" s="3" t="s">
        <v>8</v>
      </c>
      <c r="C133" s="4">
        <v>41281</v>
      </c>
      <c r="D133" s="4">
        <v>41281</v>
      </c>
      <c r="E133" s="4"/>
      <c r="F133" s="17" t="s">
        <v>347</v>
      </c>
      <c r="G133" s="29">
        <v>142.38</v>
      </c>
      <c r="H133" s="43">
        <v>140.9</v>
      </c>
      <c r="I133" s="43">
        <v>128</v>
      </c>
      <c r="J133" s="56" t="s">
        <v>633</v>
      </c>
      <c r="K133" s="29">
        <f>G133-$K$3</f>
        <v>139.29</v>
      </c>
      <c r="L133" s="55">
        <f t="shared" si="45"/>
        <v>125.59</v>
      </c>
      <c r="M133" s="43">
        <f t="shared" si="47"/>
        <v>13.699999999999989</v>
      </c>
      <c r="N133" s="63">
        <f>(K133-L133)/(L133)</f>
        <v>0.10908511824189815</v>
      </c>
      <c r="O133" s="53"/>
      <c r="P133" s="21" t="s">
        <v>348</v>
      </c>
      <c r="Q133" s="29" t="s">
        <v>26</v>
      </c>
      <c r="R133" s="17" t="s">
        <v>26</v>
      </c>
      <c r="S133" s="21" t="s">
        <v>349</v>
      </c>
      <c r="T133" s="29" t="s">
        <v>26</v>
      </c>
      <c r="U133" s="29" t="s">
        <v>26</v>
      </c>
      <c r="V133" s="29" t="s">
        <v>26</v>
      </c>
      <c r="X133" s="17"/>
      <c r="Y133" s="17"/>
    </row>
    <row r="134" spans="1:25" s="3" customFormat="1">
      <c r="A134" s="3" t="s">
        <v>50</v>
      </c>
      <c r="B134" s="3" t="s">
        <v>9</v>
      </c>
      <c r="C134" s="4">
        <v>41281</v>
      </c>
      <c r="D134" s="4">
        <v>41281</v>
      </c>
      <c r="E134" s="4"/>
      <c r="F134" s="17" t="s">
        <v>350</v>
      </c>
      <c r="G134" s="29">
        <v>169.36</v>
      </c>
      <c r="H134" s="43">
        <v>167.7</v>
      </c>
      <c r="I134" s="43">
        <v>150.9</v>
      </c>
      <c r="J134" s="56" t="s">
        <v>633</v>
      </c>
      <c r="K134" s="29">
        <f t="shared" si="44"/>
        <v>166.27</v>
      </c>
      <c r="L134" s="55">
        <f t="shared" si="45"/>
        <v>148.49</v>
      </c>
      <c r="M134" s="43">
        <f t="shared" si="47"/>
        <v>17.78</v>
      </c>
      <c r="N134" s="63">
        <f t="shared" si="46"/>
        <v>0.11973870294295912</v>
      </c>
      <c r="O134" s="53"/>
      <c r="P134" s="21" t="s">
        <v>351</v>
      </c>
      <c r="Q134" s="29" t="s">
        <v>26</v>
      </c>
      <c r="R134" s="17" t="s">
        <v>26</v>
      </c>
      <c r="S134" s="21" t="s">
        <v>352</v>
      </c>
      <c r="T134" s="29" t="s">
        <v>26</v>
      </c>
      <c r="U134" s="29" t="s">
        <v>26</v>
      </c>
      <c r="V134" s="29" t="s">
        <v>26</v>
      </c>
      <c r="X134" s="17"/>
      <c r="Y134" s="17"/>
    </row>
    <row r="135" spans="1:25" s="3" customFormat="1">
      <c r="A135" s="3" t="s">
        <v>86</v>
      </c>
      <c r="B135" s="3" t="s">
        <v>5</v>
      </c>
      <c r="C135" s="4">
        <v>41281</v>
      </c>
      <c r="D135" s="4">
        <v>41281</v>
      </c>
      <c r="E135" s="4"/>
      <c r="F135" s="17" t="s">
        <v>353</v>
      </c>
      <c r="G135" s="29">
        <v>107.48</v>
      </c>
      <c r="H135" s="43">
        <v>106.1</v>
      </c>
      <c r="I135" s="43">
        <v>95</v>
      </c>
      <c r="J135" s="56" t="s">
        <v>633</v>
      </c>
      <c r="K135" s="29">
        <f t="shared" si="44"/>
        <v>104.39</v>
      </c>
      <c r="L135" s="55">
        <f t="shared" si="45"/>
        <v>92.59</v>
      </c>
      <c r="M135" s="43">
        <f t="shared" si="47"/>
        <v>11.799999999999997</v>
      </c>
      <c r="N135" s="63">
        <f t="shared" si="46"/>
        <v>0.12744356841991572</v>
      </c>
      <c r="O135" s="53"/>
      <c r="P135" s="21" t="s">
        <v>354</v>
      </c>
      <c r="Q135" s="29" t="s">
        <v>26</v>
      </c>
      <c r="R135" s="17" t="s">
        <v>26</v>
      </c>
      <c r="S135" s="21" t="s">
        <v>355</v>
      </c>
      <c r="T135" s="29" t="s">
        <v>26</v>
      </c>
      <c r="U135" s="29" t="s">
        <v>26</v>
      </c>
      <c r="V135" s="29" t="s">
        <v>26</v>
      </c>
      <c r="X135" s="17"/>
      <c r="Y135" s="17"/>
    </row>
    <row r="136" spans="1:25" s="3" customFormat="1">
      <c r="A136" s="3" t="s">
        <v>86</v>
      </c>
      <c r="B136" s="3" t="s">
        <v>6</v>
      </c>
      <c r="C136" s="4">
        <v>41281</v>
      </c>
      <c r="D136" s="4">
        <v>41281</v>
      </c>
      <c r="E136" s="4"/>
      <c r="F136" s="17" t="s">
        <v>356</v>
      </c>
      <c r="G136" s="29">
        <v>57.37</v>
      </c>
      <c r="H136" s="43">
        <v>56</v>
      </c>
      <c r="I136" s="43">
        <v>51.3</v>
      </c>
      <c r="J136" s="56" t="s">
        <v>633</v>
      </c>
      <c r="K136" s="29">
        <f>G136-$K$3</f>
        <v>54.28</v>
      </c>
      <c r="L136" s="55">
        <f t="shared" si="45"/>
        <v>48.89</v>
      </c>
      <c r="M136" s="43">
        <f t="shared" si="47"/>
        <v>5.3900000000000006</v>
      </c>
      <c r="N136" s="63">
        <f t="shared" si="46"/>
        <v>0.11024749437512785</v>
      </c>
      <c r="O136" s="53"/>
      <c r="P136" s="21" t="s">
        <v>357</v>
      </c>
      <c r="Q136" s="29" t="s">
        <v>26</v>
      </c>
      <c r="R136" s="17" t="s">
        <v>26</v>
      </c>
      <c r="S136" s="21" t="s">
        <v>358</v>
      </c>
      <c r="T136" s="29" t="s">
        <v>26</v>
      </c>
      <c r="U136" s="29" t="s">
        <v>26</v>
      </c>
      <c r="V136" s="29" t="s">
        <v>26</v>
      </c>
      <c r="X136" s="17"/>
      <c r="Y136" s="17"/>
    </row>
    <row r="137" spans="1:25" s="3" customFormat="1">
      <c r="A137" s="3" t="s">
        <v>86</v>
      </c>
      <c r="B137" s="3" t="s">
        <v>7</v>
      </c>
      <c r="C137" s="4">
        <v>41281</v>
      </c>
      <c r="D137" s="4">
        <v>41281</v>
      </c>
      <c r="E137" s="4"/>
      <c r="F137" s="17" t="s">
        <v>359</v>
      </c>
      <c r="G137" s="29">
        <v>71.33</v>
      </c>
      <c r="H137" s="43">
        <v>69.900000000000006</v>
      </c>
      <c r="I137" s="43">
        <v>64</v>
      </c>
      <c r="J137" s="56" t="s">
        <v>633</v>
      </c>
      <c r="K137" s="29">
        <f t="shared" si="44"/>
        <v>68.239999999999995</v>
      </c>
      <c r="L137" s="55">
        <f t="shared" si="45"/>
        <v>61.59</v>
      </c>
      <c r="M137" s="43">
        <f t="shared" si="47"/>
        <v>6.6499999999999915</v>
      </c>
      <c r="N137" s="63">
        <f t="shared" si="46"/>
        <v>0.10797207338853695</v>
      </c>
      <c r="O137" s="53"/>
      <c r="P137" s="21" t="s">
        <v>360</v>
      </c>
      <c r="Q137" s="29" t="s">
        <v>26</v>
      </c>
      <c r="R137" s="17" t="s">
        <v>26</v>
      </c>
      <c r="S137" s="21" t="s">
        <v>361</v>
      </c>
      <c r="T137" s="29" t="s">
        <v>26</v>
      </c>
      <c r="U137" s="29" t="s">
        <v>26</v>
      </c>
      <c r="V137" s="29" t="s">
        <v>26</v>
      </c>
      <c r="X137" s="17"/>
      <c r="Y137" s="17"/>
    </row>
    <row r="138" spans="1:25" s="3" customFormat="1">
      <c r="A138" s="3" t="s">
        <v>86</v>
      </c>
      <c r="B138" s="3" t="s">
        <v>8</v>
      </c>
      <c r="C138" s="4">
        <v>41281</v>
      </c>
      <c r="D138" s="4">
        <v>41281</v>
      </c>
      <c r="E138" s="4"/>
      <c r="F138" s="17" t="s">
        <v>362</v>
      </c>
      <c r="G138" s="29">
        <v>113.98</v>
      </c>
      <c r="H138" s="43">
        <v>112.6</v>
      </c>
      <c r="I138" s="43">
        <v>102.3</v>
      </c>
      <c r="J138" s="56" t="s">
        <v>633</v>
      </c>
      <c r="K138" s="29">
        <f t="shared" si="44"/>
        <v>110.89</v>
      </c>
      <c r="L138" s="55">
        <f>I138-2.41</f>
        <v>99.89</v>
      </c>
      <c r="M138" s="43">
        <f>K138-L138</f>
        <v>11</v>
      </c>
      <c r="N138" s="63">
        <f t="shared" si="46"/>
        <v>0.11012113324657123</v>
      </c>
      <c r="O138" s="53"/>
      <c r="P138" s="21" t="s">
        <v>363</v>
      </c>
      <c r="Q138" s="29" t="s">
        <v>26</v>
      </c>
      <c r="R138" s="17" t="s">
        <v>26</v>
      </c>
      <c r="S138" s="21" t="s">
        <v>364</v>
      </c>
      <c r="T138" s="29" t="s">
        <v>26</v>
      </c>
      <c r="U138" s="29" t="s">
        <v>26</v>
      </c>
      <c r="V138" s="29" t="s">
        <v>26</v>
      </c>
      <c r="X138" s="17"/>
      <c r="Y138" s="17"/>
    </row>
    <row r="139" spans="1:25" s="3" customFormat="1">
      <c r="A139" s="3" t="s">
        <v>86</v>
      </c>
      <c r="B139" s="3" t="s">
        <v>9</v>
      </c>
      <c r="C139" s="4">
        <v>41281</v>
      </c>
      <c r="D139" s="4">
        <v>41281</v>
      </c>
      <c r="E139" s="4"/>
      <c r="F139" s="17" t="s">
        <v>365</v>
      </c>
      <c r="G139" s="29">
        <v>97.47</v>
      </c>
      <c r="H139" s="43">
        <v>96.1</v>
      </c>
      <c r="I139" s="43">
        <v>86.2</v>
      </c>
      <c r="J139" s="56" t="s">
        <v>633</v>
      </c>
      <c r="K139" s="29">
        <f t="shared" si="44"/>
        <v>94.38</v>
      </c>
      <c r="L139" s="55">
        <f t="shared" ref="L139" si="48">I139-2.41</f>
        <v>83.79</v>
      </c>
      <c r="M139" s="43">
        <f t="shared" ref="M139" si="49">K139-L139</f>
        <v>10.589999999999989</v>
      </c>
      <c r="N139" s="63">
        <f t="shared" si="46"/>
        <v>0.12638739706408866</v>
      </c>
      <c r="O139" s="53"/>
      <c r="P139" s="21" t="s">
        <v>366</v>
      </c>
      <c r="Q139" s="29" t="s">
        <v>26</v>
      </c>
      <c r="R139" s="17" t="s">
        <v>26</v>
      </c>
      <c r="S139" s="21" t="s">
        <v>367</v>
      </c>
      <c r="T139" s="29" t="s">
        <v>26</v>
      </c>
      <c r="U139" s="29" t="s">
        <v>26</v>
      </c>
      <c r="V139" s="29" t="s">
        <v>26</v>
      </c>
      <c r="X139" s="17"/>
      <c r="Y139" s="17"/>
    </row>
    <row r="140" spans="1:25" s="3" customFormat="1">
      <c r="A140" s="3" t="s">
        <v>47</v>
      </c>
      <c r="B140" s="3" t="s">
        <v>26</v>
      </c>
      <c r="C140" s="3" t="s">
        <v>26</v>
      </c>
      <c r="D140" s="4">
        <v>41281</v>
      </c>
      <c r="E140" s="4"/>
      <c r="F140" s="17" t="s">
        <v>368</v>
      </c>
      <c r="G140" s="29">
        <v>200.01</v>
      </c>
      <c r="H140" s="44" t="s">
        <v>26</v>
      </c>
      <c r="I140" s="44" t="s">
        <v>26</v>
      </c>
      <c r="J140" s="56" t="s">
        <v>26</v>
      </c>
      <c r="K140" s="44" t="s">
        <v>26</v>
      </c>
      <c r="L140" s="56" t="s">
        <v>26</v>
      </c>
      <c r="M140" s="44" t="s">
        <v>26</v>
      </c>
      <c r="N140" s="44" t="s">
        <v>26</v>
      </c>
      <c r="O140" s="54" t="s">
        <v>26</v>
      </c>
      <c r="P140" s="3" t="s">
        <v>368</v>
      </c>
      <c r="Q140" s="29" t="s">
        <v>26</v>
      </c>
      <c r="R140" s="17" t="s">
        <v>26</v>
      </c>
      <c r="S140" s="3" t="s">
        <v>26</v>
      </c>
      <c r="T140" s="31" t="s">
        <v>26</v>
      </c>
      <c r="U140" s="31" t="s">
        <v>26</v>
      </c>
      <c r="V140" s="31" t="s">
        <v>26</v>
      </c>
      <c r="X140" s="17"/>
      <c r="Y140" s="17"/>
    </row>
    <row r="141" spans="1:25" s="3" customFormat="1">
      <c r="A141" s="3" t="s">
        <v>47</v>
      </c>
      <c r="B141" s="3" t="s">
        <v>26</v>
      </c>
      <c r="C141" s="3" t="s">
        <v>26</v>
      </c>
      <c r="D141" s="4">
        <v>41281</v>
      </c>
      <c r="E141" s="4"/>
      <c r="F141" s="17" t="s">
        <v>368</v>
      </c>
      <c r="G141" s="29" t="s">
        <v>26</v>
      </c>
      <c r="H141" s="44" t="s">
        <v>26</v>
      </c>
      <c r="I141" s="44" t="s">
        <v>26</v>
      </c>
      <c r="J141" s="56" t="s">
        <v>26</v>
      </c>
      <c r="K141" s="44" t="s">
        <v>26</v>
      </c>
      <c r="L141" s="56" t="s">
        <v>26</v>
      </c>
      <c r="M141" s="44" t="s">
        <v>26</v>
      </c>
      <c r="N141" s="44" t="s">
        <v>26</v>
      </c>
      <c r="O141" s="54" t="s">
        <v>26</v>
      </c>
      <c r="P141" s="3" t="s">
        <v>368</v>
      </c>
      <c r="Q141" s="29" t="s">
        <v>26</v>
      </c>
      <c r="R141" s="17" t="s">
        <v>26</v>
      </c>
      <c r="S141" s="3" t="s">
        <v>26</v>
      </c>
      <c r="T141" s="31" t="s">
        <v>26</v>
      </c>
      <c r="U141" s="31" t="s">
        <v>26</v>
      </c>
      <c r="V141" s="31" t="s">
        <v>26</v>
      </c>
      <c r="X141" s="17"/>
      <c r="Y141" s="17"/>
    </row>
    <row r="142" spans="1:25" s="3" customFormat="1">
      <c r="A142" s="3" t="s">
        <v>47</v>
      </c>
      <c r="B142" s="3" t="s">
        <v>26</v>
      </c>
      <c r="C142" s="3" t="s">
        <v>26</v>
      </c>
      <c r="D142" s="4">
        <v>41281</v>
      </c>
      <c r="E142" s="4"/>
      <c r="F142" s="17" t="s">
        <v>368</v>
      </c>
      <c r="G142" s="29" t="s">
        <v>26</v>
      </c>
      <c r="H142" s="44" t="s">
        <v>26</v>
      </c>
      <c r="I142" s="44" t="s">
        <v>26</v>
      </c>
      <c r="J142" s="56" t="s">
        <v>26</v>
      </c>
      <c r="K142" s="44" t="s">
        <v>26</v>
      </c>
      <c r="L142" s="56" t="s">
        <v>26</v>
      </c>
      <c r="M142" s="44" t="s">
        <v>26</v>
      </c>
      <c r="N142" s="44" t="s">
        <v>26</v>
      </c>
      <c r="O142" s="54" t="s">
        <v>26</v>
      </c>
      <c r="P142" s="3" t="s">
        <v>368</v>
      </c>
      <c r="Q142" s="29" t="s">
        <v>26</v>
      </c>
      <c r="R142" s="17" t="s">
        <v>26</v>
      </c>
      <c r="S142" s="3" t="s">
        <v>26</v>
      </c>
      <c r="T142" s="31" t="s">
        <v>26</v>
      </c>
      <c r="U142" s="31" t="s">
        <v>26</v>
      </c>
      <c r="V142" s="31" t="s">
        <v>26</v>
      </c>
      <c r="X142" s="17"/>
      <c r="Y142" s="17"/>
    </row>
    <row r="143" spans="1:25" s="19" customFormat="1">
      <c r="F143" s="20"/>
      <c r="G143" s="28"/>
      <c r="H143" s="42"/>
      <c r="I143" s="42"/>
      <c r="J143" s="42"/>
      <c r="K143" s="28"/>
      <c r="L143" s="42"/>
      <c r="M143" s="42"/>
      <c r="N143" s="42"/>
      <c r="O143" s="52"/>
      <c r="Q143" s="28"/>
      <c r="R143" s="20"/>
      <c r="T143" s="28"/>
      <c r="U143" s="28"/>
      <c r="X143" s="20"/>
      <c r="Y143" s="20"/>
    </row>
    <row r="144" spans="1:25" s="3" customFormat="1">
      <c r="A144" s="3" t="s">
        <v>50</v>
      </c>
      <c r="B144" s="3" t="s">
        <v>5</v>
      </c>
      <c r="C144" s="4">
        <v>41371</v>
      </c>
      <c r="D144" s="4">
        <v>41371</v>
      </c>
      <c r="E144" s="4"/>
      <c r="F144" s="17" t="s">
        <v>370</v>
      </c>
      <c r="G144" s="29">
        <v>134.47999999999999</v>
      </c>
      <c r="H144" s="43">
        <v>132.69999999999999</v>
      </c>
      <c r="I144" s="43">
        <v>121.1</v>
      </c>
      <c r="J144" s="55" t="s">
        <v>633</v>
      </c>
      <c r="K144" s="29">
        <f t="shared" ref="K144:K158" si="50">G144-$K$3</f>
        <v>131.38999999999999</v>
      </c>
      <c r="L144" s="55">
        <f>I144-2.41</f>
        <v>118.69</v>
      </c>
      <c r="M144" s="43">
        <f>K144-L144</f>
        <v>12.699999999999989</v>
      </c>
      <c r="N144" s="63">
        <f>(K144-L144)/(L144)</f>
        <v>0.10700143230263703</v>
      </c>
      <c r="O144" s="53"/>
      <c r="P144" s="21" t="s">
        <v>371</v>
      </c>
      <c r="Q144" s="30">
        <v>9.5500000000000007</v>
      </c>
      <c r="R144" s="17">
        <v>50</v>
      </c>
      <c r="S144" s="21" t="s">
        <v>372</v>
      </c>
      <c r="T144" s="29">
        <v>9.67</v>
      </c>
      <c r="U144" s="29">
        <v>9.67</v>
      </c>
      <c r="V144" s="3">
        <v>50</v>
      </c>
      <c r="W144" s="4" t="s">
        <v>464</v>
      </c>
      <c r="X144" s="17"/>
      <c r="Y144" s="17"/>
    </row>
    <row r="145" spans="1:25" s="3" customFormat="1">
      <c r="A145" s="3" t="s">
        <v>50</v>
      </c>
      <c r="B145" s="3" t="s">
        <v>6</v>
      </c>
      <c r="C145" s="4">
        <v>41371</v>
      </c>
      <c r="D145" s="4">
        <v>41371</v>
      </c>
      <c r="E145" s="4"/>
      <c r="F145" s="17" t="s">
        <v>373</v>
      </c>
      <c r="G145" s="29">
        <v>134.71</v>
      </c>
      <c r="H145" s="43">
        <v>133.4</v>
      </c>
      <c r="I145" s="43">
        <v>122.5</v>
      </c>
      <c r="J145" s="55" t="s">
        <v>633</v>
      </c>
      <c r="K145" s="29">
        <f t="shared" si="50"/>
        <v>131.62</v>
      </c>
      <c r="L145" s="55">
        <f t="shared" ref="L145:L149" si="51">I145-2.41</f>
        <v>120.09</v>
      </c>
      <c r="M145" s="43">
        <f t="shared" ref="M145:M149" si="52">K145-L145</f>
        <v>11.530000000000001</v>
      </c>
      <c r="N145" s="63">
        <f t="shared" ref="N145:N158" si="53">(K145-L145)/(L145)</f>
        <v>9.6011324839703566E-2</v>
      </c>
      <c r="O145" s="53"/>
      <c r="P145" s="21" t="s">
        <v>374</v>
      </c>
      <c r="Q145" s="29">
        <v>9.64</v>
      </c>
      <c r="R145" s="17">
        <v>50</v>
      </c>
      <c r="S145" s="21" t="s">
        <v>375</v>
      </c>
      <c r="T145" s="29">
        <v>9.98</v>
      </c>
      <c r="U145" s="29">
        <v>9.98</v>
      </c>
      <c r="V145" s="3">
        <v>50</v>
      </c>
      <c r="W145" s="4" t="s">
        <v>464</v>
      </c>
      <c r="X145" s="17"/>
      <c r="Y145" s="17"/>
    </row>
    <row r="146" spans="1:25" s="3" customFormat="1">
      <c r="A146" s="3" t="s">
        <v>50</v>
      </c>
      <c r="B146" s="3" t="s">
        <v>7</v>
      </c>
      <c r="C146" s="4">
        <v>41371</v>
      </c>
      <c r="D146" s="4">
        <v>41371</v>
      </c>
      <c r="E146" s="4"/>
      <c r="F146" s="17" t="s">
        <v>376</v>
      </c>
      <c r="G146" s="29">
        <v>146.59</v>
      </c>
      <c r="H146" s="43">
        <v>144.80000000000001</v>
      </c>
      <c r="I146" s="43">
        <v>131.1</v>
      </c>
      <c r="J146" s="55" t="s">
        <v>633</v>
      </c>
      <c r="K146" s="29">
        <f>G146-$K$3</f>
        <v>143.5</v>
      </c>
      <c r="L146" s="55">
        <f t="shared" si="51"/>
        <v>128.69</v>
      </c>
      <c r="M146" s="43">
        <f t="shared" si="52"/>
        <v>14.810000000000002</v>
      </c>
      <c r="N146" s="63">
        <f t="shared" si="53"/>
        <v>0.11508275701297695</v>
      </c>
      <c r="O146" s="53"/>
      <c r="P146" s="21" t="s">
        <v>377</v>
      </c>
      <c r="Q146" s="29">
        <v>10.37</v>
      </c>
      <c r="R146" s="17">
        <v>50</v>
      </c>
      <c r="S146" s="21" t="s">
        <v>378</v>
      </c>
      <c r="T146" s="29">
        <v>9.68</v>
      </c>
      <c r="U146" s="29">
        <v>9.68</v>
      </c>
      <c r="V146" s="3">
        <v>50</v>
      </c>
      <c r="W146" s="4" t="s">
        <v>464</v>
      </c>
      <c r="X146" s="17"/>
      <c r="Y146" s="17"/>
    </row>
    <row r="147" spans="1:25" s="3" customFormat="1">
      <c r="A147" s="3" t="s">
        <v>50</v>
      </c>
      <c r="B147" s="3" t="s">
        <v>8</v>
      </c>
      <c r="C147" s="4">
        <v>41371</v>
      </c>
      <c r="D147" s="4">
        <v>41371</v>
      </c>
      <c r="E147" s="4"/>
      <c r="F147" s="17" t="s">
        <v>379</v>
      </c>
      <c r="G147" s="29">
        <v>147.02000000000001</v>
      </c>
      <c r="H147" s="43">
        <v>145.5</v>
      </c>
      <c r="I147" s="43">
        <v>131.30000000000001</v>
      </c>
      <c r="J147" s="55" t="s">
        <v>633</v>
      </c>
      <c r="K147" s="29">
        <f t="shared" si="50"/>
        <v>143.93</v>
      </c>
      <c r="L147" s="55">
        <f t="shared" si="51"/>
        <v>128.89000000000001</v>
      </c>
      <c r="M147" s="43">
        <f t="shared" si="52"/>
        <v>15.039999999999992</v>
      </c>
      <c r="N147" s="63">
        <f t="shared" si="53"/>
        <v>0.11668864923578237</v>
      </c>
      <c r="O147" s="53"/>
      <c r="P147" s="21" t="s">
        <v>380</v>
      </c>
      <c r="Q147" s="29">
        <v>10.32</v>
      </c>
      <c r="R147" s="17">
        <v>50</v>
      </c>
      <c r="S147" s="21" t="s">
        <v>381</v>
      </c>
      <c r="T147" s="29">
        <v>10.01</v>
      </c>
      <c r="U147" s="29">
        <v>10.01</v>
      </c>
      <c r="V147" s="3">
        <v>50</v>
      </c>
      <c r="W147" s="4" t="s">
        <v>464</v>
      </c>
      <c r="X147" s="17"/>
      <c r="Y147" s="17"/>
    </row>
    <row r="148" spans="1:25" s="3" customFormat="1">
      <c r="A148" s="3" t="s">
        <v>50</v>
      </c>
      <c r="B148" s="3" t="s">
        <v>9</v>
      </c>
      <c r="C148" s="4">
        <v>41371</v>
      </c>
      <c r="D148" s="4">
        <v>41371</v>
      </c>
      <c r="E148" s="4"/>
      <c r="F148" s="17" t="s">
        <v>382</v>
      </c>
      <c r="G148" s="29">
        <v>128.34</v>
      </c>
      <c r="H148" s="43">
        <v>126.5</v>
      </c>
      <c r="I148" s="43">
        <v>114.1</v>
      </c>
      <c r="J148" s="55" t="s">
        <v>633</v>
      </c>
      <c r="K148" s="29">
        <f t="shared" si="50"/>
        <v>125.25</v>
      </c>
      <c r="L148" s="55">
        <f t="shared" si="51"/>
        <v>111.69</v>
      </c>
      <c r="M148" s="43">
        <f t="shared" si="52"/>
        <v>13.560000000000002</v>
      </c>
      <c r="N148" s="63">
        <f t="shared" si="53"/>
        <v>0.12140746709642763</v>
      </c>
      <c r="O148" s="53"/>
      <c r="P148" s="21" t="s">
        <v>383</v>
      </c>
      <c r="Q148" s="29">
        <v>10.119999999999999</v>
      </c>
      <c r="R148" s="17">
        <v>50</v>
      </c>
      <c r="S148" s="21" t="s">
        <v>384</v>
      </c>
      <c r="T148" s="29">
        <v>9.93</v>
      </c>
      <c r="U148" s="29">
        <v>9.93</v>
      </c>
      <c r="V148" s="3">
        <v>50</v>
      </c>
      <c r="W148" s="4" t="s">
        <v>464</v>
      </c>
      <c r="X148" s="17"/>
      <c r="Y148" s="17"/>
    </row>
    <row r="149" spans="1:25" s="3" customFormat="1">
      <c r="A149" s="3" t="s">
        <v>86</v>
      </c>
      <c r="B149" s="3" t="s">
        <v>5</v>
      </c>
      <c r="C149" s="4">
        <v>41371</v>
      </c>
      <c r="D149" s="4">
        <v>41371</v>
      </c>
      <c r="E149" s="4"/>
      <c r="F149" s="17" t="s">
        <v>385</v>
      </c>
      <c r="G149" s="29">
        <v>92.16</v>
      </c>
      <c r="H149" s="43">
        <v>90.9</v>
      </c>
      <c r="I149" s="43">
        <v>80.8</v>
      </c>
      <c r="J149" s="55" t="s">
        <v>633</v>
      </c>
      <c r="K149" s="29">
        <f t="shared" si="50"/>
        <v>89.07</v>
      </c>
      <c r="L149" s="55">
        <f t="shared" si="51"/>
        <v>78.39</v>
      </c>
      <c r="M149" s="43">
        <f t="shared" si="52"/>
        <v>10.679999999999993</v>
      </c>
      <c r="N149" s="63">
        <f t="shared" si="53"/>
        <v>0.13624186758515108</v>
      </c>
      <c r="O149" s="53"/>
      <c r="P149" s="21" t="s">
        <v>386</v>
      </c>
      <c r="Q149" s="29">
        <v>9.83</v>
      </c>
      <c r="R149" s="17">
        <v>50</v>
      </c>
      <c r="S149" s="21" t="s">
        <v>387</v>
      </c>
      <c r="T149" s="29">
        <v>9.6300000000000008</v>
      </c>
      <c r="U149" s="29">
        <v>9.6300000000000008</v>
      </c>
      <c r="V149" s="3">
        <v>50</v>
      </c>
      <c r="W149" s="4" t="s">
        <v>464</v>
      </c>
      <c r="X149" s="17"/>
      <c r="Y149" s="17"/>
    </row>
    <row r="150" spans="1:25" s="3" customFormat="1">
      <c r="A150" s="3" t="s">
        <v>86</v>
      </c>
      <c r="B150" s="3" t="s">
        <v>6</v>
      </c>
      <c r="C150" s="4">
        <v>41371</v>
      </c>
      <c r="D150" s="4">
        <v>41371</v>
      </c>
      <c r="E150" s="4"/>
      <c r="F150" s="17" t="s">
        <v>388</v>
      </c>
      <c r="G150" s="29">
        <v>115.97</v>
      </c>
      <c r="H150" s="43">
        <v>114.5</v>
      </c>
      <c r="I150" s="43">
        <v>103.1</v>
      </c>
      <c r="J150" s="55" t="s">
        <v>633</v>
      </c>
      <c r="K150" s="29">
        <f t="shared" si="50"/>
        <v>112.88</v>
      </c>
      <c r="L150" s="55">
        <f t="shared" ref="L150:L158" si="54">I150-2.41</f>
        <v>100.69</v>
      </c>
      <c r="M150" s="43">
        <f t="shared" ref="M150:M158" si="55">K150-L150</f>
        <v>12.189999999999998</v>
      </c>
      <c r="N150" s="63">
        <f t="shared" si="53"/>
        <v>0.1210646538881716</v>
      </c>
      <c r="O150" s="53"/>
      <c r="P150" s="21" t="s">
        <v>389</v>
      </c>
      <c r="Q150" s="29">
        <v>10.8</v>
      </c>
      <c r="R150" s="17">
        <v>50</v>
      </c>
      <c r="S150" s="21" t="s">
        <v>390</v>
      </c>
      <c r="T150" s="29">
        <v>9.44</v>
      </c>
      <c r="U150" s="29">
        <v>9.44</v>
      </c>
      <c r="V150" s="3">
        <v>50</v>
      </c>
      <c r="W150" s="4" t="s">
        <v>464</v>
      </c>
      <c r="X150" s="17"/>
      <c r="Y150" s="17"/>
    </row>
    <row r="151" spans="1:25" s="3" customFormat="1">
      <c r="A151" s="3" t="s">
        <v>86</v>
      </c>
      <c r="B151" s="3" t="s">
        <v>7</v>
      </c>
      <c r="C151" s="4">
        <v>41371</v>
      </c>
      <c r="D151" s="4">
        <v>41371</v>
      </c>
      <c r="E151" s="4"/>
      <c r="F151" s="17" t="s">
        <v>391</v>
      </c>
      <c r="G151" s="29">
        <v>145.93</v>
      </c>
      <c r="H151" s="43">
        <v>144.19999999999999</v>
      </c>
      <c r="I151" s="43">
        <v>130.1</v>
      </c>
      <c r="J151" s="55" t="s">
        <v>633</v>
      </c>
      <c r="K151" s="29">
        <f t="shared" si="50"/>
        <v>142.84</v>
      </c>
      <c r="L151" s="55">
        <f t="shared" si="54"/>
        <v>127.69</v>
      </c>
      <c r="M151" s="43">
        <f t="shared" si="55"/>
        <v>15.150000000000006</v>
      </c>
      <c r="N151" s="63">
        <f t="shared" si="53"/>
        <v>0.11864672253113012</v>
      </c>
      <c r="O151" s="53"/>
      <c r="P151" s="21" t="s">
        <v>392</v>
      </c>
      <c r="Q151" s="29">
        <v>9.25</v>
      </c>
      <c r="R151" s="17">
        <v>50</v>
      </c>
      <c r="S151" s="21" t="s">
        <v>393</v>
      </c>
      <c r="T151" s="29">
        <v>9.49</v>
      </c>
      <c r="U151" s="29">
        <v>9.49</v>
      </c>
      <c r="V151" s="3">
        <v>50</v>
      </c>
      <c r="W151" s="4" t="s">
        <v>464</v>
      </c>
      <c r="X151" s="17"/>
      <c r="Y151" s="17"/>
    </row>
    <row r="152" spans="1:25" s="3" customFormat="1">
      <c r="A152" s="3" t="s">
        <v>86</v>
      </c>
      <c r="B152" s="3" t="s">
        <v>8</v>
      </c>
      <c r="C152" s="4">
        <v>41371</v>
      </c>
      <c r="D152" s="4">
        <v>41371</v>
      </c>
      <c r="E152" s="4"/>
      <c r="F152" s="17" t="s">
        <v>394</v>
      </c>
      <c r="G152" s="29">
        <v>131.72</v>
      </c>
      <c r="H152" s="43">
        <v>130.1</v>
      </c>
      <c r="I152" s="43">
        <v>116.1</v>
      </c>
      <c r="J152" s="55" t="s">
        <v>633</v>
      </c>
      <c r="K152" s="29">
        <f>G152-$K$3</f>
        <v>128.63</v>
      </c>
      <c r="L152" s="55">
        <f t="shared" si="54"/>
        <v>113.69</v>
      </c>
      <c r="M152" s="43">
        <f t="shared" si="55"/>
        <v>14.939999999999998</v>
      </c>
      <c r="N152" s="63">
        <f t="shared" si="53"/>
        <v>0.13140997449203973</v>
      </c>
      <c r="O152" s="53"/>
      <c r="P152" s="21" t="s">
        <v>395</v>
      </c>
      <c r="Q152" s="29">
        <v>10.35</v>
      </c>
      <c r="R152" s="17">
        <v>50</v>
      </c>
      <c r="S152" s="21" t="s">
        <v>396</v>
      </c>
      <c r="T152" s="29">
        <v>10.17</v>
      </c>
      <c r="U152" s="29">
        <v>10.17</v>
      </c>
      <c r="V152" s="3">
        <v>50</v>
      </c>
      <c r="W152" s="4" t="s">
        <v>464</v>
      </c>
      <c r="X152" s="17"/>
      <c r="Y152" s="17"/>
    </row>
    <row r="153" spans="1:25" s="3" customFormat="1">
      <c r="A153" s="3" t="s">
        <v>86</v>
      </c>
      <c r="B153" s="3" t="s">
        <v>9</v>
      </c>
      <c r="C153" s="4">
        <v>41371</v>
      </c>
      <c r="D153" s="4">
        <v>41371</v>
      </c>
      <c r="E153" s="4"/>
      <c r="F153" s="17" t="s">
        <v>397</v>
      </c>
      <c r="G153" s="29">
        <v>118.59</v>
      </c>
      <c r="H153" s="43">
        <v>117.2</v>
      </c>
      <c r="I153" s="43">
        <v>105.2</v>
      </c>
      <c r="J153" s="55" t="s">
        <v>633</v>
      </c>
      <c r="K153" s="29">
        <f t="shared" si="50"/>
        <v>115.5</v>
      </c>
      <c r="L153" s="55">
        <f t="shared" si="54"/>
        <v>102.79</v>
      </c>
      <c r="M153" s="43">
        <f t="shared" si="55"/>
        <v>12.709999999999994</v>
      </c>
      <c r="N153" s="63">
        <f t="shared" si="53"/>
        <v>0.12365016052145143</v>
      </c>
      <c r="O153" s="53"/>
      <c r="P153" s="21" t="s">
        <v>398</v>
      </c>
      <c r="Q153" s="29">
        <v>10.71</v>
      </c>
      <c r="R153" s="17">
        <v>50</v>
      </c>
      <c r="S153" s="21" t="s">
        <v>399</v>
      </c>
      <c r="T153" s="29">
        <v>10.210000000000001</v>
      </c>
      <c r="U153" s="29">
        <v>10.210000000000001</v>
      </c>
      <c r="V153" s="3">
        <v>50</v>
      </c>
      <c r="W153" s="4" t="s">
        <v>464</v>
      </c>
      <c r="X153" s="17"/>
      <c r="Y153" s="17"/>
    </row>
    <row r="154" spans="1:25" s="3" customFormat="1">
      <c r="A154" s="3" t="s">
        <v>51</v>
      </c>
      <c r="B154" s="3" t="s">
        <v>5</v>
      </c>
      <c r="C154" s="4">
        <v>41371</v>
      </c>
      <c r="D154" s="4">
        <v>41371</v>
      </c>
      <c r="E154" s="4"/>
      <c r="F154" s="17" t="s">
        <v>400</v>
      </c>
      <c r="G154" s="29">
        <v>114.97</v>
      </c>
      <c r="H154" s="43">
        <v>113.6</v>
      </c>
      <c r="I154" s="43">
        <v>98.6</v>
      </c>
      <c r="J154" s="55" t="s">
        <v>633</v>
      </c>
      <c r="K154" s="29">
        <f t="shared" si="50"/>
        <v>111.88</v>
      </c>
      <c r="L154" s="55">
        <f t="shared" si="54"/>
        <v>96.19</v>
      </c>
      <c r="M154" s="43">
        <f t="shared" si="55"/>
        <v>15.689999999999998</v>
      </c>
      <c r="N154" s="63">
        <f>(K154-L154)/(L154)</f>
        <v>0.16311466888449941</v>
      </c>
      <c r="O154" s="53"/>
      <c r="P154" s="21" t="s">
        <v>401</v>
      </c>
      <c r="Q154" s="30">
        <v>10.17</v>
      </c>
      <c r="R154" s="17">
        <v>50</v>
      </c>
      <c r="S154" s="21" t="s">
        <v>402</v>
      </c>
      <c r="T154" s="29">
        <v>10.35</v>
      </c>
      <c r="U154" s="29">
        <v>10.35</v>
      </c>
      <c r="V154" s="3">
        <v>50</v>
      </c>
      <c r="W154" s="4" t="s">
        <v>464</v>
      </c>
      <c r="X154" s="17"/>
      <c r="Y154" s="17"/>
    </row>
    <row r="155" spans="1:25" s="3" customFormat="1">
      <c r="A155" s="3" t="s">
        <v>51</v>
      </c>
      <c r="B155" s="3" t="s">
        <v>6</v>
      </c>
      <c r="C155" s="4">
        <v>41371</v>
      </c>
      <c r="D155" s="4">
        <v>41371</v>
      </c>
      <c r="E155" s="4"/>
      <c r="F155" s="17" t="s">
        <v>403</v>
      </c>
      <c r="G155" s="29">
        <v>131.19999999999999</v>
      </c>
      <c r="H155" s="43">
        <v>129.5</v>
      </c>
      <c r="I155" s="43">
        <v>112.5</v>
      </c>
      <c r="J155" s="55" t="s">
        <v>633</v>
      </c>
      <c r="K155" s="29">
        <f t="shared" si="50"/>
        <v>128.10999999999999</v>
      </c>
      <c r="L155" s="55">
        <f t="shared" si="54"/>
        <v>110.09</v>
      </c>
      <c r="M155" s="43">
        <f t="shared" si="55"/>
        <v>18.019999999999982</v>
      </c>
      <c r="N155" s="63">
        <f t="shared" si="53"/>
        <v>0.16368425833409012</v>
      </c>
      <c r="O155" s="53"/>
      <c r="P155" s="21" t="s">
        <v>404</v>
      </c>
      <c r="Q155" s="29">
        <v>9.8000000000000007</v>
      </c>
      <c r="R155" s="17">
        <v>50</v>
      </c>
      <c r="S155" s="21" t="s">
        <v>405</v>
      </c>
      <c r="T155" s="29">
        <v>9.9499999999999993</v>
      </c>
      <c r="U155" s="29">
        <v>9.9499999999999993</v>
      </c>
      <c r="V155" s="3">
        <v>50</v>
      </c>
      <c r="W155" s="4" t="s">
        <v>464</v>
      </c>
      <c r="X155" s="17"/>
      <c r="Y155" s="17"/>
    </row>
    <row r="156" spans="1:25" s="3" customFormat="1">
      <c r="A156" s="3" t="s">
        <v>51</v>
      </c>
      <c r="B156" s="3" t="s">
        <v>7</v>
      </c>
      <c r="C156" s="4">
        <v>41371</v>
      </c>
      <c r="D156" s="4">
        <v>41371</v>
      </c>
      <c r="E156" s="4"/>
      <c r="F156" s="17" t="s">
        <v>406</v>
      </c>
      <c r="G156" s="29">
        <v>121.46</v>
      </c>
      <c r="H156" s="43">
        <v>119.8</v>
      </c>
      <c r="I156" s="43">
        <v>103.9</v>
      </c>
      <c r="J156" s="55" t="s">
        <v>633</v>
      </c>
      <c r="K156" s="29">
        <f t="shared" si="50"/>
        <v>118.36999999999999</v>
      </c>
      <c r="L156" s="55">
        <f t="shared" si="54"/>
        <v>101.49000000000001</v>
      </c>
      <c r="M156" s="43">
        <f t="shared" si="55"/>
        <v>16.879999999999981</v>
      </c>
      <c r="N156" s="63">
        <f t="shared" si="53"/>
        <v>0.16632180510395092</v>
      </c>
      <c r="O156" s="53"/>
      <c r="P156" s="21" t="s">
        <v>407</v>
      </c>
      <c r="Q156" s="29">
        <v>9.74</v>
      </c>
      <c r="R156" s="17">
        <v>50</v>
      </c>
      <c r="S156" s="21" t="s">
        <v>408</v>
      </c>
      <c r="T156" s="29">
        <v>9.5299999999999994</v>
      </c>
      <c r="U156" s="29">
        <v>9.5299999999999994</v>
      </c>
      <c r="V156" s="3">
        <v>50</v>
      </c>
      <c r="W156" s="4" t="s">
        <v>464</v>
      </c>
      <c r="X156" s="17"/>
      <c r="Y156" s="17"/>
    </row>
    <row r="157" spans="1:25" s="3" customFormat="1">
      <c r="A157" s="3" t="s">
        <v>51</v>
      </c>
      <c r="B157" s="3" t="s">
        <v>8</v>
      </c>
      <c r="C157" s="4">
        <v>41371</v>
      </c>
      <c r="D157" s="4">
        <v>41371</v>
      </c>
      <c r="E157" s="4"/>
      <c r="F157" s="17" t="s">
        <v>409</v>
      </c>
      <c r="G157" s="29">
        <v>115.86</v>
      </c>
      <c r="H157" s="43">
        <v>114.5</v>
      </c>
      <c r="I157" s="43">
        <v>99.3</v>
      </c>
      <c r="J157" s="55" t="s">
        <v>633</v>
      </c>
      <c r="K157" s="29">
        <f t="shared" si="50"/>
        <v>112.77</v>
      </c>
      <c r="L157" s="55">
        <f t="shared" si="54"/>
        <v>96.89</v>
      </c>
      <c r="M157" s="43">
        <f t="shared" si="55"/>
        <v>15.879999999999995</v>
      </c>
      <c r="N157" s="63">
        <f t="shared" si="53"/>
        <v>0.16389720301372687</v>
      </c>
      <c r="O157" s="53"/>
      <c r="P157" s="21" t="s">
        <v>410</v>
      </c>
      <c r="Q157" s="29">
        <v>10.57</v>
      </c>
      <c r="R157" s="17">
        <v>50</v>
      </c>
      <c r="S157" s="21" t="s">
        <v>411</v>
      </c>
      <c r="T157" s="29">
        <v>10.02</v>
      </c>
      <c r="U157" s="29">
        <v>10.02</v>
      </c>
      <c r="V157" s="3">
        <v>50</v>
      </c>
      <c r="W157" s="4" t="s">
        <v>464</v>
      </c>
      <c r="X157" s="17"/>
      <c r="Y157" s="17"/>
    </row>
    <row r="158" spans="1:25" s="3" customFormat="1">
      <c r="A158" s="3" t="s">
        <v>51</v>
      </c>
      <c r="B158" s="3" t="s">
        <v>9</v>
      </c>
      <c r="C158" s="4">
        <v>41371</v>
      </c>
      <c r="D158" s="4">
        <v>41371</v>
      </c>
      <c r="E158" s="4"/>
      <c r="F158" s="17" t="s">
        <v>412</v>
      </c>
      <c r="G158" s="29">
        <v>105.87</v>
      </c>
      <c r="H158" s="43">
        <v>103.9</v>
      </c>
      <c r="I158" s="43">
        <v>91.7</v>
      </c>
      <c r="J158" s="55" t="s">
        <v>633</v>
      </c>
      <c r="K158" s="29">
        <f t="shared" si="50"/>
        <v>102.78</v>
      </c>
      <c r="L158" s="55">
        <f t="shared" si="54"/>
        <v>89.29</v>
      </c>
      <c r="M158" s="43">
        <f t="shared" si="55"/>
        <v>13.489999999999995</v>
      </c>
      <c r="N158" s="63">
        <f t="shared" si="53"/>
        <v>0.15108074812408998</v>
      </c>
      <c r="O158" s="53"/>
      <c r="P158" s="21" t="s">
        <v>413</v>
      </c>
      <c r="Q158" s="29">
        <v>9.58</v>
      </c>
      <c r="R158" s="17">
        <v>50</v>
      </c>
      <c r="S158" s="21" t="s">
        <v>414</v>
      </c>
      <c r="T158" s="29">
        <v>9.9499999999999993</v>
      </c>
      <c r="U158" s="29">
        <v>9.9499999999999993</v>
      </c>
      <c r="V158" s="3">
        <v>50</v>
      </c>
      <c r="W158" s="4" t="s">
        <v>464</v>
      </c>
      <c r="X158" s="17"/>
      <c r="Y158" s="17"/>
    </row>
    <row r="159" spans="1:25" s="3" customFormat="1">
      <c r="A159" s="3" t="s">
        <v>47</v>
      </c>
      <c r="B159" s="3" t="s">
        <v>26</v>
      </c>
      <c r="C159" s="3" t="s">
        <v>26</v>
      </c>
      <c r="D159" s="4">
        <v>41371</v>
      </c>
      <c r="E159" s="4"/>
      <c r="F159" s="17" t="s">
        <v>415</v>
      </c>
      <c r="G159" s="29">
        <v>200.55</v>
      </c>
      <c r="H159" s="44" t="s">
        <v>26</v>
      </c>
      <c r="I159" s="44" t="s">
        <v>26</v>
      </c>
      <c r="J159" s="56" t="s">
        <v>26</v>
      </c>
      <c r="K159" s="44" t="s">
        <v>26</v>
      </c>
      <c r="L159" s="56" t="s">
        <v>26</v>
      </c>
      <c r="M159" s="44" t="s">
        <v>26</v>
      </c>
      <c r="N159" s="56" t="s">
        <v>26</v>
      </c>
      <c r="O159" s="54" t="s">
        <v>26</v>
      </c>
      <c r="P159" s="3" t="s">
        <v>415</v>
      </c>
      <c r="Q159" s="29" t="s">
        <v>26</v>
      </c>
      <c r="R159" s="17">
        <v>50</v>
      </c>
      <c r="S159" s="3" t="s">
        <v>26</v>
      </c>
      <c r="T159" s="31" t="s">
        <v>26</v>
      </c>
      <c r="U159" s="31" t="s">
        <v>26</v>
      </c>
      <c r="V159" s="31" t="s">
        <v>26</v>
      </c>
      <c r="W159" s="3" t="s">
        <v>26</v>
      </c>
      <c r="X159" s="17"/>
      <c r="Y159" s="17"/>
    </row>
    <row r="160" spans="1:25" s="3" customFormat="1">
      <c r="A160" s="3" t="s">
        <v>47</v>
      </c>
      <c r="B160" s="3" t="s">
        <v>26</v>
      </c>
      <c r="C160" s="3" t="s">
        <v>26</v>
      </c>
      <c r="D160" s="4">
        <v>41371</v>
      </c>
      <c r="E160" s="4"/>
      <c r="F160" s="17" t="s">
        <v>415</v>
      </c>
      <c r="G160" s="29" t="s">
        <v>26</v>
      </c>
      <c r="H160" s="44" t="s">
        <v>26</v>
      </c>
      <c r="I160" s="44" t="s">
        <v>26</v>
      </c>
      <c r="J160" s="56" t="s">
        <v>26</v>
      </c>
      <c r="K160" s="44" t="s">
        <v>26</v>
      </c>
      <c r="L160" s="56" t="s">
        <v>26</v>
      </c>
      <c r="M160" s="44" t="s">
        <v>26</v>
      </c>
      <c r="N160" s="56" t="s">
        <v>26</v>
      </c>
      <c r="O160" s="54" t="s">
        <v>26</v>
      </c>
      <c r="P160" s="3" t="s">
        <v>415</v>
      </c>
      <c r="Q160" s="29" t="s">
        <v>26</v>
      </c>
      <c r="R160" s="17">
        <v>50</v>
      </c>
      <c r="S160" s="3" t="s">
        <v>26</v>
      </c>
      <c r="T160" s="31" t="s">
        <v>26</v>
      </c>
      <c r="U160" s="31" t="s">
        <v>26</v>
      </c>
      <c r="V160" s="31" t="s">
        <v>26</v>
      </c>
      <c r="W160" s="3" t="s">
        <v>26</v>
      </c>
      <c r="X160" s="17"/>
      <c r="Y160" s="17"/>
    </row>
    <row r="161" spans="1:25" s="3" customFormat="1">
      <c r="A161" s="3" t="s">
        <v>47</v>
      </c>
      <c r="B161" s="3" t="s">
        <v>26</v>
      </c>
      <c r="C161" s="3" t="s">
        <v>26</v>
      </c>
      <c r="D161" s="4">
        <v>41371</v>
      </c>
      <c r="E161" s="4"/>
      <c r="F161" s="17" t="s">
        <v>415</v>
      </c>
      <c r="G161" s="29" t="s">
        <v>26</v>
      </c>
      <c r="H161" s="44" t="s">
        <v>26</v>
      </c>
      <c r="I161" s="44" t="s">
        <v>26</v>
      </c>
      <c r="J161" s="56" t="s">
        <v>26</v>
      </c>
      <c r="K161" s="44" t="s">
        <v>26</v>
      </c>
      <c r="L161" s="56" t="s">
        <v>26</v>
      </c>
      <c r="M161" s="44" t="s">
        <v>26</v>
      </c>
      <c r="N161" s="56" t="s">
        <v>26</v>
      </c>
      <c r="O161" s="54" t="s">
        <v>26</v>
      </c>
      <c r="P161" s="3" t="s">
        <v>415</v>
      </c>
      <c r="Q161" s="29" t="s">
        <v>26</v>
      </c>
      <c r="R161" s="17">
        <v>50</v>
      </c>
      <c r="S161" s="3" t="s">
        <v>26</v>
      </c>
      <c r="T161" s="31" t="s">
        <v>26</v>
      </c>
      <c r="U161" s="31" t="s">
        <v>26</v>
      </c>
      <c r="V161" s="31" t="s">
        <v>26</v>
      </c>
      <c r="W161" s="3" t="s">
        <v>26</v>
      </c>
      <c r="X161" s="17"/>
      <c r="Y161" s="17"/>
    </row>
    <row r="162" spans="1:25" s="19" customFormat="1">
      <c r="F162" s="20"/>
      <c r="G162" s="28"/>
      <c r="H162" s="42"/>
      <c r="I162" s="42"/>
      <c r="J162" s="42"/>
      <c r="K162" s="28"/>
      <c r="L162" s="42"/>
      <c r="M162" s="42"/>
      <c r="N162" s="42"/>
      <c r="O162" s="52"/>
      <c r="Q162" s="28"/>
      <c r="R162" s="20"/>
      <c r="T162" s="28"/>
      <c r="U162" s="28"/>
      <c r="X162" s="20"/>
      <c r="Y162" s="20"/>
    </row>
    <row r="163" spans="1:25" s="3" customFormat="1">
      <c r="A163" s="3" t="s">
        <v>50</v>
      </c>
      <c r="B163" s="3" t="s">
        <v>5</v>
      </c>
      <c r="C163" s="4" t="s">
        <v>464</v>
      </c>
      <c r="D163" s="4" t="s">
        <v>464</v>
      </c>
      <c r="E163" s="4"/>
      <c r="F163" s="17" t="s">
        <v>418</v>
      </c>
      <c r="G163" s="29">
        <v>161.33000000000001</v>
      </c>
      <c r="H163" s="43">
        <v>162.1</v>
      </c>
      <c r="I163" s="43">
        <v>149.19999999999999</v>
      </c>
      <c r="J163" s="55" t="s">
        <v>630</v>
      </c>
      <c r="K163" s="29">
        <f t="shared" ref="K163:K164" si="56">G163-$K$3</f>
        <v>158.24</v>
      </c>
      <c r="L163" s="55">
        <f>I163-4.8</f>
        <v>144.39999999999998</v>
      </c>
      <c r="M163" s="43">
        <f>K163-L163</f>
        <v>13.840000000000032</v>
      </c>
      <c r="N163" s="63">
        <f t="shared" ref="N163:N177" si="57">(K163-L163)/(L163)</f>
        <v>9.5844875346260627E-2</v>
      </c>
      <c r="O163" s="53"/>
      <c r="P163" s="21" t="s">
        <v>419</v>
      </c>
      <c r="Q163" s="30">
        <v>10.220000000000001</v>
      </c>
      <c r="R163" s="17">
        <v>50</v>
      </c>
      <c r="S163" s="21" t="s">
        <v>420</v>
      </c>
      <c r="T163" s="29">
        <v>9.65</v>
      </c>
      <c r="U163" s="29">
        <v>9.65</v>
      </c>
      <c r="V163" s="3">
        <v>50</v>
      </c>
      <c r="X163" s="17"/>
      <c r="Y163" s="17"/>
    </row>
    <row r="164" spans="1:25" s="3" customFormat="1">
      <c r="A164" s="3" t="s">
        <v>50</v>
      </c>
      <c r="B164" s="3" t="s">
        <v>6</v>
      </c>
      <c r="C164" s="4" t="s">
        <v>464</v>
      </c>
      <c r="D164" s="4" t="s">
        <v>464</v>
      </c>
      <c r="E164" s="4"/>
      <c r="F164" s="17" t="s">
        <v>421</v>
      </c>
      <c r="G164" s="29">
        <v>157.31</v>
      </c>
      <c r="H164" s="43">
        <v>158.19999999999999</v>
      </c>
      <c r="I164" s="43">
        <v>145.19999999999999</v>
      </c>
      <c r="J164" s="55" t="s">
        <v>630</v>
      </c>
      <c r="K164" s="29">
        <f t="shared" si="56"/>
        <v>154.22</v>
      </c>
      <c r="L164" s="55">
        <f t="shared" ref="L164:L177" si="58">I164-4.8</f>
        <v>140.39999999999998</v>
      </c>
      <c r="M164" s="43">
        <f t="shared" ref="M164:M177" si="59">K164-L164</f>
        <v>13.820000000000022</v>
      </c>
      <c r="N164" s="63">
        <f t="shared" si="57"/>
        <v>9.8433048433048606E-2</v>
      </c>
      <c r="O164" s="53"/>
      <c r="P164" s="21" t="s">
        <v>422</v>
      </c>
      <c r="Q164" s="29">
        <v>10.02</v>
      </c>
      <c r="R164" s="17">
        <v>50</v>
      </c>
      <c r="S164" s="21" t="s">
        <v>423</v>
      </c>
      <c r="T164" s="29">
        <v>9.7200000000000006</v>
      </c>
      <c r="U164" s="29">
        <v>9.7200000000000006</v>
      </c>
      <c r="V164" s="3">
        <v>50</v>
      </c>
      <c r="X164" s="17"/>
      <c r="Y164" s="17"/>
    </row>
    <row r="165" spans="1:25" s="3" customFormat="1">
      <c r="A165" s="3" t="s">
        <v>50</v>
      </c>
      <c r="B165" s="3" t="s">
        <v>7</v>
      </c>
      <c r="C165" s="4" t="s">
        <v>464</v>
      </c>
      <c r="D165" s="4" t="s">
        <v>464</v>
      </c>
      <c r="E165" s="4"/>
      <c r="F165" s="17" t="s">
        <v>424</v>
      </c>
      <c r="G165" s="29">
        <v>179.99</v>
      </c>
      <c r="H165" s="3">
        <v>180.8</v>
      </c>
      <c r="I165" s="43">
        <v>167.2</v>
      </c>
      <c r="J165" s="55" t="s">
        <v>630</v>
      </c>
      <c r="K165" s="29">
        <f>G165-$K$3</f>
        <v>176.9</v>
      </c>
      <c r="L165" s="55">
        <f t="shared" si="58"/>
        <v>162.39999999999998</v>
      </c>
      <c r="M165" s="43">
        <f>K165-L165</f>
        <v>14.500000000000028</v>
      </c>
      <c r="N165" s="63">
        <f t="shared" si="57"/>
        <v>8.9285714285714468E-2</v>
      </c>
      <c r="O165" s="53"/>
      <c r="P165" s="21" t="s">
        <v>425</v>
      </c>
      <c r="Q165" s="29">
        <v>10.57</v>
      </c>
      <c r="R165" s="17">
        <v>50</v>
      </c>
      <c r="S165" s="21" t="s">
        <v>426</v>
      </c>
      <c r="T165" s="29">
        <v>10.029999999999999</v>
      </c>
      <c r="U165" s="29">
        <v>10.029999999999999</v>
      </c>
      <c r="V165" s="3">
        <v>50</v>
      </c>
      <c r="X165" s="17"/>
      <c r="Y165" s="17"/>
    </row>
    <row r="166" spans="1:25" s="3" customFormat="1">
      <c r="A166" s="3" t="s">
        <v>50</v>
      </c>
      <c r="B166" s="3" t="s">
        <v>8</v>
      </c>
      <c r="C166" s="4" t="s">
        <v>464</v>
      </c>
      <c r="D166" s="4" t="s">
        <v>464</v>
      </c>
      <c r="E166" s="4"/>
      <c r="F166" s="17" t="s">
        <v>427</v>
      </c>
      <c r="G166" s="29">
        <v>137.66</v>
      </c>
      <c r="H166" s="43">
        <v>138.69999999999999</v>
      </c>
      <c r="I166" s="43">
        <v>126.4</v>
      </c>
      <c r="J166" s="55" t="s">
        <v>630</v>
      </c>
      <c r="K166" s="29">
        <f t="shared" ref="K166:K170" si="60">G166-$K$3</f>
        <v>134.57</v>
      </c>
      <c r="L166" s="55">
        <f t="shared" si="58"/>
        <v>121.60000000000001</v>
      </c>
      <c r="M166" s="43">
        <f t="shared" si="59"/>
        <v>12.969999999999985</v>
      </c>
      <c r="N166" s="63">
        <f t="shared" si="57"/>
        <v>0.10666118421052619</v>
      </c>
      <c r="O166" s="53"/>
      <c r="P166" s="21" t="s">
        <v>428</v>
      </c>
      <c r="Q166" s="29">
        <v>10.1</v>
      </c>
      <c r="R166" s="17">
        <v>50</v>
      </c>
      <c r="S166" s="21" t="s">
        <v>429</v>
      </c>
      <c r="T166" s="29">
        <v>10.050000000000001</v>
      </c>
      <c r="U166" s="29">
        <v>10.050000000000001</v>
      </c>
      <c r="V166" s="3">
        <v>50</v>
      </c>
      <c r="X166" s="17"/>
      <c r="Y166" s="17"/>
    </row>
    <row r="167" spans="1:25" s="3" customFormat="1">
      <c r="A167" s="3" t="s">
        <v>50</v>
      </c>
      <c r="B167" s="3" t="s">
        <v>9</v>
      </c>
      <c r="C167" s="4" t="s">
        <v>464</v>
      </c>
      <c r="D167" s="4" t="s">
        <v>464</v>
      </c>
      <c r="E167" s="4"/>
      <c r="F167" s="17" t="s">
        <v>430</v>
      </c>
      <c r="G167" s="29">
        <v>152.5</v>
      </c>
      <c r="H167" s="43">
        <v>153.4</v>
      </c>
      <c r="I167" s="43">
        <v>141.4</v>
      </c>
      <c r="J167" s="55" t="s">
        <v>630</v>
      </c>
      <c r="K167" s="29">
        <f t="shared" si="60"/>
        <v>149.41</v>
      </c>
      <c r="L167" s="55">
        <f t="shared" si="58"/>
        <v>136.6</v>
      </c>
      <c r="M167" s="43">
        <f t="shared" si="59"/>
        <v>12.810000000000002</v>
      </c>
      <c r="N167" s="63">
        <f t="shared" si="57"/>
        <v>9.3777452415812618E-2</v>
      </c>
      <c r="O167" s="53"/>
      <c r="P167" s="21" t="s">
        <v>431</v>
      </c>
      <c r="Q167" s="29">
        <v>10.64</v>
      </c>
      <c r="R167" s="17">
        <v>50</v>
      </c>
      <c r="S167" s="21" t="s">
        <v>432</v>
      </c>
      <c r="T167" s="29">
        <v>9.9499999999999993</v>
      </c>
      <c r="U167" s="29">
        <v>9.9499999999999993</v>
      </c>
      <c r="V167" s="3">
        <v>50</v>
      </c>
      <c r="X167" s="17"/>
      <c r="Y167" s="17"/>
    </row>
    <row r="168" spans="1:25" s="3" customFormat="1">
      <c r="A168" s="3" t="s">
        <v>86</v>
      </c>
      <c r="B168" s="3" t="s">
        <v>5</v>
      </c>
      <c r="C168" s="4" t="s">
        <v>464</v>
      </c>
      <c r="D168" s="4" t="s">
        <v>464</v>
      </c>
      <c r="E168" s="4"/>
      <c r="F168" s="17" t="s">
        <v>433</v>
      </c>
      <c r="G168" s="29">
        <v>150.69</v>
      </c>
      <c r="H168" s="43">
        <v>151.5</v>
      </c>
      <c r="I168" s="43">
        <v>137.1</v>
      </c>
      <c r="J168" s="55" t="s">
        <v>630</v>
      </c>
      <c r="K168" s="29">
        <f t="shared" si="60"/>
        <v>147.6</v>
      </c>
      <c r="L168" s="55">
        <f t="shared" si="58"/>
        <v>132.29999999999998</v>
      </c>
      <c r="M168" s="43">
        <f t="shared" si="59"/>
        <v>15.300000000000011</v>
      </c>
      <c r="N168" s="63">
        <f t="shared" si="57"/>
        <v>0.11564625850340146</v>
      </c>
      <c r="O168" s="53"/>
      <c r="P168" s="21" t="s">
        <v>434</v>
      </c>
      <c r="Q168" s="29">
        <v>10.45</v>
      </c>
      <c r="R168" s="17">
        <v>50</v>
      </c>
      <c r="S168" s="21" t="s">
        <v>435</v>
      </c>
      <c r="T168" s="29">
        <v>9.9600000000000009</v>
      </c>
      <c r="U168" s="29">
        <v>9.9600000000000009</v>
      </c>
      <c r="V168" s="3">
        <v>50</v>
      </c>
      <c r="X168" s="17"/>
      <c r="Y168" s="17"/>
    </row>
    <row r="169" spans="1:25" s="3" customFormat="1">
      <c r="A169" s="3" t="s">
        <v>86</v>
      </c>
      <c r="B169" s="3" t="s">
        <v>6</v>
      </c>
      <c r="C169" s="4" t="s">
        <v>464</v>
      </c>
      <c r="D169" s="4" t="s">
        <v>464</v>
      </c>
      <c r="E169" s="4"/>
      <c r="F169" s="17" t="s">
        <v>436</v>
      </c>
      <c r="G169" s="29">
        <v>133.56</v>
      </c>
      <c r="H169" s="43">
        <v>134.5</v>
      </c>
      <c r="I169" s="43">
        <v>123</v>
      </c>
      <c r="J169" s="55" t="s">
        <v>630</v>
      </c>
      <c r="K169" s="29">
        <f t="shared" si="60"/>
        <v>130.47</v>
      </c>
      <c r="L169" s="55">
        <f t="shared" si="58"/>
        <v>118.2</v>
      </c>
      <c r="M169" s="43">
        <f t="shared" si="59"/>
        <v>12.269999999999996</v>
      </c>
      <c r="N169" s="63">
        <f>(K169-L169)/(L169)</f>
        <v>0.10380710659898473</v>
      </c>
      <c r="O169" s="53"/>
      <c r="P169" s="21" t="s">
        <v>437</v>
      </c>
      <c r="Q169" s="29">
        <v>10.39</v>
      </c>
      <c r="R169" s="17">
        <v>50</v>
      </c>
      <c r="S169" s="21" t="s">
        <v>438</v>
      </c>
      <c r="T169" s="29">
        <v>10.28</v>
      </c>
      <c r="U169" s="29">
        <v>10.28</v>
      </c>
      <c r="V169" s="3">
        <v>50</v>
      </c>
      <c r="X169" s="17"/>
      <c r="Y169" s="17"/>
    </row>
    <row r="170" spans="1:25" s="3" customFormat="1">
      <c r="A170" s="3" t="s">
        <v>86</v>
      </c>
      <c r="B170" s="3" t="s">
        <v>7</v>
      </c>
      <c r="C170" s="4" t="s">
        <v>464</v>
      </c>
      <c r="D170" s="4" t="s">
        <v>464</v>
      </c>
      <c r="E170" s="4"/>
      <c r="F170" s="17" t="s">
        <v>439</v>
      </c>
      <c r="G170" s="29">
        <v>147.63</v>
      </c>
      <c r="H170" s="43">
        <v>148.80000000000001</v>
      </c>
      <c r="I170" s="43">
        <v>134.1</v>
      </c>
      <c r="J170" s="55" t="s">
        <v>630</v>
      </c>
      <c r="K170" s="29">
        <f t="shared" si="60"/>
        <v>144.54</v>
      </c>
      <c r="L170" s="55">
        <f t="shared" si="58"/>
        <v>129.29999999999998</v>
      </c>
      <c r="M170" s="43">
        <f t="shared" si="59"/>
        <v>15.240000000000009</v>
      </c>
      <c r="N170" s="63">
        <f t="shared" si="57"/>
        <v>0.11786542923433883</v>
      </c>
      <c r="O170" s="53"/>
      <c r="P170" s="21" t="s">
        <v>440</v>
      </c>
      <c r="Q170" s="29">
        <v>10.42</v>
      </c>
      <c r="R170" s="17">
        <v>50</v>
      </c>
      <c r="S170" s="21" t="s">
        <v>441</v>
      </c>
      <c r="T170" s="29">
        <v>10.14</v>
      </c>
      <c r="U170" s="29">
        <v>10.14</v>
      </c>
      <c r="V170" s="3">
        <v>50</v>
      </c>
      <c r="X170" s="17"/>
      <c r="Y170" s="17"/>
    </row>
    <row r="171" spans="1:25" s="3" customFormat="1">
      <c r="A171" s="3" t="s">
        <v>86</v>
      </c>
      <c r="B171" s="3" t="s">
        <v>8</v>
      </c>
      <c r="C171" s="4" t="s">
        <v>464</v>
      </c>
      <c r="D171" s="4" t="s">
        <v>464</v>
      </c>
      <c r="E171" s="4"/>
      <c r="F171" s="17" t="s">
        <v>442</v>
      </c>
      <c r="G171" s="29">
        <v>188.29</v>
      </c>
      <c r="H171" s="3">
        <v>189.1</v>
      </c>
      <c r="I171" s="43">
        <v>169.1</v>
      </c>
      <c r="J171" s="55" t="s">
        <v>630</v>
      </c>
      <c r="K171" s="29">
        <f>G171-$K$3</f>
        <v>185.2</v>
      </c>
      <c r="L171" s="55">
        <f t="shared" si="58"/>
        <v>164.29999999999998</v>
      </c>
      <c r="M171" s="43">
        <f t="shared" si="59"/>
        <v>20.900000000000006</v>
      </c>
      <c r="N171" s="63">
        <f t="shared" si="57"/>
        <v>0.12720632988435793</v>
      </c>
      <c r="O171" s="53"/>
      <c r="P171" s="21" t="s">
        <v>443</v>
      </c>
      <c r="Q171" s="29">
        <v>9.94</v>
      </c>
      <c r="R171" s="17">
        <v>50</v>
      </c>
      <c r="S171" s="21" t="s">
        <v>444</v>
      </c>
      <c r="T171" s="29">
        <v>9.77</v>
      </c>
      <c r="U171" s="29">
        <v>9.77</v>
      </c>
      <c r="V171" s="3">
        <v>50</v>
      </c>
      <c r="X171" s="17"/>
      <c r="Y171" s="17"/>
    </row>
    <row r="172" spans="1:25" s="3" customFormat="1">
      <c r="A172" s="3" t="s">
        <v>86</v>
      </c>
      <c r="B172" s="3" t="s">
        <v>9</v>
      </c>
      <c r="C172" s="4" t="s">
        <v>464</v>
      </c>
      <c r="D172" s="4" t="s">
        <v>464</v>
      </c>
      <c r="E172" s="4"/>
      <c r="F172" s="17" t="s">
        <v>445</v>
      </c>
      <c r="G172" s="29">
        <v>170.58</v>
      </c>
      <c r="H172" s="3">
        <v>171.3</v>
      </c>
      <c r="I172" s="43">
        <v>154.69999999999999</v>
      </c>
      <c r="J172" s="55" t="s">
        <v>630</v>
      </c>
      <c r="K172" s="29">
        <f t="shared" ref="K172:K177" si="61">G172-$K$3</f>
        <v>167.49</v>
      </c>
      <c r="L172" s="55">
        <f t="shared" si="58"/>
        <v>149.89999999999998</v>
      </c>
      <c r="M172" s="43">
        <f>K172-L172</f>
        <v>17.590000000000032</v>
      </c>
      <c r="N172" s="63">
        <f t="shared" si="57"/>
        <v>0.11734489659773205</v>
      </c>
      <c r="O172" s="53"/>
      <c r="P172" s="21" t="s">
        <v>446</v>
      </c>
      <c r="Q172" s="29">
        <v>9.8800000000000008</v>
      </c>
      <c r="R172" s="17">
        <v>50</v>
      </c>
      <c r="S172" s="21" t="s">
        <v>447</v>
      </c>
      <c r="T172" s="29">
        <v>10.119999999999999</v>
      </c>
      <c r="U172" s="29">
        <v>10.119999999999999</v>
      </c>
      <c r="V172" s="3">
        <v>50</v>
      </c>
      <c r="X172" s="17"/>
      <c r="Y172" s="17"/>
    </row>
    <row r="173" spans="1:25" s="3" customFormat="1">
      <c r="A173" s="3" t="s">
        <v>51</v>
      </c>
      <c r="B173" s="3" t="s">
        <v>5</v>
      </c>
      <c r="C173" s="4" t="s">
        <v>464</v>
      </c>
      <c r="D173" s="4" t="s">
        <v>464</v>
      </c>
      <c r="E173" s="4"/>
      <c r="F173" s="17" t="s">
        <v>448</v>
      </c>
      <c r="G173" s="29">
        <v>170.14</v>
      </c>
      <c r="H173" s="3">
        <v>170.8</v>
      </c>
      <c r="I173" s="3">
        <v>144.80000000000001</v>
      </c>
      <c r="J173" s="55" t="s">
        <v>630</v>
      </c>
      <c r="K173" s="29">
        <f t="shared" si="61"/>
        <v>167.04999999999998</v>
      </c>
      <c r="L173" s="55">
        <f t="shared" si="58"/>
        <v>140</v>
      </c>
      <c r="M173" s="43">
        <f t="shared" si="59"/>
        <v>27.049999999999983</v>
      </c>
      <c r="N173" s="63">
        <f t="shared" si="57"/>
        <v>0.19321428571428559</v>
      </c>
      <c r="O173" s="53"/>
      <c r="P173" s="21" t="s">
        <v>449</v>
      </c>
      <c r="Q173" s="30">
        <v>10.63</v>
      </c>
      <c r="R173" s="17">
        <v>50</v>
      </c>
      <c r="S173" s="21" t="s">
        <v>450</v>
      </c>
      <c r="T173" s="29">
        <v>10.87</v>
      </c>
      <c r="U173" s="29">
        <v>10.87</v>
      </c>
      <c r="V173" s="3">
        <v>50</v>
      </c>
      <c r="X173" s="17"/>
      <c r="Y173" s="17"/>
    </row>
    <row r="174" spans="1:25" s="3" customFormat="1">
      <c r="A174" s="3" t="s">
        <v>51</v>
      </c>
      <c r="B174" s="3" t="s">
        <v>6</v>
      </c>
      <c r="C174" s="4" t="s">
        <v>464</v>
      </c>
      <c r="D174" s="4" t="s">
        <v>464</v>
      </c>
      <c r="E174" s="4"/>
      <c r="F174" s="17" t="s">
        <v>451</v>
      </c>
      <c r="G174" s="29">
        <v>149.30000000000001</v>
      </c>
      <c r="H174" s="43">
        <v>150.1</v>
      </c>
      <c r="I174" s="43">
        <v>128.4</v>
      </c>
      <c r="J174" s="55" t="s">
        <v>630</v>
      </c>
      <c r="K174" s="29">
        <f t="shared" si="61"/>
        <v>146.21</v>
      </c>
      <c r="L174" s="55">
        <f t="shared" si="58"/>
        <v>123.60000000000001</v>
      </c>
      <c r="M174" s="43">
        <f t="shared" si="59"/>
        <v>22.61</v>
      </c>
      <c r="N174" s="63">
        <f t="shared" si="57"/>
        <v>0.18292880258899674</v>
      </c>
      <c r="O174" s="53"/>
      <c r="P174" s="21" t="s">
        <v>452</v>
      </c>
      <c r="Q174" s="29">
        <v>9.9</v>
      </c>
      <c r="R174" s="17">
        <v>50</v>
      </c>
      <c r="S174" s="21" t="s">
        <v>453</v>
      </c>
      <c r="T174" s="29">
        <v>10.42</v>
      </c>
      <c r="U174" s="29">
        <v>10.42</v>
      </c>
      <c r="V174" s="3">
        <v>50</v>
      </c>
      <c r="X174" s="17"/>
      <c r="Y174" s="17"/>
    </row>
    <row r="175" spans="1:25" s="3" customFormat="1">
      <c r="A175" s="3" t="s">
        <v>51</v>
      </c>
      <c r="B175" s="3" t="s">
        <v>7</v>
      </c>
      <c r="C175" s="4" t="s">
        <v>464</v>
      </c>
      <c r="D175" s="4" t="s">
        <v>464</v>
      </c>
      <c r="E175" s="4"/>
      <c r="F175" s="17" t="s">
        <v>454</v>
      </c>
      <c r="G175" s="29">
        <v>159.77000000000001</v>
      </c>
      <c r="H175" s="43">
        <v>160.4</v>
      </c>
      <c r="I175" s="43">
        <v>138.5</v>
      </c>
      <c r="J175" s="55" t="s">
        <v>630</v>
      </c>
      <c r="K175" s="29">
        <f t="shared" si="61"/>
        <v>156.68</v>
      </c>
      <c r="L175" s="55">
        <f t="shared" si="58"/>
        <v>133.69999999999999</v>
      </c>
      <c r="M175" s="43">
        <f t="shared" si="59"/>
        <v>22.980000000000018</v>
      </c>
      <c r="N175" s="63">
        <f t="shared" si="57"/>
        <v>0.17187733732236365</v>
      </c>
      <c r="O175" s="53"/>
      <c r="P175" s="21" t="s">
        <v>455</v>
      </c>
      <c r="Q175" s="29">
        <v>10.41</v>
      </c>
      <c r="R175" s="17">
        <v>50</v>
      </c>
      <c r="S175" s="21" t="s">
        <v>456</v>
      </c>
      <c r="T175" s="29">
        <v>9.25</v>
      </c>
      <c r="U175" s="29">
        <v>9.25</v>
      </c>
      <c r="V175" s="3">
        <v>50</v>
      </c>
      <c r="X175" s="17"/>
      <c r="Y175" s="17"/>
    </row>
    <row r="176" spans="1:25" s="3" customFormat="1">
      <c r="A176" s="3" t="s">
        <v>51</v>
      </c>
      <c r="B176" s="3" t="s">
        <v>8</v>
      </c>
      <c r="C176" s="4" t="s">
        <v>464</v>
      </c>
      <c r="D176" s="4" t="s">
        <v>464</v>
      </c>
      <c r="E176" s="4"/>
      <c r="F176" s="17" t="s">
        <v>457</v>
      </c>
      <c r="G176" s="29">
        <v>137.66</v>
      </c>
      <c r="H176" s="43">
        <v>138.4</v>
      </c>
      <c r="I176" s="43">
        <v>119.7</v>
      </c>
      <c r="J176" s="55" t="s">
        <v>630</v>
      </c>
      <c r="K176" s="29">
        <f t="shared" si="61"/>
        <v>134.57</v>
      </c>
      <c r="L176" s="55">
        <f t="shared" si="58"/>
        <v>114.9</v>
      </c>
      <c r="M176" s="43">
        <f t="shared" si="59"/>
        <v>19.669999999999987</v>
      </c>
      <c r="N176" s="63">
        <f t="shared" si="57"/>
        <v>0.17119234116623139</v>
      </c>
      <c r="O176" s="53"/>
      <c r="P176" s="21" t="s">
        <v>458</v>
      </c>
      <c r="Q176" s="29">
        <v>10.46</v>
      </c>
      <c r="R176" s="17">
        <v>50</v>
      </c>
      <c r="S176" s="21" t="s">
        <v>459</v>
      </c>
      <c r="T176" s="29">
        <v>10.039999999999999</v>
      </c>
      <c r="U176" s="29">
        <v>10.039999999999999</v>
      </c>
      <c r="V176" s="3">
        <v>50</v>
      </c>
      <c r="X176" s="17"/>
      <c r="Y176" s="17"/>
    </row>
    <row r="177" spans="1:25" s="3" customFormat="1">
      <c r="A177" s="3" t="s">
        <v>51</v>
      </c>
      <c r="B177" s="3" t="s">
        <v>9</v>
      </c>
      <c r="C177" s="4" t="s">
        <v>464</v>
      </c>
      <c r="D177" s="4" t="s">
        <v>464</v>
      </c>
      <c r="E177" s="4"/>
      <c r="F177" s="17" t="s">
        <v>460</v>
      </c>
      <c r="G177" s="29">
        <v>178.65</v>
      </c>
      <c r="H177" s="43">
        <v>178.9</v>
      </c>
      <c r="I177" s="43">
        <v>151.80000000000001</v>
      </c>
      <c r="J177" s="55" t="s">
        <v>630</v>
      </c>
      <c r="K177" s="29">
        <f t="shared" si="61"/>
        <v>175.56</v>
      </c>
      <c r="L177" s="55">
        <f t="shared" si="58"/>
        <v>147</v>
      </c>
      <c r="M177" s="43">
        <f t="shared" si="59"/>
        <v>28.560000000000002</v>
      </c>
      <c r="N177" s="63">
        <f t="shared" si="57"/>
        <v>0.19428571428571431</v>
      </c>
      <c r="O177" s="53"/>
      <c r="P177" s="21" t="s">
        <v>461</v>
      </c>
      <c r="Q177" s="29">
        <v>9.8699999999999992</v>
      </c>
      <c r="R177" s="17">
        <v>50</v>
      </c>
      <c r="S177" s="21" t="s">
        <v>462</v>
      </c>
      <c r="T177" s="29">
        <v>9.67</v>
      </c>
      <c r="U177" s="29">
        <v>9.67</v>
      </c>
      <c r="V177" s="3">
        <v>50</v>
      </c>
      <c r="X177" s="17"/>
      <c r="Y177" s="17"/>
    </row>
    <row r="178" spans="1:25" s="3" customFormat="1">
      <c r="A178" s="3" t="s">
        <v>47</v>
      </c>
      <c r="B178" s="3" t="s">
        <v>26</v>
      </c>
      <c r="C178" s="3" t="s">
        <v>26</v>
      </c>
      <c r="D178" s="4" t="s">
        <v>464</v>
      </c>
      <c r="E178" s="4"/>
      <c r="F178" s="17" t="s">
        <v>463</v>
      </c>
      <c r="G178" s="29">
        <v>200.56</v>
      </c>
      <c r="H178" s="44" t="s">
        <v>26</v>
      </c>
      <c r="I178" s="44" t="s">
        <v>26</v>
      </c>
      <c r="J178" s="56" t="s">
        <v>26</v>
      </c>
      <c r="K178" s="31" t="s">
        <v>26</v>
      </c>
      <c r="L178" s="58" t="s">
        <v>26</v>
      </c>
      <c r="M178" s="31" t="s">
        <v>26</v>
      </c>
      <c r="N178" s="31" t="s">
        <v>26</v>
      </c>
      <c r="O178" s="54" t="s">
        <v>26</v>
      </c>
      <c r="P178" s="3" t="s">
        <v>463</v>
      </c>
      <c r="Q178" s="29" t="s">
        <v>26</v>
      </c>
      <c r="R178" s="17">
        <v>50</v>
      </c>
      <c r="S178" s="3" t="s">
        <v>26</v>
      </c>
      <c r="T178" s="31" t="s">
        <v>26</v>
      </c>
      <c r="U178" s="31" t="s">
        <v>26</v>
      </c>
      <c r="V178" s="31" t="s">
        <v>26</v>
      </c>
      <c r="X178" s="17"/>
      <c r="Y178" s="17"/>
    </row>
    <row r="179" spans="1:25" s="3" customFormat="1">
      <c r="A179" s="3" t="s">
        <v>47</v>
      </c>
      <c r="B179" s="3" t="s">
        <v>26</v>
      </c>
      <c r="C179" s="3" t="s">
        <v>26</v>
      </c>
      <c r="D179" s="4" t="s">
        <v>464</v>
      </c>
      <c r="E179" s="4"/>
      <c r="F179" s="17" t="s">
        <v>463</v>
      </c>
      <c r="G179" s="29" t="s">
        <v>26</v>
      </c>
      <c r="H179" s="44" t="s">
        <v>26</v>
      </c>
      <c r="I179" s="44" t="s">
        <v>26</v>
      </c>
      <c r="J179" s="56" t="s">
        <v>26</v>
      </c>
      <c r="K179" s="31" t="s">
        <v>26</v>
      </c>
      <c r="L179" s="58" t="s">
        <v>26</v>
      </c>
      <c r="M179" s="31" t="s">
        <v>26</v>
      </c>
      <c r="N179" s="31" t="s">
        <v>26</v>
      </c>
      <c r="O179" s="54" t="s">
        <v>26</v>
      </c>
      <c r="P179" s="3" t="s">
        <v>463</v>
      </c>
      <c r="Q179" s="29" t="s">
        <v>26</v>
      </c>
      <c r="R179" s="17">
        <v>50</v>
      </c>
      <c r="S179" s="3" t="s">
        <v>26</v>
      </c>
      <c r="T179" s="31" t="s">
        <v>26</v>
      </c>
      <c r="U179" s="31" t="s">
        <v>26</v>
      </c>
      <c r="V179" s="31" t="s">
        <v>26</v>
      </c>
      <c r="X179" s="17"/>
      <c r="Y179" s="17"/>
    </row>
    <row r="180" spans="1:25" s="3" customFormat="1">
      <c r="A180" s="3" t="s">
        <v>47</v>
      </c>
      <c r="B180" s="3" t="s">
        <v>26</v>
      </c>
      <c r="C180" s="3" t="s">
        <v>26</v>
      </c>
      <c r="D180" s="4" t="s">
        <v>464</v>
      </c>
      <c r="E180" s="4"/>
      <c r="F180" s="17" t="s">
        <v>463</v>
      </c>
      <c r="G180" s="29" t="s">
        <v>26</v>
      </c>
      <c r="H180" s="44" t="s">
        <v>26</v>
      </c>
      <c r="I180" s="44" t="s">
        <v>26</v>
      </c>
      <c r="J180" s="56" t="s">
        <v>26</v>
      </c>
      <c r="K180" s="31" t="s">
        <v>26</v>
      </c>
      <c r="L180" s="58" t="s">
        <v>26</v>
      </c>
      <c r="M180" s="31" t="s">
        <v>26</v>
      </c>
      <c r="N180" s="31" t="s">
        <v>26</v>
      </c>
      <c r="O180" s="54" t="s">
        <v>26</v>
      </c>
      <c r="P180" s="3" t="s">
        <v>463</v>
      </c>
      <c r="Q180" s="29" t="s">
        <v>26</v>
      </c>
      <c r="R180" s="17">
        <v>50</v>
      </c>
      <c r="S180" s="3" t="s">
        <v>26</v>
      </c>
      <c r="T180" s="31" t="s">
        <v>26</v>
      </c>
      <c r="U180" s="31" t="s">
        <v>26</v>
      </c>
      <c r="V180" s="31" t="s">
        <v>26</v>
      </c>
      <c r="X180" s="17"/>
      <c r="Y180" s="17"/>
    </row>
    <row r="181" spans="1:25" s="19" customFormat="1">
      <c r="F181" s="20"/>
      <c r="G181" s="28"/>
      <c r="H181" s="42"/>
      <c r="I181" s="42"/>
      <c r="J181" s="42"/>
      <c r="K181" s="28"/>
      <c r="L181" s="42"/>
      <c r="M181" s="42"/>
      <c r="N181" s="42"/>
      <c r="O181" s="52"/>
      <c r="Q181" s="28"/>
      <c r="R181" s="20"/>
      <c r="T181" s="28"/>
      <c r="U181" s="28"/>
      <c r="X181" s="20"/>
      <c r="Y181" s="20"/>
    </row>
    <row r="182" spans="1:25" s="3" customFormat="1">
      <c r="A182" s="3" t="s">
        <v>50</v>
      </c>
      <c r="B182" s="3" t="s">
        <v>465</v>
      </c>
      <c r="C182" s="4" t="s">
        <v>471</v>
      </c>
      <c r="D182" s="4" t="s">
        <v>471</v>
      </c>
      <c r="E182" s="4"/>
      <c r="F182" s="17" t="s">
        <v>473</v>
      </c>
      <c r="G182" s="29">
        <v>165.51</v>
      </c>
      <c r="H182" s="43">
        <v>166.5</v>
      </c>
      <c r="I182" s="43">
        <v>155.4</v>
      </c>
      <c r="J182" s="55" t="s">
        <v>630</v>
      </c>
      <c r="K182" s="29">
        <f t="shared" ref="K182:K183" si="62">G182-$K$3</f>
        <v>162.41999999999999</v>
      </c>
      <c r="L182" s="55">
        <f>I182-4.8</f>
        <v>150.6</v>
      </c>
      <c r="M182" s="43">
        <f>K182-L182</f>
        <v>11.819999999999993</v>
      </c>
      <c r="N182" s="63">
        <f>(K182-L182)/(L182)</f>
        <v>7.8486055776892383E-2</v>
      </c>
      <c r="O182" s="53"/>
      <c r="P182" s="21" t="s">
        <v>491</v>
      </c>
      <c r="Q182" s="30">
        <v>9.26</v>
      </c>
      <c r="R182" s="17">
        <v>50</v>
      </c>
      <c r="S182" s="21" t="s">
        <v>509</v>
      </c>
      <c r="T182" s="29">
        <v>10.85</v>
      </c>
      <c r="U182" s="29">
        <v>10.85</v>
      </c>
      <c r="V182" s="3">
        <v>50</v>
      </c>
      <c r="X182" s="17"/>
      <c r="Y182" s="17"/>
    </row>
    <row r="183" spans="1:25" s="3" customFormat="1">
      <c r="A183" s="3" t="s">
        <v>50</v>
      </c>
      <c r="B183" s="3" t="s">
        <v>466</v>
      </c>
      <c r="C183" s="4" t="s">
        <v>471</v>
      </c>
      <c r="D183" s="4" t="s">
        <v>471</v>
      </c>
      <c r="E183" s="4"/>
      <c r="F183" s="17" t="s">
        <v>474</v>
      </c>
      <c r="G183" s="29">
        <v>147.13</v>
      </c>
      <c r="H183" s="43">
        <v>148.19999999999999</v>
      </c>
      <c r="I183" s="43">
        <v>138.6</v>
      </c>
      <c r="J183" s="55" t="s">
        <v>630</v>
      </c>
      <c r="K183" s="29">
        <f t="shared" si="62"/>
        <v>144.04</v>
      </c>
      <c r="L183" s="55">
        <f t="shared" ref="L183:L199" si="63">I183-4.8</f>
        <v>133.79999999999998</v>
      </c>
      <c r="M183" s="43">
        <f t="shared" ref="M183:M199" si="64">K183-L183</f>
        <v>10.240000000000009</v>
      </c>
      <c r="N183" s="63">
        <f t="shared" ref="N183:N199" si="65">(K183-L183)/(L183)</f>
        <v>7.6532137518684679E-2</v>
      </c>
      <c r="O183" s="53"/>
      <c r="P183" s="21" t="s">
        <v>492</v>
      </c>
      <c r="Q183" s="29">
        <v>9.5299999999999994</v>
      </c>
      <c r="R183" s="17">
        <v>50</v>
      </c>
      <c r="S183" s="21" t="s">
        <v>510</v>
      </c>
      <c r="T183" s="29">
        <v>9.4499999999999993</v>
      </c>
      <c r="U183" s="29">
        <v>9.4499999999999993</v>
      </c>
      <c r="V183" s="3">
        <v>50</v>
      </c>
      <c r="X183" s="17"/>
      <c r="Y183" s="17"/>
    </row>
    <row r="184" spans="1:25" s="3" customFormat="1">
      <c r="A184" s="3" t="s">
        <v>50</v>
      </c>
      <c r="B184" s="3" t="s">
        <v>467</v>
      </c>
      <c r="C184" s="4" t="s">
        <v>471</v>
      </c>
      <c r="D184" s="4" t="s">
        <v>471</v>
      </c>
      <c r="E184" s="4"/>
      <c r="F184" s="17" t="s">
        <v>475</v>
      </c>
      <c r="G184" s="29">
        <v>148.02000000000001</v>
      </c>
      <c r="H184" s="43">
        <v>149</v>
      </c>
      <c r="I184" s="43">
        <v>135.30000000000001</v>
      </c>
      <c r="J184" s="55" t="s">
        <v>630</v>
      </c>
      <c r="K184" s="29">
        <f>G184-$K$3</f>
        <v>144.93</v>
      </c>
      <c r="L184" s="55">
        <f t="shared" si="63"/>
        <v>130.5</v>
      </c>
      <c r="M184" s="43">
        <f t="shared" si="64"/>
        <v>14.430000000000007</v>
      </c>
      <c r="N184" s="63">
        <f t="shared" si="65"/>
        <v>0.11057471264367821</v>
      </c>
      <c r="O184" s="53"/>
      <c r="P184" s="21" t="s">
        <v>493</v>
      </c>
      <c r="Q184" s="29">
        <v>10.25</v>
      </c>
      <c r="R184" s="17">
        <v>50</v>
      </c>
      <c r="S184" s="21" t="s">
        <v>511</v>
      </c>
      <c r="T184" s="29">
        <v>9.84</v>
      </c>
      <c r="U184" s="29">
        <v>9.84</v>
      </c>
      <c r="V184" s="3">
        <v>50</v>
      </c>
      <c r="X184" s="17"/>
      <c r="Y184" s="17"/>
    </row>
    <row r="185" spans="1:25" s="3" customFormat="1">
      <c r="A185" s="3" t="s">
        <v>50</v>
      </c>
      <c r="B185" s="3" t="s">
        <v>468</v>
      </c>
      <c r="C185" s="4" t="s">
        <v>471</v>
      </c>
      <c r="D185" s="4" t="s">
        <v>471</v>
      </c>
      <c r="E185" s="4"/>
      <c r="F185" s="17" t="s">
        <v>476</v>
      </c>
      <c r="G185" s="29">
        <v>148.86000000000001</v>
      </c>
      <c r="H185" s="43">
        <v>149.9</v>
      </c>
      <c r="I185" s="43">
        <v>137.30000000000001</v>
      </c>
      <c r="J185" s="55" t="s">
        <v>630</v>
      </c>
      <c r="K185" s="29">
        <f t="shared" ref="K185:K190" si="66">G185-$K$3</f>
        <v>145.77000000000001</v>
      </c>
      <c r="L185" s="55">
        <f t="shared" si="63"/>
        <v>132.5</v>
      </c>
      <c r="M185" s="43">
        <f t="shared" si="64"/>
        <v>13.27000000000001</v>
      </c>
      <c r="N185" s="63">
        <f t="shared" si="65"/>
        <v>0.10015094339622649</v>
      </c>
      <c r="O185" s="53"/>
      <c r="P185" s="21" t="s">
        <v>494</v>
      </c>
      <c r="Q185" s="29">
        <v>10.1</v>
      </c>
      <c r="R185" s="17">
        <v>50</v>
      </c>
      <c r="S185" s="21" t="s">
        <v>512</v>
      </c>
      <c r="T185" s="29">
        <v>9.91</v>
      </c>
      <c r="U185" s="29">
        <v>9.91</v>
      </c>
      <c r="V185" s="3">
        <v>50</v>
      </c>
      <c r="X185" s="17"/>
      <c r="Y185" s="17"/>
    </row>
    <row r="186" spans="1:25" s="3" customFormat="1">
      <c r="A186" s="3" t="s">
        <v>50</v>
      </c>
      <c r="B186" s="3" t="s">
        <v>469</v>
      </c>
      <c r="C186" s="4" t="s">
        <v>471</v>
      </c>
      <c r="D186" s="4" t="s">
        <v>471</v>
      </c>
      <c r="E186" s="4"/>
      <c r="F186" s="17" t="s">
        <v>477</v>
      </c>
      <c r="G186" s="29">
        <v>183.62</v>
      </c>
      <c r="H186" s="3">
        <v>184.6</v>
      </c>
      <c r="I186" s="43">
        <v>167.9</v>
      </c>
      <c r="J186" s="55" t="s">
        <v>630</v>
      </c>
      <c r="K186" s="29">
        <f t="shared" si="66"/>
        <v>180.53</v>
      </c>
      <c r="L186" s="55">
        <f t="shared" si="63"/>
        <v>163.1</v>
      </c>
      <c r="M186" s="43">
        <f t="shared" si="64"/>
        <v>17.430000000000007</v>
      </c>
      <c r="N186" s="63">
        <f t="shared" si="65"/>
        <v>0.10686695278969961</v>
      </c>
      <c r="O186" s="53"/>
      <c r="P186" s="21" t="s">
        <v>495</v>
      </c>
      <c r="Q186" s="29">
        <v>10.29</v>
      </c>
      <c r="R186" s="17">
        <v>50</v>
      </c>
      <c r="S186" s="21" t="s">
        <v>513</v>
      </c>
      <c r="T186" s="29">
        <v>10.06</v>
      </c>
      <c r="U186" s="29">
        <v>10.06</v>
      </c>
      <c r="V186" s="3">
        <v>50</v>
      </c>
      <c r="X186" s="17"/>
      <c r="Y186" s="17"/>
    </row>
    <row r="187" spans="1:25" s="3" customFormat="1">
      <c r="A187" s="3" t="s">
        <v>50</v>
      </c>
      <c r="B187" s="3" t="s">
        <v>470</v>
      </c>
      <c r="C187" s="4" t="s">
        <v>471</v>
      </c>
      <c r="D187" s="4" t="s">
        <v>471</v>
      </c>
      <c r="E187" s="4"/>
      <c r="F187" s="17" t="s">
        <v>478</v>
      </c>
      <c r="G187" s="29">
        <v>168.25</v>
      </c>
      <c r="H187" s="43">
        <v>169.2</v>
      </c>
      <c r="I187" s="43">
        <v>154.19999999999999</v>
      </c>
      <c r="J187" s="55" t="s">
        <v>630</v>
      </c>
      <c r="K187" s="29">
        <f t="shared" ref="K187" si="67">G187-$K$3</f>
        <v>165.16</v>
      </c>
      <c r="L187" s="55">
        <f t="shared" si="63"/>
        <v>149.39999999999998</v>
      </c>
      <c r="M187" s="43">
        <f t="shared" si="64"/>
        <v>15.760000000000019</v>
      </c>
      <c r="N187" s="63">
        <f t="shared" si="65"/>
        <v>0.1054886211512719</v>
      </c>
      <c r="O187" s="53"/>
      <c r="P187" s="21" t="s">
        <v>496</v>
      </c>
      <c r="Q187" s="29">
        <v>10.26</v>
      </c>
      <c r="R187" s="17">
        <v>50</v>
      </c>
      <c r="S187" s="21" t="s">
        <v>514</v>
      </c>
      <c r="T187" s="29">
        <v>9.85</v>
      </c>
      <c r="U187" s="29">
        <v>9.85</v>
      </c>
      <c r="V187" s="3">
        <v>50</v>
      </c>
      <c r="X187" s="17"/>
      <c r="Y187" s="17"/>
    </row>
    <row r="188" spans="1:25" s="3" customFormat="1">
      <c r="A188" s="3" t="s">
        <v>86</v>
      </c>
      <c r="B188" s="3" t="s">
        <v>465</v>
      </c>
      <c r="C188" s="4" t="s">
        <v>471</v>
      </c>
      <c r="D188" s="4" t="s">
        <v>471</v>
      </c>
      <c r="E188" s="4"/>
      <c r="F188" s="17" t="s">
        <v>479</v>
      </c>
      <c r="G188" s="29">
        <v>153.36000000000001</v>
      </c>
      <c r="H188" s="43">
        <v>154.30000000000001</v>
      </c>
      <c r="I188" s="43">
        <v>141</v>
      </c>
      <c r="J188" s="55" t="s">
        <v>630</v>
      </c>
      <c r="K188" s="29">
        <f t="shared" si="66"/>
        <v>150.27000000000001</v>
      </c>
      <c r="L188" s="55">
        <f t="shared" si="63"/>
        <v>136.19999999999999</v>
      </c>
      <c r="M188" s="43">
        <f t="shared" si="64"/>
        <v>14.070000000000022</v>
      </c>
      <c r="N188" s="63">
        <f t="shared" si="65"/>
        <v>0.10330396475770942</v>
      </c>
      <c r="O188" s="53"/>
      <c r="P188" s="21" t="s">
        <v>497</v>
      </c>
      <c r="Q188" s="29">
        <v>10.08</v>
      </c>
      <c r="R188" s="17">
        <v>50</v>
      </c>
      <c r="S188" s="21" t="s">
        <v>515</v>
      </c>
      <c r="T188" s="29">
        <v>9.56</v>
      </c>
      <c r="U188" s="29">
        <v>9.56</v>
      </c>
      <c r="V188" s="3">
        <v>50</v>
      </c>
      <c r="X188" s="17"/>
      <c r="Y188" s="17"/>
    </row>
    <row r="189" spans="1:25" s="3" customFormat="1">
      <c r="A189" s="3" t="s">
        <v>86</v>
      </c>
      <c r="B189" s="3" t="s">
        <v>466</v>
      </c>
      <c r="C189" s="4" t="s">
        <v>471</v>
      </c>
      <c r="D189" s="4" t="s">
        <v>471</v>
      </c>
      <c r="E189" s="4"/>
      <c r="F189" s="17" t="s">
        <v>480</v>
      </c>
      <c r="G189" s="29">
        <v>168.73</v>
      </c>
      <c r="H189" s="43">
        <v>169.6</v>
      </c>
      <c r="I189" s="43">
        <v>155.80000000000001</v>
      </c>
      <c r="J189" s="55" t="s">
        <v>630</v>
      </c>
      <c r="K189" s="29">
        <f t="shared" si="66"/>
        <v>165.64</v>
      </c>
      <c r="L189" s="55">
        <f t="shared" si="63"/>
        <v>151</v>
      </c>
      <c r="M189" s="43">
        <f t="shared" si="64"/>
        <v>14.639999999999986</v>
      </c>
      <c r="N189" s="63">
        <f t="shared" si="65"/>
        <v>9.6953642384105865E-2</v>
      </c>
      <c r="O189" s="53"/>
      <c r="P189" s="21" t="s">
        <v>498</v>
      </c>
      <c r="Q189" s="29">
        <v>9.8000000000000007</v>
      </c>
      <c r="R189" s="17">
        <v>50</v>
      </c>
      <c r="S189" s="21" t="s">
        <v>516</v>
      </c>
      <c r="T189" s="29">
        <v>9.8800000000000008</v>
      </c>
      <c r="U189" s="29">
        <v>9.8800000000000008</v>
      </c>
      <c r="V189" s="3">
        <v>50</v>
      </c>
      <c r="X189" s="17"/>
      <c r="Y189" s="17"/>
    </row>
    <row r="190" spans="1:25" s="3" customFormat="1">
      <c r="A190" s="3" t="s">
        <v>86</v>
      </c>
      <c r="B190" s="3" t="s">
        <v>467</v>
      </c>
      <c r="C190" s="4" t="s">
        <v>471</v>
      </c>
      <c r="D190" s="4" t="s">
        <v>471</v>
      </c>
      <c r="E190" s="4"/>
      <c r="F190" s="17" t="s">
        <v>481</v>
      </c>
      <c r="G190" s="29">
        <v>141.01</v>
      </c>
      <c r="H190" s="43">
        <v>142.19999999999999</v>
      </c>
      <c r="I190" s="43">
        <v>127.9</v>
      </c>
      <c r="J190" s="55" t="s">
        <v>630</v>
      </c>
      <c r="K190" s="29">
        <f t="shared" si="66"/>
        <v>137.91999999999999</v>
      </c>
      <c r="L190" s="55">
        <f t="shared" si="63"/>
        <v>123.10000000000001</v>
      </c>
      <c r="M190" s="43">
        <f t="shared" si="64"/>
        <v>14.819999999999979</v>
      </c>
      <c r="N190" s="63">
        <f t="shared" si="65"/>
        <v>0.12038992688870818</v>
      </c>
      <c r="O190" s="53"/>
      <c r="P190" s="21" t="s">
        <v>499</v>
      </c>
      <c r="Q190" s="29">
        <v>9.39</v>
      </c>
      <c r="R190" s="17">
        <v>50</v>
      </c>
      <c r="S190" s="21" t="s">
        <v>517</v>
      </c>
      <c r="T190" s="29">
        <v>10</v>
      </c>
      <c r="U190" s="29">
        <v>10</v>
      </c>
      <c r="V190" s="3">
        <v>50</v>
      </c>
      <c r="X190" s="17"/>
      <c r="Y190" s="17"/>
    </row>
    <row r="191" spans="1:25" s="3" customFormat="1">
      <c r="A191" s="3" t="s">
        <v>86</v>
      </c>
      <c r="B191" s="3" t="s">
        <v>468</v>
      </c>
      <c r="C191" s="4" t="s">
        <v>471</v>
      </c>
      <c r="D191" s="4" t="s">
        <v>471</v>
      </c>
      <c r="E191" s="4"/>
      <c r="F191" s="17" t="s">
        <v>482</v>
      </c>
      <c r="G191" s="29">
        <v>190.11</v>
      </c>
      <c r="H191" s="43">
        <v>191</v>
      </c>
      <c r="I191" s="43">
        <v>175.4</v>
      </c>
      <c r="J191" s="55" t="s">
        <v>630</v>
      </c>
      <c r="K191" s="29">
        <f>G191-$K$3</f>
        <v>187.02</v>
      </c>
      <c r="L191" s="55">
        <f t="shared" si="63"/>
        <v>170.6</v>
      </c>
      <c r="M191" s="43">
        <f t="shared" si="64"/>
        <v>16.420000000000016</v>
      </c>
      <c r="N191" s="63">
        <f t="shared" si="65"/>
        <v>9.6248534583821904E-2</v>
      </c>
      <c r="O191" s="53"/>
      <c r="P191" s="21" t="s">
        <v>500</v>
      </c>
      <c r="Q191" s="29">
        <v>10.34</v>
      </c>
      <c r="R191" s="17">
        <v>50</v>
      </c>
      <c r="S191" s="21" t="s">
        <v>518</v>
      </c>
      <c r="T191" s="29">
        <v>10.029999999999999</v>
      </c>
      <c r="U191" s="29">
        <v>10.029999999999999</v>
      </c>
      <c r="V191" s="3">
        <v>50</v>
      </c>
      <c r="X191" s="17"/>
      <c r="Y191" s="17"/>
    </row>
    <row r="192" spans="1:25" s="3" customFormat="1">
      <c r="A192" s="3" t="s">
        <v>86</v>
      </c>
      <c r="B192" s="3" t="s">
        <v>469</v>
      </c>
      <c r="C192" s="4" t="s">
        <v>471</v>
      </c>
      <c r="D192" s="4" t="s">
        <v>471</v>
      </c>
      <c r="E192" s="4"/>
      <c r="F192" s="17" t="s">
        <v>483</v>
      </c>
      <c r="G192" s="29">
        <v>161.13</v>
      </c>
      <c r="H192" s="43">
        <v>162.1</v>
      </c>
      <c r="I192" s="43">
        <v>145.80000000000001</v>
      </c>
      <c r="J192" s="55" t="s">
        <v>630</v>
      </c>
      <c r="K192" s="29">
        <f>G192-$K$3</f>
        <v>158.04</v>
      </c>
      <c r="L192" s="55">
        <f t="shared" si="63"/>
        <v>141</v>
      </c>
      <c r="M192" s="43">
        <f t="shared" si="64"/>
        <v>17.039999999999992</v>
      </c>
      <c r="N192" s="63">
        <f t="shared" si="65"/>
        <v>0.12085106382978718</v>
      </c>
      <c r="O192" s="53"/>
      <c r="P192" s="21" t="s">
        <v>501</v>
      </c>
      <c r="Q192" s="29">
        <v>9.43</v>
      </c>
      <c r="R192" s="17">
        <v>50</v>
      </c>
      <c r="S192" s="21" t="s">
        <v>519</v>
      </c>
      <c r="T192" s="29">
        <v>9.3699999999999992</v>
      </c>
      <c r="U192" s="29">
        <v>9.3699999999999992</v>
      </c>
      <c r="V192" s="3">
        <v>50</v>
      </c>
      <c r="X192" s="17"/>
      <c r="Y192" s="17"/>
    </row>
    <row r="193" spans="1:25" s="3" customFormat="1">
      <c r="A193" s="3" t="s">
        <v>86</v>
      </c>
      <c r="B193" s="3" t="s">
        <v>470</v>
      </c>
      <c r="C193" s="4" t="s">
        <v>471</v>
      </c>
      <c r="D193" s="4" t="s">
        <v>471</v>
      </c>
      <c r="E193" s="4"/>
      <c r="F193" s="17" t="s">
        <v>484</v>
      </c>
      <c r="G193" s="29">
        <v>191.54</v>
      </c>
      <c r="H193" s="3">
        <v>192.4</v>
      </c>
      <c r="I193" s="43">
        <v>173.7</v>
      </c>
      <c r="J193" s="55" t="s">
        <v>630</v>
      </c>
      <c r="K193" s="29">
        <f>G193-$K$3</f>
        <v>188.45</v>
      </c>
      <c r="L193" s="55">
        <f t="shared" si="63"/>
        <v>168.89999999999998</v>
      </c>
      <c r="M193" s="43">
        <f t="shared" si="64"/>
        <v>19.550000000000011</v>
      </c>
      <c r="N193" s="63">
        <f>(K193-L193)/(L193)</f>
        <v>0.11574896388395509</v>
      </c>
      <c r="O193" s="53"/>
      <c r="P193" s="21" t="s">
        <v>502</v>
      </c>
      <c r="Q193" s="29">
        <v>9.89</v>
      </c>
      <c r="R193" s="17">
        <v>50</v>
      </c>
      <c r="S193" s="21" t="s">
        <v>520</v>
      </c>
      <c r="T193" s="29">
        <v>10.28</v>
      </c>
      <c r="U193" s="29">
        <v>10.28</v>
      </c>
      <c r="V193" s="3">
        <v>50</v>
      </c>
      <c r="X193" s="17"/>
      <c r="Y193" s="17"/>
    </row>
    <row r="194" spans="1:25" s="3" customFormat="1">
      <c r="A194" s="3" t="s">
        <v>51</v>
      </c>
      <c r="B194" s="3" t="s">
        <v>465</v>
      </c>
      <c r="C194" s="4" t="s">
        <v>471</v>
      </c>
      <c r="D194" s="4" t="s">
        <v>471</v>
      </c>
      <c r="E194" s="4"/>
      <c r="F194" s="17" t="s">
        <v>485</v>
      </c>
      <c r="G194" s="29">
        <v>157.38</v>
      </c>
      <c r="H194" s="43">
        <v>158.4</v>
      </c>
      <c r="I194" s="43">
        <v>135.9</v>
      </c>
      <c r="J194" s="55" t="s">
        <v>630</v>
      </c>
      <c r="K194" s="29">
        <f t="shared" ref="K194:K199" si="68">G194-$K$3</f>
        <v>154.29</v>
      </c>
      <c r="L194" s="55">
        <f t="shared" si="63"/>
        <v>131.1</v>
      </c>
      <c r="M194" s="43">
        <f t="shared" si="64"/>
        <v>23.189999999999998</v>
      </c>
      <c r="N194" s="63">
        <f t="shared" si="65"/>
        <v>0.1768878718535469</v>
      </c>
      <c r="O194" s="53"/>
      <c r="P194" s="21" t="s">
        <v>503</v>
      </c>
      <c r="Q194" s="30">
        <v>10.07</v>
      </c>
      <c r="R194" s="17">
        <v>50</v>
      </c>
      <c r="S194" s="21" t="s">
        <v>521</v>
      </c>
      <c r="T194" s="29">
        <v>9.84</v>
      </c>
      <c r="U194" s="29">
        <v>9.84</v>
      </c>
      <c r="V194" s="3">
        <v>50</v>
      </c>
      <c r="X194" s="17"/>
      <c r="Y194" s="17"/>
    </row>
    <row r="195" spans="1:25" s="3" customFormat="1">
      <c r="A195" s="3" t="s">
        <v>51</v>
      </c>
      <c r="B195" s="3" t="s">
        <v>466</v>
      </c>
      <c r="C195" s="4" t="s">
        <v>471</v>
      </c>
      <c r="D195" s="4" t="s">
        <v>471</v>
      </c>
      <c r="E195" s="4"/>
      <c r="F195" s="17" t="s">
        <v>486</v>
      </c>
      <c r="G195" s="29">
        <v>145.04</v>
      </c>
      <c r="H195" s="43">
        <v>146.1</v>
      </c>
      <c r="I195" s="43">
        <v>125.3</v>
      </c>
      <c r="J195" s="55" t="s">
        <v>630</v>
      </c>
      <c r="K195" s="29">
        <f t="shared" si="68"/>
        <v>141.94999999999999</v>
      </c>
      <c r="L195" s="55">
        <f t="shared" si="63"/>
        <v>120.5</v>
      </c>
      <c r="M195" s="43">
        <f t="shared" si="64"/>
        <v>21.449999999999989</v>
      </c>
      <c r="N195" s="63">
        <f t="shared" si="65"/>
        <v>0.17800829875518662</v>
      </c>
      <c r="O195" s="53"/>
      <c r="P195" s="21" t="s">
        <v>504</v>
      </c>
      <c r="Q195" s="29">
        <v>9.6300000000000008</v>
      </c>
      <c r="R195" s="17">
        <v>50</v>
      </c>
      <c r="S195" s="21" t="s">
        <v>522</v>
      </c>
      <c r="T195" s="29">
        <v>9.6199999999999992</v>
      </c>
      <c r="U195" s="29">
        <v>9.6199999999999992</v>
      </c>
      <c r="V195" s="3">
        <v>50</v>
      </c>
      <c r="X195" s="17"/>
      <c r="Y195" s="17"/>
    </row>
    <row r="196" spans="1:25" s="3" customFormat="1">
      <c r="A196" s="3" t="s">
        <v>51</v>
      </c>
      <c r="B196" s="3" t="s">
        <v>467</v>
      </c>
      <c r="C196" s="4" t="s">
        <v>471</v>
      </c>
      <c r="D196" s="4" t="s">
        <v>471</v>
      </c>
      <c r="E196" s="4"/>
      <c r="F196" s="17" t="s">
        <v>487</v>
      </c>
      <c r="G196" s="29">
        <v>193.05</v>
      </c>
      <c r="H196" s="43">
        <v>194</v>
      </c>
      <c r="I196" s="43">
        <v>166.1</v>
      </c>
      <c r="J196" s="55" t="s">
        <v>630</v>
      </c>
      <c r="K196" s="29">
        <f t="shared" si="68"/>
        <v>189.96</v>
      </c>
      <c r="L196" s="55">
        <f t="shared" si="63"/>
        <v>161.29999999999998</v>
      </c>
      <c r="M196" s="43">
        <f t="shared" si="64"/>
        <v>28.660000000000025</v>
      </c>
      <c r="N196" s="63">
        <f t="shared" si="65"/>
        <v>0.177681339119653</v>
      </c>
      <c r="O196" s="53"/>
      <c r="P196" s="21" t="s">
        <v>505</v>
      </c>
      <c r="Q196" s="29">
        <v>9.94</v>
      </c>
      <c r="R196" s="17">
        <v>50</v>
      </c>
      <c r="S196" s="21" t="s">
        <v>523</v>
      </c>
      <c r="T196" s="29">
        <v>9.43</v>
      </c>
      <c r="U196" s="29">
        <v>9.43</v>
      </c>
      <c r="V196" s="3">
        <v>50</v>
      </c>
      <c r="X196" s="17"/>
      <c r="Y196" s="17"/>
    </row>
    <row r="197" spans="1:25" s="3" customFormat="1">
      <c r="A197" s="3" t="s">
        <v>51</v>
      </c>
      <c r="B197" s="3" t="s">
        <v>468</v>
      </c>
      <c r="C197" s="4" t="s">
        <v>471</v>
      </c>
      <c r="D197" s="4" t="s">
        <v>471</v>
      </c>
      <c r="E197" s="4"/>
      <c r="F197" s="17" t="s">
        <v>488</v>
      </c>
      <c r="G197" s="29">
        <v>128.15</v>
      </c>
      <c r="H197" s="43">
        <v>129.19999999999999</v>
      </c>
      <c r="I197" s="43">
        <v>112</v>
      </c>
      <c r="J197" s="55" t="s">
        <v>630</v>
      </c>
      <c r="K197" s="29">
        <f t="shared" si="68"/>
        <v>125.06</v>
      </c>
      <c r="L197" s="55">
        <f t="shared" si="63"/>
        <v>107.2</v>
      </c>
      <c r="M197" s="43">
        <f t="shared" si="64"/>
        <v>17.86</v>
      </c>
      <c r="N197" s="63">
        <f t="shared" si="65"/>
        <v>0.16660447761194028</v>
      </c>
      <c r="O197" s="53"/>
      <c r="P197" s="21" t="s">
        <v>506</v>
      </c>
      <c r="Q197" s="29">
        <v>10.55</v>
      </c>
      <c r="R197" s="17">
        <v>50</v>
      </c>
      <c r="S197" s="21" t="s">
        <v>524</v>
      </c>
      <c r="T197" s="29">
        <v>9.7100000000000009</v>
      </c>
      <c r="U197" s="29">
        <v>9.7100000000000009</v>
      </c>
      <c r="V197" s="3">
        <v>50</v>
      </c>
      <c r="X197" s="17"/>
      <c r="Y197" s="17"/>
    </row>
    <row r="198" spans="1:25" s="3" customFormat="1">
      <c r="A198" s="3" t="s">
        <v>51</v>
      </c>
      <c r="B198" s="3" t="s">
        <v>469</v>
      </c>
      <c r="C198" s="4" t="s">
        <v>471</v>
      </c>
      <c r="D198" s="4" t="s">
        <v>471</v>
      </c>
      <c r="E198" s="4"/>
      <c r="F198" s="17" t="s">
        <v>489</v>
      </c>
      <c r="G198" s="29">
        <v>184.01</v>
      </c>
      <c r="H198" s="43">
        <v>184.9</v>
      </c>
      <c r="I198" s="43">
        <v>158.9</v>
      </c>
      <c r="J198" s="55" t="s">
        <v>630</v>
      </c>
      <c r="K198" s="29">
        <f t="shared" ref="K198" si="69">G198-$K$3</f>
        <v>180.92</v>
      </c>
      <c r="L198" s="55">
        <f t="shared" si="63"/>
        <v>154.1</v>
      </c>
      <c r="M198" s="43">
        <f t="shared" si="64"/>
        <v>26.819999999999993</v>
      </c>
      <c r="N198" s="63">
        <f t="shared" si="65"/>
        <v>0.17404282933160281</v>
      </c>
      <c r="O198" s="53"/>
      <c r="P198" s="21" t="s">
        <v>507</v>
      </c>
      <c r="Q198" s="29">
        <v>10.77</v>
      </c>
      <c r="R198" s="17">
        <v>50</v>
      </c>
      <c r="S198" s="21" t="s">
        <v>525</v>
      </c>
      <c r="T198" s="29">
        <v>9.52</v>
      </c>
      <c r="U198" s="29">
        <v>9.52</v>
      </c>
      <c r="V198" s="3">
        <v>50</v>
      </c>
      <c r="X198" s="17"/>
      <c r="Y198" s="17"/>
    </row>
    <row r="199" spans="1:25" s="3" customFormat="1">
      <c r="A199" s="3" t="s">
        <v>51</v>
      </c>
      <c r="B199" s="3" t="s">
        <v>470</v>
      </c>
      <c r="C199" s="4" t="s">
        <v>471</v>
      </c>
      <c r="D199" s="4" t="s">
        <v>471</v>
      </c>
      <c r="E199" s="4"/>
      <c r="F199" s="17" t="s">
        <v>490</v>
      </c>
      <c r="G199" s="29">
        <v>166.96</v>
      </c>
      <c r="H199" s="43">
        <v>168.2</v>
      </c>
      <c r="I199" s="43">
        <v>146.5</v>
      </c>
      <c r="J199" s="55" t="s">
        <v>630</v>
      </c>
      <c r="K199" s="29">
        <f t="shared" si="68"/>
        <v>163.87</v>
      </c>
      <c r="L199" s="55">
        <f t="shared" si="63"/>
        <v>141.69999999999999</v>
      </c>
      <c r="M199" s="43">
        <f t="shared" si="64"/>
        <v>22.170000000000016</v>
      </c>
      <c r="N199" s="63">
        <f t="shared" si="65"/>
        <v>0.1564573041637263</v>
      </c>
      <c r="O199" s="53"/>
      <c r="P199" s="21" t="s">
        <v>508</v>
      </c>
      <c r="Q199" s="29">
        <v>9.59</v>
      </c>
      <c r="R199" s="17">
        <v>50</v>
      </c>
      <c r="S199" s="21" t="s">
        <v>526</v>
      </c>
      <c r="T199" s="29">
        <v>9.61</v>
      </c>
      <c r="U199" s="29">
        <v>9.61</v>
      </c>
      <c r="V199" s="3">
        <v>50</v>
      </c>
      <c r="X199" s="17"/>
      <c r="Y199" s="17"/>
    </row>
    <row r="200" spans="1:25" s="3" customFormat="1">
      <c r="A200" s="3" t="s">
        <v>47</v>
      </c>
      <c r="B200" s="3" t="s">
        <v>26</v>
      </c>
      <c r="C200" s="3" t="s">
        <v>26</v>
      </c>
      <c r="D200" s="4" t="s">
        <v>471</v>
      </c>
      <c r="E200" s="4"/>
      <c r="F200" s="17" t="s">
        <v>472</v>
      </c>
      <c r="G200" s="29">
        <v>200.31</v>
      </c>
      <c r="H200" s="44" t="s">
        <v>26</v>
      </c>
      <c r="I200" s="44" t="s">
        <v>26</v>
      </c>
      <c r="J200" s="56" t="s">
        <v>26</v>
      </c>
      <c r="K200" s="31" t="s">
        <v>26</v>
      </c>
      <c r="L200" s="58" t="s">
        <v>26</v>
      </c>
      <c r="M200" s="31" t="s">
        <v>26</v>
      </c>
      <c r="N200" s="31" t="s">
        <v>26</v>
      </c>
      <c r="O200" s="54" t="s">
        <v>26</v>
      </c>
      <c r="P200" s="3" t="s">
        <v>472</v>
      </c>
      <c r="Q200" s="29" t="s">
        <v>26</v>
      </c>
      <c r="R200" s="17">
        <v>50</v>
      </c>
      <c r="S200" s="3" t="s">
        <v>26</v>
      </c>
      <c r="T200" s="31" t="s">
        <v>26</v>
      </c>
      <c r="U200" s="31" t="s">
        <v>26</v>
      </c>
      <c r="V200" s="31" t="s">
        <v>26</v>
      </c>
      <c r="X200" s="17"/>
      <c r="Y200" s="17"/>
    </row>
    <row r="201" spans="1:25" s="3" customFormat="1">
      <c r="A201" s="3" t="s">
        <v>47</v>
      </c>
      <c r="B201" s="3" t="s">
        <v>26</v>
      </c>
      <c r="C201" s="3" t="s">
        <v>26</v>
      </c>
      <c r="D201" s="4" t="s">
        <v>471</v>
      </c>
      <c r="E201" s="4"/>
      <c r="F201" s="17" t="s">
        <v>472</v>
      </c>
      <c r="G201" s="29" t="s">
        <v>26</v>
      </c>
      <c r="H201" s="44" t="s">
        <v>26</v>
      </c>
      <c r="I201" s="44" t="s">
        <v>26</v>
      </c>
      <c r="J201" s="56" t="s">
        <v>26</v>
      </c>
      <c r="K201" s="31" t="s">
        <v>26</v>
      </c>
      <c r="L201" s="58" t="s">
        <v>26</v>
      </c>
      <c r="M201" s="31" t="s">
        <v>26</v>
      </c>
      <c r="N201" s="31" t="s">
        <v>26</v>
      </c>
      <c r="O201" s="54" t="s">
        <v>26</v>
      </c>
      <c r="P201" s="3" t="s">
        <v>472</v>
      </c>
      <c r="Q201" s="29" t="s">
        <v>26</v>
      </c>
      <c r="R201" s="17">
        <v>50</v>
      </c>
      <c r="S201" s="3" t="s">
        <v>26</v>
      </c>
      <c r="T201" s="31" t="s">
        <v>26</v>
      </c>
      <c r="U201" s="31" t="s">
        <v>26</v>
      </c>
      <c r="V201" s="31" t="s">
        <v>26</v>
      </c>
      <c r="X201" s="17"/>
      <c r="Y201" s="17"/>
    </row>
    <row r="202" spans="1:25" s="3" customFormat="1">
      <c r="A202" s="3" t="s">
        <v>47</v>
      </c>
      <c r="B202" s="3" t="s">
        <v>26</v>
      </c>
      <c r="C202" s="3" t="s">
        <v>26</v>
      </c>
      <c r="D202" s="4" t="s">
        <v>471</v>
      </c>
      <c r="E202" s="4"/>
      <c r="F202" s="17" t="s">
        <v>472</v>
      </c>
      <c r="G202" s="29" t="s">
        <v>26</v>
      </c>
      <c r="H202" s="44" t="s">
        <v>26</v>
      </c>
      <c r="I202" s="44" t="s">
        <v>26</v>
      </c>
      <c r="J202" s="56" t="s">
        <v>26</v>
      </c>
      <c r="K202" s="31" t="s">
        <v>26</v>
      </c>
      <c r="L202" s="58" t="s">
        <v>26</v>
      </c>
      <c r="M202" s="31" t="s">
        <v>26</v>
      </c>
      <c r="N202" s="31" t="s">
        <v>26</v>
      </c>
      <c r="O202" s="54" t="s">
        <v>26</v>
      </c>
      <c r="P202" s="3" t="s">
        <v>472</v>
      </c>
      <c r="Q202" s="29" t="s">
        <v>26</v>
      </c>
      <c r="R202" s="17">
        <v>50</v>
      </c>
      <c r="S202" s="3" t="s">
        <v>26</v>
      </c>
      <c r="T202" s="31" t="s">
        <v>26</v>
      </c>
      <c r="U202" s="31" t="s">
        <v>26</v>
      </c>
      <c r="V202" s="31" t="s">
        <v>26</v>
      </c>
      <c r="X202" s="17"/>
      <c r="Y202" s="17"/>
    </row>
    <row r="203" spans="1:25" s="19" customFormat="1">
      <c r="F203" s="20"/>
      <c r="G203" s="28"/>
      <c r="H203" s="42"/>
      <c r="I203" s="42"/>
      <c r="J203" s="42"/>
      <c r="K203" s="28"/>
      <c r="L203" s="42"/>
      <c r="M203" s="42"/>
      <c r="N203" s="42"/>
      <c r="O203" s="52"/>
      <c r="Q203" s="28"/>
      <c r="R203" s="20"/>
      <c r="T203" s="28"/>
      <c r="U203" s="28"/>
      <c r="X203" s="20"/>
      <c r="Y203" s="20"/>
    </row>
    <row r="204" spans="1:25" s="3" customFormat="1">
      <c r="A204" s="3" t="s">
        <v>169</v>
      </c>
      <c r="B204" s="3" t="s">
        <v>5</v>
      </c>
      <c r="C204" s="4" t="s">
        <v>534</v>
      </c>
      <c r="D204" s="4" t="s">
        <v>534</v>
      </c>
      <c r="E204" s="4" t="s">
        <v>636</v>
      </c>
      <c r="F204" s="17" t="s">
        <v>536</v>
      </c>
      <c r="G204" s="29">
        <v>125.6</v>
      </c>
      <c r="H204" s="43">
        <v>124.79</v>
      </c>
      <c r="I204" s="43">
        <v>107.3</v>
      </c>
      <c r="J204" s="55" t="s">
        <v>633</v>
      </c>
      <c r="K204" s="29">
        <f t="shared" ref="K204:K205" si="70">G204-$K$3</f>
        <v>122.50999999999999</v>
      </c>
      <c r="L204" s="55">
        <f>I204-2.41</f>
        <v>104.89</v>
      </c>
      <c r="M204" s="43">
        <f>K204-L204</f>
        <v>17.61999999999999</v>
      </c>
      <c r="N204" s="63">
        <f>(K204-L204)/(L204)</f>
        <v>0.16798550862808648</v>
      </c>
      <c r="O204" s="53"/>
      <c r="P204" s="21" t="s">
        <v>537</v>
      </c>
      <c r="Q204" s="30">
        <v>10.07</v>
      </c>
      <c r="R204" s="17">
        <v>50</v>
      </c>
      <c r="S204" s="21" t="s">
        <v>538</v>
      </c>
      <c r="T204" s="29">
        <v>9.98</v>
      </c>
      <c r="U204" s="29">
        <v>9.98</v>
      </c>
      <c r="V204" s="3">
        <v>50</v>
      </c>
      <c r="W204" s="3" t="s">
        <v>634</v>
      </c>
      <c r="X204" s="17" t="s">
        <v>635</v>
      </c>
      <c r="Y204" s="17"/>
    </row>
    <row r="205" spans="1:25" s="3" customFormat="1">
      <c r="A205" s="3" t="s">
        <v>169</v>
      </c>
      <c r="B205" s="3" t="s">
        <v>6</v>
      </c>
      <c r="C205" s="4" t="s">
        <v>534</v>
      </c>
      <c r="D205" s="4" t="s">
        <v>534</v>
      </c>
      <c r="E205" s="4" t="s">
        <v>637</v>
      </c>
      <c r="F205" s="17" t="s">
        <v>539</v>
      </c>
      <c r="G205" s="29">
        <v>155.65</v>
      </c>
      <c r="H205" s="43">
        <v>154.99</v>
      </c>
      <c r="I205" s="43">
        <v>142.4</v>
      </c>
      <c r="J205" s="55" t="s">
        <v>633</v>
      </c>
      <c r="K205" s="29">
        <f t="shared" si="70"/>
        <v>152.56</v>
      </c>
      <c r="L205" s="55">
        <f t="shared" ref="L205:L217" si="71">I205-2.41</f>
        <v>139.99</v>
      </c>
      <c r="M205" s="43">
        <f t="shared" ref="M205:M218" si="72">K205-L205</f>
        <v>12.569999999999993</v>
      </c>
      <c r="N205" s="63">
        <f t="shared" ref="N205:N218" si="73">(K205-L205)/(L205)</f>
        <v>8.9792128009143463E-2</v>
      </c>
      <c r="O205" s="53"/>
      <c r="P205" s="21" t="s">
        <v>540</v>
      </c>
      <c r="Q205" s="29">
        <v>9.9</v>
      </c>
      <c r="R205" s="17">
        <v>50</v>
      </c>
      <c r="S205" s="21" t="s">
        <v>541</v>
      </c>
      <c r="T205" s="29">
        <v>10.050000000000001</v>
      </c>
      <c r="U205" s="29">
        <v>10.050000000000001</v>
      </c>
      <c r="V205" s="3">
        <v>50</v>
      </c>
      <c r="W205" s="3" t="s">
        <v>634</v>
      </c>
      <c r="X205" s="17" t="s">
        <v>635</v>
      </c>
      <c r="Y205" s="17"/>
    </row>
    <row r="206" spans="1:25" s="3" customFormat="1">
      <c r="A206" s="3" t="s">
        <v>169</v>
      </c>
      <c r="B206" s="3" t="s">
        <v>7</v>
      </c>
      <c r="C206" s="4" t="s">
        <v>534</v>
      </c>
      <c r="D206" s="4" t="s">
        <v>534</v>
      </c>
      <c r="E206" s="4" t="s">
        <v>638</v>
      </c>
      <c r="F206" s="17" t="s">
        <v>542</v>
      </c>
      <c r="G206" s="29">
        <v>131.09</v>
      </c>
      <c r="H206" s="43">
        <v>129.72999999999999</v>
      </c>
      <c r="I206" s="43">
        <v>115.6</v>
      </c>
      <c r="J206" s="55" t="s">
        <v>633</v>
      </c>
      <c r="K206" s="29">
        <f>G206-$K$3</f>
        <v>128</v>
      </c>
      <c r="L206" s="55">
        <f t="shared" si="71"/>
        <v>113.19</v>
      </c>
      <c r="M206" s="43">
        <f t="shared" si="72"/>
        <v>14.810000000000002</v>
      </c>
      <c r="N206" s="63">
        <f t="shared" si="73"/>
        <v>0.1308419471684778</v>
      </c>
      <c r="O206" s="53"/>
      <c r="P206" s="21" t="s">
        <v>543</v>
      </c>
      <c r="Q206" s="29">
        <v>9.9600000000000009</v>
      </c>
      <c r="R206" s="17">
        <v>50</v>
      </c>
      <c r="S206" s="21" t="s">
        <v>544</v>
      </c>
      <c r="T206" s="29">
        <v>10.17</v>
      </c>
      <c r="U206" s="29">
        <v>10.17</v>
      </c>
      <c r="V206" s="3">
        <v>50</v>
      </c>
      <c r="W206" s="3" t="s">
        <v>634</v>
      </c>
      <c r="X206" s="17" t="s">
        <v>635</v>
      </c>
      <c r="Y206" s="17"/>
    </row>
    <row r="207" spans="1:25" s="3" customFormat="1">
      <c r="A207" s="3" t="s">
        <v>169</v>
      </c>
      <c r="B207" s="3" t="s">
        <v>8</v>
      </c>
      <c r="C207" s="4" t="s">
        <v>534</v>
      </c>
      <c r="D207" s="4" t="s">
        <v>534</v>
      </c>
      <c r="E207" s="4" t="s">
        <v>639</v>
      </c>
      <c r="F207" s="17" t="s">
        <v>545</v>
      </c>
      <c r="G207" s="29">
        <v>129.72999999999999</v>
      </c>
      <c r="H207" s="43">
        <v>129.13</v>
      </c>
      <c r="I207" s="43">
        <v>115.5</v>
      </c>
      <c r="J207" s="55" t="s">
        <v>633</v>
      </c>
      <c r="K207" s="29">
        <f t="shared" ref="K207:K211" si="74">G207-$K$3</f>
        <v>126.63999999999999</v>
      </c>
      <c r="L207" s="55">
        <f t="shared" si="71"/>
        <v>113.09</v>
      </c>
      <c r="M207" s="43">
        <f t="shared" si="72"/>
        <v>13.549999999999983</v>
      </c>
      <c r="N207" s="63">
        <f t="shared" si="73"/>
        <v>0.11981607569192664</v>
      </c>
      <c r="O207" s="53"/>
      <c r="P207" s="21" t="s">
        <v>546</v>
      </c>
      <c r="Q207" s="29">
        <v>9.4700000000000006</v>
      </c>
      <c r="R207" s="17">
        <v>50</v>
      </c>
      <c r="S207" s="21" t="s">
        <v>547</v>
      </c>
      <c r="T207" s="29">
        <v>10.58</v>
      </c>
      <c r="U207" s="29">
        <v>10.58</v>
      </c>
      <c r="V207" s="3">
        <v>50</v>
      </c>
      <c r="W207" s="3" t="s">
        <v>634</v>
      </c>
      <c r="X207" s="17" t="s">
        <v>635</v>
      </c>
      <c r="Y207" s="17"/>
    </row>
    <row r="208" spans="1:25" s="3" customFormat="1">
      <c r="A208" s="3" t="s">
        <v>169</v>
      </c>
      <c r="B208" s="3" t="s">
        <v>9</v>
      </c>
      <c r="C208" s="4" t="s">
        <v>534</v>
      </c>
      <c r="D208" s="4" t="s">
        <v>534</v>
      </c>
      <c r="E208" s="4" t="s">
        <v>640</v>
      </c>
      <c r="F208" s="17" t="s">
        <v>548</v>
      </c>
      <c r="G208" s="29">
        <v>150.69999999999999</v>
      </c>
      <c r="H208" s="43">
        <v>149.18</v>
      </c>
      <c r="I208" s="43">
        <v>134.5</v>
      </c>
      <c r="J208" s="55" t="s">
        <v>633</v>
      </c>
      <c r="K208" s="29">
        <f t="shared" si="74"/>
        <v>147.60999999999999</v>
      </c>
      <c r="L208" s="55">
        <f t="shared" si="71"/>
        <v>132.09</v>
      </c>
      <c r="M208" s="43">
        <f t="shared" si="72"/>
        <v>15.519999999999982</v>
      </c>
      <c r="N208" s="63">
        <f t="shared" si="73"/>
        <v>0.11749564690741147</v>
      </c>
      <c r="O208" s="53"/>
      <c r="P208" s="21" t="s">
        <v>549</v>
      </c>
      <c r="Q208" s="29">
        <v>10.65</v>
      </c>
      <c r="R208" s="17">
        <v>50</v>
      </c>
      <c r="S208" s="21" t="s">
        <v>550</v>
      </c>
      <c r="T208" s="29">
        <v>10.26</v>
      </c>
      <c r="U208" s="29">
        <v>10.26</v>
      </c>
      <c r="V208" s="3">
        <v>50</v>
      </c>
      <c r="W208" s="3" t="s">
        <v>634</v>
      </c>
      <c r="X208" s="17" t="s">
        <v>635</v>
      </c>
      <c r="Y208" s="17"/>
    </row>
    <row r="209" spans="1:25" s="3" customFormat="1">
      <c r="A209" s="3" t="s">
        <v>118</v>
      </c>
      <c r="B209" s="3" t="s">
        <v>5</v>
      </c>
      <c r="C209" s="4" t="s">
        <v>534</v>
      </c>
      <c r="D209" s="4" t="s">
        <v>534</v>
      </c>
      <c r="E209" s="4" t="s">
        <v>641</v>
      </c>
      <c r="F209" s="17" t="s">
        <v>551</v>
      </c>
      <c r="G209" s="29">
        <v>144.96</v>
      </c>
      <c r="H209" s="43">
        <v>143.72999999999999</v>
      </c>
      <c r="I209" s="43">
        <v>115.8</v>
      </c>
      <c r="J209" s="55" t="s">
        <v>633</v>
      </c>
      <c r="K209" s="29">
        <f t="shared" si="74"/>
        <v>141.87</v>
      </c>
      <c r="L209" s="55">
        <f t="shared" si="71"/>
        <v>113.39</v>
      </c>
      <c r="M209" s="43">
        <f t="shared" si="72"/>
        <v>28.480000000000004</v>
      </c>
      <c r="N209" s="63">
        <f t="shared" si="73"/>
        <v>0.25116853338036865</v>
      </c>
      <c r="O209" s="53"/>
      <c r="P209" s="21" t="s">
        <v>552</v>
      </c>
      <c r="Q209" s="29">
        <v>9.9</v>
      </c>
      <c r="R209" s="17">
        <v>50</v>
      </c>
      <c r="S209" s="21" t="s">
        <v>553</v>
      </c>
      <c r="T209" s="29">
        <v>10.18</v>
      </c>
      <c r="U209" s="29">
        <v>10.18</v>
      </c>
      <c r="V209" s="3">
        <v>50</v>
      </c>
      <c r="W209" s="3" t="s">
        <v>634</v>
      </c>
      <c r="X209" s="17" t="s">
        <v>635</v>
      </c>
      <c r="Y209" s="17"/>
    </row>
    <row r="210" spans="1:25" s="3" customFormat="1">
      <c r="A210" s="3" t="s">
        <v>118</v>
      </c>
      <c r="B210" s="3" t="s">
        <v>6</v>
      </c>
      <c r="C210" s="4" t="s">
        <v>534</v>
      </c>
      <c r="D210" s="4" t="s">
        <v>534</v>
      </c>
      <c r="E210" s="4" t="s">
        <v>642</v>
      </c>
      <c r="F210" s="17" t="s">
        <v>554</v>
      </c>
      <c r="G210" s="29">
        <v>86.26</v>
      </c>
      <c r="H210" s="43">
        <v>85.68</v>
      </c>
      <c r="I210" s="43">
        <v>69.900000000000006</v>
      </c>
      <c r="J210" s="55" t="s">
        <v>633</v>
      </c>
      <c r="K210" s="29">
        <f t="shared" si="74"/>
        <v>83.17</v>
      </c>
      <c r="L210" s="55">
        <f t="shared" si="71"/>
        <v>67.490000000000009</v>
      </c>
      <c r="M210" s="43">
        <f t="shared" si="72"/>
        <v>15.679999999999993</v>
      </c>
      <c r="N210" s="63">
        <f t="shared" si="73"/>
        <v>0.23233071566157934</v>
      </c>
      <c r="O210" s="53"/>
      <c r="P210" s="21" t="s">
        <v>555</v>
      </c>
      <c r="Q210" s="29">
        <v>9.9499999999999993</v>
      </c>
      <c r="R210" s="17">
        <v>50</v>
      </c>
      <c r="S210" s="21" t="s">
        <v>556</v>
      </c>
      <c r="T210" s="29">
        <v>10.55</v>
      </c>
      <c r="U210" s="29">
        <v>10.55</v>
      </c>
      <c r="V210" s="3">
        <v>50</v>
      </c>
      <c r="W210" s="3" t="s">
        <v>634</v>
      </c>
      <c r="X210" s="17" t="s">
        <v>635</v>
      </c>
      <c r="Y210" s="17"/>
    </row>
    <row r="211" spans="1:25" s="3" customFormat="1">
      <c r="A211" s="3" t="s">
        <v>118</v>
      </c>
      <c r="B211" s="3" t="s">
        <v>7</v>
      </c>
      <c r="C211" s="4" t="s">
        <v>534</v>
      </c>
      <c r="D211" s="4" t="s">
        <v>534</v>
      </c>
      <c r="E211" s="4" t="s">
        <v>643</v>
      </c>
      <c r="F211" s="17" t="s">
        <v>557</v>
      </c>
      <c r="G211" s="29">
        <v>187.2</v>
      </c>
      <c r="H211" s="43">
        <v>185.48</v>
      </c>
      <c r="I211" s="43">
        <v>152.4</v>
      </c>
      <c r="J211" s="55" t="s">
        <v>633</v>
      </c>
      <c r="K211" s="29">
        <f t="shared" si="74"/>
        <v>184.10999999999999</v>
      </c>
      <c r="L211" s="55">
        <f t="shared" si="71"/>
        <v>149.99</v>
      </c>
      <c r="M211" s="43">
        <f t="shared" si="72"/>
        <v>34.119999999999976</v>
      </c>
      <c r="N211" s="63">
        <f t="shared" si="73"/>
        <v>0.22748183212214129</v>
      </c>
      <c r="O211" s="53"/>
      <c r="P211" s="21" t="s">
        <v>558</v>
      </c>
      <c r="Q211" s="29">
        <v>10.050000000000001</v>
      </c>
      <c r="R211" s="17">
        <v>50</v>
      </c>
      <c r="S211" s="21" t="s">
        <v>559</v>
      </c>
      <c r="T211" s="29">
        <v>10.220000000000001</v>
      </c>
      <c r="U211" s="29">
        <v>10.220000000000001</v>
      </c>
      <c r="V211" s="3">
        <v>50</v>
      </c>
      <c r="W211" s="3" t="s">
        <v>634</v>
      </c>
      <c r="X211" s="17" t="s">
        <v>635</v>
      </c>
      <c r="Y211" s="17"/>
    </row>
    <row r="212" spans="1:25" s="3" customFormat="1">
      <c r="A212" s="3" t="s">
        <v>118</v>
      </c>
      <c r="B212" s="3" t="s">
        <v>8</v>
      </c>
      <c r="C212" s="4" t="s">
        <v>534</v>
      </c>
      <c r="D212" s="4" t="s">
        <v>534</v>
      </c>
      <c r="E212" s="4" t="s">
        <v>644</v>
      </c>
      <c r="F212" s="17" t="s">
        <v>560</v>
      </c>
      <c r="G212" s="29">
        <v>167.44</v>
      </c>
      <c r="H212" s="43">
        <v>165.64</v>
      </c>
      <c r="I212" s="43">
        <v>133.6</v>
      </c>
      <c r="J212" s="55" t="s">
        <v>633</v>
      </c>
      <c r="K212" s="29">
        <f>G212-$K$3</f>
        <v>164.35</v>
      </c>
      <c r="L212" s="55">
        <f t="shared" si="71"/>
        <v>131.19</v>
      </c>
      <c r="M212" s="43">
        <f t="shared" si="72"/>
        <v>33.159999999999997</v>
      </c>
      <c r="N212" s="63">
        <f t="shared" si="73"/>
        <v>0.25276316792438447</v>
      </c>
      <c r="O212" s="53"/>
      <c r="P212" s="21" t="s">
        <v>561</v>
      </c>
      <c r="Q212" s="29">
        <v>9.43</v>
      </c>
      <c r="R212" s="17">
        <v>50</v>
      </c>
      <c r="S212" s="21" t="s">
        <v>562</v>
      </c>
      <c r="T212" s="29">
        <v>10.38</v>
      </c>
      <c r="U212" s="29">
        <v>10.38</v>
      </c>
      <c r="V212" s="3">
        <v>50</v>
      </c>
      <c r="W212" s="3" t="s">
        <v>634</v>
      </c>
      <c r="X212" s="17" t="s">
        <v>635</v>
      </c>
      <c r="Y212" s="17"/>
    </row>
    <row r="213" spans="1:25" s="3" customFormat="1">
      <c r="A213" s="3" t="s">
        <v>118</v>
      </c>
      <c r="B213" s="3" t="s">
        <v>9</v>
      </c>
      <c r="C213" s="4" t="s">
        <v>534</v>
      </c>
      <c r="D213" s="4" t="s">
        <v>534</v>
      </c>
      <c r="E213" s="4" t="s">
        <v>645</v>
      </c>
      <c r="F213" s="17" t="s">
        <v>563</v>
      </c>
      <c r="G213" s="29">
        <v>171.11</v>
      </c>
      <c r="H213" s="43">
        <v>169.4</v>
      </c>
      <c r="I213" s="43">
        <v>137.6</v>
      </c>
      <c r="J213" s="55" t="s">
        <v>633</v>
      </c>
      <c r="K213" s="29">
        <f t="shared" ref="K213:K218" si="75">G213-$K$3</f>
        <v>168.02</v>
      </c>
      <c r="L213" s="55">
        <f t="shared" si="71"/>
        <v>135.19</v>
      </c>
      <c r="M213" s="43">
        <f t="shared" si="72"/>
        <v>32.830000000000013</v>
      </c>
      <c r="N213" s="63">
        <f t="shared" si="73"/>
        <v>0.24284340557733569</v>
      </c>
      <c r="O213" s="53"/>
      <c r="P213" s="21" t="s">
        <v>564</v>
      </c>
      <c r="Q213" s="29">
        <v>10.31</v>
      </c>
      <c r="R213" s="17">
        <v>50</v>
      </c>
      <c r="S213" s="21" t="s">
        <v>565</v>
      </c>
      <c r="T213" s="29">
        <v>10.029999999999999</v>
      </c>
      <c r="U213" s="29">
        <v>10.029999999999999</v>
      </c>
      <c r="V213" s="3">
        <v>50</v>
      </c>
      <c r="W213" s="3" t="s">
        <v>634</v>
      </c>
      <c r="X213" s="17" t="s">
        <v>635</v>
      </c>
      <c r="Y213" s="17"/>
    </row>
    <row r="214" spans="1:25" s="3" customFormat="1">
      <c r="A214" s="3" t="s">
        <v>102</v>
      </c>
      <c r="B214" s="3" t="s">
        <v>5</v>
      </c>
      <c r="C214" s="4" t="s">
        <v>534</v>
      </c>
      <c r="D214" s="4" t="s">
        <v>534</v>
      </c>
      <c r="E214" s="4" t="s">
        <v>646</v>
      </c>
      <c r="F214" s="17" t="s">
        <v>566</v>
      </c>
      <c r="G214" s="29">
        <v>173.57</v>
      </c>
      <c r="H214" s="43">
        <v>171.63</v>
      </c>
      <c r="I214" s="43">
        <v>146.4</v>
      </c>
      <c r="J214" s="55" t="s">
        <v>633</v>
      </c>
      <c r="K214" s="29">
        <f t="shared" si="75"/>
        <v>170.48</v>
      </c>
      <c r="L214" s="55">
        <f t="shared" si="71"/>
        <v>143.99</v>
      </c>
      <c r="M214" s="43">
        <f t="shared" si="72"/>
        <v>26.489999999999981</v>
      </c>
      <c r="N214" s="63">
        <f t="shared" si="73"/>
        <v>0.1839711091047988</v>
      </c>
      <c r="O214" s="53"/>
      <c r="P214" s="21" t="s">
        <v>567</v>
      </c>
      <c r="Q214" s="30">
        <v>9.9600000000000009</v>
      </c>
      <c r="R214" s="17">
        <v>50</v>
      </c>
      <c r="S214" s="21" t="s">
        <v>568</v>
      </c>
      <c r="T214" s="29">
        <v>10.42</v>
      </c>
      <c r="U214" s="29">
        <v>10.42</v>
      </c>
      <c r="V214" s="3">
        <v>50</v>
      </c>
      <c r="W214" s="3" t="s">
        <v>634</v>
      </c>
      <c r="X214" s="17" t="s">
        <v>635</v>
      </c>
      <c r="Y214" s="17"/>
    </row>
    <row r="215" spans="1:25" s="3" customFormat="1">
      <c r="A215" s="3" t="s">
        <v>102</v>
      </c>
      <c r="B215" s="3" t="s">
        <v>6</v>
      </c>
      <c r="C215" s="4" t="s">
        <v>534</v>
      </c>
      <c r="D215" s="4" t="s">
        <v>534</v>
      </c>
      <c r="E215" s="4" t="s">
        <v>647</v>
      </c>
      <c r="F215" s="17" t="s">
        <v>569</v>
      </c>
      <c r="G215" s="29">
        <v>172.26</v>
      </c>
      <c r="H215" s="43">
        <v>170.45</v>
      </c>
      <c r="I215" s="43">
        <v>147.6</v>
      </c>
      <c r="J215" s="55" t="s">
        <v>633</v>
      </c>
      <c r="K215" s="29">
        <f t="shared" si="75"/>
        <v>169.17</v>
      </c>
      <c r="L215" s="55">
        <f t="shared" si="71"/>
        <v>145.19</v>
      </c>
      <c r="M215" s="43">
        <f t="shared" si="72"/>
        <v>23.97999999999999</v>
      </c>
      <c r="N215" s="63">
        <f>(K215-L215)/(L215)</f>
        <v>0.16516289000619871</v>
      </c>
      <c r="O215" s="53"/>
      <c r="P215" s="21" t="s">
        <v>570</v>
      </c>
      <c r="Q215" s="29">
        <v>10.27</v>
      </c>
      <c r="R215" s="17">
        <v>50</v>
      </c>
      <c r="S215" s="21" t="s">
        <v>571</v>
      </c>
      <c r="T215" s="29">
        <v>10.23</v>
      </c>
      <c r="U215" s="29">
        <v>10.23</v>
      </c>
      <c r="V215" s="3">
        <v>50</v>
      </c>
      <c r="W215" s="3" t="s">
        <v>634</v>
      </c>
      <c r="X215" s="17" t="s">
        <v>635</v>
      </c>
      <c r="Y215" s="17"/>
    </row>
    <row r="216" spans="1:25" s="3" customFormat="1">
      <c r="A216" s="3" t="s">
        <v>102</v>
      </c>
      <c r="B216" s="3" t="s">
        <v>7</v>
      </c>
      <c r="C216" s="4" t="s">
        <v>534</v>
      </c>
      <c r="D216" s="4" t="s">
        <v>534</v>
      </c>
      <c r="E216" s="4" t="s">
        <v>648</v>
      </c>
      <c r="F216" s="17" t="s">
        <v>572</v>
      </c>
      <c r="G216" s="29">
        <v>172.86</v>
      </c>
      <c r="H216" s="43">
        <v>172.03</v>
      </c>
      <c r="I216" s="43">
        <v>149</v>
      </c>
      <c r="J216" s="55" t="s">
        <v>633</v>
      </c>
      <c r="K216" s="29">
        <f t="shared" si="75"/>
        <v>169.77</v>
      </c>
      <c r="L216" s="55">
        <f t="shared" si="71"/>
        <v>146.59</v>
      </c>
      <c r="M216" s="43">
        <f t="shared" si="72"/>
        <v>23.180000000000007</v>
      </c>
      <c r="N216" s="63">
        <f t="shared" si="73"/>
        <v>0.15812811242240266</v>
      </c>
      <c r="O216" s="53"/>
      <c r="P216" s="21" t="s">
        <v>573</v>
      </c>
      <c r="Q216" s="29">
        <v>10.02</v>
      </c>
      <c r="R216" s="17">
        <v>50</v>
      </c>
      <c r="S216" s="21" t="s">
        <v>574</v>
      </c>
      <c r="T216" s="29">
        <v>10.84</v>
      </c>
      <c r="U216" s="29">
        <v>10.84</v>
      </c>
      <c r="V216" s="3">
        <v>50</v>
      </c>
      <c r="W216" s="3" t="s">
        <v>634</v>
      </c>
      <c r="X216" s="17" t="s">
        <v>635</v>
      </c>
      <c r="Y216" s="17"/>
    </row>
    <row r="217" spans="1:25" s="3" customFormat="1">
      <c r="A217" s="3" t="s">
        <v>102</v>
      </c>
      <c r="B217" s="3" t="s">
        <v>8</v>
      </c>
      <c r="C217" s="4" t="s">
        <v>534</v>
      </c>
      <c r="D217" s="4" t="s">
        <v>534</v>
      </c>
      <c r="E217" s="4" t="s">
        <v>649</v>
      </c>
      <c r="F217" s="17" t="s">
        <v>575</v>
      </c>
      <c r="G217" s="29">
        <v>154.63999999999999</v>
      </c>
      <c r="H217" s="43">
        <v>153.91999999999999</v>
      </c>
      <c r="I217" s="43">
        <v>132.1</v>
      </c>
      <c r="J217" s="55" t="s">
        <v>633</v>
      </c>
      <c r="K217" s="29">
        <f t="shared" si="75"/>
        <v>151.54999999999998</v>
      </c>
      <c r="L217" s="55">
        <f t="shared" si="71"/>
        <v>129.69</v>
      </c>
      <c r="M217" s="43">
        <f t="shared" si="72"/>
        <v>21.859999999999985</v>
      </c>
      <c r="N217" s="63">
        <f t="shared" si="73"/>
        <v>0.16855578687639744</v>
      </c>
      <c r="O217" s="53"/>
      <c r="P217" s="21" t="s">
        <v>576</v>
      </c>
      <c r="Q217" s="29">
        <v>9.59</v>
      </c>
      <c r="R217" s="17">
        <v>50</v>
      </c>
      <c r="S217" s="21" t="s">
        <v>577</v>
      </c>
      <c r="T217" s="29">
        <v>9.73</v>
      </c>
      <c r="U217" s="29">
        <v>9.73</v>
      </c>
      <c r="V217" s="3">
        <v>50</v>
      </c>
      <c r="W217" s="3" t="s">
        <v>634</v>
      </c>
      <c r="X217" s="17" t="s">
        <v>635</v>
      </c>
      <c r="Y217" s="17"/>
    </row>
    <row r="218" spans="1:25" s="3" customFormat="1">
      <c r="A218" s="3" t="s">
        <v>102</v>
      </c>
      <c r="B218" s="3" t="s">
        <v>9</v>
      </c>
      <c r="C218" s="4" t="s">
        <v>534</v>
      </c>
      <c r="D218" s="4" t="s">
        <v>534</v>
      </c>
      <c r="E218" s="4" t="s">
        <v>650</v>
      </c>
      <c r="F218" s="17" t="s">
        <v>578</v>
      </c>
      <c r="G218" s="29">
        <v>132.36000000000001</v>
      </c>
      <c r="H218" s="43">
        <v>130.97</v>
      </c>
      <c r="I218" s="43">
        <v>114.3</v>
      </c>
      <c r="J218" s="55" t="s">
        <v>633</v>
      </c>
      <c r="K218" s="29">
        <f t="shared" si="75"/>
        <v>129.27000000000001</v>
      </c>
      <c r="L218" s="55">
        <f>I218-2.41</f>
        <v>111.89</v>
      </c>
      <c r="M218" s="43">
        <f t="shared" si="72"/>
        <v>17.38000000000001</v>
      </c>
      <c r="N218" s="63">
        <f t="shared" si="73"/>
        <v>0.15533112878720179</v>
      </c>
      <c r="O218" s="53"/>
      <c r="P218" s="21" t="s">
        <v>579</v>
      </c>
      <c r="Q218" s="29">
        <v>10.199999999999999</v>
      </c>
      <c r="R218" s="17">
        <v>50</v>
      </c>
      <c r="S218" s="21" t="s">
        <v>580</v>
      </c>
      <c r="T218" s="29">
        <v>10.46</v>
      </c>
      <c r="U218" s="29">
        <v>10.46</v>
      </c>
      <c r="V218" s="3">
        <v>50</v>
      </c>
      <c r="W218" s="3" t="s">
        <v>634</v>
      </c>
      <c r="X218" s="17" t="s">
        <v>635</v>
      </c>
      <c r="Y218" s="17"/>
    </row>
    <row r="219" spans="1:25" s="3" customFormat="1">
      <c r="A219" s="3" t="s">
        <v>47</v>
      </c>
      <c r="B219" s="3" t="s">
        <v>26</v>
      </c>
      <c r="C219" s="3" t="s">
        <v>26</v>
      </c>
      <c r="D219" s="4" t="s">
        <v>534</v>
      </c>
      <c r="E219" s="4" t="s">
        <v>651</v>
      </c>
      <c r="F219" s="17" t="s">
        <v>535</v>
      </c>
      <c r="G219" s="29">
        <v>200.1</v>
      </c>
      <c r="H219" s="44" t="s">
        <v>26</v>
      </c>
      <c r="I219" s="44" t="s">
        <v>26</v>
      </c>
      <c r="J219" s="56" t="s">
        <v>26</v>
      </c>
      <c r="K219" s="31" t="s">
        <v>26</v>
      </c>
      <c r="L219" s="58" t="s">
        <v>26</v>
      </c>
      <c r="M219" s="31" t="s">
        <v>26</v>
      </c>
      <c r="N219" s="31" t="s">
        <v>26</v>
      </c>
      <c r="O219" s="54" t="s">
        <v>26</v>
      </c>
      <c r="P219" s="3" t="s">
        <v>535</v>
      </c>
      <c r="Q219" s="29" t="s">
        <v>26</v>
      </c>
      <c r="R219" s="17">
        <v>50</v>
      </c>
      <c r="S219" s="3" t="s">
        <v>26</v>
      </c>
      <c r="T219" s="31" t="s">
        <v>26</v>
      </c>
      <c r="U219" s="31" t="s">
        <v>26</v>
      </c>
      <c r="V219" s="31" t="s">
        <v>26</v>
      </c>
      <c r="W219" s="31" t="s">
        <v>26</v>
      </c>
      <c r="X219" s="37" t="s">
        <v>26</v>
      </c>
      <c r="Y219" s="17"/>
    </row>
    <row r="220" spans="1:25" s="3" customFormat="1">
      <c r="A220" s="3" t="s">
        <v>47</v>
      </c>
      <c r="B220" s="3" t="s">
        <v>26</v>
      </c>
      <c r="C220" s="3" t="s">
        <v>26</v>
      </c>
      <c r="D220" s="4" t="s">
        <v>534</v>
      </c>
      <c r="E220" s="4" t="s">
        <v>652</v>
      </c>
      <c r="F220" s="17" t="s">
        <v>535</v>
      </c>
      <c r="G220" s="29" t="s">
        <v>26</v>
      </c>
      <c r="H220" s="44" t="s">
        <v>26</v>
      </c>
      <c r="I220" s="44" t="s">
        <v>26</v>
      </c>
      <c r="J220" s="56" t="s">
        <v>26</v>
      </c>
      <c r="K220" s="31" t="s">
        <v>26</v>
      </c>
      <c r="L220" s="58" t="s">
        <v>26</v>
      </c>
      <c r="M220" s="31" t="s">
        <v>26</v>
      </c>
      <c r="N220" s="31" t="s">
        <v>26</v>
      </c>
      <c r="O220" s="54" t="s">
        <v>26</v>
      </c>
      <c r="P220" s="3" t="s">
        <v>535</v>
      </c>
      <c r="Q220" s="29" t="s">
        <v>26</v>
      </c>
      <c r="R220" s="17">
        <v>50</v>
      </c>
      <c r="S220" s="3" t="s">
        <v>26</v>
      </c>
      <c r="T220" s="31" t="s">
        <v>26</v>
      </c>
      <c r="U220" s="31" t="s">
        <v>26</v>
      </c>
      <c r="V220" s="31" t="s">
        <v>26</v>
      </c>
      <c r="W220" s="31" t="s">
        <v>26</v>
      </c>
      <c r="X220" s="37" t="s">
        <v>26</v>
      </c>
      <c r="Y220" s="17"/>
    </row>
    <row r="221" spans="1:25" s="3" customFormat="1">
      <c r="A221" s="3" t="s">
        <v>47</v>
      </c>
      <c r="B221" s="3" t="s">
        <v>26</v>
      </c>
      <c r="C221" s="3" t="s">
        <v>26</v>
      </c>
      <c r="D221" s="4" t="s">
        <v>534</v>
      </c>
      <c r="E221" s="4" t="s">
        <v>653</v>
      </c>
      <c r="F221" s="17" t="s">
        <v>535</v>
      </c>
      <c r="G221" s="29" t="s">
        <v>26</v>
      </c>
      <c r="H221" s="44" t="s">
        <v>26</v>
      </c>
      <c r="I221" s="44" t="s">
        <v>26</v>
      </c>
      <c r="J221" s="56" t="s">
        <v>26</v>
      </c>
      <c r="K221" s="31" t="s">
        <v>26</v>
      </c>
      <c r="L221" s="58" t="s">
        <v>26</v>
      </c>
      <c r="M221" s="31" t="s">
        <v>26</v>
      </c>
      <c r="N221" s="31" t="s">
        <v>26</v>
      </c>
      <c r="O221" s="54" t="s">
        <v>26</v>
      </c>
      <c r="P221" s="3" t="s">
        <v>535</v>
      </c>
      <c r="Q221" s="29" t="s">
        <v>26</v>
      </c>
      <c r="R221" s="17">
        <v>50</v>
      </c>
      <c r="S221" s="3" t="s">
        <v>26</v>
      </c>
      <c r="T221" s="31" t="s">
        <v>26</v>
      </c>
      <c r="U221" s="31" t="s">
        <v>26</v>
      </c>
      <c r="V221" s="31" t="s">
        <v>26</v>
      </c>
      <c r="W221" s="31" t="s">
        <v>26</v>
      </c>
      <c r="X221" s="37" t="s">
        <v>26</v>
      </c>
      <c r="Y221" s="17"/>
    </row>
    <row r="222" spans="1:25" s="19" customFormat="1">
      <c r="F222" s="20"/>
      <c r="G222" s="28"/>
      <c r="H222" s="42"/>
      <c r="I222" s="42"/>
      <c r="J222" s="42"/>
      <c r="K222" s="28"/>
      <c r="L222" s="42"/>
      <c r="M222" s="42"/>
      <c r="N222" s="42"/>
      <c r="O222" s="52"/>
      <c r="Q222" s="28"/>
      <c r="R222" s="20"/>
      <c r="T222" s="28"/>
      <c r="U222" s="28"/>
      <c r="X222" s="20"/>
      <c r="Y222" s="20"/>
    </row>
    <row r="223" spans="1:25" s="3" customFormat="1">
      <c r="A223" s="3" t="s">
        <v>151</v>
      </c>
      <c r="B223" s="3" t="s">
        <v>5</v>
      </c>
      <c r="C223" s="4" t="s">
        <v>582</v>
      </c>
      <c r="D223" s="4" t="s">
        <v>582</v>
      </c>
      <c r="E223" s="4"/>
      <c r="F223" s="17" t="s">
        <v>583</v>
      </c>
      <c r="G223" s="29">
        <v>132.38999999999999</v>
      </c>
      <c r="H223" s="43">
        <v>130.99</v>
      </c>
      <c r="I223" s="43">
        <v>124.3</v>
      </c>
      <c r="J223" s="55" t="s">
        <v>633</v>
      </c>
      <c r="K223" s="29">
        <f>G223-$K$3</f>
        <v>129.29999999999998</v>
      </c>
      <c r="L223" s="55">
        <f>I223-2.41</f>
        <v>121.89</v>
      </c>
      <c r="M223" s="43">
        <f>K223-L223</f>
        <v>7.4099999999999824</v>
      </c>
      <c r="N223" s="63">
        <f>(K223-L223)/(L223)</f>
        <v>6.0792517843957519E-2</v>
      </c>
      <c r="O223" s="53"/>
      <c r="P223" s="21" t="s">
        <v>584</v>
      </c>
      <c r="Q223" s="30">
        <v>9.9700000000000006</v>
      </c>
      <c r="R223" s="17">
        <v>50</v>
      </c>
      <c r="S223" s="21" t="s">
        <v>585</v>
      </c>
      <c r="T223" s="29">
        <v>10.81</v>
      </c>
      <c r="U223" s="29">
        <v>10.81</v>
      </c>
      <c r="V223" s="3">
        <v>50</v>
      </c>
      <c r="W223" s="3" t="s">
        <v>634</v>
      </c>
      <c r="X223" s="17" t="s">
        <v>635</v>
      </c>
      <c r="Y223" s="17"/>
    </row>
    <row r="224" spans="1:25" s="3" customFormat="1">
      <c r="A224" s="3" t="s">
        <v>151</v>
      </c>
      <c r="B224" s="3" t="s">
        <v>6</v>
      </c>
      <c r="C224" s="4" t="s">
        <v>582</v>
      </c>
      <c r="D224" s="4" t="s">
        <v>582</v>
      </c>
      <c r="E224" s="4"/>
      <c r="F224" s="17" t="s">
        <v>586</v>
      </c>
      <c r="G224" s="29">
        <v>163.12</v>
      </c>
      <c r="H224" s="43">
        <v>161.68</v>
      </c>
      <c r="I224" s="43">
        <v>154.1</v>
      </c>
      <c r="J224" s="55" t="s">
        <v>633</v>
      </c>
      <c r="K224" s="29">
        <f t="shared" ref="K224" si="76">G224-$K$3</f>
        <v>160.03</v>
      </c>
      <c r="L224" s="55">
        <f>I224-2.41</f>
        <v>151.69</v>
      </c>
      <c r="M224" s="43">
        <f t="shared" ref="M224:M237" si="77">K224-L224</f>
        <v>8.3400000000000034</v>
      </c>
      <c r="N224" s="63">
        <f t="shared" ref="N224:N237" si="78">(K224-L224)/(L224)</f>
        <v>5.4980552442481401E-2</v>
      </c>
      <c r="O224" s="53"/>
      <c r="P224" s="21" t="s">
        <v>587</v>
      </c>
      <c r="Q224" s="29">
        <v>10.79</v>
      </c>
      <c r="R224" s="17">
        <v>50</v>
      </c>
      <c r="S224" s="21" t="s">
        <v>588</v>
      </c>
      <c r="T224" s="29">
        <v>10.41</v>
      </c>
      <c r="U224" s="29">
        <v>10.41</v>
      </c>
      <c r="V224" s="3">
        <v>50</v>
      </c>
      <c r="W224" s="3" t="s">
        <v>634</v>
      </c>
      <c r="X224" s="17" t="s">
        <v>635</v>
      </c>
      <c r="Y224" s="17"/>
    </row>
    <row r="225" spans="1:25" s="3" customFormat="1">
      <c r="A225" s="3" t="s">
        <v>151</v>
      </c>
      <c r="B225" s="3" t="s">
        <v>7</v>
      </c>
      <c r="C225" s="4" t="s">
        <v>582</v>
      </c>
      <c r="D225" s="4" t="s">
        <v>582</v>
      </c>
      <c r="E225" s="4"/>
      <c r="F225" s="17" t="s">
        <v>589</v>
      </c>
      <c r="G225" s="29">
        <v>164.93</v>
      </c>
      <c r="H225" s="43">
        <v>163.43</v>
      </c>
      <c r="I225" s="43">
        <v>156.9</v>
      </c>
      <c r="J225" s="55" t="s">
        <v>633</v>
      </c>
      <c r="K225" s="29">
        <f>G225-$K$3</f>
        <v>161.84</v>
      </c>
      <c r="L225" s="55">
        <f t="shared" ref="L225:L237" si="79">I225-2.41</f>
        <v>154.49</v>
      </c>
      <c r="M225" s="43">
        <f t="shared" si="77"/>
        <v>7.3499999999999943</v>
      </c>
      <c r="N225" s="63">
        <f t="shared" si="78"/>
        <v>4.7575894879927465E-2</v>
      </c>
      <c r="O225" s="53"/>
      <c r="P225" s="21" t="s">
        <v>590</v>
      </c>
      <c r="Q225" s="29">
        <v>10.15</v>
      </c>
      <c r="R225" s="17">
        <v>50</v>
      </c>
      <c r="S225" s="21" t="s">
        <v>591</v>
      </c>
      <c r="T225" s="29">
        <v>10.25</v>
      </c>
      <c r="U225" s="29">
        <v>10.25</v>
      </c>
      <c r="V225" s="3">
        <v>50</v>
      </c>
      <c r="W225" s="3" t="s">
        <v>634</v>
      </c>
      <c r="X225" s="17" t="s">
        <v>635</v>
      </c>
      <c r="Y225" s="17"/>
    </row>
    <row r="226" spans="1:25" s="3" customFormat="1">
      <c r="A226" s="3" t="s">
        <v>151</v>
      </c>
      <c r="B226" s="3" t="s">
        <v>8</v>
      </c>
      <c r="C226" s="4" t="s">
        <v>582</v>
      </c>
      <c r="D226" s="4" t="s">
        <v>582</v>
      </c>
      <c r="E226" s="4"/>
      <c r="F226" s="17" t="s">
        <v>592</v>
      </c>
      <c r="G226" s="29">
        <v>134.76</v>
      </c>
      <c r="H226" s="43">
        <v>134.36000000000001</v>
      </c>
      <c r="I226" s="43">
        <v>127.6</v>
      </c>
      <c r="J226" s="55" t="s">
        <v>633</v>
      </c>
      <c r="K226" s="29">
        <f t="shared" ref="K226:K230" si="80">G226-$K$3</f>
        <v>131.66999999999999</v>
      </c>
      <c r="L226" s="55">
        <f t="shared" si="79"/>
        <v>125.19</v>
      </c>
      <c r="M226" s="43">
        <f t="shared" si="77"/>
        <v>6.4799999999999898</v>
      </c>
      <c r="N226" s="63">
        <f t="shared" si="78"/>
        <v>5.176132278936009E-2</v>
      </c>
      <c r="O226" s="53"/>
      <c r="P226" s="21" t="s">
        <v>593</v>
      </c>
      <c r="Q226" s="29">
        <v>10.119999999999999</v>
      </c>
      <c r="R226" s="17">
        <v>50</v>
      </c>
      <c r="S226" s="21" t="s">
        <v>594</v>
      </c>
      <c r="T226" s="29">
        <v>10.64</v>
      </c>
      <c r="U226" s="29">
        <v>10.64</v>
      </c>
      <c r="V226" s="3">
        <v>50</v>
      </c>
      <c r="W226" s="3" t="s">
        <v>634</v>
      </c>
      <c r="X226" s="17" t="s">
        <v>635</v>
      </c>
      <c r="Y226" s="17"/>
    </row>
    <row r="227" spans="1:25" s="3" customFormat="1">
      <c r="A227" s="3" t="s">
        <v>151</v>
      </c>
      <c r="B227" s="3" t="s">
        <v>9</v>
      </c>
      <c r="C227" s="4" t="s">
        <v>582</v>
      </c>
      <c r="D227" s="4" t="s">
        <v>582</v>
      </c>
      <c r="E227" s="4"/>
      <c r="F227" s="17" t="s">
        <v>595</v>
      </c>
      <c r="G227" s="29">
        <v>165.37</v>
      </c>
      <c r="H227" s="43">
        <v>164.87</v>
      </c>
      <c r="I227" s="43">
        <v>157.80000000000001</v>
      </c>
      <c r="J227" s="55" t="s">
        <v>633</v>
      </c>
      <c r="K227" s="29">
        <f t="shared" si="80"/>
        <v>162.28</v>
      </c>
      <c r="L227" s="55">
        <f t="shared" si="79"/>
        <v>155.39000000000001</v>
      </c>
      <c r="M227" s="43">
        <f t="shared" si="77"/>
        <v>6.8899999999999864</v>
      </c>
      <c r="N227" s="63">
        <f t="shared" si="78"/>
        <v>4.4340047622112015E-2</v>
      </c>
      <c r="O227" s="53"/>
      <c r="P227" s="21" t="s">
        <v>596</v>
      </c>
      <c r="Q227" s="29">
        <v>9.6</v>
      </c>
      <c r="R227" s="17">
        <v>50</v>
      </c>
      <c r="S227" s="21" t="s">
        <v>597</v>
      </c>
      <c r="T227" s="29">
        <v>9.58</v>
      </c>
      <c r="U227" s="29">
        <v>9.58</v>
      </c>
      <c r="V227" s="3">
        <v>50</v>
      </c>
      <c r="W227" s="3" t="s">
        <v>634</v>
      </c>
      <c r="X227" s="17" t="s">
        <v>635</v>
      </c>
      <c r="Y227" s="17"/>
    </row>
    <row r="228" spans="1:25" s="3" customFormat="1">
      <c r="A228" s="3" t="s">
        <v>135</v>
      </c>
      <c r="B228" s="3" t="s">
        <v>5</v>
      </c>
      <c r="C228" s="4" t="s">
        <v>582</v>
      </c>
      <c r="D228" s="4" t="s">
        <v>582</v>
      </c>
      <c r="E228" s="4"/>
      <c r="F228" s="17" t="s">
        <v>598</v>
      </c>
      <c r="G228" s="29">
        <v>155.02000000000001</v>
      </c>
      <c r="H228" s="43">
        <v>154.38999999999999</v>
      </c>
      <c r="I228" s="43">
        <v>141.1</v>
      </c>
      <c r="J228" s="55" t="s">
        <v>633</v>
      </c>
      <c r="K228" s="29">
        <f t="shared" si="80"/>
        <v>151.93</v>
      </c>
      <c r="L228" s="55">
        <f t="shared" si="79"/>
        <v>138.69</v>
      </c>
      <c r="M228" s="43">
        <f t="shared" si="77"/>
        <v>13.240000000000009</v>
      </c>
      <c r="N228" s="63">
        <f t="shared" si="78"/>
        <v>9.5464705458216226E-2</v>
      </c>
      <c r="O228" s="53"/>
      <c r="P228" s="21" t="s">
        <v>599</v>
      </c>
      <c r="Q228" s="29">
        <v>9.9499999999999993</v>
      </c>
      <c r="R228" s="17">
        <v>50</v>
      </c>
      <c r="S228" s="21" t="s">
        <v>600</v>
      </c>
      <c r="T228" s="29">
        <v>10.43</v>
      </c>
      <c r="U228" s="29">
        <v>10.43</v>
      </c>
      <c r="V228" s="3">
        <v>50</v>
      </c>
      <c r="W228" s="3" t="s">
        <v>634</v>
      </c>
      <c r="X228" s="17" t="s">
        <v>635</v>
      </c>
      <c r="Y228" s="17"/>
    </row>
    <row r="229" spans="1:25" s="3" customFormat="1">
      <c r="A229" s="3" t="s">
        <v>135</v>
      </c>
      <c r="B229" s="3" t="s">
        <v>6</v>
      </c>
      <c r="C229" s="4" t="s">
        <v>582</v>
      </c>
      <c r="D229" s="4" t="s">
        <v>582</v>
      </c>
      <c r="E229" s="4"/>
      <c r="F229" s="17" t="s">
        <v>601</v>
      </c>
      <c r="G229" s="29">
        <v>148.4</v>
      </c>
      <c r="H229" s="43">
        <v>147.63999999999999</v>
      </c>
      <c r="I229" s="43">
        <v>134</v>
      </c>
      <c r="J229" s="55" t="s">
        <v>633</v>
      </c>
      <c r="K229" s="29">
        <f t="shared" si="80"/>
        <v>145.31</v>
      </c>
      <c r="L229" s="55">
        <f t="shared" si="79"/>
        <v>131.59</v>
      </c>
      <c r="M229" s="43">
        <f t="shared" si="77"/>
        <v>13.719999999999999</v>
      </c>
      <c r="N229" s="63">
        <f t="shared" si="78"/>
        <v>0.10426324188768142</v>
      </c>
      <c r="O229" s="53"/>
      <c r="P229" s="21" t="s">
        <v>602</v>
      </c>
      <c r="Q229" s="29">
        <v>9.2799999999999994</v>
      </c>
      <c r="R229" s="17">
        <v>50</v>
      </c>
      <c r="S229" s="21" t="s">
        <v>603</v>
      </c>
      <c r="T229" s="29">
        <v>10.38</v>
      </c>
      <c r="U229" s="29">
        <v>10.38</v>
      </c>
      <c r="V229" s="3">
        <v>50</v>
      </c>
      <c r="W229" s="3" t="s">
        <v>634</v>
      </c>
      <c r="X229" s="17" t="s">
        <v>635</v>
      </c>
      <c r="Y229" s="17"/>
    </row>
    <row r="230" spans="1:25" s="3" customFormat="1">
      <c r="A230" s="3" t="s">
        <v>135</v>
      </c>
      <c r="B230" s="3" t="s">
        <v>7</v>
      </c>
      <c r="C230" s="4" t="s">
        <v>582</v>
      </c>
      <c r="D230" s="4" t="s">
        <v>582</v>
      </c>
      <c r="E230" s="4"/>
      <c r="F230" s="17" t="s">
        <v>604</v>
      </c>
      <c r="G230" s="29">
        <v>123.99</v>
      </c>
      <c r="H230" s="43">
        <v>123.65</v>
      </c>
      <c r="I230" s="43">
        <v>113.9</v>
      </c>
      <c r="J230" s="55" t="s">
        <v>633</v>
      </c>
      <c r="K230" s="29">
        <f t="shared" si="80"/>
        <v>120.89999999999999</v>
      </c>
      <c r="L230" s="55">
        <f t="shared" si="79"/>
        <v>111.49000000000001</v>
      </c>
      <c r="M230" s="43">
        <f t="shared" si="77"/>
        <v>9.4099999999999824</v>
      </c>
      <c r="N230" s="63">
        <f t="shared" si="78"/>
        <v>8.4402188537088363E-2</v>
      </c>
      <c r="O230" s="53"/>
      <c r="P230" s="21" t="s">
        <v>605</v>
      </c>
      <c r="Q230" s="29">
        <v>9.44</v>
      </c>
      <c r="R230" s="17">
        <v>50</v>
      </c>
      <c r="S230" s="21" t="s">
        <v>606</v>
      </c>
      <c r="T230" s="29">
        <v>9.8699999999999992</v>
      </c>
      <c r="U230" s="29">
        <v>9.8699999999999992</v>
      </c>
      <c r="V230" s="3">
        <v>50</v>
      </c>
      <c r="W230" s="3" t="s">
        <v>634</v>
      </c>
      <c r="X230" s="17" t="s">
        <v>635</v>
      </c>
      <c r="Y230" s="17"/>
    </row>
    <row r="231" spans="1:25" s="3" customFormat="1">
      <c r="A231" s="3" t="s">
        <v>135</v>
      </c>
      <c r="B231" s="3" t="s">
        <v>8</v>
      </c>
      <c r="C231" s="4" t="s">
        <v>582</v>
      </c>
      <c r="D231" s="4" t="s">
        <v>582</v>
      </c>
      <c r="E231" s="4"/>
      <c r="F231" s="17" t="s">
        <v>607</v>
      </c>
      <c r="G231" s="29">
        <v>160.01</v>
      </c>
      <c r="H231" s="43">
        <v>159.47</v>
      </c>
      <c r="I231" s="43">
        <v>145.1</v>
      </c>
      <c r="J231" s="55" t="s">
        <v>633</v>
      </c>
      <c r="K231" s="29">
        <f>G231-$K$3</f>
        <v>156.91999999999999</v>
      </c>
      <c r="L231" s="55">
        <f t="shared" si="79"/>
        <v>142.69</v>
      </c>
      <c r="M231" s="43">
        <f t="shared" si="77"/>
        <v>14.22999999999999</v>
      </c>
      <c r="N231" s="63">
        <f t="shared" si="78"/>
        <v>9.9726680215852473E-2</v>
      </c>
      <c r="O231" s="53"/>
      <c r="P231" s="21" t="s">
        <v>608</v>
      </c>
      <c r="Q231" s="29">
        <v>9.7899999999999991</v>
      </c>
      <c r="R231" s="17">
        <v>50</v>
      </c>
      <c r="S231" s="21" t="s">
        <v>609</v>
      </c>
      <c r="T231" s="29">
        <v>10.14</v>
      </c>
      <c r="U231" s="29">
        <v>10.14</v>
      </c>
      <c r="V231" s="3">
        <v>50</v>
      </c>
      <c r="W231" s="3" t="s">
        <v>634</v>
      </c>
      <c r="X231" s="17" t="s">
        <v>635</v>
      </c>
      <c r="Y231" s="17"/>
    </row>
    <row r="232" spans="1:25" s="3" customFormat="1">
      <c r="A232" s="3" t="s">
        <v>135</v>
      </c>
      <c r="B232" s="3" t="s">
        <v>9</v>
      </c>
      <c r="C232" s="4" t="s">
        <v>582</v>
      </c>
      <c r="D232" s="4" t="s">
        <v>582</v>
      </c>
      <c r="E232" s="4"/>
      <c r="F232" s="17" t="s">
        <v>610</v>
      </c>
      <c r="G232" s="29">
        <v>144.86000000000001</v>
      </c>
      <c r="H232" s="43">
        <v>144.43</v>
      </c>
      <c r="I232" s="43">
        <v>132.19999999999999</v>
      </c>
      <c r="J232" s="55" t="s">
        <v>633</v>
      </c>
      <c r="K232" s="29">
        <f t="shared" ref="K232:K237" si="81">G232-$K$3</f>
        <v>141.77000000000001</v>
      </c>
      <c r="L232" s="55">
        <f t="shared" si="79"/>
        <v>129.79</v>
      </c>
      <c r="M232" s="43">
        <f t="shared" si="77"/>
        <v>11.980000000000018</v>
      </c>
      <c r="N232" s="63">
        <f t="shared" si="78"/>
        <v>9.2302950920718232E-2</v>
      </c>
      <c r="O232" s="53"/>
      <c r="P232" s="21" t="s">
        <v>611</v>
      </c>
      <c r="Q232" s="29">
        <v>9.6999999999999993</v>
      </c>
      <c r="R232" s="17">
        <v>50</v>
      </c>
      <c r="S232" s="21" t="s">
        <v>612</v>
      </c>
      <c r="T232" s="29">
        <v>9.59</v>
      </c>
      <c r="U232" s="29">
        <v>9.59</v>
      </c>
      <c r="V232" s="3">
        <v>50</v>
      </c>
      <c r="W232" s="3" t="s">
        <v>634</v>
      </c>
      <c r="X232" s="17" t="s">
        <v>635</v>
      </c>
      <c r="Y232" s="17"/>
    </row>
    <row r="233" spans="1:25" s="3" customFormat="1">
      <c r="A233" s="3" t="s">
        <v>581</v>
      </c>
      <c r="B233" s="3" t="s">
        <v>5</v>
      </c>
      <c r="C233" s="4" t="s">
        <v>582</v>
      </c>
      <c r="D233" s="4" t="s">
        <v>582</v>
      </c>
      <c r="E233" s="4"/>
      <c r="F233" s="17" t="s">
        <v>613</v>
      </c>
      <c r="G233" s="29">
        <v>136.1</v>
      </c>
      <c r="H233" s="43">
        <v>135.27000000000001</v>
      </c>
      <c r="I233" s="43">
        <v>117</v>
      </c>
      <c r="J233" s="55" t="s">
        <v>633</v>
      </c>
      <c r="K233" s="29">
        <f t="shared" si="81"/>
        <v>133.01</v>
      </c>
      <c r="L233" s="55">
        <f t="shared" si="79"/>
        <v>114.59</v>
      </c>
      <c r="M233" s="43">
        <f t="shared" si="77"/>
        <v>18.419999999999987</v>
      </c>
      <c r="N233" s="63">
        <f t="shared" si="78"/>
        <v>0.16074701108299141</v>
      </c>
      <c r="O233" s="53"/>
      <c r="P233" s="21" t="s">
        <v>614</v>
      </c>
      <c r="Q233" s="30">
        <v>9.5500000000000007</v>
      </c>
      <c r="R233" s="17">
        <v>50</v>
      </c>
      <c r="S233" s="21" t="s">
        <v>615</v>
      </c>
      <c r="T233" s="29">
        <v>10.029999999999999</v>
      </c>
      <c r="U233" s="29">
        <v>10.029999999999999</v>
      </c>
      <c r="V233" s="3">
        <v>50</v>
      </c>
      <c r="W233" s="3" t="s">
        <v>634</v>
      </c>
      <c r="X233" s="17" t="s">
        <v>635</v>
      </c>
      <c r="Y233" s="17"/>
    </row>
    <row r="234" spans="1:25" s="3" customFormat="1">
      <c r="A234" s="3" t="s">
        <v>581</v>
      </c>
      <c r="B234" s="3" t="s">
        <v>6</v>
      </c>
      <c r="C234" s="4" t="s">
        <v>582</v>
      </c>
      <c r="D234" s="4" t="s">
        <v>582</v>
      </c>
      <c r="E234" s="4"/>
      <c r="F234" s="17" t="s">
        <v>616</v>
      </c>
      <c r="G234" s="29">
        <v>145.84</v>
      </c>
      <c r="H234" s="43">
        <v>144.82</v>
      </c>
      <c r="I234" s="43">
        <v>123.9</v>
      </c>
      <c r="J234" s="55" t="s">
        <v>633</v>
      </c>
      <c r="K234" s="29">
        <f t="shared" si="81"/>
        <v>142.75</v>
      </c>
      <c r="L234" s="55">
        <f t="shared" si="79"/>
        <v>121.49000000000001</v>
      </c>
      <c r="M234" s="43">
        <f t="shared" si="77"/>
        <v>21.259999999999991</v>
      </c>
      <c r="N234" s="63">
        <f t="shared" si="78"/>
        <v>0.17499382665239929</v>
      </c>
      <c r="O234" s="53"/>
      <c r="P234" s="21" t="s">
        <v>617</v>
      </c>
      <c r="Q234" s="29">
        <v>10.01</v>
      </c>
      <c r="R234" s="17">
        <v>50</v>
      </c>
      <c r="S234" s="21" t="s">
        <v>618</v>
      </c>
      <c r="T234" s="29">
        <v>10.55</v>
      </c>
      <c r="U234" s="29">
        <v>10.55</v>
      </c>
      <c r="V234" s="3">
        <v>50</v>
      </c>
      <c r="W234" s="3" t="s">
        <v>634</v>
      </c>
      <c r="X234" s="17" t="s">
        <v>635</v>
      </c>
      <c r="Y234" s="17"/>
    </row>
    <row r="235" spans="1:25" s="3" customFormat="1">
      <c r="A235" s="3" t="s">
        <v>581</v>
      </c>
      <c r="B235" s="3" t="s">
        <v>7</v>
      </c>
      <c r="C235" s="4" t="s">
        <v>582</v>
      </c>
      <c r="D235" s="4" t="s">
        <v>582</v>
      </c>
      <c r="E235" s="4"/>
      <c r="F235" s="17" t="s">
        <v>619</v>
      </c>
      <c r="G235" s="29">
        <v>136.03</v>
      </c>
      <c r="H235" s="43">
        <v>134.96</v>
      </c>
      <c r="I235" s="43">
        <v>115.3</v>
      </c>
      <c r="J235" s="55" t="s">
        <v>633</v>
      </c>
      <c r="K235" s="29">
        <f t="shared" si="81"/>
        <v>132.94</v>
      </c>
      <c r="L235" s="55">
        <f t="shared" si="79"/>
        <v>112.89</v>
      </c>
      <c r="M235" s="43">
        <f t="shared" si="77"/>
        <v>20.049999999999997</v>
      </c>
      <c r="N235" s="63">
        <f>(K235-L235)/(L235)</f>
        <v>0.17760651962086985</v>
      </c>
      <c r="O235" s="53"/>
      <c r="P235" s="21" t="s">
        <v>620</v>
      </c>
      <c r="Q235" s="29">
        <v>10.199999999999999</v>
      </c>
      <c r="R235" s="17">
        <v>50</v>
      </c>
      <c r="S235" s="21" t="s">
        <v>621</v>
      </c>
      <c r="T235" s="29">
        <v>10</v>
      </c>
      <c r="U235" s="29">
        <v>10</v>
      </c>
      <c r="V235" s="3">
        <v>50</v>
      </c>
      <c r="W235" s="3" t="s">
        <v>634</v>
      </c>
      <c r="X235" s="17" t="s">
        <v>635</v>
      </c>
      <c r="Y235" s="17"/>
    </row>
    <row r="236" spans="1:25" s="3" customFormat="1">
      <c r="A236" s="3" t="s">
        <v>581</v>
      </c>
      <c r="B236" s="3" t="s">
        <v>8</v>
      </c>
      <c r="C236" s="4" t="s">
        <v>582</v>
      </c>
      <c r="D236" s="4" t="s">
        <v>582</v>
      </c>
      <c r="E236" s="4"/>
      <c r="F236" s="17" t="s">
        <v>622</v>
      </c>
      <c r="G236" s="29">
        <v>139.06</v>
      </c>
      <c r="H236" s="43">
        <v>138.27000000000001</v>
      </c>
      <c r="I236" s="43">
        <v>120.3</v>
      </c>
      <c r="J236" s="55" t="s">
        <v>633</v>
      </c>
      <c r="K236" s="29">
        <f t="shared" si="81"/>
        <v>135.97</v>
      </c>
      <c r="L236" s="55">
        <f t="shared" si="79"/>
        <v>117.89</v>
      </c>
      <c r="M236" s="43">
        <f t="shared" si="77"/>
        <v>18.079999999999998</v>
      </c>
      <c r="N236" s="63">
        <f t="shared" si="78"/>
        <v>0.15336330477563828</v>
      </c>
      <c r="O236" s="53"/>
      <c r="P236" s="21" t="s">
        <v>623</v>
      </c>
      <c r="Q236" s="29">
        <v>10.31</v>
      </c>
      <c r="R236" s="17">
        <v>50</v>
      </c>
      <c r="S236" s="21" t="s">
        <v>624</v>
      </c>
      <c r="T236" s="29">
        <v>10.77</v>
      </c>
      <c r="U236" s="29">
        <v>10.77</v>
      </c>
      <c r="V236" s="3">
        <v>50</v>
      </c>
      <c r="W236" s="3" t="s">
        <v>634</v>
      </c>
      <c r="X236" s="17" t="s">
        <v>635</v>
      </c>
      <c r="Y236" s="17"/>
    </row>
    <row r="237" spans="1:25" s="3" customFormat="1">
      <c r="A237" s="3" t="s">
        <v>581</v>
      </c>
      <c r="B237" s="3" t="s">
        <v>9</v>
      </c>
      <c r="C237" s="4" t="s">
        <v>582</v>
      </c>
      <c r="D237" s="4" t="s">
        <v>582</v>
      </c>
      <c r="E237" s="4"/>
      <c r="F237" s="17" t="s">
        <v>625</v>
      </c>
      <c r="G237" s="29">
        <v>117.07</v>
      </c>
      <c r="H237" s="43">
        <v>115.11</v>
      </c>
      <c r="I237" s="43">
        <v>98.7</v>
      </c>
      <c r="J237" s="55" t="s">
        <v>633</v>
      </c>
      <c r="K237" s="29">
        <f t="shared" si="81"/>
        <v>113.97999999999999</v>
      </c>
      <c r="L237" s="55">
        <f t="shared" si="79"/>
        <v>96.29</v>
      </c>
      <c r="M237" s="43">
        <f t="shared" si="77"/>
        <v>17.689999999999984</v>
      </c>
      <c r="N237" s="63">
        <f t="shared" si="78"/>
        <v>0.1837158583445839</v>
      </c>
      <c r="O237" s="53"/>
      <c r="P237" s="21" t="s">
        <v>626</v>
      </c>
      <c r="Q237" s="29">
        <v>9.42</v>
      </c>
      <c r="R237" s="17">
        <v>50</v>
      </c>
      <c r="S237" s="21" t="s">
        <v>627</v>
      </c>
      <c r="T237" s="29">
        <v>10.65</v>
      </c>
      <c r="U237" s="29">
        <v>10.65</v>
      </c>
      <c r="V237" s="3">
        <v>50</v>
      </c>
      <c r="W237" s="3" t="s">
        <v>634</v>
      </c>
      <c r="X237" s="17" t="s">
        <v>635</v>
      </c>
      <c r="Y237" s="17"/>
    </row>
    <row r="238" spans="1:25" s="3" customFormat="1">
      <c r="A238" s="3" t="s">
        <v>47</v>
      </c>
      <c r="B238" s="3" t="s">
        <v>26</v>
      </c>
      <c r="C238" s="3" t="s">
        <v>26</v>
      </c>
      <c r="D238" s="4" t="s">
        <v>582</v>
      </c>
      <c r="E238" s="4"/>
      <c r="F238" s="17" t="s">
        <v>628</v>
      </c>
      <c r="G238" s="29">
        <v>200.27</v>
      </c>
      <c r="H238" s="44" t="s">
        <v>26</v>
      </c>
      <c r="I238" s="44" t="s">
        <v>26</v>
      </c>
      <c r="J238" s="56" t="s">
        <v>26</v>
      </c>
      <c r="K238" s="31" t="s">
        <v>26</v>
      </c>
      <c r="L238" s="56" t="s">
        <v>26</v>
      </c>
      <c r="M238" s="31" t="s">
        <v>26</v>
      </c>
      <c r="N238" s="31" t="s">
        <v>26</v>
      </c>
      <c r="O238" s="54" t="s">
        <v>26</v>
      </c>
      <c r="P238" s="3" t="s">
        <v>628</v>
      </c>
      <c r="Q238" s="29" t="s">
        <v>26</v>
      </c>
      <c r="R238" s="17">
        <v>50</v>
      </c>
      <c r="S238" s="3" t="s">
        <v>26</v>
      </c>
      <c r="T238" s="31" t="s">
        <v>26</v>
      </c>
      <c r="U238" s="31" t="s">
        <v>26</v>
      </c>
      <c r="V238" s="31" t="s">
        <v>26</v>
      </c>
      <c r="W238" s="31" t="s">
        <v>26</v>
      </c>
      <c r="X238" s="37" t="s">
        <v>26</v>
      </c>
      <c r="Y238" s="17"/>
    </row>
    <row r="239" spans="1:25" s="3" customFormat="1">
      <c r="A239" s="3" t="s">
        <v>47</v>
      </c>
      <c r="B239" s="3" t="s">
        <v>26</v>
      </c>
      <c r="C239" s="3" t="s">
        <v>26</v>
      </c>
      <c r="D239" s="4" t="s">
        <v>582</v>
      </c>
      <c r="E239" s="4"/>
      <c r="F239" s="17" t="s">
        <v>628</v>
      </c>
      <c r="G239" s="29" t="s">
        <v>26</v>
      </c>
      <c r="H239" s="44" t="s">
        <v>26</v>
      </c>
      <c r="I239" s="44" t="s">
        <v>26</v>
      </c>
      <c r="J239" s="56" t="s">
        <v>26</v>
      </c>
      <c r="K239" s="31" t="s">
        <v>26</v>
      </c>
      <c r="L239" s="56" t="s">
        <v>26</v>
      </c>
      <c r="M239" s="31" t="s">
        <v>26</v>
      </c>
      <c r="N239" s="31" t="s">
        <v>26</v>
      </c>
      <c r="O239" s="54" t="s">
        <v>26</v>
      </c>
      <c r="P239" s="3" t="s">
        <v>628</v>
      </c>
      <c r="Q239" s="29" t="s">
        <v>26</v>
      </c>
      <c r="R239" s="17">
        <v>50</v>
      </c>
      <c r="S239" s="3" t="s">
        <v>26</v>
      </c>
      <c r="T239" s="31" t="s">
        <v>26</v>
      </c>
      <c r="U239" s="31" t="s">
        <v>26</v>
      </c>
      <c r="V239" s="31" t="s">
        <v>26</v>
      </c>
      <c r="W239" s="31" t="s">
        <v>26</v>
      </c>
      <c r="X239" s="37" t="s">
        <v>26</v>
      </c>
      <c r="Y239" s="17"/>
    </row>
    <row r="240" spans="1:25" s="3" customFormat="1">
      <c r="A240" s="3" t="s">
        <v>47</v>
      </c>
      <c r="B240" s="3" t="s">
        <v>26</v>
      </c>
      <c r="C240" s="3" t="s">
        <v>26</v>
      </c>
      <c r="D240" s="4" t="s">
        <v>582</v>
      </c>
      <c r="E240" s="4"/>
      <c r="F240" s="17" t="s">
        <v>628</v>
      </c>
      <c r="G240" s="29" t="s">
        <v>26</v>
      </c>
      <c r="H240" s="44" t="s">
        <v>26</v>
      </c>
      <c r="I240" s="44" t="s">
        <v>26</v>
      </c>
      <c r="J240" s="56" t="s">
        <v>26</v>
      </c>
      <c r="K240" s="31" t="s">
        <v>26</v>
      </c>
      <c r="L240" s="56" t="s">
        <v>26</v>
      </c>
      <c r="M240" s="31" t="s">
        <v>26</v>
      </c>
      <c r="N240" s="31" t="s">
        <v>26</v>
      </c>
      <c r="O240" s="54" t="s">
        <v>26</v>
      </c>
      <c r="P240" s="3" t="s">
        <v>628</v>
      </c>
      <c r="Q240" s="29" t="s">
        <v>26</v>
      </c>
      <c r="R240" s="17">
        <v>50</v>
      </c>
      <c r="S240" s="3" t="s">
        <v>26</v>
      </c>
      <c r="T240" s="31" t="s">
        <v>26</v>
      </c>
      <c r="U240" s="31" t="s">
        <v>26</v>
      </c>
      <c r="V240" s="31" t="s">
        <v>26</v>
      </c>
      <c r="W240" s="31" t="s">
        <v>26</v>
      </c>
      <c r="X240" s="37" t="s">
        <v>26</v>
      </c>
      <c r="Y240" s="17"/>
    </row>
    <row r="241" spans="6:25" s="19" customFormat="1">
      <c r="F241" s="20"/>
      <c r="G241" s="28"/>
      <c r="H241" s="42"/>
      <c r="I241" s="42"/>
      <c r="J241" s="42"/>
      <c r="K241" s="28"/>
      <c r="L241" s="42"/>
      <c r="M241" s="42"/>
      <c r="N241" s="42"/>
      <c r="O241" s="52"/>
      <c r="Q241" s="28"/>
      <c r="R241" s="20"/>
      <c r="T241" s="28"/>
      <c r="U241" s="28"/>
      <c r="X241" s="20"/>
      <c r="Y241" s="20"/>
    </row>
  </sheetData>
  <conditionalFormatting sqref="B27:C29 S27:S29 B107:C109 S107:S109 F107:G109 P107:Q109 F13:I16 F27:I30 F44:I44 G64:I68 F63:I63 H41:I43 F72:I72 F91:I91 G7:I12 G31:I40 G17:I26 G45:I59 O45:O59 O64:O68 G73:I87 O73:O87 G92:I106 O92:O106 O111:O125 O130:O139 O17:O26 O8:O12 O110:Q110 O91:Q91 O72:Q72 O31:O43 O63:Q63 O44:Q44 O27:Q30 O13:Q16 G192:I192 G199:I199 G163:I164 I171 G171:G173 K192 G194:I197 K199 K194:K197 O194:O197 O199 O192 G166:I170 G165 I165 G186 I186 G193 I193 G130:I139 G111:I125 F110:K110 K91 K72 K63 K41:K44 K8:K30 K7:P7">
    <cfRule type="expression" dxfId="192" priority="229">
      <formula>($A7=60)</formula>
    </cfRule>
  </conditionalFormatting>
  <conditionalFormatting sqref="Q12">
    <cfRule type="expression" dxfId="191" priority="226">
      <formula>($F12=60)</formula>
    </cfRule>
  </conditionalFormatting>
  <conditionalFormatting sqref="Q9:Q11">
    <cfRule type="expression" dxfId="190" priority="225">
      <formula>($F9=60)</formula>
    </cfRule>
  </conditionalFormatting>
  <conditionalFormatting sqref="C13:C15">
    <cfRule type="expression" dxfId="189" priority="224">
      <formula>($A13=60)</formula>
    </cfRule>
  </conditionalFormatting>
  <conditionalFormatting sqref="B13:B15">
    <cfRule type="expression" dxfId="188" priority="223">
      <formula>($A13=60)</formula>
    </cfRule>
  </conditionalFormatting>
  <conditionalFormatting sqref="S13:S15">
    <cfRule type="expression" dxfId="187" priority="222">
      <formula>($A13=60)</formula>
    </cfRule>
  </conditionalFormatting>
  <conditionalFormatting sqref="Q21">
    <cfRule type="expression" dxfId="186" priority="220">
      <formula>($F21=60)</formula>
    </cfRule>
  </conditionalFormatting>
  <conditionalFormatting sqref="Q18:Q20">
    <cfRule type="expression" dxfId="185" priority="219">
      <formula>($F18=60)</formula>
    </cfRule>
  </conditionalFormatting>
  <conditionalFormatting sqref="Q26">
    <cfRule type="expression" dxfId="184" priority="214">
      <formula>($F26=60)</formula>
    </cfRule>
  </conditionalFormatting>
  <conditionalFormatting sqref="Q23:Q25">
    <cfRule type="expression" dxfId="183" priority="213">
      <formula>($F23=60)</formula>
    </cfRule>
  </conditionalFormatting>
  <conditionalFormatting sqref="B41:C43 S41:S43 F41:F43 P41:Q43">
    <cfRule type="expression" dxfId="182" priority="211">
      <formula>($A41=60)</formula>
    </cfRule>
  </conditionalFormatting>
  <conditionalFormatting sqref="Q40 Q103:Q106">
    <cfRule type="expression" dxfId="181" priority="209">
      <formula>($F35=60)</formula>
    </cfRule>
  </conditionalFormatting>
  <conditionalFormatting sqref="Q37:Q39">
    <cfRule type="expression" dxfId="180" priority="208">
      <formula>($F32=60)</formula>
    </cfRule>
  </conditionalFormatting>
  <conditionalFormatting sqref="B60:C62 S60:S62 F60:G62 P60:Q62">
    <cfRule type="expression" dxfId="179" priority="203">
      <formula>($A60=60)</formula>
    </cfRule>
  </conditionalFormatting>
  <conditionalFormatting sqref="Q59">
    <cfRule type="expression" dxfId="178" priority="201">
      <formula>($F49=60)</formula>
    </cfRule>
  </conditionalFormatting>
  <conditionalFormatting sqref="Q56:Q58">
    <cfRule type="expression" dxfId="177" priority="200">
      <formula>($F46=60)</formula>
    </cfRule>
  </conditionalFormatting>
  <conditionalFormatting sqref="Q54">
    <cfRule type="expression" dxfId="176" priority="198">
      <formula>($F44=60)</formula>
    </cfRule>
  </conditionalFormatting>
  <conditionalFormatting sqref="Q51:Q53">
    <cfRule type="expression" dxfId="175" priority="197">
      <formula>($F41=60)</formula>
    </cfRule>
  </conditionalFormatting>
  <conditionalFormatting sqref="B69:C71 S69:S71 F69:G71 P69:Q71">
    <cfRule type="expression" dxfId="174" priority="195">
      <formula>($A69=60)</formula>
    </cfRule>
  </conditionalFormatting>
  <conditionalFormatting sqref="Q68">
    <cfRule type="expression" dxfId="173" priority="194">
      <formula>($F58=60)</formula>
    </cfRule>
  </conditionalFormatting>
  <conditionalFormatting sqref="Q65:Q67">
    <cfRule type="expression" dxfId="172" priority="193">
      <formula>($F55=60)</formula>
    </cfRule>
  </conditionalFormatting>
  <conditionalFormatting sqref="G41:G43">
    <cfRule type="expression" dxfId="171" priority="190">
      <formula>($A41=60)</formula>
    </cfRule>
  </conditionalFormatting>
  <conditionalFormatting sqref="B88:C90 S88:S90 F88:G90 P88:Q90">
    <cfRule type="expression" dxfId="170" priority="187">
      <formula>($A88=60)</formula>
    </cfRule>
  </conditionalFormatting>
  <conditionalFormatting sqref="Q87">
    <cfRule type="expression" dxfId="169" priority="185">
      <formula>($F77=60)</formula>
    </cfRule>
  </conditionalFormatting>
  <conditionalFormatting sqref="Q84:Q86">
    <cfRule type="expression" dxfId="168" priority="184">
      <formula>($F74=60)</formula>
    </cfRule>
  </conditionalFormatting>
  <conditionalFormatting sqref="Q82">
    <cfRule type="expression" dxfId="167" priority="182">
      <formula>($F72=60)</formula>
    </cfRule>
  </conditionalFormatting>
  <conditionalFormatting sqref="Q79:Q81">
    <cfRule type="expression" dxfId="166" priority="181">
      <formula>($F69=60)</formula>
    </cfRule>
  </conditionalFormatting>
  <conditionalFormatting sqref="Q96">
    <cfRule type="expression" dxfId="165" priority="173">
      <formula>($F91=60)</formula>
    </cfRule>
  </conditionalFormatting>
  <conditionalFormatting sqref="Q93:Q95">
    <cfRule type="expression" dxfId="164" priority="172">
      <formula>($F88=60)</formula>
    </cfRule>
  </conditionalFormatting>
  <conditionalFormatting sqref="B126:C128 S126:S128 F126:G128 P126:Q128">
    <cfRule type="expression" dxfId="163" priority="170">
      <formula>($A126=60)</formula>
    </cfRule>
  </conditionalFormatting>
  <conditionalFormatting sqref="Q122:Q125">
    <cfRule type="expression" dxfId="162" priority="169">
      <formula>($F117=60)</formula>
    </cfRule>
  </conditionalFormatting>
  <conditionalFormatting sqref="Q115">
    <cfRule type="expression" dxfId="161" priority="167">
      <formula>($F110=60)</formula>
    </cfRule>
  </conditionalFormatting>
  <conditionalFormatting sqref="Q112:Q114">
    <cfRule type="expression" dxfId="160" priority="166">
      <formula>($F107=60)</formula>
    </cfRule>
  </conditionalFormatting>
  <conditionalFormatting sqref="O129:Q129 F129:K129">
    <cfRule type="expression" dxfId="159" priority="165">
      <formula>($A129=60)</formula>
    </cfRule>
  </conditionalFormatting>
  <conditionalFormatting sqref="B140:C142 S140:S142 F140:G142 P140:Q142 Q130:Q139">
    <cfRule type="expression" dxfId="158" priority="164">
      <formula>($A130=60)</formula>
    </cfRule>
  </conditionalFormatting>
  <conditionalFormatting sqref="T130:T132">
    <cfRule type="expression" dxfId="157" priority="160">
      <formula>($A130=60)</formula>
    </cfRule>
  </conditionalFormatting>
  <conditionalFormatting sqref="T133:T139">
    <cfRule type="expression" dxfId="156" priority="159">
      <formula>($A133=60)</formula>
    </cfRule>
  </conditionalFormatting>
  <conditionalFormatting sqref="F143:H143 O144:O158 O143:Q143 G144:I158">
    <cfRule type="expression" dxfId="155" priority="158">
      <formula>($A143=60)</formula>
    </cfRule>
  </conditionalFormatting>
  <conditionalFormatting sqref="B159:C161 S159:S161 F159:G161 P159:Q161">
    <cfRule type="expression" dxfId="154" priority="157">
      <formula>($A159=60)</formula>
    </cfRule>
  </conditionalFormatting>
  <conditionalFormatting sqref="Q155:Q158">
    <cfRule type="expression" dxfId="153" priority="156">
      <formula>($F150=60)</formula>
    </cfRule>
  </conditionalFormatting>
  <conditionalFormatting sqref="Q148">
    <cfRule type="expression" dxfId="152" priority="155">
      <formula>($F143=60)</formula>
    </cfRule>
  </conditionalFormatting>
  <conditionalFormatting sqref="Q145:Q147">
    <cfRule type="expression" dxfId="151" priority="154">
      <formula>($F140=60)</formula>
    </cfRule>
  </conditionalFormatting>
  <conditionalFormatting sqref="U130:U132">
    <cfRule type="expression" dxfId="150" priority="153">
      <formula>($A130=60)</formula>
    </cfRule>
  </conditionalFormatting>
  <conditionalFormatting sqref="U133:U139">
    <cfRule type="expression" dxfId="149" priority="152">
      <formula>($A133=60)</formula>
    </cfRule>
  </conditionalFormatting>
  <conditionalFormatting sqref="V130:V132">
    <cfRule type="expression" dxfId="148" priority="151">
      <formula>($A130=60)</formula>
    </cfRule>
  </conditionalFormatting>
  <conditionalFormatting sqref="V133:V139">
    <cfRule type="expression" dxfId="147" priority="150">
      <formula>($A133=60)</formula>
    </cfRule>
  </conditionalFormatting>
  <conditionalFormatting sqref="K31:K40">
    <cfRule type="expression" dxfId="146" priority="149">
      <formula>($A31=60)</formula>
    </cfRule>
  </conditionalFormatting>
  <conditionalFormatting sqref="K45:K59">
    <cfRule type="expression" dxfId="145" priority="148">
      <formula>($A45=60)</formula>
    </cfRule>
  </conditionalFormatting>
  <conditionalFormatting sqref="K64:K68">
    <cfRule type="expression" dxfId="144" priority="147">
      <formula>($A64=60)</formula>
    </cfRule>
  </conditionalFormatting>
  <conditionalFormatting sqref="K73:K87">
    <cfRule type="expression" dxfId="143" priority="146">
      <formula>($A73=60)</formula>
    </cfRule>
  </conditionalFormatting>
  <conditionalFormatting sqref="K92:K106">
    <cfRule type="expression" dxfId="142" priority="145">
      <formula>($A92=60)</formula>
    </cfRule>
  </conditionalFormatting>
  <conditionalFormatting sqref="K111:K125">
    <cfRule type="expression" dxfId="141" priority="144">
      <formula>($A111=60)</formula>
    </cfRule>
  </conditionalFormatting>
  <conditionalFormatting sqref="K130:K139">
    <cfRule type="expression" dxfId="140" priority="142">
      <formula>($A130=60)</formula>
    </cfRule>
  </conditionalFormatting>
  <conditionalFormatting sqref="K144:K158">
    <cfRule type="expression" dxfId="139" priority="141">
      <formula>($A144=60)</formula>
    </cfRule>
  </conditionalFormatting>
  <conditionalFormatting sqref="M110:N110 L63:N63 L44:N44 L30:N30 L16:N16">
    <cfRule type="expression" dxfId="138" priority="140">
      <formula>($A16=60)</formula>
    </cfRule>
  </conditionalFormatting>
  <conditionalFormatting sqref="M129:N129">
    <cfRule type="expression" dxfId="137" priority="139">
      <formula>($A129=60)</formula>
    </cfRule>
  </conditionalFormatting>
  <conditionalFormatting sqref="M143:N143">
    <cfRule type="expression" dxfId="136" priority="138">
      <formula>($A143=60)</formula>
    </cfRule>
  </conditionalFormatting>
  <conditionalFormatting sqref="F203:H203 O204:O218 O203:Q203 G204:J218">
    <cfRule type="expression" dxfId="135" priority="106">
      <formula>($A203=60)</formula>
    </cfRule>
  </conditionalFormatting>
  <conditionalFormatting sqref="F162:H162 O163:O177 O162:Q162 G175:J177 G174 J163:J177">
    <cfRule type="expression" dxfId="134" priority="129">
      <formula>($A162=60)</formula>
    </cfRule>
  </conditionalFormatting>
  <conditionalFormatting sqref="B178:C180 S178:S180 F178:G180 P178:Q180">
    <cfRule type="expression" dxfId="133" priority="128">
      <formula>($A178=60)</formula>
    </cfRule>
  </conditionalFormatting>
  <conditionalFormatting sqref="Q174:Q177">
    <cfRule type="expression" dxfId="132" priority="127">
      <formula>($F169=60)</formula>
    </cfRule>
  </conditionalFormatting>
  <conditionalFormatting sqref="Q167">
    <cfRule type="expression" dxfId="131" priority="126">
      <formula>($F162=60)</formula>
    </cfRule>
  </conditionalFormatting>
  <conditionalFormatting sqref="Q164:Q166">
    <cfRule type="expression" dxfId="130" priority="125">
      <formula>($F159=60)</formula>
    </cfRule>
  </conditionalFormatting>
  <conditionalFormatting sqref="K163:K177">
    <cfRule type="expression" dxfId="129" priority="124">
      <formula>($A163=60)</formula>
    </cfRule>
  </conditionalFormatting>
  <conditionalFormatting sqref="M162:N162">
    <cfRule type="expression" dxfId="128" priority="123">
      <formula>($A162=60)</formula>
    </cfRule>
  </conditionalFormatting>
  <conditionalFormatting sqref="G182:I185 O182:O186 O181:Q181 O188:O191 G188:I191 F181:H181">
    <cfRule type="expression" dxfId="127" priority="121">
      <formula>($A181=60)</formula>
    </cfRule>
  </conditionalFormatting>
  <conditionalFormatting sqref="B200:C202 S200:S202 F200:G202 P200:Q202">
    <cfRule type="expression" dxfId="126" priority="120">
      <formula>($A200=60)</formula>
    </cfRule>
  </conditionalFormatting>
  <conditionalFormatting sqref="Q186">
    <cfRule type="expression" dxfId="125" priority="118">
      <formula>($F181=60)</formula>
    </cfRule>
  </conditionalFormatting>
  <conditionalFormatting sqref="Q183:Q185">
    <cfRule type="expression" dxfId="124" priority="117">
      <formula>($F178=60)</formula>
    </cfRule>
  </conditionalFormatting>
  <conditionalFormatting sqref="K182:K186 K188:K191">
    <cfRule type="expression" dxfId="123" priority="116">
      <formula>($A182=60)</formula>
    </cfRule>
  </conditionalFormatting>
  <conditionalFormatting sqref="M181:N181">
    <cfRule type="expression" dxfId="122" priority="115">
      <formula>($A181=60)</formula>
    </cfRule>
  </conditionalFormatting>
  <conditionalFormatting sqref="L182:L199">
    <cfRule type="expression" dxfId="121" priority="114">
      <formula>($A182=60)</formula>
    </cfRule>
  </conditionalFormatting>
  <conditionalFormatting sqref="G187:I187 O187">
    <cfRule type="expression" dxfId="120" priority="113">
      <formula>($A187=60)</formula>
    </cfRule>
  </conditionalFormatting>
  <conditionalFormatting sqref="Q187">
    <cfRule type="expression" dxfId="119" priority="112">
      <formula>($F182=60)</formula>
    </cfRule>
  </conditionalFormatting>
  <conditionalFormatting sqref="K187">
    <cfRule type="expression" dxfId="118" priority="111">
      <formula>($A187=60)</formula>
    </cfRule>
  </conditionalFormatting>
  <conditionalFormatting sqref="Q195:Q197">
    <cfRule type="expression" dxfId="117" priority="230">
      <formula>($F189=60)</formula>
    </cfRule>
  </conditionalFormatting>
  <conditionalFormatting sqref="K193 O193">
    <cfRule type="expression" dxfId="116" priority="109">
      <formula>($A193=60)</formula>
    </cfRule>
  </conditionalFormatting>
  <conditionalFormatting sqref="Q199">
    <cfRule type="expression" dxfId="115" priority="232">
      <formula>($F192=60)</formula>
    </cfRule>
  </conditionalFormatting>
  <conditionalFormatting sqref="G198:I198 K198 O198">
    <cfRule type="expression" dxfId="114" priority="107">
      <formula>($A198=60)</formula>
    </cfRule>
  </conditionalFormatting>
  <conditionalFormatting sqref="Q198">
    <cfRule type="expression" dxfId="113" priority="108">
      <formula>($F191=60)</formula>
    </cfRule>
  </conditionalFormatting>
  <conditionalFormatting sqref="B219:C221 S219:S221 F219:G221 P219:Q221">
    <cfRule type="expression" dxfId="112" priority="105">
      <formula>($A219=60)</formula>
    </cfRule>
  </conditionalFormatting>
  <conditionalFormatting sqref="Q215:Q218">
    <cfRule type="expression" dxfId="111" priority="104">
      <formula>($F210=60)</formula>
    </cfRule>
  </conditionalFormatting>
  <conditionalFormatting sqref="Q208">
    <cfRule type="expression" dxfId="110" priority="103">
      <formula>($F203=60)</formula>
    </cfRule>
  </conditionalFormatting>
  <conditionalFormatting sqref="Q205:Q207">
    <cfRule type="expression" dxfId="109" priority="102">
      <formula>($F200=60)</formula>
    </cfRule>
  </conditionalFormatting>
  <conditionalFormatting sqref="K204:K218">
    <cfRule type="expression" dxfId="108" priority="101">
      <formula>($A204=60)</formula>
    </cfRule>
  </conditionalFormatting>
  <conditionalFormatting sqref="M203:N203">
    <cfRule type="expression" dxfId="107" priority="100">
      <formula>($A203=60)</formula>
    </cfRule>
  </conditionalFormatting>
  <conditionalFormatting sqref="G223:I237 O223:O237 O222:Q222 F222:H222">
    <cfRule type="expression" dxfId="106" priority="98">
      <formula>($A222=60)</formula>
    </cfRule>
  </conditionalFormatting>
  <conditionalFormatting sqref="B238:C240 S238:S240 F238:G240 P238:Q240">
    <cfRule type="expression" dxfId="105" priority="97">
      <formula>($A238=60)</formula>
    </cfRule>
  </conditionalFormatting>
  <conditionalFormatting sqref="Q234:Q237">
    <cfRule type="expression" dxfId="104" priority="96">
      <formula>($F229=60)</formula>
    </cfRule>
  </conditionalFormatting>
  <conditionalFormatting sqref="Q227">
    <cfRule type="expression" dxfId="103" priority="95">
      <formula>($F222=60)</formula>
    </cfRule>
  </conditionalFormatting>
  <conditionalFormatting sqref="Q224:Q226">
    <cfRule type="expression" dxfId="102" priority="94">
      <formula>($F219=60)</formula>
    </cfRule>
  </conditionalFormatting>
  <conditionalFormatting sqref="K223:K237">
    <cfRule type="expression" dxfId="101" priority="93">
      <formula>($A223=60)</formula>
    </cfRule>
  </conditionalFormatting>
  <conditionalFormatting sqref="M222:N222">
    <cfRule type="expression" dxfId="100" priority="92">
      <formula>($A222=60)</formula>
    </cfRule>
  </conditionalFormatting>
  <conditionalFormatting sqref="L223:M237">
    <cfRule type="expression" dxfId="99" priority="91">
      <formula>($A223=60)</formula>
    </cfRule>
  </conditionalFormatting>
  <conditionalFormatting sqref="H174:I174 I172">
    <cfRule type="expression" dxfId="98" priority="234">
      <formula>($A171=60)</formula>
    </cfRule>
  </conditionalFormatting>
  <conditionalFormatting sqref="J182:J199">
    <cfRule type="expression" dxfId="97" priority="89">
      <formula>($A182=60)</formula>
    </cfRule>
  </conditionalFormatting>
  <conditionalFormatting sqref="J223:J237">
    <cfRule type="expression" dxfId="96" priority="86">
      <formula>($A223=60)</formula>
    </cfRule>
  </conditionalFormatting>
  <conditionalFormatting sqref="L204:L218">
    <cfRule type="expression" dxfId="95" priority="84">
      <formula>($A204=60)</formula>
    </cfRule>
  </conditionalFormatting>
  <conditionalFormatting sqref="M204:M218">
    <cfRule type="expression" dxfId="94" priority="83">
      <formula>($A204=60)</formula>
    </cfRule>
  </conditionalFormatting>
  <conditionalFormatting sqref="M182:M199">
    <cfRule type="expression" dxfId="93" priority="81">
      <formula>($A182=60)</formula>
    </cfRule>
  </conditionalFormatting>
  <conditionalFormatting sqref="L163:L177">
    <cfRule type="expression" dxfId="92" priority="80">
      <formula>($A163=60)</formula>
    </cfRule>
  </conditionalFormatting>
  <conditionalFormatting sqref="M163:M177">
    <cfRule type="expression" dxfId="91" priority="79">
      <formula>($A163=60)</formula>
    </cfRule>
  </conditionalFormatting>
  <conditionalFormatting sqref="O241:Q241 F241:H241">
    <cfRule type="expression" dxfId="90" priority="73">
      <formula>($A241=60)</formula>
    </cfRule>
  </conditionalFormatting>
  <conditionalFormatting sqref="M241:N241">
    <cfRule type="expression" dxfId="89" priority="72">
      <formula>($A241=60)</formula>
    </cfRule>
  </conditionalFormatting>
  <conditionalFormatting sqref="J144:J158">
    <cfRule type="expression" dxfId="88" priority="70">
      <formula>($A144=60)</formula>
    </cfRule>
  </conditionalFormatting>
  <conditionalFormatting sqref="L144:L158">
    <cfRule type="expression" dxfId="87" priority="69">
      <formula>($A144=60)</formula>
    </cfRule>
  </conditionalFormatting>
  <conditionalFormatting sqref="M144:M158">
    <cfRule type="expression" dxfId="86" priority="68">
      <formula>($A144=60)</formula>
    </cfRule>
  </conditionalFormatting>
  <conditionalFormatting sqref="L130:L139">
    <cfRule type="expression" dxfId="85" priority="67">
      <formula>($A130=60)</formula>
    </cfRule>
  </conditionalFormatting>
  <conditionalFormatting sqref="M130:M139">
    <cfRule type="expression" dxfId="84" priority="66">
      <formula>($A130=60)</formula>
    </cfRule>
  </conditionalFormatting>
  <conditionalFormatting sqref="J91">
    <cfRule type="expression" dxfId="83" priority="37">
      <formula>($A91=60)</formula>
    </cfRule>
  </conditionalFormatting>
  <conditionalFormatting sqref="I143:K143">
    <cfRule type="expression" dxfId="82" priority="56">
      <formula>($A143=60)</formula>
    </cfRule>
  </conditionalFormatting>
  <conditionalFormatting sqref="L111:L125">
    <cfRule type="expression" dxfId="81" priority="44">
      <formula>($A111=60)</formula>
    </cfRule>
  </conditionalFormatting>
  <conditionalFormatting sqref="L143">
    <cfRule type="expression" dxfId="80" priority="55">
      <formula>($A143=60)</formula>
    </cfRule>
  </conditionalFormatting>
  <conditionalFormatting sqref="L129">
    <cfRule type="expression" dxfId="79" priority="57">
      <formula>($A129=60)</formula>
    </cfRule>
  </conditionalFormatting>
  <conditionalFormatting sqref="I162:K162">
    <cfRule type="expression" dxfId="78" priority="54">
      <formula>($A162=60)</formula>
    </cfRule>
  </conditionalFormatting>
  <conditionalFormatting sqref="L162">
    <cfRule type="expression" dxfId="77" priority="53">
      <formula>($A162=60)</formula>
    </cfRule>
  </conditionalFormatting>
  <conditionalFormatting sqref="I181:K181">
    <cfRule type="expression" dxfId="76" priority="52">
      <formula>($A181=60)</formula>
    </cfRule>
  </conditionalFormatting>
  <conditionalFormatting sqref="L181">
    <cfRule type="expression" dxfId="75" priority="51">
      <formula>($A181=60)</formula>
    </cfRule>
  </conditionalFormatting>
  <conditionalFormatting sqref="I203:K203">
    <cfRule type="expression" dxfId="74" priority="50">
      <formula>($A203=60)</formula>
    </cfRule>
  </conditionalFormatting>
  <conditionalFormatting sqref="L203">
    <cfRule type="expression" dxfId="73" priority="49">
      <formula>($A203=60)</formula>
    </cfRule>
  </conditionalFormatting>
  <conditionalFormatting sqref="I222:K222">
    <cfRule type="expression" dxfId="72" priority="48">
      <formula>($A222=60)</formula>
    </cfRule>
  </conditionalFormatting>
  <conditionalFormatting sqref="L222">
    <cfRule type="expression" dxfId="71" priority="47">
      <formula>($A222=60)</formula>
    </cfRule>
  </conditionalFormatting>
  <conditionalFormatting sqref="I241:K241">
    <cfRule type="expression" dxfId="70" priority="46">
      <formula>($A241=60)</formula>
    </cfRule>
  </conditionalFormatting>
  <conditionalFormatting sqref="L241">
    <cfRule type="expression" dxfId="69" priority="45">
      <formula>($A241=60)</formula>
    </cfRule>
  </conditionalFormatting>
  <conditionalFormatting sqref="M111:M125">
    <cfRule type="expression" dxfId="68" priority="43">
      <formula>($A111=60)</formula>
    </cfRule>
  </conditionalFormatting>
  <conditionalFormatting sqref="M31:M40">
    <cfRule type="expression" dxfId="67" priority="19">
      <formula>($A31=60)</formula>
    </cfRule>
  </conditionalFormatting>
  <conditionalFormatting sqref="L92:L106">
    <cfRule type="expression" dxfId="66" priority="40">
      <formula>($A92=60)</formula>
    </cfRule>
  </conditionalFormatting>
  <conditionalFormatting sqref="M92:M106">
    <cfRule type="expression" dxfId="65" priority="39">
      <formula>($A92=60)</formula>
    </cfRule>
  </conditionalFormatting>
  <conditionalFormatting sqref="L110">
    <cfRule type="expression" dxfId="64" priority="38">
      <formula>($A110=60)</formula>
    </cfRule>
  </conditionalFormatting>
  <conditionalFormatting sqref="M91:N91">
    <cfRule type="expression" dxfId="63" priority="36">
      <formula>($A91=60)</formula>
    </cfRule>
  </conditionalFormatting>
  <conditionalFormatting sqref="L73:L87">
    <cfRule type="expression" dxfId="62" priority="35">
      <formula>($A73=60)</formula>
    </cfRule>
  </conditionalFormatting>
  <conditionalFormatting sqref="M73:M87">
    <cfRule type="expression" dxfId="61" priority="34">
      <formula>($A73=60)</formula>
    </cfRule>
  </conditionalFormatting>
  <conditionalFormatting sqref="L91">
    <cfRule type="expression" dxfId="60" priority="33">
      <formula>($A91=60)</formula>
    </cfRule>
  </conditionalFormatting>
  <conditionalFormatting sqref="J72">
    <cfRule type="expression" dxfId="59" priority="32">
      <formula>($A72=60)</formula>
    </cfRule>
  </conditionalFormatting>
  <conditionalFormatting sqref="M72:N72">
    <cfRule type="expression" dxfId="58" priority="31">
      <formula>($A72=60)</formula>
    </cfRule>
  </conditionalFormatting>
  <conditionalFormatting sqref="L64:L68">
    <cfRule type="expression" dxfId="57" priority="30">
      <formula>($A64=60)</formula>
    </cfRule>
  </conditionalFormatting>
  <conditionalFormatting sqref="M64:M68">
    <cfRule type="expression" dxfId="56" priority="29">
      <formula>($A64=60)</formula>
    </cfRule>
  </conditionalFormatting>
  <conditionalFormatting sqref="L72">
    <cfRule type="expression" dxfId="55" priority="28">
      <formula>($A72=60)</formula>
    </cfRule>
  </conditionalFormatting>
  <conditionalFormatting sqref="J63">
    <cfRule type="expression" dxfId="54" priority="27">
      <formula>($A63=60)</formula>
    </cfRule>
  </conditionalFormatting>
  <conditionalFormatting sqref="J44">
    <cfRule type="expression" dxfId="53" priority="26">
      <formula>($A44=60)</formula>
    </cfRule>
  </conditionalFormatting>
  <conditionalFormatting sqref="J30">
    <cfRule type="expression" dxfId="52" priority="25">
      <formula>($A30=60)</formula>
    </cfRule>
  </conditionalFormatting>
  <conditionalFormatting sqref="J16">
    <cfRule type="expression" dxfId="51" priority="24">
      <formula>($A16=60)</formula>
    </cfRule>
  </conditionalFormatting>
  <conditionalFormatting sqref="J7">
    <cfRule type="expression" dxfId="50" priority="23">
      <formula>($A7=60)</formula>
    </cfRule>
  </conditionalFormatting>
  <conditionalFormatting sqref="L45:L59">
    <cfRule type="expression" dxfId="49" priority="22">
      <formula>($A45=60)</formula>
    </cfRule>
  </conditionalFormatting>
  <conditionalFormatting sqref="M45:M59">
    <cfRule type="expression" dxfId="48" priority="21">
      <formula>($A45=60)</formula>
    </cfRule>
  </conditionalFormatting>
  <conditionalFormatting sqref="L31:L40">
    <cfRule type="expression" dxfId="47" priority="20">
      <formula>($A31=60)</formula>
    </cfRule>
  </conditionalFormatting>
  <conditionalFormatting sqref="L17:L26">
    <cfRule type="expression" dxfId="46" priority="18">
      <formula>($A17=60)</formula>
    </cfRule>
  </conditionalFormatting>
  <conditionalFormatting sqref="M17:M26">
    <cfRule type="expression" dxfId="45" priority="17">
      <formula>($A17=60)</formula>
    </cfRule>
  </conditionalFormatting>
  <conditionalFormatting sqref="L8:L12">
    <cfRule type="expression" dxfId="44" priority="16">
      <formula>($A8=60)</formula>
    </cfRule>
  </conditionalFormatting>
  <conditionalFormatting sqref="M8:M12">
    <cfRule type="expression" dxfId="43" priority="15">
      <formula>($A8=60)</formula>
    </cfRule>
  </conditionalFormatting>
  <conditionalFormatting sqref="N8:N12">
    <cfRule type="expression" dxfId="42" priority="14">
      <formula>($A8=60)</formula>
    </cfRule>
  </conditionalFormatting>
  <conditionalFormatting sqref="N17:N26">
    <cfRule type="expression" dxfId="39" priority="13">
      <formula>($A17=60)</formula>
    </cfRule>
  </conditionalFormatting>
  <conditionalFormatting sqref="N31:N40">
    <cfRule type="expression" dxfId="36" priority="12">
      <formula>($A31=60)</formula>
    </cfRule>
  </conditionalFormatting>
  <conditionalFormatting sqref="N45:N59">
    <cfRule type="expression" dxfId="33" priority="11">
      <formula>($A45=60)</formula>
    </cfRule>
  </conditionalFormatting>
  <conditionalFormatting sqref="N64:N68">
    <cfRule type="expression" dxfId="30" priority="10">
      <formula>($A64=60)</formula>
    </cfRule>
  </conditionalFormatting>
  <conditionalFormatting sqref="N73:N87">
    <cfRule type="expression" dxfId="27" priority="9">
      <formula>($A73=60)</formula>
    </cfRule>
  </conditionalFormatting>
  <conditionalFormatting sqref="N92:N106">
    <cfRule type="expression" dxfId="24" priority="8">
      <formula>($A92=60)</formula>
    </cfRule>
  </conditionalFormatting>
  <conditionalFormatting sqref="N111:N125">
    <cfRule type="expression" dxfId="20" priority="7">
      <formula>($A111=60)</formula>
    </cfRule>
  </conditionalFormatting>
  <conditionalFormatting sqref="N130:N139">
    <cfRule type="expression" dxfId="17" priority="6">
      <formula>($A130=60)</formula>
    </cfRule>
  </conditionalFormatting>
  <conditionalFormatting sqref="N144:N158">
    <cfRule type="expression" dxfId="14" priority="5">
      <formula>($A144=60)</formula>
    </cfRule>
  </conditionalFormatting>
  <conditionalFormatting sqref="N163:N177">
    <cfRule type="expression" dxfId="11" priority="4">
      <formula>($A163=60)</formula>
    </cfRule>
  </conditionalFormatting>
  <conditionalFormatting sqref="N182:N199">
    <cfRule type="expression" dxfId="8" priority="3">
      <formula>($A182=60)</formula>
    </cfRule>
  </conditionalFormatting>
  <conditionalFormatting sqref="N204:N218">
    <cfRule type="expression" dxfId="5" priority="2">
      <formula>($A204=60)</formula>
    </cfRule>
  </conditionalFormatting>
  <conditionalFormatting sqref="N223:N237">
    <cfRule type="expression" dxfId="2" priority="1">
      <formula>($A223=60)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527</v>
      </c>
    </row>
    <row r="3" spans="1:5">
      <c r="B3" t="s">
        <v>529</v>
      </c>
      <c r="C3" t="s">
        <v>530</v>
      </c>
      <c r="D3" t="s">
        <v>531</v>
      </c>
    </row>
    <row r="4" spans="1:5">
      <c r="A4" t="s">
        <v>533</v>
      </c>
      <c r="B4">
        <v>30</v>
      </c>
      <c r="C4">
        <v>193.4</v>
      </c>
      <c r="D4">
        <f>C4/B4</f>
        <v>6.4466666666666672</v>
      </c>
    </row>
    <row r="5" spans="1:5">
      <c r="A5" t="s">
        <v>528</v>
      </c>
      <c r="B5">
        <v>35</v>
      </c>
      <c r="C5">
        <v>168</v>
      </c>
      <c r="D5">
        <f>C5/B5</f>
        <v>4.8</v>
      </c>
    </row>
    <row r="6" spans="1:5">
      <c r="A6" t="s">
        <v>532</v>
      </c>
      <c r="B6">
        <v>20</v>
      </c>
      <c r="C6">
        <v>48.2</v>
      </c>
      <c r="D6">
        <f>C6/B6</f>
        <v>2.41</v>
      </c>
    </row>
    <row r="8" spans="1:5">
      <c r="A8" t="s">
        <v>654</v>
      </c>
      <c r="D8">
        <v>3.09</v>
      </c>
      <c r="E8" t="s">
        <v>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2014-11-10T23:34:13Z</dcterms:modified>
</cp:coreProperties>
</file>