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600" yWindow="0" windowWidth="25600" windowHeight="15460" tabRatio="500"/>
  </bookViews>
  <sheets>
    <sheet name="Phosphorus Summary" sheetId="1" r:id="rId1"/>
    <sheet name="Citrate-ascorbate Fe Summa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2" l="1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I14" i="1"/>
  <c r="H14" i="1"/>
  <c r="E14" i="1"/>
  <c r="S13" i="1"/>
  <c r="R13" i="1"/>
  <c r="Q13" i="1"/>
  <c r="P13" i="1"/>
  <c r="O13" i="1"/>
  <c r="N13" i="1"/>
  <c r="M13" i="1"/>
  <c r="I13" i="1"/>
  <c r="H13" i="1"/>
  <c r="E13" i="1"/>
  <c r="S12" i="1"/>
  <c r="R12" i="1"/>
  <c r="Q12" i="1"/>
  <c r="P12" i="1"/>
  <c r="O12" i="1"/>
  <c r="N12" i="1"/>
  <c r="M12" i="1"/>
  <c r="I12" i="1"/>
  <c r="H12" i="1"/>
  <c r="E12" i="1"/>
  <c r="I8" i="1"/>
  <c r="I9" i="1"/>
  <c r="I10" i="1"/>
  <c r="I11" i="1"/>
  <c r="S11" i="1"/>
  <c r="H8" i="1"/>
  <c r="H9" i="1"/>
  <c r="H10" i="1"/>
  <c r="H11" i="1"/>
  <c r="R11" i="1"/>
  <c r="Q11" i="1"/>
  <c r="P11" i="1"/>
  <c r="E8" i="1"/>
  <c r="E9" i="1"/>
  <c r="E10" i="1"/>
  <c r="E11" i="1"/>
  <c r="O11" i="1"/>
  <c r="N11" i="1"/>
  <c r="M11" i="1"/>
  <c r="I2" i="1"/>
  <c r="I3" i="1"/>
  <c r="I4" i="1"/>
  <c r="I5" i="1"/>
  <c r="I6" i="1"/>
  <c r="I7" i="1"/>
  <c r="S10" i="1"/>
  <c r="H2" i="1"/>
  <c r="H3" i="1"/>
  <c r="H4" i="1"/>
  <c r="H5" i="1"/>
  <c r="H6" i="1"/>
  <c r="H7" i="1"/>
  <c r="R10" i="1"/>
  <c r="Q10" i="1"/>
  <c r="P10" i="1"/>
  <c r="E2" i="1"/>
  <c r="E3" i="1"/>
  <c r="E4" i="1"/>
  <c r="E5" i="1"/>
  <c r="E6" i="1"/>
  <c r="E7" i="1"/>
  <c r="O10" i="1"/>
  <c r="N10" i="1"/>
  <c r="M10" i="1"/>
</calcChain>
</file>

<file path=xl/sharedStrings.xml><?xml version="1.0" encoding="utf-8"?>
<sst xmlns="http://schemas.openxmlformats.org/spreadsheetml/2006/main" count="230" uniqueCount="49">
  <si>
    <t>Sample</t>
  </si>
  <si>
    <t>Depth (cm)</t>
  </si>
  <si>
    <t>Bicarb-Pi</t>
  </si>
  <si>
    <t>Bicarb-Pt</t>
  </si>
  <si>
    <t>Bicarb-Po</t>
  </si>
  <si>
    <t>NaOH-Pi</t>
  </si>
  <si>
    <t>NaOH-Pt</t>
  </si>
  <si>
    <t>NaOH-Po</t>
  </si>
  <si>
    <t>Total P</t>
  </si>
  <si>
    <t>Ridge 1</t>
  </si>
  <si>
    <t>0-15</t>
  </si>
  <si>
    <t>Ridge 2</t>
  </si>
  <si>
    <t>Ridge 3</t>
  </si>
  <si>
    <t>Ridge 4</t>
  </si>
  <si>
    <t>Ridge 5</t>
  </si>
  <si>
    <t>Ridge 6</t>
  </si>
  <si>
    <t>Mid-slope 1</t>
  </si>
  <si>
    <t>Means in ug/g</t>
  </si>
  <si>
    <t>Mid-slope 2</t>
  </si>
  <si>
    <t>Topo Position</t>
  </si>
  <si>
    <t>Depth</t>
  </si>
  <si>
    <t>Mid-slope 3</t>
  </si>
  <si>
    <t>Ridge</t>
  </si>
  <si>
    <t>Mid-slope 4</t>
  </si>
  <si>
    <t>Mid-Slope</t>
  </si>
  <si>
    <t>Mid-slope 5</t>
  </si>
  <si>
    <t>Low-Slope</t>
  </si>
  <si>
    <t>Mid-slope 6</t>
  </si>
  <si>
    <t>Valley</t>
  </si>
  <si>
    <t>Low-slope 1</t>
  </si>
  <si>
    <t>Low-slope 2</t>
  </si>
  <si>
    <t>Low-slope 3</t>
  </si>
  <si>
    <t>Low-slope 4</t>
  </si>
  <si>
    <t>Low-slope 5</t>
  </si>
  <si>
    <t>Low-slope 6</t>
  </si>
  <si>
    <t>Valley 1</t>
  </si>
  <si>
    <t>Valley 2</t>
  </si>
  <si>
    <t>Valley 3</t>
  </si>
  <si>
    <t>Valley 4</t>
  </si>
  <si>
    <t>Valley 5</t>
  </si>
  <si>
    <t>Valley 6</t>
  </si>
  <si>
    <t>15-30</t>
  </si>
  <si>
    <t>Fe ppm</t>
  </si>
  <si>
    <t>Fe (mg/g)</t>
  </si>
  <si>
    <t>Mean</t>
  </si>
  <si>
    <t>0-15 cm</t>
  </si>
  <si>
    <t>15-30 cm</t>
  </si>
  <si>
    <t>Mid-slope</t>
  </si>
  <si>
    <t>Low-slope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</si>
</sst>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pane ySplit="1" topLeftCell="A2" activePane="bottomLeft" state="frozen"/>
      <selection pane="bottomLeft" sqref="A1:XFD1"/>
    </sheetView>
  </sheetViews>
  <sheetFormatPr baseColWidth="10" defaultRowHeight="15" x14ac:dyDescent="0"/>
  <cols>
    <col min="1" max="1" width="11" style="2" bestFit="1" customWidth="1"/>
    <col min="2" max="2" width="10.33203125" style="2" bestFit="1" customWidth="1"/>
    <col min="3" max="3" width="8.5" style="2" bestFit="1" customWidth="1"/>
    <col min="4" max="4" width="10.83203125" style="2" bestFit="1" customWidth="1"/>
    <col min="5" max="10" width="10.83203125" style="2"/>
    <col min="11" max="11" width="12.33203125" style="2" bestFit="1" customWidth="1"/>
    <col min="12" max="16384" width="10.83203125" style="2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9">
      <c r="A2" s="3" t="s">
        <v>9</v>
      </c>
      <c r="B2" s="3" t="s">
        <v>10</v>
      </c>
      <c r="C2" s="4">
        <v>0</v>
      </c>
      <c r="D2" s="5">
        <v>11.694480000000018</v>
      </c>
      <c r="E2" s="5">
        <f>D2-C2</f>
        <v>11.694480000000018</v>
      </c>
      <c r="F2" s="6">
        <v>17.882639999999995</v>
      </c>
      <c r="G2" s="6">
        <v>76.145609999999962</v>
      </c>
      <c r="H2" s="6">
        <f>G2-F2</f>
        <v>58.262969999999967</v>
      </c>
      <c r="I2" s="6">
        <f>SUM(D2,G2)</f>
        <v>87.840089999999975</v>
      </c>
    </row>
    <row r="3" spans="1:19">
      <c r="A3" s="3" t="s">
        <v>11</v>
      </c>
      <c r="B3" s="3" t="s">
        <v>10</v>
      </c>
      <c r="C3" s="4">
        <v>0</v>
      </c>
      <c r="D3" s="5">
        <v>11.694480000000018</v>
      </c>
      <c r="E3" s="5">
        <f t="shared" ref="E3:E49" si="0">D3-C3</f>
        <v>11.694480000000018</v>
      </c>
      <c r="F3" s="6">
        <v>22.129767000000001</v>
      </c>
      <c r="G3" s="6">
        <v>87.288869999999989</v>
      </c>
      <c r="H3" s="6">
        <f t="shared" ref="H3:H49" si="1">G3-F3</f>
        <v>65.159102999999988</v>
      </c>
      <c r="I3" s="6">
        <f t="shared" ref="I3:I49" si="2">SUM(D3,G3)</f>
        <v>98.983350000000002</v>
      </c>
    </row>
    <row r="4" spans="1:19">
      <c r="A4" s="3" t="s">
        <v>12</v>
      </c>
      <c r="B4" s="3" t="s">
        <v>10</v>
      </c>
      <c r="C4" s="4">
        <v>0</v>
      </c>
      <c r="D4" s="5">
        <v>11.694480000000018</v>
      </c>
      <c r="E4" s="5">
        <f t="shared" si="0"/>
        <v>11.694480000000018</v>
      </c>
      <c r="F4" s="6">
        <v>24.812162999999998</v>
      </c>
      <c r="G4" s="6">
        <v>131.86190999999997</v>
      </c>
      <c r="H4" s="6">
        <f t="shared" si="1"/>
        <v>107.04974699999997</v>
      </c>
      <c r="I4" s="6">
        <f t="shared" si="2"/>
        <v>143.55638999999999</v>
      </c>
    </row>
    <row r="5" spans="1:19">
      <c r="A5" s="7" t="s">
        <v>13</v>
      </c>
      <c r="B5" s="7" t="s">
        <v>10</v>
      </c>
      <c r="C5" s="8">
        <v>0.22353300000000131</v>
      </c>
      <c r="D5" s="5">
        <v>13.365120000000017</v>
      </c>
      <c r="E5" s="5">
        <f t="shared" si="0"/>
        <v>13.141587000000015</v>
      </c>
      <c r="F5" s="6">
        <v>23.247431999999996</v>
      </c>
      <c r="G5" s="6">
        <v>111.43259999999998</v>
      </c>
      <c r="H5" s="6">
        <f t="shared" si="1"/>
        <v>88.185167999999976</v>
      </c>
      <c r="I5" s="6">
        <f t="shared" si="2"/>
        <v>124.79772</v>
      </c>
    </row>
    <row r="6" spans="1:19">
      <c r="A6" s="7" t="s">
        <v>14</v>
      </c>
      <c r="B6" s="7" t="s">
        <v>10</v>
      </c>
      <c r="C6" s="8">
        <v>0.89413200000000015</v>
      </c>
      <c r="D6" s="5">
        <v>11.694480000000018</v>
      </c>
      <c r="E6" s="5">
        <f t="shared" si="0"/>
        <v>10.800348000000017</v>
      </c>
      <c r="F6" s="6">
        <v>30.176955000000007</v>
      </c>
      <c r="G6" s="6">
        <v>144.86237999999997</v>
      </c>
      <c r="H6" s="6">
        <f t="shared" si="1"/>
        <v>114.68542499999997</v>
      </c>
      <c r="I6" s="6">
        <f t="shared" si="2"/>
        <v>156.55686</v>
      </c>
    </row>
    <row r="7" spans="1:19">
      <c r="A7" s="3" t="s">
        <v>15</v>
      </c>
      <c r="B7" s="3" t="s">
        <v>10</v>
      </c>
      <c r="C7" s="4">
        <v>0</v>
      </c>
      <c r="D7" s="5">
        <v>13.365120000000017</v>
      </c>
      <c r="E7" s="5">
        <f t="shared" si="0"/>
        <v>13.365120000000017</v>
      </c>
      <c r="F7" s="6">
        <v>26.153360999999997</v>
      </c>
      <c r="G7" s="6">
        <v>150.43400999999994</v>
      </c>
      <c r="H7" s="6">
        <f t="shared" si="1"/>
        <v>124.28064899999995</v>
      </c>
      <c r="I7" s="6">
        <f t="shared" si="2"/>
        <v>163.79912999999996</v>
      </c>
    </row>
    <row r="8" spans="1:19">
      <c r="A8" s="7" t="s">
        <v>16</v>
      </c>
      <c r="B8" s="7" t="s">
        <v>10</v>
      </c>
      <c r="C8" s="8">
        <v>0.22353300000000131</v>
      </c>
      <c r="D8" s="5">
        <v>15.035760000000016</v>
      </c>
      <c r="E8" s="5">
        <f t="shared" si="0"/>
        <v>14.812227000000014</v>
      </c>
      <c r="F8" s="6">
        <v>32.412285000000004</v>
      </c>
      <c r="G8" s="6">
        <v>128.14748999999998</v>
      </c>
      <c r="H8" s="6">
        <f t="shared" si="1"/>
        <v>95.735204999999979</v>
      </c>
      <c r="I8" s="6">
        <f t="shared" si="2"/>
        <v>143.18324999999999</v>
      </c>
      <c r="L8" s="9"/>
      <c r="M8" s="16" t="s">
        <v>17</v>
      </c>
      <c r="N8" s="16"/>
      <c r="O8" s="16"/>
      <c r="P8" s="16"/>
      <c r="Q8" s="16"/>
      <c r="R8" s="16"/>
      <c r="S8" s="16"/>
    </row>
    <row r="9" spans="1:19">
      <c r="A9" s="3" t="s">
        <v>18</v>
      </c>
      <c r="B9" s="3" t="s">
        <v>10</v>
      </c>
      <c r="C9" s="4">
        <v>0</v>
      </c>
      <c r="D9" s="5">
        <v>13.365120000000017</v>
      </c>
      <c r="E9" s="5">
        <f t="shared" si="0"/>
        <v>13.365120000000017</v>
      </c>
      <c r="F9" s="6">
        <v>18.329705999999995</v>
      </c>
      <c r="G9" s="6">
        <v>128.14748999999998</v>
      </c>
      <c r="H9" s="6">
        <f t="shared" si="1"/>
        <v>109.81778399999999</v>
      </c>
      <c r="I9" s="6">
        <f t="shared" si="2"/>
        <v>141.51261</v>
      </c>
      <c r="K9" s="1" t="s">
        <v>19</v>
      </c>
      <c r="L9" s="1" t="s">
        <v>20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  <c r="R9" s="1" t="s">
        <v>7</v>
      </c>
      <c r="S9" s="1" t="s">
        <v>8</v>
      </c>
    </row>
    <row r="10" spans="1:19">
      <c r="A10" s="3" t="s">
        <v>21</v>
      </c>
      <c r="B10" s="3" t="s">
        <v>10</v>
      </c>
      <c r="C10" s="4">
        <v>-0.22353299999999965</v>
      </c>
      <c r="D10" s="5">
        <v>11.694480000000018</v>
      </c>
      <c r="E10" s="5">
        <f t="shared" si="0"/>
        <v>11.918013000000018</v>
      </c>
      <c r="F10" s="6">
        <v>18.106172999999998</v>
      </c>
      <c r="G10" s="6">
        <v>111.43259999999998</v>
      </c>
      <c r="H10" s="6">
        <f t="shared" si="1"/>
        <v>93.326426999999981</v>
      </c>
      <c r="I10" s="6">
        <f t="shared" si="2"/>
        <v>123.12707999999999</v>
      </c>
      <c r="K10" s="1" t="s">
        <v>22</v>
      </c>
      <c r="L10" s="7" t="s">
        <v>10</v>
      </c>
      <c r="M10" s="6">
        <f t="shared" ref="M10:S10" si="3">AVERAGE(C2:C7)</f>
        <v>0.18627750000000023</v>
      </c>
      <c r="N10" s="6">
        <f t="shared" si="3"/>
        <v>12.251360000000018</v>
      </c>
      <c r="O10" s="6">
        <f t="shared" si="3"/>
        <v>12.065082500000017</v>
      </c>
      <c r="P10" s="6">
        <f t="shared" si="3"/>
        <v>24.067053000000001</v>
      </c>
      <c r="Q10" s="6">
        <f t="shared" si="3"/>
        <v>117.00422999999996</v>
      </c>
      <c r="R10" s="6">
        <f t="shared" si="3"/>
        <v>92.937176999999963</v>
      </c>
      <c r="S10" s="6">
        <f t="shared" si="3"/>
        <v>129.25559000000001</v>
      </c>
    </row>
    <row r="11" spans="1:19">
      <c r="A11" s="3" t="s">
        <v>23</v>
      </c>
      <c r="B11" s="3" t="s">
        <v>10</v>
      </c>
      <c r="C11" s="4">
        <v>-0.22353299999999965</v>
      </c>
      <c r="D11" s="5">
        <v>11.694480000000018</v>
      </c>
      <c r="E11" s="5">
        <f t="shared" si="0"/>
        <v>11.918013000000018</v>
      </c>
      <c r="F11" s="6">
        <v>12.964913999999997</v>
      </c>
      <c r="G11" s="6">
        <v>104.00375999999996</v>
      </c>
      <c r="H11" s="6">
        <f t="shared" si="1"/>
        <v>91.038845999999964</v>
      </c>
      <c r="I11" s="6">
        <f t="shared" si="2"/>
        <v>115.69823999999997</v>
      </c>
      <c r="K11" s="1" t="s">
        <v>24</v>
      </c>
      <c r="L11" s="7" t="s">
        <v>10</v>
      </c>
      <c r="M11" s="6">
        <f t="shared" ref="M11:S11" si="4">AVERAGE(C8:C13)</f>
        <v>-3.7255499999999386E-2</v>
      </c>
      <c r="N11" s="6">
        <f t="shared" si="4"/>
        <v>13.922000000000017</v>
      </c>
      <c r="O11" s="6">
        <f t="shared" si="4"/>
        <v>13.959255500000017</v>
      </c>
      <c r="P11" s="6">
        <f t="shared" si="4"/>
        <v>21.310146</v>
      </c>
      <c r="Q11" s="6">
        <f t="shared" si="4"/>
        <v>115.76608999999996</v>
      </c>
      <c r="R11" s="6">
        <f t="shared" si="4"/>
        <v>94.455943999999988</v>
      </c>
      <c r="S11" s="6">
        <f t="shared" si="4"/>
        <v>129.68808999999999</v>
      </c>
    </row>
    <row r="12" spans="1:19">
      <c r="A12" s="3" t="s">
        <v>25</v>
      </c>
      <c r="B12" s="3" t="s">
        <v>10</v>
      </c>
      <c r="C12" s="4">
        <v>-0.22353299999999965</v>
      </c>
      <c r="D12" s="5">
        <v>18.377040000000012</v>
      </c>
      <c r="E12" s="5">
        <f t="shared" si="0"/>
        <v>18.600573000000011</v>
      </c>
      <c r="F12" s="6">
        <v>13.411980000000003</v>
      </c>
      <c r="G12" s="6">
        <v>91.003289999999978</v>
      </c>
      <c r="H12" s="6">
        <f t="shared" si="1"/>
        <v>77.591309999999979</v>
      </c>
      <c r="I12" s="6">
        <f t="shared" si="2"/>
        <v>109.38032999999999</v>
      </c>
      <c r="K12" s="1" t="s">
        <v>26</v>
      </c>
      <c r="L12" s="7" t="s">
        <v>10</v>
      </c>
      <c r="M12" s="6">
        <f t="shared" ref="M12:S12" si="5">AVERAGE(C14:C19)</f>
        <v>0.1490220000000009</v>
      </c>
      <c r="N12" s="6">
        <f t="shared" si="5"/>
        <v>17.541720000000016</v>
      </c>
      <c r="O12" s="6">
        <f t="shared" si="5"/>
        <v>17.392698000000014</v>
      </c>
      <c r="P12" s="6">
        <f t="shared" si="5"/>
        <v>21.049357499999999</v>
      </c>
      <c r="Q12" s="6">
        <f t="shared" si="5"/>
        <v>91.003289999999993</v>
      </c>
      <c r="R12" s="6">
        <f t="shared" si="5"/>
        <v>69.953932499999993</v>
      </c>
      <c r="S12" s="6">
        <f t="shared" si="5"/>
        <v>108.54501</v>
      </c>
    </row>
    <row r="13" spans="1:19">
      <c r="A13" s="7" t="s">
        <v>27</v>
      </c>
      <c r="B13" s="7" t="s">
        <v>10</v>
      </c>
      <c r="C13" s="8">
        <v>0.22353300000000131</v>
      </c>
      <c r="D13" s="6">
        <v>13.365120000000017</v>
      </c>
      <c r="E13" s="6">
        <f t="shared" si="0"/>
        <v>13.141587000000015</v>
      </c>
      <c r="F13" s="6">
        <v>32.635818</v>
      </c>
      <c r="G13" s="6">
        <v>131.86191000000002</v>
      </c>
      <c r="H13" s="6">
        <f t="shared" si="1"/>
        <v>99.226092000000023</v>
      </c>
      <c r="I13" s="6">
        <f t="shared" si="2"/>
        <v>145.22703000000004</v>
      </c>
      <c r="K13" s="1" t="s">
        <v>28</v>
      </c>
      <c r="L13" s="7" t="s">
        <v>10</v>
      </c>
      <c r="M13" s="6">
        <f t="shared" ref="M13:S13" si="6">AVERAGE(C20:C25)</f>
        <v>1.1921760000000008</v>
      </c>
      <c r="N13" s="6">
        <f t="shared" si="6"/>
        <v>27.287120000000005</v>
      </c>
      <c r="O13" s="6">
        <f t="shared" si="6"/>
        <v>26.094944000000009</v>
      </c>
      <c r="P13" s="6">
        <f t="shared" si="6"/>
        <v>38.298653999999999</v>
      </c>
      <c r="Q13" s="6">
        <f t="shared" si="6"/>
        <v>104.62282999999996</v>
      </c>
      <c r="R13" s="6">
        <f t="shared" si="6"/>
        <v>66.32417599999998</v>
      </c>
      <c r="S13" s="6">
        <f t="shared" si="6"/>
        <v>131.90994999999998</v>
      </c>
    </row>
    <row r="14" spans="1:19">
      <c r="A14" s="3" t="s">
        <v>29</v>
      </c>
      <c r="B14" s="3" t="s">
        <v>10</v>
      </c>
      <c r="C14" s="4">
        <v>0</v>
      </c>
      <c r="D14" s="5">
        <v>10.023840000000019</v>
      </c>
      <c r="E14" s="5">
        <f t="shared" si="0"/>
        <v>10.023840000000019</v>
      </c>
      <c r="F14" s="6">
        <v>13.635513000000001</v>
      </c>
      <c r="G14" s="6">
        <v>40.858619999999995</v>
      </c>
      <c r="H14" s="6">
        <f t="shared" si="1"/>
        <v>27.223106999999992</v>
      </c>
      <c r="I14" s="6">
        <f t="shared" si="2"/>
        <v>50.882460000000016</v>
      </c>
    </row>
    <row r="15" spans="1:19">
      <c r="A15" s="3" t="s">
        <v>30</v>
      </c>
      <c r="B15" s="3" t="s">
        <v>10</v>
      </c>
      <c r="C15" s="4">
        <v>-0.22353299999999965</v>
      </c>
      <c r="D15" s="5">
        <v>11.694480000000018</v>
      </c>
      <c r="E15" s="5">
        <f t="shared" si="0"/>
        <v>11.918013000000018</v>
      </c>
      <c r="F15" s="6">
        <v>15.870843000000001</v>
      </c>
      <c r="G15" s="6">
        <v>87.288870000000017</v>
      </c>
      <c r="H15" s="6">
        <f t="shared" si="1"/>
        <v>71.418027000000023</v>
      </c>
      <c r="I15" s="6">
        <f t="shared" si="2"/>
        <v>98.98335000000003</v>
      </c>
    </row>
    <row r="16" spans="1:19">
      <c r="A16" s="7" t="s">
        <v>31</v>
      </c>
      <c r="B16" s="7" t="s">
        <v>10</v>
      </c>
      <c r="C16" s="8">
        <v>0.67059900000000239</v>
      </c>
      <c r="D16" s="6">
        <v>11.694480000000018</v>
      </c>
      <c r="E16" s="6">
        <f t="shared" si="0"/>
        <v>11.023881000000015</v>
      </c>
      <c r="F16" s="6">
        <v>36.659412000000003</v>
      </c>
      <c r="G16" s="6">
        <v>137.43353999999997</v>
      </c>
      <c r="H16" s="6">
        <f t="shared" si="1"/>
        <v>100.77412799999996</v>
      </c>
      <c r="I16" s="6">
        <f t="shared" si="2"/>
        <v>149.12801999999999</v>
      </c>
    </row>
    <row r="17" spans="1:9">
      <c r="A17" s="7" t="s">
        <v>32</v>
      </c>
      <c r="B17" s="7" t="s">
        <v>10</v>
      </c>
      <c r="C17" s="8">
        <v>0.22353300000000131</v>
      </c>
      <c r="D17" s="6">
        <v>23.388960000000012</v>
      </c>
      <c r="E17" s="6">
        <f t="shared" si="0"/>
        <v>23.165427000000012</v>
      </c>
      <c r="F17" s="6">
        <v>19.894436999999996</v>
      </c>
      <c r="G17" s="6">
        <v>96.574919999999977</v>
      </c>
      <c r="H17" s="6">
        <f t="shared" si="1"/>
        <v>76.680482999999981</v>
      </c>
      <c r="I17" s="6">
        <f t="shared" si="2"/>
        <v>119.96387999999999</v>
      </c>
    </row>
    <row r="18" spans="1:9">
      <c r="A18" s="3" t="s">
        <v>33</v>
      </c>
      <c r="B18" s="3" t="s">
        <v>10</v>
      </c>
      <c r="C18" s="4">
        <v>0</v>
      </c>
      <c r="D18" s="5">
        <v>23.388960000000012</v>
      </c>
      <c r="E18" s="5">
        <f t="shared" si="0"/>
        <v>23.388960000000012</v>
      </c>
      <c r="F18" s="6">
        <v>19.670904</v>
      </c>
      <c r="G18" s="6">
        <v>94.717709999999997</v>
      </c>
      <c r="H18" s="6">
        <f t="shared" si="1"/>
        <v>75.046806000000004</v>
      </c>
      <c r="I18" s="6">
        <f t="shared" si="2"/>
        <v>118.10667000000001</v>
      </c>
    </row>
    <row r="19" spans="1:9">
      <c r="A19" s="7" t="s">
        <v>34</v>
      </c>
      <c r="B19" s="7" t="s">
        <v>10</v>
      </c>
      <c r="C19" s="8">
        <v>0.22353300000000131</v>
      </c>
      <c r="D19" s="6">
        <v>25.059600000000007</v>
      </c>
      <c r="E19" s="6">
        <f t="shared" si="0"/>
        <v>24.836067000000007</v>
      </c>
      <c r="F19" s="6">
        <v>20.565035999999999</v>
      </c>
      <c r="G19" s="6">
        <v>89.146080000000026</v>
      </c>
      <c r="H19" s="6">
        <f t="shared" si="1"/>
        <v>68.58104400000002</v>
      </c>
      <c r="I19" s="6">
        <f t="shared" si="2"/>
        <v>114.20568000000003</v>
      </c>
    </row>
    <row r="20" spans="1:9">
      <c r="A20" s="7" t="s">
        <v>35</v>
      </c>
      <c r="B20" s="7" t="s">
        <v>10</v>
      </c>
      <c r="C20" s="8">
        <v>0.89413200000000015</v>
      </c>
      <c r="D20" s="6">
        <v>25.059600000000007</v>
      </c>
      <c r="E20" s="6">
        <f t="shared" si="0"/>
        <v>24.165468000000008</v>
      </c>
      <c r="F20" s="6">
        <v>36.659412000000003</v>
      </c>
      <c r="G20" s="6">
        <v>98.432129999999987</v>
      </c>
      <c r="H20" s="6">
        <f t="shared" si="1"/>
        <v>61.772717999999983</v>
      </c>
      <c r="I20" s="6">
        <f t="shared" si="2"/>
        <v>123.49172999999999</v>
      </c>
    </row>
    <row r="21" spans="1:9">
      <c r="A21" s="7" t="s">
        <v>36</v>
      </c>
      <c r="B21" s="7" t="s">
        <v>10</v>
      </c>
      <c r="C21" s="8">
        <v>0.67059900000000239</v>
      </c>
      <c r="D21" s="6">
        <v>23.388960000000012</v>
      </c>
      <c r="E21" s="6">
        <f t="shared" si="0"/>
        <v>22.718361000000009</v>
      </c>
      <c r="F21" s="6">
        <v>29.729889000000004</v>
      </c>
      <c r="G21" s="6">
        <v>91.003289999999978</v>
      </c>
      <c r="H21" s="6">
        <f t="shared" si="1"/>
        <v>61.273400999999978</v>
      </c>
      <c r="I21" s="6">
        <f t="shared" si="2"/>
        <v>114.39224999999999</v>
      </c>
    </row>
    <row r="22" spans="1:9">
      <c r="A22" s="7" t="s">
        <v>37</v>
      </c>
      <c r="B22" s="7" t="s">
        <v>10</v>
      </c>
      <c r="C22" s="8">
        <v>1.1176650000000017</v>
      </c>
      <c r="D22" s="6">
        <v>30.071520000000007</v>
      </c>
      <c r="E22" s="6">
        <f t="shared" si="0"/>
        <v>28.953855000000004</v>
      </c>
      <c r="F22" s="6">
        <v>39.118274999999997</v>
      </c>
      <c r="G22" s="6">
        <v>113.28980999999999</v>
      </c>
      <c r="H22" s="6">
        <f t="shared" si="1"/>
        <v>74.171534999999992</v>
      </c>
      <c r="I22" s="6">
        <f t="shared" si="2"/>
        <v>143.36133000000001</v>
      </c>
    </row>
    <row r="23" spans="1:9">
      <c r="A23" s="7" t="s">
        <v>38</v>
      </c>
      <c r="B23" s="7" t="s">
        <v>10</v>
      </c>
      <c r="C23" s="8">
        <v>1.1176650000000017</v>
      </c>
      <c r="D23" s="6">
        <v>28.400880000000004</v>
      </c>
      <c r="E23" s="6">
        <f t="shared" si="0"/>
        <v>27.283215000000002</v>
      </c>
      <c r="F23" s="6">
        <v>36.435879000000007</v>
      </c>
      <c r="G23" s="6">
        <v>96.574919999999977</v>
      </c>
      <c r="H23" s="6">
        <f t="shared" si="1"/>
        <v>60.13904099999997</v>
      </c>
      <c r="I23" s="6">
        <f t="shared" si="2"/>
        <v>124.97579999999998</v>
      </c>
    </row>
    <row r="24" spans="1:9">
      <c r="A24" s="7" t="s">
        <v>39</v>
      </c>
      <c r="B24" s="7" t="s">
        <v>10</v>
      </c>
      <c r="C24" s="8">
        <v>2.4588629999999991</v>
      </c>
      <c r="D24" s="6">
        <v>30.071520000000007</v>
      </c>
      <c r="E24" s="6">
        <f t="shared" si="0"/>
        <v>27.612657000000006</v>
      </c>
      <c r="F24" s="6">
        <v>55.883250000000004</v>
      </c>
      <c r="G24" s="6">
        <v>120.71864999999997</v>
      </c>
      <c r="H24" s="6">
        <f t="shared" si="1"/>
        <v>64.835399999999964</v>
      </c>
      <c r="I24" s="6">
        <f t="shared" si="2"/>
        <v>150.79016999999999</v>
      </c>
    </row>
    <row r="25" spans="1:9">
      <c r="A25" s="7" t="s">
        <v>40</v>
      </c>
      <c r="B25" s="7" t="s">
        <v>10</v>
      </c>
      <c r="C25" s="8">
        <v>0.89413200000000015</v>
      </c>
      <c r="D25" s="6">
        <v>26.730240000000009</v>
      </c>
      <c r="E25" s="6">
        <f t="shared" si="0"/>
        <v>25.83610800000001</v>
      </c>
      <c r="F25" s="6">
        <v>31.965219000000001</v>
      </c>
      <c r="G25" s="6">
        <v>107.71817999999998</v>
      </c>
      <c r="H25" s="6">
        <f t="shared" si="1"/>
        <v>75.752960999999971</v>
      </c>
      <c r="I25" s="6">
        <f t="shared" si="2"/>
        <v>134.44842</v>
      </c>
    </row>
    <row r="26" spans="1:9">
      <c r="A26" s="3" t="s">
        <v>9</v>
      </c>
      <c r="B26" s="3" t="s">
        <v>41</v>
      </c>
      <c r="C26" s="4">
        <v>-0.22353299999999965</v>
      </c>
      <c r="D26" s="5">
        <v>3.3412799999999976</v>
      </c>
      <c r="E26" s="5">
        <f t="shared" si="0"/>
        <v>3.5648129999999973</v>
      </c>
      <c r="F26" s="10">
        <v>15.870842999999997</v>
      </c>
      <c r="G26" s="10">
        <v>42.71582999999999</v>
      </c>
      <c r="H26" s="10">
        <f t="shared" si="1"/>
        <v>26.844986999999993</v>
      </c>
      <c r="I26" s="6">
        <f t="shared" si="2"/>
        <v>46.057109999999987</v>
      </c>
    </row>
    <row r="27" spans="1:9">
      <c r="A27" s="3" t="s">
        <v>11</v>
      </c>
      <c r="B27" s="3" t="s">
        <v>41</v>
      </c>
      <c r="C27" s="4">
        <v>-0.22353299999999965</v>
      </c>
      <c r="D27" s="5">
        <v>1.6706399999999988</v>
      </c>
      <c r="E27" s="5">
        <f t="shared" si="0"/>
        <v>1.8941729999999986</v>
      </c>
      <c r="F27" s="10">
        <v>11.847249000000003</v>
      </c>
      <c r="G27" s="10">
        <v>42.71582999999999</v>
      </c>
      <c r="H27" s="10">
        <f t="shared" si="1"/>
        <v>30.868580999999985</v>
      </c>
      <c r="I27" s="6">
        <f t="shared" si="2"/>
        <v>44.386469999999989</v>
      </c>
    </row>
    <row r="28" spans="1:9">
      <c r="A28" s="3" t="s">
        <v>12</v>
      </c>
      <c r="B28" s="3" t="s">
        <v>41</v>
      </c>
      <c r="C28" s="4">
        <v>-0.22353299999999965</v>
      </c>
      <c r="D28" s="5">
        <v>1.6706399999999988</v>
      </c>
      <c r="E28" s="5">
        <f t="shared" si="0"/>
        <v>1.8941729999999986</v>
      </c>
      <c r="F28" s="10">
        <v>14.082579000000001</v>
      </c>
      <c r="G28" s="10">
        <v>46.430249999999972</v>
      </c>
      <c r="H28" s="10">
        <f t="shared" si="1"/>
        <v>32.34767099999997</v>
      </c>
      <c r="I28" s="6">
        <f t="shared" si="2"/>
        <v>48.100889999999971</v>
      </c>
    </row>
    <row r="29" spans="1:9">
      <c r="A29" s="3" t="s">
        <v>13</v>
      </c>
      <c r="B29" s="3" t="s">
        <v>41</v>
      </c>
      <c r="C29" s="4">
        <v>-0.22353299999999965</v>
      </c>
      <c r="D29" s="11">
        <v>0</v>
      </c>
      <c r="E29" s="11">
        <f t="shared" si="0"/>
        <v>0.22353299999999965</v>
      </c>
      <c r="F29" s="6">
        <v>8.7177869999999977</v>
      </c>
      <c r="G29" s="6">
        <v>18.572099999999995</v>
      </c>
      <c r="H29" s="6">
        <f t="shared" si="1"/>
        <v>9.8543129999999977</v>
      </c>
      <c r="I29" s="6">
        <f t="shared" si="2"/>
        <v>18.572099999999995</v>
      </c>
    </row>
    <row r="30" spans="1:9">
      <c r="A30" s="3" t="s">
        <v>14</v>
      </c>
      <c r="B30" s="3" t="s">
        <v>41</v>
      </c>
      <c r="C30" s="4">
        <v>0</v>
      </c>
      <c r="D30" s="5">
        <v>5.0119199999999964</v>
      </c>
      <c r="E30" s="5">
        <f t="shared" si="0"/>
        <v>5.0119199999999964</v>
      </c>
      <c r="F30" s="6">
        <v>21.235634999999995</v>
      </c>
      <c r="G30" s="6">
        <v>79.860029999999981</v>
      </c>
      <c r="H30" s="6">
        <f t="shared" si="1"/>
        <v>58.624394999999986</v>
      </c>
      <c r="I30" s="6">
        <f t="shared" si="2"/>
        <v>84.87194999999997</v>
      </c>
    </row>
    <row r="31" spans="1:9">
      <c r="A31" s="3" t="s">
        <v>15</v>
      </c>
      <c r="B31" s="3" t="s">
        <v>41</v>
      </c>
      <c r="C31" s="4">
        <v>-0.22353299999999965</v>
      </c>
      <c r="D31" s="5">
        <v>6.6825600000000209</v>
      </c>
      <c r="E31" s="5">
        <f t="shared" si="0"/>
        <v>6.9060930000000207</v>
      </c>
      <c r="F31" s="6">
        <v>17.882639999999995</v>
      </c>
      <c r="G31" s="6">
        <v>68.716769999999983</v>
      </c>
      <c r="H31" s="6">
        <f t="shared" si="1"/>
        <v>50.834129999999988</v>
      </c>
      <c r="I31" s="6">
        <f t="shared" si="2"/>
        <v>75.399330000000006</v>
      </c>
    </row>
    <row r="32" spans="1:9">
      <c r="A32" s="3" t="s">
        <v>16</v>
      </c>
      <c r="B32" s="3" t="s">
        <v>41</v>
      </c>
      <c r="C32" s="4">
        <v>0</v>
      </c>
      <c r="D32" s="5">
        <v>3.3412799999999976</v>
      </c>
      <c r="E32" s="5">
        <f t="shared" si="0"/>
        <v>3.3412799999999976</v>
      </c>
      <c r="F32" s="6">
        <v>22.353299999999997</v>
      </c>
      <c r="G32" s="6">
        <v>76.145609999999962</v>
      </c>
      <c r="H32" s="6">
        <f t="shared" si="1"/>
        <v>53.792309999999965</v>
      </c>
      <c r="I32" s="6">
        <f t="shared" si="2"/>
        <v>79.48688999999996</v>
      </c>
    </row>
    <row r="33" spans="1:9">
      <c r="A33" s="3" t="s">
        <v>18</v>
      </c>
      <c r="B33" s="3" t="s">
        <v>41</v>
      </c>
      <c r="C33" s="4">
        <v>-0.22353299999999965</v>
      </c>
      <c r="D33" s="5">
        <v>1.6706399999999988</v>
      </c>
      <c r="E33" s="5">
        <f t="shared" si="0"/>
        <v>1.8941729999999986</v>
      </c>
      <c r="F33" s="6">
        <v>13.635513</v>
      </c>
      <c r="G33" s="6">
        <v>52.001879999999971</v>
      </c>
      <c r="H33" s="6">
        <f t="shared" si="1"/>
        <v>38.366366999999968</v>
      </c>
      <c r="I33" s="6">
        <f t="shared" si="2"/>
        <v>53.67251999999997</v>
      </c>
    </row>
    <row r="34" spans="1:9">
      <c r="A34" s="3" t="s">
        <v>21</v>
      </c>
      <c r="B34" s="3" t="s">
        <v>41</v>
      </c>
      <c r="C34" s="4">
        <v>-0.22353299999999965</v>
      </c>
      <c r="D34" s="5">
        <v>3.3412799999999976</v>
      </c>
      <c r="E34" s="5">
        <f t="shared" si="0"/>
        <v>3.5648129999999973</v>
      </c>
      <c r="F34" s="6">
        <v>8.9413199999999993</v>
      </c>
      <c r="G34" s="6">
        <v>22.286519999999978</v>
      </c>
      <c r="H34" s="6">
        <f t="shared" si="1"/>
        <v>13.345199999999979</v>
      </c>
      <c r="I34" s="6">
        <f t="shared" si="2"/>
        <v>25.627799999999976</v>
      </c>
    </row>
    <row r="35" spans="1:9">
      <c r="A35" s="3" t="s">
        <v>23</v>
      </c>
      <c r="B35" s="3" t="s">
        <v>41</v>
      </c>
      <c r="C35" s="4">
        <v>-0.22353299999999965</v>
      </c>
      <c r="D35" s="11">
        <v>0</v>
      </c>
      <c r="E35" s="11">
        <f t="shared" si="0"/>
        <v>0.22353299999999965</v>
      </c>
      <c r="F35" s="6">
        <v>11.176650000000004</v>
      </c>
      <c r="G35" s="6">
        <v>46.430249999999972</v>
      </c>
      <c r="H35" s="6">
        <f t="shared" si="1"/>
        <v>35.25359999999997</v>
      </c>
      <c r="I35" s="6">
        <f t="shared" si="2"/>
        <v>46.430249999999972</v>
      </c>
    </row>
    <row r="36" spans="1:9">
      <c r="A36" s="3" t="s">
        <v>25</v>
      </c>
      <c r="B36" s="3" t="s">
        <v>41</v>
      </c>
      <c r="C36" s="4">
        <v>-0.22353299999999965</v>
      </c>
      <c r="D36" s="5">
        <v>1.6706399999999988</v>
      </c>
      <c r="E36" s="5">
        <f t="shared" si="0"/>
        <v>1.8941729999999986</v>
      </c>
      <c r="F36" s="6">
        <v>15.423777000000003</v>
      </c>
      <c r="G36" s="6">
        <v>42.71582999999999</v>
      </c>
      <c r="H36" s="6">
        <f t="shared" si="1"/>
        <v>27.292052999999989</v>
      </c>
      <c r="I36" s="6">
        <f t="shared" si="2"/>
        <v>44.386469999999989</v>
      </c>
    </row>
    <row r="37" spans="1:9">
      <c r="A37" s="3" t="s">
        <v>27</v>
      </c>
      <c r="B37" s="3" t="s">
        <v>41</v>
      </c>
      <c r="C37" s="4">
        <v>-0.22353299999999965</v>
      </c>
      <c r="D37" s="5">
        <v>3.3412799999999976</v>
      </c>
      <c r="E37" s="5">
        <f t="shared" si="0"/>
        <v>3.5648129999999973</v>
      </c>
      <c r="F37" s="6">
        <v>12.070781999999998</v>
      </c>
      <c r="G37" s="6">
        <v>42.71582999999999</v>
      </c>
      <c r="H37" s="6">
        <f t="shared" si="1"/>
        <v>30.645047999999992</v>
      </c>
      <c r="I37" s="6">
        <f t="shared" si="2"/>
        <v>46.057109999999987</v>
      </c>
    </row>
    <row r="38" spans="1:9">
      <c r="A38" s="3" t="s">
        <v>29</v>
      </c>
      <c r="B38" s="3" t="s">
        <v>41</v>
      </c>
      <c r="C38" s="4">
        <v>-0.22353299999999965</v>
      </c>
      <c r="D38" s="11">
        <v>0</v>
      </c>
      <c r="E38" s="11">
        <f t="shared" si="0"/>
        <v>0.22353299999999965</v>
      </c>
      <c r="F38" s="11">
        <v>17.659106999999995</v>
      </c>
      <c r="G38" s="11">
        <v>14.857679999999982</v>
      </c>
      <c r="H38" s="11">
        <f t="shared" si="1"/>
        <v>-2.8014270000000128</v>
      </c>
      <c r="I38" s="6">
        <f t="shared" si="2"/>
        <v>14.857679999999982</v>
      </c>
    </row>
    <row r="39" spans="1:9">
      <c r="A39" s="3" t="s">
        <v>30</v>
      </c>
      <c r="B39" s="3" t="s">
        <v>41</v>
      </c>
      <c r="C39" s="4">
        <v>-0.4470659999999993</v>
      </c>
      <c r="D39" s="11">
        <v>0</v>
      </c>
      <c r="E39" s="11">
        <f t="shared" si="0"/>
        <v>0.4470659999999993</v>
      </c>
      <c r="F39" s="11">
        <v>6.2589240000000004</v>
      </c>
      <c r="G39" s="11">
        <v>3.7144199999999827</v>
      </c>
      <c r="H39" s="11">
        <f t="shared" si="1"/>
        <v>-2.5445040000000176</v>
      </c>
      <c r="I39" s="6">
        <f t="shared" si="2"/>
        <v>3.7144199999999827</v>
      </c>
    </row>
    <row r="40" spans="1:9">
      <c r="A40" s="7" t="s">
        <v>31</v>
      </c>
      <c r="B40" s="7" t="s">
        <v>41</v>
      </c>
      <c r="C40" s="8">
        <v>2.9059289999999987</v>
      </c>
      <c r="D40" s="6">
        <v>8.3532000000000206</v>
      </c>
      <c r="E40" s="6">
        <f t="shared" si="0"/>
        <v>5.447271000000022</v>
      </c>
      <c r="F40" s="6">
        <v>46.047798</v>
      </c>
      <c r="G40" s="6">
        <v>91.003290000000007</v>
      </c>
      <c r="H40" s="6">
        <f t="shared" si="1"/>
        <v>44.955492000000007</v>
      </c>
      <c r="I40" s="6">
        <f t="shared" si="2"/>
        <v>99.356490000000022</v>
      </c>
    </row>
    <row r="41" spans="1:9">
      <c r="A41" s="7" t="s">
        <v>32</v>
      </c>
      <c r="B41" s="7" t="s">
        <v>41</v>
      </c>
      <c r="C41" s="8">
        <v>0.22353300000000131</v>
      </c>
      <c r="D41" s="6">
        <v>3.3412799999999976</v>
      </c>
      <c r="E41" s="6">
        <f t="shared" si="0"/>
        <v>3.117746999999996</v>
      </c>
      <c r="F41" s="6">
        <v>21.682700999999998</v>
      </c>
      <c r="G41" s="6">
        <v>65.002349999999964</v>
      </c>
      <c r="H41" s="6">
        <f t="shared" si="1"/>
        <v>43.31964899999997</v>
      </c>
      <c r="I41" s="6">
        <f t="shared" si="2"/>
        <v>68.343629999999962</v>
      </c>
    </row>
    <row r="42" spans="1:9">
      <c r="A42" s="3" t="s">
        <v>33</v>
      </c>
      <c r="B42" s="3" t="s">
        <v>41</v>
      </c>
      <c r="C42" s="4">
        <v>0</v>
      </c>
      <c r="D42" s="5">
        <v>5.0119199999999964</v>
      </c>
      <c r="E42" s="5">
        <f t="shared" si="0"/>
        <v>5.0119199999999964</v>
      </c>
      <c r="F42" s="6">
        <v>16.317909</v>
      </c>
      <c r="G42" s="6">
        <v>55.716299999999983</v>
      </c>
      <c r="H42" s="6">
        <f t="shared" si="1"/>
        <v>39.398390999999982</v>
      </c>
      <c r="I42" s="6">
        <f t="shared" si="2"/>
        <v>60.728219999999979</v>
      </c>
    </row>
    <row r="43" spans="1:9">
      <c r="A43" s="7" t="s">
        <v>34</v>
      </c>
      <c r="B43" s="7" t="s">
        <v>41</v>
      </c>
      <c r="C43" s="8">
        <v>0.22353300000000131</v>
      </c>
      <c r="D43" s="6">
        <v>1.6706399999999988</v>
      </c>
      <c r="E43" s="6">
        <f t="shared" si="0"/>
        <v>1.4471069999999975</v>
      </c>
      <c r="F43" s="6">
        <v>25.035695999999994</v>
      </c>
      <c r="G43" s="6">
        <v>70.573979999999963</v>
      </c>
      <c r="H43" s="6">
        <f t="shared" si="1"/>
        <v>45.538283999999969</v>
      </c>
      <c r="I43" s="6">
        <f t="shared" si="2"/>
        <v>72.244619999999969</v>
      </c>
    </row>
    <row r="44" spans="1:9">
      <c r="A44" s="7" t="s">
        <v>35</v>
      </c>
      <c r="B44" s="7" t="s">
        <v>41</v>
      </c>
      <c r="C44" s="8">
        <v>1.1176650000000017</v>
      </c>
      <c r="D44" s="6">
        <v>5.0119199999999964</v>
      </c>
      <c r="E44" s="6">
        <f t="shared" si="0"/>
        <v>3.8942549999999949</v>
      </c>
      <c r="F44" s="6">
        <v>47.836062000000005</v>
      </c>
      <c r="G44" s="6">
        <v>107.71817999999998</v>
      </c>
      <c r="H44" s="6">
        <f t="shared" si="1"/>
        <v>59.88211799999997</v>
      </c>
      <c r="I44" s="6">
        <f t="shared" si="2"/>
        <v>112.73009999999996</v>
      </c>
    </row>
    <row r="45" spans="1:9">
      <c r="A45" s="7" t="s">
        <v>36</v>
      </c>
      <c r="B45" s="7" t="s">
        <v>41</v>
      </c>
      <c r="C45" s="8">
        <v>0.89413200000000015</v>
      </c>
      <c r="D45" s="6">
        <v>3.3412799999999976</v>
      </c>
      <c r="E45" s="6">
        <f t="shared" si="0"/>
        <v>2.4471479999999977</v>
      </c>
      <c r="F45" s="6">
        <v>28.165157999999998</v>
      </c>
      <c r="G45" s="6">
        <v>68.716769999999983</v>
      </c>
      <c r="H45" s="6">
        <f t="shared" si="1"/>
        <v>40.551611999999984</v>
      </c>
      <c r="I45" s="6">
        <f t="shared" si="2"/>
        <v>72.05804999999998</v>
      </c>
    </row>
    <row r="46" spans="1:9">
      <c r="A46" s="7" t="s">
        <v>37</v>
      </c>
      <c r="B46" s="7" t="s">
        <v>41</v>
      </c>
      <c r="C46" s="8">
        <v>1.5647309999999977</v>
      </c>
      <c r="D46" s="6">
        <v>5.0119199999999964</v>
      </c>
      <c r="E46" s="6">
        <f t="shared" si="0"/>
        <v>3.4471889999999989</v>
      </c>
      <c r="F46" s="6">
        <v>41.130072000000006</v>
      </c>
      <c r="G46" s="6">
        <v>81.71723999999999</v>
      </c>
      <c r="H46" s="6">
        <f t="shared" si="1"/>
        <v>40.587167999999984</v>
      </c>
      <c r="I46" s="6">
        <f t="shared" si="2"/>
        <v>86.729159999999979</v>
      </c>
    </row>
    <row r="47" spans="1:9">
      <c r="A47" s="7" t="s">
        <v>38</v>
      </c>
      <c r="B47" s="7" t="s">
        <v>41</v>
      </c>
      <c r="C47" s="12">
        <v>0.89413200000000015</v>
      </c>
      <c r="D47" s="6">
        <v>5.0119199999999964</v>
      </c>
      <c r="E47" s="6">
        <f t="shared" si="0"/>
        <v>4.1177879999999965</v>
      </c>
      <c r="F47" s="6">
        <v>34.871148000000005</v>
      </c>
      <c r="G47" s="6">
        <v>76.145609999999962</v>
      </c>
      <c r="H47" s="6">
        <f t="shared" si="1"/>
        <v>41.274461999999957</v>
      </c>
      <c r="I47" s="6">
        <f t="shared" si="2"/>
        <v>81.157529999999952</v>
      </c>
    </row>
    <row r="48" spans="1:9">
      <c r="A48" s="7" t="s">
        <v>39</v>
      </c>
      <c r="B48" s="7" t="s">
        <v>41</v>
      </c>
      <c r="C48" s="12">
        <v>5.5883249999999975</v>
      </c>
      <c r="D48" s="6">
        <v>11.694480000000018</v>
      </c>
      <c r="E48" s="6">
        <f t="shared" si="0"/>
        <v>6.1061550000000206</v>
      </c>
      <c r="F48" s="6">
        <v>79.130681999999993</v>
      </c>
      <c r="G48" s="6">
        <v>107.71817999999998</v>
      </c>
      <c r="H48" s="6">
        <f t="shared" si="1"/>
        <v>28.587497999999982</v>
      </c>
      <c r="I48" s="6">
        <f t="shared" si="2"/>
        <v>119.41265999999999</v>
      </c>
    </row>
    <row r="49" spans="1:9">
      <c r="A49" s="7" t="s">
        <v>40</v>
      </c>
      <c r="B49" s="7" t="s">
        <v>41</v>
      </c>
      <c r="C49" s="12">
        <v>0.89413200000000015</v>
      </c>
      <c r="D49" s="6">
        <v>5.0119199999999964</v>
      </c>
      <c r="E49" s="6">
        <f t="shared" si="0"/>
        <v>4.1177879999999965</v>
      </c>
      <c r="F49" s="6">
        <v>33.30641700000001</v>
      </c>
      <c r="G49" s="6">
        <v>87.288869999999989</v>
      </c>
      <c r="H49" s="6">
        <f t="shared" si="1"/>
        <v>53.982452999999978</v>
      </c>
      <c r="I49" s="6">
        <f t="shared" si="2"/>
        <v>92.300789999999978</v>
      </c>
    </row>
  </sheetData>
  <mergeCells count="1">
    <mergeCell ref="M8:S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G30" sqref="G30"/>
    </sheetView>
  </sheetViews>
  <sheetFormatPr baseColWidth="10" defaultRowHeight="15" x14ac:dyDescent="0"/>
  <sheetData>
    <row r="1" spans="1:9">
      <c r="A1" s="13" t="s">
        <v>0</v>
      </c>
      <c r="B1" s="13" t="s">
        <v>1</v>
      </c>
      <c r="C1" s="13" t="s">
        <v>42</v>
      </c>
      <c r="D1" s="13" t="s">
        <v>43</v>
      </c>
    </row>
    <row r="2" spans="1:9">
      <c r="A2" s="14" t="s">
        <v>9</v>
      </c>
      <c r="B2" s="14" t="s">
        <v>10</v>
      </c>
      <c r="C2" s="5">
        <v>82.931086280000017</v>
      </c>
      <c r="D2" s="6">
        <f t="shared" ref="D2:D49" si="0">(C2*0.045)/1.5</f>
        <v>2.4879325884000005</v>
      </c>
      <c r="G2" s="15"/>
      <c r="H2" s="17" t="s">
        <v>44</v>
      </c>
      <c r="I2" s="17"/>
    </row>
    <row r="3" spans="1:9">
      <c r="A3" s="14" t="s">
        <v>11</v>
      </c>
      <c r="B3" s="14" t="s">
        <v>10</v>
      </c>
      <c r="C3" s="5">
        <v>78.568297909999998</v>
      </c>
      <c r="D3" s="6">
        <f t="shared" si="0"/>
        <v>2.3570489372999996</v>
      </c>
      <c r="G3" s="7"/>
      <c r="H3" s="7" t="s">
        <v>45</v>
      </c>
      <c r="I3" s="7" t="s">
        <v>46</v>
      </c>
    </row>
    <row r="4" spans="1:9">
      <c r="A4" s="14" t="s">
        <v>12</v>
      </c>
      <c r="B4" s="14" t="s">
        <v>10</v>
      </c>
      <c r="C4" s="5">
        <v>87.389175590000008</v>
      </c>
      <c r="D4" s="6">
        <f t="shared" si="0"/>
        <v>2.6216752677000001</v>
      </c>
      <c r="G4" s="7" t="s">
        <v>22</v>
      </c>
      <c r="H4" s="6">
        <v>2.2590783525</v>
      </c>
      <c r="I4" s="7">
        <v>1.7</v>
      </c>
    </row>
    <row r="5" spans="1:9">
      <c r="A5" s="14" t="s">
        <v>13</v>
      </c>
      <c r="B5" s="14" t="s">
        <v>10</v>
      </c>
      <c r="C5" s="5">
        <v>73.072651250000007</v>
      </c>
      <c r="D5" s="6">
        <f t="shared" si="0"/>
        <v>2.1921795374999999</v>
      </c>
      <c r="G5" s="7" t="s">
        <v>47</v>
      </c>
      <c r="H5" s="7">
        <v>1.4</v>
      </c>
      <c r="I5" s="7">
        <v>1.4</v>
      </c>
    </row>
    <row r="6" spans="1:9">
      <c r="A6" s="14" t="s">
        <v>14</v>
      </c>
      <c r="B6" s="14" t="s">
        <v>10</v>
      </c>
      <c r="C6" s="5">
        <v>60.002234450000003</v>
      </c>
      <c r="D6" s="6">
        <f t="shared" si="0"/>
        <v>1.8000670335000002</v>
      </c>
      <c r="G6" s="7" t="s">
        <v>48</v>
      </c>
      <c r="H6" s="7">
        <v>1.4</v>
      </c>
      <c r="I6" s="7">
        <v>1.1000000000000001</v>
      </c>
    </row>
    <row r="7" spans="1:9">
      <c r="A7" s="14" t="s">
        <v>15</v>
      </c>
      <c r="B7" s="14" t="s">
        <v>10</v>
      </c>
      <c r="C7" s="5">
        <v>69.852225019999992</v>
      </c>
      <c r="D7" s="6">
        <f t="shared" si="0"/>
        <v>2.0955667505999998</v>
      </c>
      <c r="G7" s="7" t="s">
        <v>28</v>
      </c>
      <c r="H7" s="7">
        <v>2.1</v>
      </c>
      <c r="I7" s="7">
        <v>1.8</v>
      </c>
    </row>
    <row r="8" spans="1:9">
      <c r="A8" s="14" t="s">
        <v>16</v>
      </c>
      <c r="B8" s="14" t="s">
        <v>10</v>
      </c>
      <c r="C8" s="5">
        <v>84.880149349999996</v>
      </c>
      <c r="D8" s="6">
        <f t="shared" si="0"/>
        <v>2.5464044804999997</v>
      </c>
    </row>
    <row r="9" spans="1:9">
      <c r="A9" s="14" t="s">
        <v>18</v>
      </c>
      <c r="B9" s="14" t="s">
        <v>10</v>
      </c>
      <c r="C9" s="5">
        <v>40.36828409000001</v>
      </c>
      <c r="D9" s="6">
        <f t="shared" si="0"/>
        <v>1.2110485227000003</v>
      </c>
    </row>
    <row r="10" spans="1:9">
      <c r="A10" s="14" t="s">
        <v>21</v>
      </c>
      <c r="B10" s="14" t="s">
        <v>10</v>
      </c>
      <c r="C10" s="5">
        <v>47.555881220000003</v>
      </c>
      <c r="D10" s="6">
        <f t="shared" si="0"/>
        <v>1.4266764366</v>
      </c>
    </row>
    <row r="11" spans="1:9">
      <c r="A11" s="14" t="s">
        <v>23</v>
      </c>
      <c r="B11" s="14" t="s">
        <v>10</v>
      </c>
      <c r="C11" s="5">
        <v>34.509378590000004</v>
      </c>
      <c r="D11" s="6">
        <f t="shared" si="0"/>
        <v>1.0352813577</v>
      </c>
    </row>
    <row r="12" spans="1:9">
      <c r="A12" s="14" t="s">
        <v>25</v>
      </c>
      <c r="B12" s="14" t="s">
        <v>10</v>
      </c>
      <c r="C12" s="5">
        <v>33.967770050000006</v>
      </c>
      <c r="D12" s="6">
        <f t="shared" si="0"/>
        <v>1.0190331015</v>
      </c>
    </row>
    <row r="13" spans="1:9">
      <c r="A13" s="14" t="s">
        <v>27</v>
      </c>
      <c r="B13" s="14" t="s">
        <v>10</v>
      </c>
      <c r="C13" s="5">
        <v>42.572099180000009</v>
      </c>
      <c r="D13" s="6">
        <f t="shared" si="0"/>
        <v>1.2771629754000002</v>
      </c>
    </row>
    <row r="14" spans="1:9">
      <c r="A14" s="14" t="s">
        <v>29</v>
      </c>
      <c r="B14" s="14" t="s">
        <v>10</v>
      </c>
      <c r="C14" s="5">
        <v>11.284719572</v>
      </c>
      <c r="D14" s="6">
        <f t="shared" si="0"/>
        <v>0.33854158715999999</v>
      </c>
    </row>
    <row r="15" spans="1:9">
      <c r="A15" s="14" t="s">
        <v>30</v>
      </c>
      <c r="B15" s="14" t="s">
        <v>10</v>
      </c>
      <c r="C15" s="5">
        <v>19.461245006000002</v>
      </c>
      <c r="D15" s="6">
        <f t="shared" si="0"/>
        <v>0.58383735018000005</v>
      </c>
    </row>
    <row r="16" spans="1:9">
      <c r="A16" s="14" t="s">
        <v>31</v>
      </c>
      <c r="B16" s="14" t="s">
        <v>10</v>
      </c>
      <c r="C16" s="5">
        <v>71.622838490000007</v>
      </c>
      <c r="D16" s="6">
        <f t="shared" si="0"/>
        <v>2.1486851547000003</v>
      </c>
    </row>
    <row r="17" spans="1:4">
      <c r="A17" s="14" t="s">
        <v>32</v>
      </c>
      <c r="B17" s="14" t="s">
        <v>10</v>
      </c>
      <c r="C17" s="5">
        <v>61.630173110000001</v>
      </c>
      <c r="D17" s="6">
        <f t="shared" si="0"/>
        <v>1.8489051933</v>
      </c>
    </row>
    <row r="18" spans="1:4">
      <c r="A18" s="14" t="s">
        <v>33</v>
      </c>
      <c r="B18" s="14" t="s">
        <v>10</v>
      </c>
      <c r="C18" s="5">
        <v>51.631411130000004</v>
      </c>
      <c r="D18" s="6">
        <f t="shared" si="0"/>
        <v>1.5489423339000001</v>
      </c>
    </row>
    <row r="19" spans="1:4">
      <c r="A19" s="14" t="s">
        <v>34</v>
      </c>
      <c r="B19" s="14" t="s">
        <v>10</v>
      </c>
      <c r="C19" s="5">
        <v>57.607090700000001</v>
      </c>
      <c r="D19" s="6">
        <f t="shared" si="0"/>
        <v>1.728212721</v>
      </c>
    </row>
    <row r="20" spans="1:4">
      <c r="A20" s="14" t="s">
        <v>35</v>
      </c>
      <c r="B20" s="14" t="s">
        <v>10</v>
      </c>
      <c r="C20" s="5">
        <v>57.491157440000009</v>
      </c>
      <c r="D20" s="6">
        <f t="shared" si="0"/>
        <v>1.7247347232000001</v>
      </c>
    </row>
    <row r="21" spans="1:4">
      <c r="A21" s="14" t="s">
        <v>36</v>
      </c>
      <c r="B21" s="14" t="s">
        <v>10</v>
      </c>
      <c r="C21" s="5">
        <v>58.999005080000003</v>
      </c>
      <c r="D21" s="6">
        <f t="shared" si="0"/>
        <v>1.7699701524</v>
      </c>
    </row>
    <row r="22" spans="1:4">
      <c r="A22" s="14" t="s">
        <v>37</v>
      </c>
      <c r="B22" s="14" t="s">
        <v>10</v>
      </c>
      <c r="C22" s="5">
        <v>75.202624520000015</v>
      </c>
      <c r="D22" s="6">
        <f t="shared" si="0"/>
        <v>2.2560787356000005</v>
      </c>
    </row>
    <row r="23" spans="1:4">
      <c r="A23" s="14" t="s">
        <v>38</v>
      </c>
      <c r="B23" s="14" t="s">
        <v>10</v>
      </c>
      <c r="C23" s="5">
        <v>89.228450210000005</v>
      </c>
      <c r="D23" s="6">
        <f t="shared" si="0"/>
        <v>2.6768535063000001</v>
      </c>
    </row>
    <row r="24" spans="1:4">
      <c r="A24" s="14" t="s">
        <v>39</v>
      </c>
      <c r="B24" s="14" t="s">
        <v>10</v>
      </c>
      <c r="C24" s="5">
        <v>70.41992621</v>
      </c>
      <c r="D24" s="6">
        <f t="shared" si="0"/>
        <v>2.1125977862999998</v>
      </c>
    </row>
    <row r="25" spans="1:4">
      <c r="A25" s="14" t="s">
        <v>40</v>
      </c>
      <c r="B25" s="14" t="s">
        <v>10</v>
      </c>
      <c r="C25" s="5">
        <v>76.122308570000001</v>
      </c>
      <c r="D25" s="6">
        <f t="shared" si="0"/>
        <v>2.2836692571000001</v>
      </c>
    </row>
    <row r="26" spans="1:4">
      <c r="A26" s="14" t="s">
        <v>9</v>
      </c>
      <c r="B26" s="14" t="s">
        <v>41</v>
      </c>
      <c r="C26" s="5">
        <v>64.830851269999997</v>
      </c>
      <c r="D26" s="6">
        <f t="shared" si="0"/>
        <v>1.9449255380999997</v>
      </c>
    </row>
    <row r="27" spans="1:4">
      <c r="A27" s="14" t="s">
        <v>11</v>
      </c>
      <c r="B27" s="14" t="s">
        <v>41</v>
      </c>
      <c r="C27" s="5">
        <v>36.147987890000003</v>
      </c>
      <c r="D27" s="6">
        <f t="shared" si="0"/>
        <v>1.0844396367</v>
      </c>
    </row>
    <row r="28" spans="1:4">
      <c r="A28" s="14" t="s">
        <v>12</v>
      </c>
      <c r="B28" s="14" t="s">
        <v>41</v>
      </c>
      <c r="C28" s="5">
        <v>84.872843209999999</v>
      </c>
      <c r="D28" s="6">
        <f t="shared" si="0"/>
        <v>2.5461852963</v>
      </c>
    </row>
    <row r="29" spans="1:4">
      <c r="A29" s="14" t="s">
        <v>13</v>
      </c>
      <c r="B29" s="14" t="s">
        <v>41</v>
      </c>
      <c r="C29" s="5">
        <v>36.819825020000003</v>
      </c>
      <c r="D29" s="6">
        <f t="shared" si="0"/>
        <v>1.1045947506</v>
      </c>
    </row>
    <row r="30" spans="1:4">
      <c r="A30" s="14" t="s">
        <v>14</v>
      </c>
      <c r="B30" s="14" t="s">
        <v>41</v>
      </c>
      <c r="C30" s="5">
        <v>56.836307930000011</v>
      </c>
      <c r="D30" s="6">
        <f t="shared" si="0"/>
        <v>1.7050892379000002</v>
      </c>
    </row>
    <row r="31" spans="1:4">
      <c r="A31" s="14" t="s">
        <v>15</v>
      </c>
      <c r="B31" s="14" t="s">
        <v>41</v>
      </c>
      <c r="C31" s="5">
        <v>60.699987290000003</v>
      </c>
      <c r="D31" s="6">
        <f t="shared" si="0"/>
        <v>1.8209996187000002</v>
      </c>
    </row>
    <row r="32" spans="1:4">
      <c r="A32" s="14" t="s">
        <v>16</v>
      </c>
      <c r="B32" s="14" t="s">
        <v>41</v>
      </c>
      <c r="C32" s="5">
        <v>71.755088389999997</v>
      </c>
      <c r="D32" s="6">
        <f t="shared" si="0"/>
        <v>2.1526526517</v>
      </c>
    </row>
    <row r="33" spans="1:4">
      <c r="A33" s="14" t="s">
        <v>18</v>
      </c>
      <c r="B33" s="14" t="s">
        <v>41</v>
      </c>
      <c r="C33" s="5">
        <v>49.772597540000007</v>
      </c>
      <c r="D33" s="6">
        <f t="shared" si="0"/>
        <v>1.4931779262000002</v>
      </c>
    </row>
    <row r="34" spans="1:4">
      <c r="A34" s="14" t="s">
        <v>21</v>
      </c>
      <c r="B34" s="14" t="s">
        <v>41</v>
      </c>
      <c r="C34" s="5">
        <v>35.281717940000007</v>
      </c>
      <c r="D34" s="6">
        <f t="shared" si="0"/>
        <v>1.0584515382000002</v>
      </c>
    </row>
    <row r="35" spans="1:4">
      <c r="A35" s="14" t="s">
        <v>23</v>
      </c>
      <c r="B35" s="14" t="s">
        <v>41</v>
      </c>
      <c r="C35" s="5">
        <v>23.140880500999998</v>
      </c>
      <c r="D35" s="6">
        <f t="shared" si="0"/>
        <v>0.69422641502999982</v>
      </c>
    </row>
    <row r="36" spans="1:4">
      <c r="A36" s="14" t="s">
        <v>25</v>
      </c>
      <c r="B36" s="14" t="s">
        <v>41</v>
      </c>
      <c r="C36" s="5">
        <v>56.898675800000007</v>
      </c>
      <c r="D36" s="6">
        <f t="shared" si="0"/>
        <v>1.7069602740000001</v>
      </c>
    </row>
    <row r="37" spans="1:4">
      <c r="A37" s="14" t="s">
        <v>27</v>
      </c>
      <c r="B37" s="14" t="s">
        <v>41</v>
      </c>
      <c r="C37" s="5">
        <v>34.503889430000001</v>
      </c>
      <c r="D37" s="6">
        <f t="shared" si="0"/>
        <v>1.0351166829</v>
      </c>
    </row>
    <row r="38" spans="1:4">
      <c r="A38" s="14" t="s">
        <v>29</v>
      </c>
      <c r="B38" s="14" t="s">
        <v>41</v>
      </c>
      <c r="C38" s="5">
        <v>15.359134234999999</v>
      </c>
      <c r="D38" s="6">
        <f t="shared" si="0"/>
        <v>0.46077402704999998</v>
      </c>
    </row>
    <row r="39" spans="1:4">
      <c r="A39" s="14" t="s">
        <v>30</v>
      </c>
      <c r="B39" s="14" t="s">
        <v>41</v>
      </c>
      <c r="C39" s="5">
        <v>17.528738561000001</v>
      </c>
      <c r="D39" s="6">
        <f t="shared" si="0"/>
        <v>0.52586215683000004</v>
      </c>
    </row>
    <row r="40" spans="1:4">
      <c r="A40" s="14" t="s">
        <v>31</v>
      </c>
      <c r="B40" s="14" t="s">
        <v>41</v>
      </c>
      <c r="C40" s="5">
        <v>58.053091250000001</v>
      </c>
      <c r="D40" s="6">
        <f t="shared" si="0"/>
        <v>1.7415927374999998</v>
      </c>
    </row>
    <row r="41" spans="1:4">
      <c r="A41" s="14" t="s">
        <v>32</v>
      </c>
      <c r="B41" s="14" t="s">
        <v>41</v>
      </c>
      <c r="C41" s="5">
        <v>41.234155550000011</v>
      </c>
      <c r="D41" s="6">
        <f t="shared" si="0"/>
        <v>1.2370246665000002</v>
      </c>
    </row>
    <row r="42" spans="1:4">
      <c r="A42" s="14" t="s">
        <v>33</v>
      </c>
      <c r="B42" s="14" t="s">
        <v>41</v>
      </c>
      <c r="C42" s="5">
        <v>54.715336040000004</v>
      </c>
      <c r="D42" s="6">
        <f t="shared" si="0"/>
        <v>1.6414600812</v>
      </c>
    </row>
    <row r="43" spans="1:4">
      <c r="A43" s="14" t="s">
        <v>34</v>
      </c>
      <c r="B43" s="14" t="s">
        <v>41</v>
      </c>
      <c r="C43" s="5">
        <v>32.822829590000005</v>
      </c>
      <c r="D43" s="6">
        <f t="shared" si="0"/>
        <v>0.98468488770000018</v>
      </c>
    </row>
    <row r="44" spans="1:4">
      <c r="A44" s="14" t="s">
        <v>35</v>
      </c>
      <c r="B44" s="14" t="s">
        <v>41</v>
      </c>
      <c r="C44" s="5">
        <v>60.065892050000009</v>
      </c>
      <c r="D44" s="6">
        <f t="shared" si="0"/>
        <v>1.8019767615000004</v>
      </c>
    </row>
    <row r="45" spans="1:4">
      <c r="A45" s="14" t="s">
        <v>36</v>
      </c>
      <c r="B45" s="14" t="s">
        <v>41</v>
      </c>
      <c r="C45" s="5">
        <v>31.791352249999999</v>
      </c>
      <c r="D45" s="6">
        <f t="shared" si="0"/>
        <v>0.95374056750000002</v>
      </c>
    </row>
    <row r="46" spans="1:4">
      <c r="A46" s="14" t="s">
        <v>37</v>
      </c>
      <c r="B46" s="14" t="s">
        <v>41</v>
      </c>
      <c r="C46" s="5">
        <v>53.122706300000011</v>
      </c>
      <c r="D46" s="6">
        <f t="shared" si="0"/>
        <v>1.5936811890000004</v>
      </c>
    </row>
    <row r="47" spans="1:4">
      <c r="A47" s="14" t="s">
        <v>38</v>
      </c>
      <c r="B47" s="14" t="s">
        <v>41</v>
      </c>
      <c r="C47" s="5">
        <v>73.790285539999999</v>
      </c>
      <c r="D47" s="6">
        <f t="shared" si="0"/>
        <v>2.2137085661999998</v>
      </c>
    </row>
    <row r="48" spans="1:4">
      <c r="A48" s="14" t="s">
        <v>39</v>
      </c>
      <c r="B48" s="14" t="s">
        <v>41</v>
      </c>
      <c r="C48" s="5">
        <v>51.67403036000001</v>
      </c>
      <c r="D48" s="6">
        <f t="shared" si="0"/>
        <v>1.5502209108000002</v>
      </c>
    </row>
    <row r="49" spans="1:4">
      <c r="A49" s="14" t="s">
        <v>40</v>
      </c>
      <c r="B49" s="14" t="s">
        <v>41</v>
      </c>
      <c r="C49" s="5">
        <v>92.738706859999994</v>
      </c>
      <c r="D49" s="6">
        <f t="shared" si="0"/>
        <v>2.7821612057999996</v>
      </c>
    </row>
  </sheetData>
  <mergeCells count="1">
    <mergeCell ref="H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Phosphorus Summary</vt:lpstr>
      <vt:lpstr>Citrate-ascorbate Fe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 Gutiérrez del Arroyo Santiago</dc:creator>
  <cp:lastModifiedBy>Christine O'Connell</cp:lastModifiedBy>
  <dcterms:created xsi:type="dcterms:W3CDTF">2015-07-22T05:15:17Z</dcterms:created>
  <dcterms:modified xsi:type="dcterms:W3CDTF">2015-08-02T21:05:46Z</dcterms:modified>
</cp:coreProperties>
</file>