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2620" yWindow="3260" windowWidth="51200" windowHeight="26740" activeTab="3"/>
  </bookViews>
  <sheets>
    <sheet name="Weights" sheetId="1" r:id="rId1"/>
    <sheet name="Fe raw data" sheetId="2" r:id="rId2"/>
    <sheet name="Summary" sheetId="3" r:id="rId3"/>
    <sheet name="pre and post drough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3" l="1"/>
  <c r="I16" i="3"/>
  <c r="I17" i="3"/>
  <c r="I18" i="3"/>
  <c r="H18" i="3"/>
  <c r="H17" i="3"/>
  <c r="H16" i="3"/>
  <c r="H15" i="3"/>
  <c r="I6" i="3"/>
  <c r="I7" i="3"/>
  <c r="I8" i="3"/>
  <c r="I9" i="3"/>
  <c r="H9" i="3"/>
  <c r="H8" i="3"/>
  <c r="H7" i="3"/>
  <c r="H6" i="3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9" i="2"/>
  <c r="V57" i="2"/>
  <c r="V58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9" i="2"/>
</calcChain>
</file>

<file path=xl/sharedStrings.xml><?xml version="1.0" encoding="utf-8"?>
<sst xmlns="http://schemas.openxmlformats.org/spreadsheetml/2006/main" count="506" uniqueCount="67">
  <si>
    <t>Blank 1</t>
  </si>
  <si>
    <t>Blank 2</t>
  </si>
  <si>
    <t xml:space="preserve">Ridge </t>
  </si>
  <si>
    <t>Location</t>
  </si>
  <si>
    <t>Rep</t>
  </si>
  <si>
    <t>Mid-slope</t>
  </si>
  <si>
    <t>Low-slope</t>
  </si>
  <si>
    <t>Valley</t>
  </si>
  <si>
    <t>Depth</t>
  </si>
  <si>
    <t>0-15</t>
  </si>
  <si>
    <t>15-30</t>
  </si>
  <si>
    <t>Tin wt</t>
  </si>
  <si>
    <t>Tin+dry soil</t>
  </si>
  <si>
    <t>KCl wt (81.21g)</t>
  </si>
  <si>
    <t>KCl soil wt (30g)</t>
  </si>
  <si>
    <t>pH soil wt (5g)</t>
  </si>
  <si>
    <t>NaHCO3 soil wt (1.5g)</t>
  </si>
  <si>
    <t>HCl wt (30g)</t>
  </si>
  <si>
    <t>HCl soil wt (6g)</t>
  </si>
  <si>
    <t>C-A soil wt (3g)</t>
  </si>
  <si>
    <t>#</t>
  </si>
  <si>
    <t>Tin+wet soil (11+g)</t>
  </si>
  <si>
    <t>C-A wt (46.50g)</t>
  </si>
  <si>
    <t>NaHCO3 wt (46.17g)</t>
  </si>
  <si>
    <t>x2</t>
  </si>
  <si>
    <t>x4</t>
  </si>
  <si>
    <t>x10</t>
  </si>
  <si>
    <t>Dilution</t>
  </si>
  <si>
    <t>DI</t>
  </si>
  <si>
    <t>Hydroxylamine</t>
  </si>
  <si>
    <t>STD</t>
  </si>
  <si>
    <t>Final DI Absorbance</t>
  </si>
  <si>
    <t>Final Hydroxylamine Absorbance</t>
  </si>
  <si>
    <t>Fe2 mM</t>
  </si>
  <si>
    <t>Fe2and3 mM</t>
  </si>
  <si>
    <t>Fe2 mg/g</t>
  </si>
  <si>
    <t>Fe2and3 mg/g</t>
  </si>
  <si>
    <t>HCl soil dry wt (g)</t>
  </si>
  <si>
    <t>Soil Moisture (%)</t>
  </si>
  <si>
    <t>Fe2 (mg/g)</t>
  </si>
  <si>
    <t>Fe2and3 (mg/g)</t>
  </si>
  <si>
    <t>Ridge</t>
  </si>
  <si>
    <t>Fe2</t>
  </si>
  <si>
    <t>Fe2and3</t>
  </si>
  <si>
    <t>Active</t>
  </si>
  <si>
    <t>Std Error (n=6)</t>
  </si>
  <si>
    <t>Mean (mg/g)</t>
  </si>
  <si>
    <t>Surface (0-15 cm)</t>
  </si>
  <si>
    <t>Sub-surface (15-30 cm)</t>
  </si>
  <si>
    <t xml:space="preserve">Pre Ridge </t>
  </si>
  <si>
    <t>Pre Slope</t>
  </si>
  <si>
    <t>Pre Valley</t>
  </si>
  <si>
    <t>Fe2se</t>
  </si>
  <si>
    <t>Fe2and3se</t>
  </si>
  <si>
    <t>Drought Ridge</t>
  </si>
  <si>
    <t>Drought Mid-slope</t>
  </si>
  <si>
    <t>Drought Low-slope</t>
  </si>
  <si>
    <t>Drought Valley</t>
  </si>
  <si>
    <t>Mid slope</t>
  </si>
  <si>
    <t>Low slope</t>
  </si>
  <si>
    <t>Pre</t>
  </si>
  <si>
    <t>Drought</t>
  </si>
  <si>
    <t>Fe 2 0-15 cm</t>
  </si>
  <si>
    <t>se</t>
  </si>
  <si>
    <t>Fe2+3 0-15 cm</t>
  </si>
  <si>
    <t>Fe 2 15-30 cm</t>
  </si>
  <si>
    <t>Fe2+3 15-30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</si>
</sst>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  <xf numFmtId="2" fontId="1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0" xfId="0" applyFont="1" applyBorder="1" applyAlignment="1"/>
    <xf numFmtId="2" fontId="6" fillId="0" borderId="0" xfId="0" applyNumberFormat="1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0-15 cm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Summary!$L$5</c:f>
              <c:strCache>
                <c:ptCount val="1"/>
                <c:pt idx="0">
                  <c:v>Fe2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Summary!$P$6:$P$9</c:f>
                <c:numCache>
                  <c:formatCode>General</c:formatCode>
                  <c:ptCount val="4"/>
                  <c:pt idx="0">
                    <c:v>0.00795253639226271</c:v>
                  </c:pt>
                  <c:pt idx="1">
                    <c:v>0.0487955845320628</c:v>
                  </c:pt>
                  <c:pt idx="2">
                    <c:v>0.0127666753971766</c:v>
                  </c:pt>
                  <c:pt idx="3">
                    <c:v>1.349466995706115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Summary!$K$6:$K$9</c:f>
              <c:strCache>
                <c:ptCount val="4"/>
                <c:pt idx="0">
                  <c:v>Ridge</c:v>
                </c:pt>
                <c:pt idx="1">
                  <c:v>Mid-slope</c:v>
                </c:pt>
                <c:pt idx="2">
                  <c:v>Low-slope</c:v>
                </c:pt>
                <c:pt idx="3">
                  <c:v>Valley</c:v>
                </c:pt>
              </c:strCache>
            </c:strRef>
          </c:cat>
          <c:val>
            <c:numRef>
              <c:f>Summary!$L$6:$L$9</c:f>
              <c:numCache>
                <c:formatCode>0.00</c:formatCode>
                <c:ptCount val="4"/>
                <c:pt idx="0">
                  <c:v>0.0534257606088615</c:v>
                </c:pt>
                <c:pt idx="1">
                  <c:v>0.0814278312307003</c:v>
                </c:pt>
                <c:pt idx="2">
                  <c:v>0.0324283184821572</c:v>
                </c:pt>
                <c:pt idx="3">
                  <c:v>2.8226991820885</c:v>
                </c:pt>
              </c:numCache>
            </c:numRef>
          </c:val>
        </c:ser>
        <c:ser>
          <c:idx val="1"/>
          <c:order val="1"/>
          <c:tx>
            <c:strRef>
              <c:f>Summary!$M$5</c:f>
              <c:strCache>
                <c:ptCount val="1"/>
                <c:pt idx="0">
                  <c:v>Fe2and3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Summary!$Q$6:$Q$9</c:f>
                <c:numCache>
                  <c:formatCode>General</c:formatCode>
                  <c:ptCount val="4"/>
                  <c:pt idx="0">
                    <c:v>0.108431700550107</c:v>
                  </c:pt>
                  <c:pt idx="1">
                    <c:v>0.440214782282532</c:v>
                  </c:pt>
                  <c:pt idx="2">
                    <c:v>0.456315804401986</c:v>
                  </c:pt>
                  <c:pt idx="3">
                    <c:v>1.169012025917102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Summary!$K$6:$K$9</c:f>
              <c:strCache>
                <c:ptCount val="4"/>
                <c:pt idx="0">
                  <c:v>Ridge</c:v>
                </c:pt>
                <c:pt idx="1">
                  <c:v>Mid-slope</c:v>
                </c:pt>
                <c:pt idx="2">
                  <c:v>Low-slope</c:v>
                </c:pt>
                <c:pt idx="3">
                  <c:v>Valley</c:v>
                </c:pt>
              </c:strCache>
            </c:strRef>
          </c:cat>
          <c:val>
            <c:numRef>
              <c:f>Summary!$M$6:$M$9</c:f>
              <c:numCache>
                <c:formatCode>0.00</c:formatCode>
                <c:ptCount val="4"/>
                <c:pt idx="0">
                  <c:v>1.0486346892636</c:v>
                </c:pt>
                <c:pt idx="1">
                  <c:v>1.189308830812228</c:v>
                </c:pt>
                <c:pt idx="2">
                  <c:v>0.981023140152244</c:v>
                </c:pt>
                <c:pt idx="3">
                  <c:v>6.191091115155935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364744"/>
        <c:axId val="-2142905560"/>
      </c:barChart>
      <c:catAx>
        <c:axId val="-214136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905560"/>
        <c:crosses val="autoZero"/>
        <c:auto val="1"/>
        <c:lblAlgn val="ctr"/>
        <c:lblOffset val="100"/>
        <c:noMultiLvlLbl val="0"/>
      </c:catAx>
      <c:valAx>
        <c:axId val="-21429055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14136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15-</a:t>
            </a:r>
            <a:r>
              <a:rPr lang="en-US" baseline="0"/>
              <a:t>30 cm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Summary!$L$14</c:f>
              <c:strCache>
                <c:ptCount val="1"/>
                <c:pt idx="0">
                  <c:v>Fe2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Summary!$P$15:$P$18</c:f>
                <c:numCache>
                  <c:formatCode>General</c:formatCode>
                  <c:ptCount val="4"/>
                  <c:pt idx="0">
                    <c:v>0.00425062250469759</c:v>
                  </c:pt>
                  <c:pt idx="1">
                    <c:v>0.00891252567375031</c:v>
                  </c:pt>
                  <c:pt idx="2">
                    <c:v>0.0803380865053949</c:v>
                  </c:pt>
                  <c:pt idx="3">
                    <c:v>2.747463849629865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Summary!$K$15:$K$18</c:f>
              <c:strCache>
                <c:ptCount val="4"/>
                <c:pt idx="0">
                  <c:v>Ridge</c:v>
                </c:pt>
                <c:pt idx="1">
                  <c:v>Mid-slope</c:v>
                </c:pt>
                <c:pt idx="2">
                  <c:v>Low-slope</c:v>
                </c:pt>
                <c:pt idx="3">
                  <c:v>Valley</c:v>
                </c:pt>
              </c:strCache>
            </c:strRef>
          </c:cat>
          <c:val>
            <c:numRef>
              <c:f>Summary!$L$15:$L$18</c:f>
              <c:numCache>
                <c:formatCode>0.00</c:formatCode>
                <c:ptCount val="4"/>
                <c:pt idx="0">
                  <c:v>0.0261424028736689</c:v>
                </c:pt>
                <c:pt idx="1">
                  <c:v>0.0330146046761901</c:v>
                </c:pt>
                <c:pt idx="2">
                  <c:v>0.0975773056616751</c:v>
                </c:pt>
                <c:pt idx="3">
                  <c:v>6.411592071474853</c:v>
                </c:pt>
              </c:numCache>
            </c:numRef>
          </c:val>
        </c:ser>
        <c:ser>
          <c:idx val="1"/>
          <c:order val="1"/>
          <c:tx>
            <c:strRef>
              <c:f>Summary!$M$14</c:f>
              <c:strCache>
                <c:ptCount val="1"/>
                <c:pt idx="0">
                  <c:v>Fe2and3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Summary!$Q$15:$Q$18</c:f>
                <c:numCache>
                  <c:formatCode>General</c:formatCode>
                  <c:ptCount val="4"/>
                  <c:pt idx="0">
                    <c:v>0.0990988217491051</c:v>
                  </c:pt>
                  <c:pt idx="1">
                    <c:v>0.316274052865546</c:v>
                  </c:pt>
                  <c:pt idx="2">
                    <c:v>0.651081335669792</c:v>
                  </c:pt>
                  <c:pt idx="3">
                    <c:v>2.452791039359713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Summary!$K$15:$K$18</c:f>
              <c:strCache>
                <c:ptCount val="4"/>
                <c:pt idx="0">
                  <c:v>Ridge</c:v>
                </c:pt>
                <c:pt idx="1">
                  <c:v>Mid-slope</c:v>
                </c:pt>
                <c:pt idx="2">
                  <c:v>Low-slope</c:v>
                </c:pt>
                <c:pt idx="3">
                  <c:v>Valley</c:v>
                </c:pt>
              </c:strCache>
            </c:strRef>
          </c:cat>
          <c:val>
            <c:numRef>
              <c:f>Summary!$M$15:$M$18</c:f>
              <c:numCache>
                <c:formatCode>0.00</c:formatCode>
                <c:ptCount val="4"/>
                <c:pt idx="0">
                  <c:v>0.734698068370194</c:v>
                </c:pt>
                <c:pt idx="1">
                  <c:v>0.886094668718119</c:v>
                </c:pt>
                <c:pt idx="2">
                  <c:v>1.109263918671493</c:v>
                </c:pt>
                <c:pt idx="3">
                  <c:v>7.33289557081854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734360"/>
        <c:axId val="-2141747464"/>
      </c:barChart>
      <c:catAx>
        <c:axId val="-214273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747464"/>
        <c:crosses val="autoZero"/>
        <c:auto val="1"/>
        <c:lblAlgn val="ctr"/>
        <c:lblOffset val="100"/>
        <c:noMultiLvlLbl val="0"/>
      </c:catAx>
      <c:valAx>
        <c:axId val="-21417474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14273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 and post drought'!$C$15</c:f>
              <c:strCache>
                <c:ptCount val="1"/>
                <c:pt idx="0">
                  <c:v>Pre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'pre and post drought'!$E$16:$E$19</c:f>
                <c:numCache>
                  <c:formatCode>General</c:formatCode>
                  <c:ptCount val="4"/>
                  <c:pt idx="0">
                    <c:v>0.00223423052207656</c:v>
                  </c:pt>
                  <c:pt idx="1">
                    <c:v>0.00208421670689221</c:v>
                  </c:pt>
                  <c:pt idx="3">
                    <c:v>0.416835729507097</c:v>
                  </c:pt>
                </c:numCache>
              </c:numRef>
            </c:plus>
            <c:minus>
              <c:numRef>
                <c:f>'pre and post drought'!$E$16:$E$20</c:f>
                <c:numCache>
                  <c:formatCode>General</c:formatCode>
                  <c:ptCount val="5"/>
                  <c:pt idx="0">
                    <c:v>0.00223423052207656</c:v>
                  </c:pt>
                  <c:pt idx="1">
                    <c:v>0.00208421670689221</c:v>
                  </c:pt>
                  <c:pt idx="3">
                    <c:v>0.416835729507097</c:v>
                  </c:pt>
                </c:numCache>
              </c:numRef>
            </c:minus>
          </c:errBars>
          <c:cat>
            <c:strRef>
              <c:f>'pre and post drought'!$B$16:$B$19</c:f>
              <c:strCache>
                <c:ptCount val="4"/>
                <c:pt idx="0">
                  <c:v>Ridge</c:v>
                </c:pt>
                <c:pt idx="1">
                  <c:v>Mid slope</c:v>
                </c:pt>
                <c:pt idx="2">
                  <c:v>Low slope</c:v>
                </c:pt>
                <c:pt idx="3">
                  <c:v>Valley</c:v>
                </c:pt>
              </c:strCache>
            </c:strRef>
          </c:cat>
          <c:val>
            <c:numRef>
              <c:f>'pre and post drought'!$C$16:$C$19</c:f>
              <c:numCache>
                <c:formatCode>General</c:formatCode>
                <c:ptCount val="4"/>
                <c:pt idx="0">
                  <c:v>0.0144039283907271</c:v>
                </c:pt>
                <c:pt idx="1">
                  <c:v>0.0116632905875054</c:v>
                </c:pt>
                <c:pt idx="3">
                  <c:v>4.22932628461147</c:v>
                </c:pt>
              </c:numCache>
            </c:numRef>
          </c:val>
        </c:ser>
        <c:ser>
          <c:idx val="1"/>
          <c:order val="1"/>
          <c:tx>
            <c:strRef>
              <c:f>'pre and post drought'!$D$15</c:f>
              <c:strCache>
                <c:ptCount val="1"/>
                <c:pt idx="0">
                  <c:v>Drought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'pre and post drought'!$F$16:$F$19</c:f>
                <c:numCache>
                  <c:formatCode>General</c:formatCode>
                  <c:ptCount val="4"/>
                  <c:pt idx="0">
                    <c:v>0.00795253639226271</c:v>
                  </c:pt>
                  <c:pt idx="1">
                    <c:v>0.0487955845320628</c:v>
                  </c:pt>
                  <c:pt idx="2">
                    <c:v>0.0127666753971766</c:v>
                  </c:pt>
                  <c:pt idx="3">
                    <c:v>1.349466995706115</c:v>
                  </c:pt>
                </c:numCache>
              </c:numRef>
            </c:plus>
            <c:minus>
              <c:numRef>
                <c:f>'pre and post drought'!$F$16:$F$19</c:f>
                <c:numCache>
                  <c:formatCode>General</c:formatCode>
                  <c:ptCount val="4"/>
                  <c:pt idx="0">
                    <c:v>0.00795253639226271</c:v>
                  </c:pt>
                  <c:pt idx="1">
                    <c:v>0.0487955845320628</c:v>
                  </c:pt>
                  <c:pt idx="2">
                    <c:v>0.0127666753971766</c:v>
                  </c:pt>
                  <c:pt idx="3">
                    <c:v>1.349466995706115</c:v>
                  </c:pt>
                </c:numCache>
              </c:numRef>
            </c:minus>
          </c:errBars>
          <c:cat>
            <c:strRef>
              <c:f>'pre and post drought'!$B$16:$B$19</c:f>
              <c:strCache>
                <c:ptCount val="4"/>
                <c:pt idx="0">
                  <c:v>Ridge</c:v>
                </c:pt>
                <c:pt idx="1">
                  <c:v>Mid slope</c:v>
                </c:pt>
                <c:pt idx="2">
                  <c:v>Low slope</c:v>
                </c:pt>
                <c:pt idx="3">
                  <c:v>Valley</c:v>
                </c:pt>
              </c:strCache>
            </c:strRef>
          </c:cat>
          <c:val>
            <c:numRef>
              <c:f>'pre and post drought'!$D$16:$D$19</c:f>
              <c:numCache>
                <c:formatCode>0.00</c:formatCode>
                <c:ptCount val="4"/>
                <c:pt idx="0">
                  <c:v>0.0534257606088615</c:v>
                </c:pt>
                <c:pt idx="1">
                  <c:v>0.0814278312307003</c:v>
                </c:pt>
                <c:pt idx="2">
                  <c:v>0.0324283184821572</c:v>
                </c:pt>
                <c:pt idx="3">
                  <c:v>2.8226991820885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594408"/>
        <c:axId val="-2141720984"/>
      </c:barChart>
      <c:catAx>
        <c:axId val="-214159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720984"/>
        <c:crosses val="autoZero"/>
        <c:auto val="1"/>
        <c:lblAlgn val="ctr"/>
        <c:lblOffset val="100"/>
        <c:noMultiLvlLbl val="0"/>
      </c:catAx>
      <c:valAx>
        <c:axId val="-2141720984"/>
        <c:scaling>
          <c:orientation val="minMax"/>
          <c:max val="8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1594408"/>
        <c:crosses val="autoZero"/>
        <c:crossBetween val="between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 and post drought'!$C$23</c:f>
              <c:strCache>
                <c:ptCount val="1"/>
                <c:pt idx="0">
                  <c:v>Pre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'pre and post drought'!$E$24:$E$27</c:f>
                <c:numCache>
                  <c:formatCode>General</c:formatCode>
                  <c:ptCount val="4"/>
                  <c:pt idx="0">
                    <c:v>0.0231232615431826</c:v>
                  </c:pt>
                  <c:pt idx="1">
                    <c:v>0.0411181977285131</c:v>
                  </c:pt>
                  <c:pt idx="3">
                    <c:v>0.421400914710265</c:v>
                  </c:pt>
                </c:numCache>
              </c:numRef>
            </c:plus>
            <c:minus>
              <c:numRef>
                <c:f>'pre and post drought'!$E$24:$E$27</c:f>
                <c:numCache>
                  <c:formatCode>General</c:formatCode>
                  <c:ptCount val="4"/>
                  <c:pt idx="0">
                    <c:v>0.0231232615431826</c:v>
                  </c:pt>
                  <c:pt idx="1">
                    <c:v>0.0411181977285131</c:v>
                  </c:pt>
                  <c:pt idx="3">
                    <c:v>0.421400914710265</c:v>
                  </c:pt>
                </c:numCache>
              </c:numRef>
            </c:minus>
          </c:errBars>
          <c:cat>
            <c:strRef>
              <c:f>'pre and post drought'!$B$24:$B$27</c:f>
              <c:strCache>
                <c:ptCount val="4"/>
                <c:pt idx="0">
                  <c:v>Ridge</c:v>
                </c:pt>
                <c:pt idx="1">
                  <c:v>Mid slope</c:v>
                </c:pt>
                <c:pt idx="2">
                  <c:v>Low slope</c:v>
                </c:pt>
                <c:pt idx="3">
                  <c:v>Valley</c:v>
                </c:pt>
              </c:strCache>
            </c:strRef>
          </c:cat>
          <c:val>
            <c:numRef>
              <c:f>'pre and post drought'!$C$24:$C$27</c:f>
              <c:numCache>
                <c:formatCode>General</c:formatCode>
                <c:ptCount val="4"/>
                <c:pt idx="0">
                  <c:v>0.245135137430827</c:v>
                </c:pt>
                <c:pt idx="1">
                  <c:v>0.228505658385611</c:v>
                </c:pt>
                <c:pt idx="3">
                  <c:v>4.492207601856215</c:v>
                </c:pt>
              </c:numCache>
            </c:numRef>
          </c:val>
        </c:ser>
        <c:ser>
          <c:idx val="1"/>
          <c:order val="1"/>
          <c:tx>
            <c:strRef>
              <c:f>'pre and post drought'!$D$23</c:f>
              <c:strCache>
                <c:ptCount val="1"/>
                <c:pt idx="0">
                  <c:v>Drought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'pre and post drought'!$F$24:$F$27</c:f>
                <c:numCache>
                  <c:formatCode>General</c:formatCode>
                  <c:ptCount val="4"/>
                  <c:pt idx="0">
                    <c:v>0.108431700550107</c:v>
                  </c:pt>
                  <c:pt idx="1">
                    <c:v>0.440214782282532</c:v>
                  </c:pt>
                  <c:pt idx="2">
                    <c:v>0.456315804401986</c:v>
                  </c:pt>
                  <c:pt idx="3">
                    <c:v>1.169012025917102</c:v>
                  </c:pt>
                </c:numCache>
              </c:numRef>
            </c:plus>
            <c:minus>
              <c:numRef>
                <c:f>'pre and post drought'!$F$24:$F$27</c:f>
                <c:numCache>
                  <c:formatCode>General</c:formatCode>
                  <c:ptCount val="4"/>
                  <c:pt idx="0">
                    <c:v>0.108431700550107</c:v>
                  </c:pt>
                  <c:pt idx="1">
                    <c:v>0.440214782282532</c:v>
                  </c:pt>
                  <c:pt idx="2">
                    <c:v>0.456315804401986</c:v>
                  </c:pt>
                  <c:pt idx="3">
                    <c:v>1.169012025917102</c:v>
                  </c:pt>
                </c:numCache>
              </c:numRef>
            </c:minus>
          </c:errBars>
          <c:cat>
            <c:strRef>
              <c:f>'pre and post drought'!$B$24:$B$27</c:f>
              <c:strCache>
                <c:ptCount val="4"/>
                <c:pt idx="0">
                  <c:v>Ridge</c:v>
                </c:pt>
                <c:pt idx="1">
                  <c:v>Mid slope</c:v>
                </c:pt>
                <c:pt idx="2">
                  <c:v>Low slope</c:v>
                </c:pt>
                <c:pt idx="3">
                  <c:v>Valley</c:v>
                </c:pt>
              </c:strCache>
            </c:strRef>
          </c:cat>
          <c:val>
            <c:numRef>
              <c:f>'pre and post drought'!$D$24:$D$27</c:f>
              <c:numCache>
                <c:formatCode>0.00</c:formatCode>
                <c:ptCount val="4"/>
                <c:pt idx="0">
                  <c:v>1.0486346892636</c:v>
                </c:pt>
                <c:pt idx="1">
                  <c:v>1.189308830812228</c:v>
                </c:pt>
                <c:pt idx="2">
                  <c:v>0.981023140152244</c:v>
                </c:pt>
                <c:pt idx="3">
                  <c:v>6.191091115155935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833064"/>
        <c:axId val="-2141525752"/>
      </c:barChart>
      <c:catAx>
        <c:axId val="-214183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525752"/>
        <c:crosses val="autoZero"/>
        <c:auto val="1"/>
        <c:lblAlgn val="ctr"/>
        <c:lblOffset val="100"/>
        <c:noMultiLvlLbl val="0"/>
      </c:catAx>
      <c:valAx>
        <c:axId val="-2141525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183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 and post drought'!$O$14</c:f>
              <c:strCache>
                <c:ptCount val="1"/>
                <c:pt idx="0">
                  <c:v>Pre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'pre and post drought'!$Q$15:$Q$18</c:f>
                <c:numCache>
                  <c:formatCode>General</c:formatCode>
                  <c:ptCount val="4"/>
                  <c:pt idx="0">
                    <c:v>0.00128261721410975</c:v>
                  </c:pt>
                  <c:pt idx="1">
                    <c:v>0.00162904860559063</c:v>
                  </c:pt>
                  <c:pt idx="3">
                    <c:v>0.925876857117144</c:v>
                  </c:pt>
                </c:numCache>
              </c:numRef>
            </c:plus>
            <c:minus>
              <c:numRef>
                <c:f>'pre and post drought'!$Q$15:$Q$18</c:f>
                <c:numCache>
                  <c:formatCode>General</c:formatCode>
                  <c:ptCount val="4"/>
                  <c:pt idx="0">
                    <c:v>0.00128261721410975</c:v>
                  </c:pt>
                  <c:pt idx="1">
                    <c:v>0.00162904860559063</c:v>
                  </c:pt>
                  <c:pt idx="3">
                    <c:v>0.925876857117144</c:v>
                  </c:pt>
                </c:numCache>
              </c:numRef>
            </c:minus>
          </c:errBars>
          <c:cat>
            <c:strRef>
              <c:f>'pre and post drought'!$N$15:$N$18</c:f>
              <c:strCache>
                <c:ptCount val="4"/>
                <c:pt idx="0">
                  <c:v>Ridge</c:v>
                </c:pt>
                <c:pt idx="1">
                  <c:v>Mid slope</c:v>
                </c:pt>
                <c:pt idx="2">
                  <c:v>Low slope</c:v>
                </c:pt>
                <c:pt idx="3">
                  <c:v>Valley</c:v>
                </c:pt>
              </c:strCache>
            </c:strRef>
          </c:cat>
          <c:val>
            <c:numRef>
              <c:f>'pre and post drought'!$O$15:$O$18</c:f>
              <c:numCache>
                <c:formatCode>General</c:formatCode>
                <c:ptCount val="4"/>
                <c:pt idx="0">
                  <c:v>0.00491218399333227</c:v>
                </c:pt>
                <c:pt idx="1">
                  <c:v>0.00673545722171075</c:v>
                </c:pt>
                <c:pt idx="3">
                  <c:v>4.058541668905474</c:v>
                </c:pt>
              </c:numCache>
            </c:numRef>
          </c:val>
        </c:ser>
        <c:ser>
          <c:idx val="1"/>
          <c:order val="1"/>
          <c:tx>
            <c:strRef>
              <c:f>'pre and post drought'!$P$14</c:f>
              <c:strCache>
                <c:ptCount val="1"/>
                <c:pt idx="0">
                  <c:v>Drought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'pre and post drought'!$R$15:$R$18</c:f>
                <c:numCache>
                  <c:formatCode>General</c:formatCode>
                  <c:ptCount val="4"/>
                  <c:pt idx="0">
                    <c:v>0.00425062250469759</c:v>
                  </c:pt>
                  <c:pt idx="1">
                    <c:v>0.00891252567375031</c:v>
                  </c:pt>
                  <c:pt idx="2">
                    <c:v>0.0803380865053949</c:v>
                  </c:pt>
                  <c:pt idx="3">
                    <c:v>2.747463849629865</c:v>
                  </c:pt>
                </c:numCache>
              </c:numRef>
            </c:plus>
            <c:minus>
              <c:numRef>
                <c:f>'pre and post drought'!$R$15:$R$18</c:f>
                <c:numCache>
                  <c:formatCode>General</c:formatCode>
                  <c:ptCount val="4"/>
                  <c:pt idx="0">
                    <c:v>0.00425062250469759</c:v>
                  </c:pt>
                  <c:pt idx="1">
                    <c:v>0.00891252567375031</c:v>
                  </c:pt>
                  <c:pt idx="2">
                    <c:v>0.0803380865053949</c:v>
                  </c:pt>
                  <c:pt idx="3">
                    <c:v>2.747463849629865</c:v>
                  </c:pt>
                </c:numCache>
              </c:numRef>
            </c:minus>
          </c:errBars>
          <c:cat>
            <c:strRef>
              <c:f>'pre and post drought'!$N$15:$N$18</c:f>
              <c:strCache>
                <c:ptCount val="4"/>
                <c:pt idx="0">
                  <c:v>Ridge</c:v>
                </c:pt>
                <c:pt idx="1">
                  <c:v>Mid slope</c:v>
                </c:pt>
                <c:pt idx="2">
                  <c:v>Low slope</c:v>
                </c:pt>
                <c:pt idx="3">
                  <c:v>Valley</c:v>
                </c:pt>
              </c:strCache>
            </c:strRef>
          </c:cat>
          <c:val>
            <c:numRef>
              <c:f>'pre and post drought'!$P$15:$P$18</c:f>
              <c:numCache>
                <c:formatCode>0.00</c:formatCode>
                <c:ptCount val="4"/>
                <c:pt idx="0">
                  <c:v>0.0261424028736689</c:v>
                </c:pt>
                <c:pt idx="1">
                  <c:v>0.0330146046761901</c:v>
                </c:pt>
                <c:pt idx="2">
                  <c:v>0.0975773056616751</c:v>
                </c:pt>
                <c:pt idx="3">
                  <c:v>6.411592071474853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896520"/>
        <c:axId val="-2141303464"/>
      </c:barChart>
      <c:catAx>
        <c:axId val="-214289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303464"/>
        <c:crosses val="autoZero"/>
        <c:auto val="1"/>
        <c:lblAlgn val="ctr"/>
        <c:lblOffset val="100"/>
        <c:noMultiLvlLbl val="0"/>
      </c:catAx>
      <c:valAx>
        <c:axId val="-2141303464"/>
        <c:scaling>
          <c:orientation val="minMax"/>
          <c:max val="12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289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 and post drought'!$O$22</c:f>
              <c:strCache>
                <c:ptCount val="1"/>
                <c:pt idx="0">
                  <c:v>Pre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'pre and post drought'!$Q$23:$Q$26</c:f>
                <c:numCache>
                  <c:formatCode>General</c:formatCode>
                  <c:ptCount val="4"/>
                  <c:pt idx="0">
                    <c:v>0.0225350483959516</c:v>
                  </c:pt>
                  <c:pt idx="1">
                    <c:v>0.0296977816078624</c:v>
                  </c:pt>
                  <c:pt idx="3">
                    <c:v>0.918881498027805</c:v>
                  </c:pt>
                </c:numCache>
              </c:numRef>
            </c:plus>
            <c:minus>
              <c:numRef>
                <c:f>'pre and post drought'!$Q$23:$Q$26</c:f>
                <c:numCache>
                  <c:formatCode>General</c:formatCode>
                  <c:ptCount val="4"/>
                  <c:pt idx="0">
                    <c:v>0.0225350483959516</c:v>
                  </c:pt>
                  <c:pt idx="1">
                    <c:v>0.0296977816078624</c:v>
                  </c:pt>
                  <c:pt idx="3">
                    <c:v>0.918881498027805</c:v>
                  </c:pt>
                </c:numCache>
              </c:numRef>
            </c:minus>
          </c:errBars>
          <c:cat>
            <c:strRef>
              <c:f>'pre and post drought'!$N$23:$N$26</c:f>
              <c:strCache>
                <c:ptCount val="4"/>
                <c:pt idx="0">
                  <c:v>Ridge</c:v>
                </c:pt>
                <c:pt idx="1">
                  <c:v>Mid slope</c:v>
                </c:pt>
                <c:pt idx="2">
                  <c:v>Low slope</c:v>
                </c:pt>
                <c:pt idx="3">
                  <c:v>Valley</c:v>
                </c:pt>
              </c:strCache>
            </c:strRef>
          </c:cat>
          <c:val>
            <c:numRef>
              <c:f>'pre and post drought'!$O$23:$O$26</c:f>
              <c:numCache>
                <c:formatCode>General</c:formatCode>
                <c:ptCount val="4"/>
                <c:pt idx="0">
                  <c:v>0.0985588796571282</c:v>
                </c:pt>
                <c:pt idx="1">
                  <c:v>0.133789230864863</c:v>
                </c:pt>
                <c:pt idx="3">
                  <c:v>4.41596654661963</c:v>
                </c:pt>
              </c:numCache>
            </c:numRef>
          </c:val>
        </c:ser>
        <c:ser>
          <c:idx val="1"/>
          <c:order val="1"/>
          <c:tx>
            <c:strRef>
              <c:f>'pre and post drought'!$P$22</c:f>
              <c:strCache>
                <c:ptCount val="1"/>
                <c:pt idx="0">
                  <c:v>Drought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'pre and post drought'!$R$23:$R$26</c:f>
                <c:numCache>
                  <c:formatCode>General</c:formatCode>
                  <c:ptCount val="4"/>
                  <c:pt idx="0">
                    <c:v>0.0990988217491051</c:v>
                  </c:pt>
                  <c:pt idx="1">
                    <c:v>0.316274052865546</c:v>
                  </c:pt>
                  <c:pt idx="2">
                    <c:v>0.651081335669792</c:v>
                  </c:pt>
                  <c:pt idx="3">
                    <c:v>2.452791039359713</c:v>
                  </c:pt>
                </c:numCache>
              </c:numRef>
            </c:plus>
            <c:minus>
              <c:numRef>
                <c:f>'pre and post drought'!$R$23:$R$26</c:f>
                <c:numCache>
                  <c:formatCode>General</c:formatCode>
                  <c:ptCount val="4"/>
                  <c:pt idx="0">
                    <c:v>0.0990988217491051</c:v>
                  </c:pt>
                  <c:pt idx="1">
                    <c:v>0.316274052865546</c:v>
                  </c:pt>
                  <c:pt idx="2">
                    <c:v>0.651081335669792</c:v>
                  </c:pt>
                  <c:pt idx="3">
                    <c:v>2.452791039359713</c:v>
                  </c:pt>
                </c:numCache>
              </c:numRef>
            </c:minus>
          </c:errBars>
          <c:cat>
            <c:strRef>
              <c:f>'pre and post drought'!$N$23:$N$26</c:f>
              <c:strCache>
                <c:ptCount val="4"/>
                <c:pt idx="0">
                  <c:v>Ridge</c:v>
                </c:pt>
                <c:pt idx="1">
                  <c:v>Mid slope</c:v>
                </c:pt>
                <c:pt idx="2">
                  <c:v>Low slope</c:v>
                </c:pt>
                <c:pt idx="3">
                  <c:v>Valley</c:v>
                </c:pt>
              </c:strCache>
            </c:strRef>
          </c:cat>
          <c:val>
            <c:numRef>
              <c:f>'pre and post drought'!$P$23:$P$26</c:f>
              <c:numCache>
                <c:formatCode>0.00</c:formatCode>
                <c:ptCount val="4"/>
                <c:pt idx="0">
                  <c:v>0.734698068370194</c:v>
                </c:pt>
                <c:pt idx="1">
                  <c:v>0.886094668718119</c:v>
                </c:pt>
                <c:pt idx="2">
                  <c:v>1.109263918671493</c:v>
                </c:pt>
                <c:pt idx="3">
                  <c:v>7.33289557081854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915800"/>
        <c:axId val="-2143156840"/>
      </c:barChart>
      <c:catAx>
        <c:axId val="-214291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156840"/>
        <c:crosses val="autoZero"/>
        <c:auto val="1"/>
        <c:lblAlgn val="ctr"/>
        <c:lblOffset val="100"/>
        <c:noMultiLvlLbl val="0"/>
      </c:catAx>
      <c:valAx>
        <c:axId val="-2143156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291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20</xdr:row>
      <xdr:rowOff>120650</xdr:rowOff>
    </xdr:from>
    <xdr:to>
      <xdr:col>10</xdr:col>
      <xdr:colOff>63500</xdr:colOff>
      <xdr:row>35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20</xdr:row>
      <xdr:rowOff>120650</xdr:rowOff>
    </xdr:from>
    <xdr:to>
      <xdr:col>16</xdr:col>
      <xdr:colOff>469900</xdr:colOff>
      <xdr:row>35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57150</xdr:rowOff>
    </xdr:from>
    <xdr:to>
      <xdr:col>12</xdr:col>
      <xdr:colOff>406400</xdr:colOff>
      <xdr:row>27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31750</xdr:rowOff>
    </xdr:from>
    <xdr:to>
      <xdr:col>12</xdr:col>
      <xdr:colOff>444500</xdr:colOff>
      <xdr:row>43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546100</xdr:colOff>
      <xdr:row>28</xdr:row>
      <xdr:rowOff>19050</xdr:rowOff>
    </xdr:from>
    <xdr:to>
      <xdr:col>18</xdr:col>
      <xdr:colOff>165100</xdr:colOff>
      <xdr:row>43</xdr:row>
      <xdr:rowOff>95250</xdr:rowOff>
    </xdr:to>
    <xdr:graphicFrame macro="">
      <xdr:nvGraphicFramePr>
        <xdr:cNvPr id="5" name="Chart 4" title="Fe(II) 15-30 cm dept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520700</xdr:colOff>
      <xdr:row>44</xdr:row>
      <xdr:rowOff>31750</xdr:rowOff>
    </xdr:from>
    <xdr:to>
      <xdr:col>18</xdr:col>
      <xdr:colOff>139700</xdr:colOff>
      <xdr:row>59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sqref="A1:P1048576"/>
    </sheetView>
  </sheetViews>
  <sheetFormatPr baseColWidth="10" defaultColWidth="8.83203125" defaultRowHeight="13" x14ac:dyDescent="0"/>
  <cols>
    <col min="1" max="1" width="7.5" style="1" bestFit="1" customWidth="1"/>
    <col min="2" max="2" width="9.83203125" style="1" bestFit="1" customWidth="1"/>
    <col min="3" max="3" width="4.83203125" style="1" bestFit="1" customWidth="1"/>
    <col min="4" max="4" width="6.6640625" style="1" bestFit="1" customWidth="1"/>
    <col min="5" max="10" width="8.83203125" style="7"/>
    <col min="11" max="11" width="9.6640625" style="7" customWidth="1"/>
    <col min="12" max="12" width="10.5" style="7" customWidth="1"/>
    <col min="13" max="14" width="8.83203125" style="7"/>
    <col min="15" max="15" width="8.5" style="7" bestFit="1" customWidth="1"/>
    <col min="16" max="16" width="8.83203125" style="7"/>
    <col min="17" max="16384" width="8.83203125" style="1"/>
  </cols>
  <sheetData>
    <row r="1" spans="1:16" s="2" customFormat="1" ht="39">
      <c r="A1" s="3" t="s">
        <v>20</v>
      </c>
      <c r="B1" s="3" t="s">
        <v>3</v>
      </c>
      <c r="C1" s="3" t="s">
        <v>4</v>
      </c>
      <c r="D1" s="3" t="s">
        <v>8</v>
      </c>
      <c r="E1" s="5" t="s">
        <v>11</v>
      </c>
      <c r="F1" s="5" t="s">
        <v>21</v>
      </c>
      <c r="G1" s="5" t="s">
        <v>12</v>
      </c>
      <c r="H1" s="5" t="s">
        <v>15</v>
      </c>
      <c r="I1" s="5" t="s">
        <v>13</v>
      </c>
      <c r="J1" s="5" t="s">
        <v>14</v>
      </c>
      <c r="K1" s="5" t="s">
        <v>23</v>
      </c>
      <c r="L1" s="5" t="s">
        <v>16</v>
      </c>
      <c r="M1" s="5" t="s">
        <v>17</v>
      </c>
      <c r="N1" s="5" t="s">
        <v>18</v>
      </c>
      <c r="O1" s="5" t="s">
        <v>22</v>
      </c>
      <c r="P1" s="5" t="s">
        <v>19</v>
      </c>
    </row>
    <row r="2" spans="1:16">
      <c r="A2" s="4">
        <v>1</v>
      </c>
      <c r="B2" s="4" t="s">
        <v>2</v>
      </c>
      <c r="C2" s="4">
        <v>1</v>
      </c>
      <c r="D2" s="4" t="s">
        <v>9</v>
      </c>
      <c r="E2" s="6">
        <v>1.02</v>
      </c>
      <c r="F2" s="6">
        <v>13.1</v>
      </c>
      <c r="G2" s="6">
        <v>8.7799999999999994</v>
      </c>
      <c r="H2" s="6">
        <v>4.99</v>
      </c>
      <c r="I2" s="6">
        <v>81.2</v>
      </c>
      <c r="J2" s="6">
        <v>29.97</v>
      </c>
      <c r="K2" s="6">
        <v>46.22</v>
      </c>
      <c r="L2" s="6">
        <v>1.49</v>
      </c>
      <c r="M2" s="6">
        <v>30</v>
      </c>
      <c r="N2" s="6">
        <v>6</v>
      </c>
      <c r="O2" s="6">
        <v>46.51</v>
      </c>
      <c r="P2" s="6">
        <v>3.01</v>
      </c>
    </row>
    <row r="3" spans="1:16">
      <c r="A3" s="4">
        <v>2</v>
      </c>
      <c r="B3" s="4" t="s">
        <v>2</v>
      </c>
      <c r="C3" s="4">
        <v>2</v>
      </c>
      <c r="D3" s="4" t="s">
        <v>9</v>
      </c>
      <c r="E3" s="6">
        <v>1.03</v>
      </c>
      <c r="F3" s="6">
        <v>13.3</v>
      </c>
      <c r="G3" s="6">
        <v>8.91</v>
      </c>
      <c r="H3" s="6">
        <v>4.96</v>
      </c>
      <c r="I3" s="6">
        <v>81.2</v>
      </c>
      <c r="J3" s="6">
        <v>29.98</v>
      </c>
      <c r="K3" s="6">
        <v>46.14</v>
      </c>
      <c r="L3" s="6">
        <v>1.5</v>
      </c>
      <c r="M3" s="6">
        <v>30.01</v>
      </c>
      <c r="N3" s="6">
        <v>6.02</v>
      </c>
      <c r="O3" s="6">
        <v>46.5</v>
      </c>
      <c r="P3" s="6">
        <v>3.01</v>
      </c>
    </row>
    <row r="4" spans="1:16">
      <c r="A4" s="4">
        <v>3</v>
      </c>
      <c r="B4" s="4" t="s">
        <v>2</v>
      </c>
      <c r="C4" s="4">
        <v>3</v>
      </c>
      <c r="D4" s="4" t="s">
        <v>9</v>
      </c>
      <c r="E4" s="6">
        <v>1.02</v>
      </c>
      <c r="F4" s="6">
        <v>13.16</v>
      </c>
      <c r="G4" s="6">
        <v>8.6300000000000008</v>
      </c>
      <c r="H4" s="6">
        <v>5.01</v>
      </c>
      <c r="I4" s="6">
        <v>81.22</v>
      </c>
      <c r="J4" s="6">
        <v>29.99</v>
      </c>
      <c r="K4" s="6">
        <v>46.14</v>
      </c>
      <c r="L4" s="6">
        <v>1.5</v>
      </c>
      <c r="M4" s="6">
        <v>29.99</v>
      </c>
      <c r="N4" s="6">
        <v>5.98</v>
      </c>
      <c r="O4" s="6">
        <v>46.51</v>
      </c>
      <c r="P4" s="6">
        <v>2.99</v>
      </c>
    </row>
    <row r="5" spans="1:16">
      <c r="A5" s="4">
        <v>4</v>
      </c>
      <c r="B5" s="4" t="s">
        <v>2</v>
      </c>
      <c r="C5" s="4">
        <v>4</v>
      </c>
      <c r="D5" s="4" t="s">
        <v>9</v>
      </c>
      <c r="E5" s="6">
        <v>1</v>
      </c>
      <c r="F5" s="6">
        <v>13.78</v>
      </c>
      <c r="G5" s="6">
        <v>9.4</v>
      </c>
      <c r="H5" s="6">
        <v>5.0199999999999996</v>
      </c>
      <c r="I5" s="6">
        <v>81.239999999999995</v>
      </c>
      <c r="J5" s="6">
        <v>30</v>
      </c>
      <c r="K5" s="6">
        <v>46.17</v>
      </c>
      <c r="L5" s="6">
        <v>1.49</v>
      </c>
      <c r="M5" s="6">
        <v>29.97</v>
      </c>
      <c r="N5" s="6">
        <v>6.01</v>
      </c>
      <c r="O5" s="6">
        <v>46.5</v>
      </c>
      <c r="P5" s="6">
        <v>3</v>
      </c>
    </row>
    <row r="6" spans="1:16">
      <c r="A6" s="4">
        <v>5</v>
      </c>
      <c r="B6" s="4" t="s">
        <v>2</v>
      </c>
      <c r="C6" s="4">
        <v>5</v>
      </c>
      <c r="D6" s="4" t="s">
        <v>9</v>
      </c>
      <c r="E6" s="6">
        <v>1.03</v>
      </c>
      <c r="F6" s="6">
        <v>13.23</v>
      </c>
      <c r="G6" s="6">
        <v>9.0500000000000007</v>
      </c>
      <c r="H6" s="6">
        <v>5.03</v>
      </c>
      <c r="I6" s="6">
        <v>81.239999999999995</v>
      </c>
      <c r="J6" s="6">
        <v>30.01</v>
      </c>
      <c r="K6" s="6">
        <v>46.18</v>
      </c>
      <c r="L6" s="6">
        <v>1.52</v>
      </c>
      <c r="M6" s="6">
        <v>30.01</v>
      </c>
      <c r="N6" s="6">
        <v>6</v>
      </c>
      <c r="O6" s="6">
        <v>46.51</v>
      </c>
      <c r="P6" s="6">
        <v>3.01</v>
      </c>
    </row>
    <row r="7" spans="1:16">
      <c r="A7" s="4">
        <v>6</v>
      </c>
      <c r="B7" s="4" t="s">
        <v>2</v>
      </c>
      <c r="C7" s="4">
        <v>6</v>
      </c>
      <c r="D7" s="4" t="s">
        <v>9</v>
      </c>
      <c r="E7" s="6">
        <v>1.03</v>
      </c>
      <c r="F7" s="6">
        <v>13.25</v>
      </c>
      <c r="G7" s="6">
        <v>8.9600000000000009</v>
      </c>
      <c r="H7" s="6">
        <v>4.9800000000000004</v>
      </c>
      <c r="I7" s="6">
        <v>81.209999999999994</v>
      </c>
      <c r="J7" s="6">
        <v>30.01</v>
      </c>
      <c r="K7" s="6">
        <v>46.21</v>
      </c>
      <c r="L7" s="6">
        <v>1.51</v>
      </c>
      <c r="M7" s="6">
        <v>30.05</v>
      </c>
      <c r="N7" s="6">
        <v>6</v>
      </c>
      <c r="O7" s="6">
        <v>46.48</v>
      </c>
      <c r="P7" s="6">
        <v>3.02</v>
      </c>
    </row>
    <row r="8" spans="1:16">
      <c r="A8" s="4">
        <v>7</v>
      </c>
      <c r="B8" s="4" t="s">
        <v>5</v>
      </c>
      <c r="C8" s="4">
        <v>1</v>
      </c>
      <c r="D8" s="4" t="s">
        <v>9</v>
      </c>
      <c r="E8" s="6">
        <v>1.04</v>
      </c>
      <c r="F8" s="6">
        <v>13.47</v>
      </c>
      <c r="G8" s="6">
        <v>8.25</v>
      </c>
      <c r="H8" s="6">
        <v>4.96</v>
      </c>
      <c r="I8" s="6">
        <v>81.23</v>
      </c>
      <c r="J8" s="6">
        <v>30.34</v>
      </c>
      <c r="K8" s="6">
        <v>46.14</v>
      </c>
      <c r="L8" s="6">
        <v>1.48</v>
      </c>
      <c r="M8" s="6">
        <v>29.98</v>
      </c>
      <c r="N8" s="6">
        <v>5.96</v>
      </c>
      <c r="O8" s="6">
        <v>46.52</v>
      </c>
      <c r="P8" s="6">
        <v>3</v>
      </c>
    </row>
    <row r="9" spans="1:16">
      <c r="A9" s="4">
        <v>8</v>
      </c>
      <c r="B9" s="4" t="s">
        <v>5</v>
      </c>
      <c r="C9" s="4">
        <v>2</v>
      </c>
      <c r="D9" s="4" t="s">
        <v>9</v>
      </c>
      <c r="E9" s="6">
        <v>1.03</v>
      </c>
      <c r="F9" s="6">
        <v>11.69</v>
      </c>
      <c r="G9" s="6">
        <v>7.25</v>
      </c>
      <c r="H9" s="6">
        <v>5.03</v>
      </c>
      <c r="I9" s="6">
        <v>81.58</v>
      </c>
      <c r="J9" s="6">
        <v>29.98</v>
      </c>
      <c r="K9" s="6">
        <v>46.2</v>
      </c>
      <c r="L9" s="6">
        <v>1.5</v>
      </c>
      <c r="M9" s="6">
        <v>30.01</v>
      </c>
      <c r="N9" s="6">
        <v>6.03</v>
      </c>
      <c r="O9" s="6">
        <v>46.49</v>
      </c>
      <c r="P9" s="6">
        <v>3.02</v>
      </c>
    </row>
    <row r="10" spans="1:16">
      <c r="A10" s="4">
        <v>9</v>
      </c>
      <c r="B10" s="4" t="s">
        <v>5</v>
      </c>
      <c r="C10" s="4">
        <v>3</v>
      </c>
      <c r="D10" s="4" t="s">
        <v>9</v>
      </c>
      <c r="E10" s="6">
        <v>1</v>
      </c>
      <c r="F10" s="6">
        <v>11.01</v>
      </c>
      <c r="G10" s="6">
        <v>7.23</v>
      </c>
      <c r="H10" s="6">
        <v>5.0599999999999996</v>
      </c>
      <c r="I10" s="6">
        <v>81.28</v>
      </c>
      <c r="J10" s="6">
        <v>30.08</v>
      </c>
      <c r="K10" s="6">
        <v>46.14</v>
      </c>
      <c r="L10" s="6">
        <v>1.46</v>
      </c>
      <c r="M10" s="6">
        <v>29.99</v>
      </c>
      <c r="N10" s="6">
        <v>6.02</v>
      </c>
      <c r="O10" s="6">
        <v>46.53</v>
      </c>
      <c r="P10" s="6">
        <v>3.01</v>
      </c>
    </row>
    <row r="11" spans="1:16">
      <c r="A11" s="4">
        <v>10</v>
      </c>
      <c r="B11" s="4" t="s">
        <v>5</v>
      </c>
      <c r="C11" s="4">
        <v>4</v>
      </c>
      <c r="D11" s="4" t="s">
        <v>9</v>
      </c>
      <c r="E11" s="6">
        <v>1.02</v>
      </c>
      <c r="F11" s="6">
        <v>11.17</v>
      </c>
      <c r="G11" s="6">
        <v>7.37</v>
      </c>
      <c r="H11" s="6">
        <v>5.03</v>
      </c>
      <c r="I11" s="6">
        <v>81.23</v>
      </c>
      <c r="J11" s="6">
        <v>30.05</v>
      </c>
      <c r="K11" s="6">
        <v>46.15</v>
      </c>
      <c r="L11" s="6">
        <v>1.51</v>
      </c>
      <c r="M11" s="6">
        <v>29.98</v>
      </c>
      <c r="N11" s="6">
        <v>6</v>
      </c>
      <c r="O11" s="6">
        <v>46.53</v>
      </c>
      <c r="P11" s="6">
        <v>3</v>
      </c>
    </row>
    <row r="12" spans="1:16">
      <c r="A12" s="4">
        <v>11</v>
      </c>
      <c r="B12" s="4" t="s">
        <v>5</v>
      </c>
      <c r="C12" s="4">
        <v>5</v>
      </c>
      <c r="D12" s="4" t="s">
        <v>9</v>
      </c>
      <c r="E12" s="6">
        <v>1.02</v>
      </c>
      <c r="F12" s="6">
        <v>11.16</v>
      </c>
      <c r="G12" s="6">
        <v>7.54</v>
      </c>
      <c r="H12" s="6">
        <v>5.24</v>
      </c>
      <c r="I12" s="6">
        <v>81.209999999999994</v>
      </c>
      <c r="J12" s="6">
        <v>30.2</v>
      </c>
      <c r="K12" s="6">
        <v>46.17</v>
      </c>
      <c r="L12" s="6">
        <v>1.68</v>
      </c>
      <c r="M12" s="6">
        <v>29.99</v>
      </c>
      <c r="N12" s="6">
        <v>6</v>
      </c>
      <c r="O12" s="6">
        <v>46.55</v>
      </c>
      <c r="P12" s="6">
        <v>3.01</v>
      </c>
    </row>
    <row r="13" spans="1:16">
      <c r="A13" s="4">
        <v>12</v>
      </c>
      <c r="B13" s="4" t="s">
        <v>5</v>
      </c>
      <c r="C13" s="4">
        <v>6</v>
      </c>
      <c r="D13" s="4" t="s">
        <v>9</v>
      </c>
      <c r="E13" s="6">
        <v>1</v>
      </c>
      <c r="F13" s="6">
        <v>10.99</v>
      </c>
      <c r="G13" s="6">
        <v>8.41</v>
      </c>
      <c r="H13" s="6">
        <v>5.08</v>
      </c>
      <c r="I13" s="6">
        <v>81.209999999999994</v>
      </c>
      <c r="J13" s="6">
        <v>30.4</v>
      </c>
      <c r="K13" s="6">
        <v>46.18</v>
      </c>
      <c r="L13" s="6">
        <v>1.53</v>
      </c>
      <c r="M13" s="6">
        <v>29.96</v>
      </c>
      <c r="N13" s="6">
        <v>6</v>
      </c>
      <c r="O13" s="6">
        <v>46.49</v>
      </c>
      <c r="P13" s="6">
        <v>2.97</v>
      </c>
    </row>
    <row r="14" spans="1:16">
      <c r="A14" s="4">
        <v>13</v>
      </c>
      <c r="B14" s="4" t="s">
        <v>6</v>
      </c>
      <c r="C14" s="4">
        <v>1</v>
      </c>
      <c r="D14" s="4" t="s">
        <v>9</v>
      </c>
      <c r="E14" s="6">
        <v>1.01</v>
      </c>
      <c r="F14" s="6">
        <v>11.39</v>
      </c>
      <c r="G14" s="6">
        <v>7.83</v>
      </c>
      <c r="H14" s="6">
        <v>5.24</v>
      </c>
      <c r="I14" s="6">
        <v>81.209999999999994</v>
      </c>
      <c r="J14" s="6">
        <v>30.02</v>
      </c>
      <c r="K14" s="6">
        <v>46.15</v>
      </c>
      <c r="L14" s="6">
        <v>1.77</v>
      </c>
      <c r="M14" s="6">
        <v>30.02</v>
      </c>
      <c r="N14" s="6">
        <v>6.07</v>
      </c>
      <c r="O14" s="6">
        <v>46.5</v>
      </c>
      <c r="P14" s="6">
        <v>3.17</v>
      </c>
    </row>
    <row r="15" spans="1:16">
      <c r="A15" s="4">
        <v>14</v>
      </c>
      <c r="B15" s="4" t="s">
        <v>6</v>
      </c>
      <c r="C15" s="4">
        <v>2</v>
      </c>
      <c r="D15" s="4" t="s">
        <v>9</v>
      </c>
      <c r="E15" s="6">
        <v>1.04</v>
      </c>
      <c r="F15" s="6">
        <v>11</v>
      </c>
      <c r="G15" s="6">
        <v>8.08</v>
      </c>
      <c r="H15" s="6">
        <v>5</v>
      </c>
      <c r="I15" s="6">
        <v>81.23</v>
      </c>
      <c r="J15" s="6">
        <v>30.03</v>
      </c>
      <c r="K15" s="6">
        <v>46.22</v>
      </c>
      <c r="L15" s="6">
        <v>1.48</v>
      </c>
      <c r="M15" s="6">
        <v>30.02</v>
      </c>
      <c r="N15" s="6">
        <v>5.99</v>
      </c>
      <c r="O15" s="6">
        <v>46.52</v>
      </c>
      <c r="P15" s="6">
        <v>3.01</v>
      </c>
    </row>
    <row r="16" spans="1:16">
      <c r="A16" s="4">
        <v>15</v>
      </c>
      <c r="B16" s="4" t="s">
        <v>6</v>
      </c>
      <c r="C16" s="4">
        <v>3</v>
      </c>
      <c r="D16" s="4" t="s">
        <v>9</v>
      </c>
      <c r="E16" s="6">
        <v>1.02</v>
      </c>
      <c r="F16" s="6">
        <v>11.05</v>
      </c>
      <c r="G16" s="6">
        <v>6.58</v>
      </c>
      <c r="H16" s="6">
        <v>5.15</v>
      </c>
      <c r="I16" s="6">
        <v>81.239999999999995</v>
      </c>
      <c r="J16" s="6">
        <v>30.01</v>
      </c>
      <c r="K16" s="6">
        <v>46.13</v>
      </c>
      <c r="L16" s="6">
        <v>1.79</v>
      </c>
      <c r="M16" s="6">
        <v>30</v>
      </c>
      <c r="N16" s="6">
        <v>6.05</v>
      </c>
      <c r="O16" s="6">
        <v>46.52</v>
      </c>
      <c r="P16" s="6">
        <v>3.14</v>
      </c>
    </row>
    <row r="17" spans="1:16">
      <c r="A17" s="4">
        <v>16</v>
      </c>
      <c r="B17" s="4" t="s">
        <v>6</v>
      </c>
      <c r="C17" s="4">
        <v>4</v>
      </c>
      <c r="D17" s="4" t="s">
        <v>9</v>
      </c>
      <c r="E17" s="6">
        <v>1.01</v>
      </c>
      <c r="F17" s="6">
        <v>10.99</v>
      </c>
      <c r="G17" s="6">
        <v>7.86</v>
      </c>
      <c r="H17" s="6">
        <v>4.97</v>
      </c>
      <c r="I17" s="6">
        <v>81.23</v>
      </c>
      <c r="J17" s="6">
        <v>30</v>
      </c>
      <c r="K17" s="6">
        <v>46.17</v>
      </c>
      <c r="L17" s="6">
        <v>1.54</v>
      </c>
      <c r="M17" s="6">
        <v>30.02</v>
      </c>
      <c r="N17" s="6">
        <v>6</v>
      </c>
      <c r="O17" s="6">
        <v>46.53</v>
      </c>
      <c r="P17" s="6">
        <v>2.99</v>
      </c>
    </row>
    <row r="18" spans="1:16">
      <c r="A18" s="4">
        <v>17</v>
      </c>
      <c r="B18" s="4" t="s">
        <v>6</v>
      </c>
      <c r="C18" s="4">
        <v>5</v>
      </c>
      <c r="D18" s="4" t="s">
        <v>9</v>
      </c>
      <c r="E18" s="6">
        <v>1.03</v>
      </c>
      <c r="F18" s="6">
        <v>11.02</v>
      </c>
      <c r="G18" s="6">
        <v>7.57</v>
      </c>
      <c r="H18" s="6">
        <v>4.96</v>
      </c>
      <c r="I18" s="6">
        <v>81.25</v>
      </c>
      <c r="J18" s="6">
        <v>30.03</v>
      </c>
      <c r="K18" s="6">
        <v>46.17</v>
      </c>
      <c r="L18" s="6">
        <v>1.49</v>
      </c>
      <c r="M18" s="6">
        <v>30.01</v>
      </c>
      <c r="N18" s="6">
        <v>6.01</v>
      </c>
      <c r="O18" s="6">
        <v>46.52</v>
      </c>
      <c r="P18" s="6">
        <v>2.98</v>
      </c>
    </row>
    <row r="19" spans="1:16">
      <c r="A19" s="4">
        <v>18</v>
      </c>
      <c r="B19" s="4" t="s">
        <v>6</v>
      </c>
      <c r="C19" s="4">
        <v>6</v>
      </c>
      <c r="D19" s="4" t="s">
        <v>9</v>
      </c>
      <c r="E19" s="6">
        <v>1.02</v>
      </c>
      <c r="F19" s="6">
        <v>11.4</v>
      </c>
      <c r="G19" s="6">
        <v>7.31</v>
      </c>
      <c r="H19" s="6">
        <v>4.97</v>
      </c>
      <c r="I19" s="6">
        <v>81.23</v>
      </c>
      <c r="J19" s="6">
        <v>30.39</v>
      </c>
      <c r="K19" s="6">
        <v>46.16</v>
      </c>
      <c r="L19" s="6">
        <v>1.57</v>
      </c>
      <c r="M19" s="6">
        <v>29.98</v>
      </c>
      <c r="N19" s="6">
        <v>6.06</v>
      </c>
      <c r="O19" s="6">
        <v>46.49</v>
      </c>
      <c r="P19" s="6">
        <v>3.04</v>
      </c>
    </row>
    <row r="20" spans="1:16">
      <c r="A20" s="4">
        <v>19</v>
      </c>
      <c r="B20" s="4" t="s">
        <v>7</v>
      </c>
      <c r="C20" s="4">
        <v>1</v>
      </c>
      <c r="D20" s="4" t="s">
        <v>9</v>
      </c>
      <c r="E20" s="6">
        <v>1</v>
      </c>
      <c r="F20" s="6">
        <v>11</v>
      </c>
      <c r="G20" s="6">
        <v>6.38</v>
      </c>
      <c r="H20" s="6">
        <v>5</v>
      </c>
      <c r="I20" s="6">
        <v>81.2</v>
      </c>
      <c r="J20" s="6">
        <v>30.04</v>
      </c>
      <c r="K20" s="6">
        <v>46.17</v>
      </c>
      <c r="L20" s="6">
        <v>1.5</v>
      </c>
      <c r="M20" s="6">
        <v>30.05</v>
      </c>
      <c r="N20" s="6">
        <v>6.1</v>
      </c>
      <c r="O20" s="6">
        <v>46.49</v>
      </c>
      <c r="P20" s="6">
        <v>3.04</v>
      </c>
    </row>
    <row r="21" spans="1:16">
      <c r="A21" s="4">
        <v>20</v>
      </c>
      <c r="B21" s="4" t="s">
        <v>7</v>
      </c>
      <c r="C21" s="4">
        <v>2</v>
      </c>
      <c r="D21" s="4" t="s">
        <v>9</v>
      </c>
      <c r="E21" s="6">
        <v>1.05</v>
      </c>
      <c r="F21" s="6">
        <v>11.1</v>
      </c>
      <c r="G21" s="6">
        <v>6.42</v>
      </c>
      <c r="H21" s="6">
        <v>4.96</v>
      </c>
      <c r="I21" s="6">
        <v>81.260000000000005</v>
      </c>
      <c r="J21" s="6">
        <v>30.02</v>
      </c>
      <c r="K21" s="6">
        <v>46.17</v>
      </c>
      <c r="L21" s="6">
        <v>1.71</v>
      </c>
      <c r="M21" s="6">
        <v>30</v>
      </c>
      <c r="N21" s="6">
        <v>6.1</v>
      </c>
      <c r="O21" s="6">
        <v>46.53</v>
      </c>
      <c r="P21" s="6">
        <v>2.96</v>
      </c>
    </row>
    <row r="22" spans="1:16">
      <c r="A22" s="4">
        <v>21</v>
      </c>
      <c r="B22" s="4" t="s">
        <v>7</v>
      </c>
      <c r="C22" s="4">
        <v>3</v>
      </c>
      <c r="D22" s="4" t="s">
        <v>9</v>
      </c>
      <c r="E22" s="6">
        <v>1.01</v>
      </c>
      <c r="F22" s="6">
        <v>11.78</v>
      </c>
      <c r="G22" s="6">
        <v>6.59</v>
      </c>
      <c r="H22" s="6">
        <v>4.9800000000000004</v>
      </c>
      <c r="I22" s="6">
        <v>81.27</v>
      </c>
      <c r="J22" s="6">
        <v>30.02</v>
      </c>
      <c r="K22" s="6">
        <v>46.17</v>
      </c>
      <c r="L22" s="6">
        <v>1.49</v>
      </c>
      <c r="M22" s="6">
        <v>30</v>
      </c>
      <c r="N22" s="6">
        <v>6.02</v>
      </c>
      <c r="O22" s="6">
        <v>46.51</v>
      </c>
      <c r="P22" s="6">
        <v>3.01</v>
      </c>
    </row>
    <row r="23" spans="1:16">
      <c r="A23" s="4">
        <v>22</v>
      </c>
      <c r="B23" s="4" t="s">
        <v>7</v>
      </c>
      <c r="C23" s="4">
        <v>4</v>
      </c>
      <c r="D23" s="4" t="s">
        <v>9</v>
      </c>
      <c r="E23" s="6">
        <v>1.01</v>
      </c>
      <c r="F23" s="6">
        <v>11.26</v>
      </c>
      <c r="G23" s="6">
        <v>6.61</v>
      </c>
      <c r="H23" s="6">
        <v>5.07</v>
      </c>
      <c r="I23" s="6">
        <v>81.290000000000006</v>
      </c>
      <c r="J23" s="6">
        <v>30.22</v>
      </c>
      <c r="K23" s="6">
        <v>46.22</v>
      </c>
      <c r="L23" s="6">
        <v>1.49</v>
      </c>
      <c r="M23" s="6">
        <v>30.05</v>
      </c>
      <c r="N23" s="6">
        <v>6</v>
      </c>
      <c r="O23" s="6">
        <v>46.5</v>
      </c>
      <c r="P23" s="6">
        <v>2.96</v>
      </c>
    </row>
    <row r="24" spans="1:16">
      <c r="A24" s="4">
        <v>23</v>
      </c>
      <c r="B24" s="4" t="s">
        <v>7</v>
      </c>
      <c r="C24" s="4">
        <v>5</v>
      </c>
      <c r="D24" s="4" t="s">
        <v>9</v>
      </c>
      <c r="E24" s="6">
        <v>0.98</v>
      </c>
      <c r="F24" s="6">
        <v>11.47</v>
      </c>
      <c r="G24" s="6">
        <v>6.12</v>
      </c>
      <c r="H24" s="6">
        <v>5.01</v>
      </c>
      <c r="I24" s="6">
        <v>81.28</v>
      </c>
      <c r="J24" s="6">
        <v>30.17</v>
      </c>
      <c r="K24" s="6">
        <v>46.14</v>
      </c>
      <c r="L24" s="6">
        <v>1.47</v>
      </c>
      <c r="M24" s="6">
        <v>30.01</v>
      </c>
      <c r="N24" s="6">
        <v>6.19</v>
      </c>
      <c r="O24" s="6">
        <v>46.49</v>
      </c>
      <c r="P24" s="6">
        <v>2.98</v>
      </c>
    </row>
    <row r="25" spans="1:16">
      <c r="A25" s="4">
        <v>24</v>
      </c>
      <c r="B25" s="4" t="s">
        <v>7</v>
      </c>
      <c r="C25" s="4">
        <v>6</v>
      </c>
      <c r="D25" s="4" t="s">
        <v>9</v>
      </c>
      <c r="E25" s="6">
        <v>1.03</v>
      </c>
      <c r="F25" s="6">
        <v>11.35</v>
      </c>
      <c r="G25" s="6">
        <v>6.51</v>
      </c>
      <c r="H25" s="6">
        <v>5.0199999999999996</v>
      </c>
      <c r="I25" s="6">
        <v>81.22</v>
      </c>
      <c r="J25" s="6">
        <v>29.95</v>
      </c>
      <c r="K25" s="6">
        <v>46.15</v>
      </c>
      <c r="L25" s="6">
        <v>1.46</v>
      </c>
      <c r="M25" s="6">
        <v>30.01</v>
      </c>
      <c r="N25" s="6">
        <v>6.05</v>
      </c>
      <c r="O25" s="6">
        <v>46.49</v>
      </c>
      <c r="P25" s="6">
        <v>3.07</v>
      </c>
    </row>
    <row r="26" spans="1:16">
      <c r="A26" s="4">
        <v>25</v>
      </c>
      <c r="B26" s="4" t="s">
        <v>2</v>
      </c>
      <c r="C26" s="4">
        <v>1</v>
      </c>
      <c r="D26" s="4" t="s">
        <v>10</v>
      </c>
      <c r="E26" s="6">
        <v>1.02</v>
      </c>
      <c r="F26" s="6">
        <v>11.37</v>
      </c>
      <c r="G26" s="6">
        <v>7.78</v>
      </c>
      <c r="H26" s="6">
        <v>4.9800000000000004</v>
      </c>
      <c r="I26" s="6"/>
      <c r="J26" s="6"/>
      <c r="K26" s="6">
        <v>46.16</v>
      </c>
      <c r="L26" s="6">
        <v>1.5</v>
      </c>
      <c r="M26" s="6">
        <v>30.03</v>
      </c>
      <c r="N26" s="6">
        <v>6.18</v>
      </c>
      <c r="O26" s="6">
        <v>46.51</v>
      </c>
      <c r="P26" s="6">
        <v>2.97</v>
      </c>
    </row>
    <row r="27" spans="1:16">
      <c r="A27" s="4">
        <v>26</v>
      </c>
      <c r="B27" s="4" t="s">
        <v>2</v>
      </c>
      <c r="C27" s="4">
        <v>2</v>
      </c>
      <c r="D27" s="4" t="s">
        <v>10</v>
      </c>
      <c r="E27" s="6">
        <v>1.02</v>
      </c>
      <c r="F27" s="6">
        <v>11.2</v>
      </c>
      <c r="G27" s="6">
        <v>7.74</v>
      </c>
      <c r="H27" s="6">
        <v>5.01</v>
      </c>
      <c r="I27" s="6"/>
      <c r="J27" s="6"/>
      <c r="K27" s="6">
        <v>46.17</v>
      </c>
      <c r="L27" s="6">
        <v>1.59</v>
      </c>
      <c r="M27" s="6">
        <v>30.03</v>
      </c>
      <c r="N27" s="6">
        <v>6.25</v>
      </c>
      <c r="O27" s="6">
        <v>46.59</v>
      </c>
      <c r="P27" s="6">
        <v>3.15</v>
      </c>
    </row>
    <row r="28" spans="1:16">
      <c r="A28" s="4">
        <v>27</v>
      </c>
      <c r="B28" s="4" t="s">
        <v>2</v>
      </c>
      <c r="C28" s="4">
        <v>3</v>
      </c>
      <c r="D28" s="4" t="s">
        <v>10</v>
      </c>
      <c r="E28" s="6">
        <v>1.02</v>
      </c>
      <c r="F28" s="6">
        <v>11.09</v>
      </c>
      <c r="G28" s="6">
        <v>7.57</v>
      </c>
      <c r="H28" s="6">
        <v>5.04</v>
      </c>
      <c r="I28" s="6"/>
      <c r="J28" s="6"/>
      <c r="K28" s="6">
        <v>46.22</v>
      </c>
      <c r="L28" s="6">
        <v>1.51</v>
      </c>
      <c r="M28" s="6">
        <v>29.99</v>
      </c>
      <c r="N28" s="6">
        <v>6.03</v>
      </c>
      <c r="O28" s="6">
        <v>46.59</v>
      </c>
      <c r="P28" s="6">
        <v>3.01</v>
      </c>
    </row>
    <row r="29" spans="1:16">
      <c r="A29" s="4">
        <v>28</v>
      </c>
      <c r="B29" s="4" t="s">
        <v>2</v>
      </c>
      <c r="C29" s="4">
        <v>4</v>
      </c>
      <c r="D29" s="4" t="s">
        <v>10</v>
      </c>
      <c r="E29" s="6">
        <v>1.04</v>
      </c>
      <c r="F29" s="6">
        <v>11.02</v>
      </c>
      <c r="G29" s="6">
        <v>7.78</v>
      </c>
      <c r="H29" s="6">
        <v>5.17</v>
      </c>
      <c r="I29" s="6"/>
      <c r="J29" s="6"/>
      <c r="K29" s="6">
        <v>46.16</v>
      </c>
      <c r="L29" s="6">
        <v>1.89</v>
      </c>
      <c r="M29" s="6">
        <v>29.98</v>
      </c>
      <c r="N29" s="6">
        <v>6.05</v>
      </c>
      <c r="O29" s="6">
        <v>46.53</v>
      </c>
      <c r="P29" s="6">
        <v>3.17</v>
      </c>
    </row>
    <row r="30" spans="1:16">
      <c r="A30" s="4">
        <v>29</v>
      </c>
      <c r="B30" s="4" t="s">
        <v>2</v>
      </c>
      <c r="C30" s="4">
        <v>5</v>
      </c>
      <c r="D30" s="4" t="s">
        <v>10</v>
      </c>
      <c r="E30" s="6">
        <v>1.03</v>
      </c>
      <c r="F30" s="6">
        <v>11.29</v>
      </c>
      <c r="G30" s="6">
        <v>7.79</v>
      </c>
      <c r="H30" s="6">
        <v>5</v>
      </c>
      <c r="I30" s="6"/>
      <c r="J30" s="6"/>
      <c r="K30" s="6">
        <v>46.16</v>
      </c>
      <c r="L30" s="6">
        <v>1.48</v>
      </c>
      <c r="M30" s="6">
        <v>29.99</v>
      </c>
      <c r="N30" s="6">
        <v>6.01</v>
      </c>
      <c r="O30" s="6">
        <v>46.57</v>
      </c>
      <c r="P30" s="6">
        <v>3.03</v>
      </c>
    </row>
    <row r="31" spans="1:16">
      <c r="A31" s="4">
        <v>30</v>
      </c>
      <c r="B31" s="4" t="s">
        <v>2</v>
      </c>
      <c r="C31" s="4">
        <v>6</v>
      </c>
      <c r="D31" s="4" t="s">
        <v>10</v>
      </c>
      <c r="E31" s="6">
        <v>1.03</v>
      </c>
      <c r="F31" s="6">
        <v>13.35</v>
      </c>
      <c r="G31" s="6">
        <v>9.31</v>
      </c>
      <c r="H31" s="6">
        <v>5</v>
      </c>
      <c r="I31" s="6"/>
      <c r="J31" s="6"/>
      <c r="K31" s="6">
        <v>46.16</v>
      </c>
      <c r="L31" s="6">
        <v>1.51</v>
      </c>
      <c r="M31" s="6">
        <v>29.98</v>
      </c>
      <c r="N31" s="6">
        <v>6.01</v>
      </c>
      <c r="O31" s="6">
        <v>46.56</v>
      </c>
      <c r="P31" s="6">
        <v>3</v>
      </c>
    </row>
    <row r="32" spans="1:16">
      <c r="A32" s="4">
        <v>31</v>
      </c>
      <c r="B32" s="4" t="s">
        <v>5</v>
      </c>
      <c r="C32" s="4">
        <v>1</v>
      </c>
      <c r="D32" s="4" t="s">
        <v>10</v>
      </c>
      <c r="E32" s="6">
        <v>1.04</v>
      </c>
      <c r="F32" s="6">
        <v>11.04</v>
      </c>
      <c r="G32" s="6">
        <v>7.61</v>
      </c>
      <c r="H32" s="6">
        <v>4.96</v>
      </c>
      <c r="I32" s="6"/>
      <c r="J32" s="6"/>
      <c r="K32" s="6">
        <v>46.16</v>
      </c>
      <c r="L32" s="6">
        <v>1.49</v>
      </c>
      <c r="M32" s="6">
        <v>30</v>
      </c>
      <c r="N32" s="6">
        <v>6.03</v>
      </c>
      <c r="O32" s="6">
        <v>46.5</v>
      </c>
      <c r="P32" s="6">
        <v>3</v>
      </c>
    </row>
    <row r="33" spans="1:16">
      <c r="A33" s="4">
        <v>32</v>
      </c>
      <c r="B33" s="4" t="s">
        <v>5</v>
      </c>
      <c r="C33" s="4">
        <v>2</v>
      </c>
      <c r="D33" s="4" t="s">
        <v>10</v>
      </c>
      <c r="E33" s="6">
        <v>1.01</v>
      </c>
      <c r="F33" s="6">
        <v>11.01</v>
      </c>
      <c r="G33" s="6">
        <v>8.41</v>
      </c>
      <c r="H33" s="6">
        <v>4.9800000000000004</v>
      </c>
      <c r="I33" s="6"/>
      <c r="J33" s="6"/>
      <c r="K33" s="6">
        <v>46.2</v>
      </c>
      <c r="L33" s="6">
        <v>1.49</v>
      </c>
      <c r="M33" s="6">
        <v>29.97</v>
      </c>
      <c r="N33" s="6">
        <v>5.98</v>
      </c>
      <c r="O33" s="6">
        <v>46.49</v>
      </c>
      <c r="P33" s="6">
        <v>2.98</v>
      </c>
    </row>
    <row r="34" spans="1:16">
      <c r="A34" s="4">
        <v>33</v>
      </c>
      <c r="B34" s="4" t="s">
        <v>5</v>
      </c>
      <c r="C34" s="4">
        <v>3</v>
      </c>
      <c r="D34" s="4" t="s">
        <v>10</v>
      </c>
      <c r="E34" s="6">
        <v>1.01</v>
      </c>
      <c r="F34" s="6">
        <v>10.95</v>
      </c>
      <c r="G34" s="6">
        <v>8.1</v>
      </c>
      <c r="H34" s="6">
        <v>4.96</v>
      </c>
      <c r="I34" s="6"/>
      <c r="J34" s="6"/>
      <c r="K34" s="6">
        <v>46.16</v>
      </c>
      <c r="L34" s="6">
        <v>1.56</v>
      </c>
      <c r="M34" s="6">
        <v>30.03</v>
      </c>
      <c r="N34" s="6">
        <v>5.95</v>
      </c>
      <c r="O34" s="6">
        <v>46.52</v>
      </c>
      <c r="P34" s="6">
        <v>3.01</v>
      </c>
    </row>
    <row r="35" spans="1:16">
      <c r="A35" s="4">
        <v>34</v>
      </c>
      <c r="B35" s="4" t="s">
        <v>5</v>
      </c>
      <c r="C35" s="4">
        <v>4</v>
      </c>
      <c r="D35" s="4" t="s">
        <v>10</v>
      </c>
      <c r="E35" s="6">
        <v>1.06</v>
      </c>
      <c r="F35" s="6">
        <v>11</v>
      </c>
      <c r="G35" s="6">
        <v>8.17</v>
      </c>
      <c r="H35" s="6">
        <v>5.01</v>
      </c>
      <c r="I35" s="6"/>
      <c r="J35" s="6"/>
      <c r="K35" s="6">
        <v>46.18</v>
      </c>
      <c r="L35" s="6">
        <v>1.49</v>
      </c>
      <c r="M35" s="6">
        <v>30.03</v>
      </c>
      <c r="N35" s="6">
        <v>6.03</v>
      </c>
      <c r="O35" s="6">
        <v>46.49</v>
      </c>
      <c r="P35" s="6">
        <v>3.07</v>
      </c>
    </row>
    <row r="36" spans="1:16">
      <c r="A36" s="4">
        <v>35</v>
      </c>
      <c r="B36" s="4" t="s">
        <v>5</v>
      </c>
      <c r="C36" s="4">
        <v>5</v>
      </c>
      <c r="D36" s="4" t="s">
        <v>10</v>
      </c>
      <c r="E36" s="6">
        <v>1.04</v>
      </c>
      <c r="F36" s="6">
        <v>13.41</v>
      </c>
      <c r="G36" s="6">
        <v>9.26</v>
      </c>
      <c r="H36" s="6">
        <v>5.05</v>
      </c>
      <c r="I36" s="6"/>
      <c r="J36" s="6"/>
      <c r="K36" s="6">
        <v>46.15</v>
      </c>
      <c r="L36" s="6">
        <v>1.5</v>
      </c>
      <c r="M36" s="6">
        <v>29.98</v>
      </c>
      <c r="N36" s="6">
        <v>6.01</v>
      </c>
      <c r="O36" s="6">
        <v>46.56</v>
      </c>
      <c r="P36" s="6">
        <v>3</v>
      </c>
    </row>
    <row r="37" spans="1:16">
      <c r="A37" s="4">
        <v>36</v>
      </c>
      <c r="B37" s="4" t="s">
        <v>5</v>
      </c>
      <c r="C37" s="4">
        <v>6</v>
      </c>
      <c r="D37" s="4" t="s">
        <v>10</v>
      </c>
      <c r="E37" s="6">
        <v>1</v>
      </c>
      <c r="F37" s="6">
        <v>13.98</v>
      </c>
      <c r="G37" s="6">
        <v>9.5</v>
      </c>
      <c r="H37" s="6">
        <v>5.04</v>
      </c>
      <c r="I37" s="6"/>
      <c r="J37" s="6"/>
      <c r="K37" s="6">
        <v>46.18</v>
      </c>
      <c r="L37" s="6">
        <v>1.5</v>
      </c>
      <c r="M37" s="6">
        <v>29.99</v>
      </c>
      <c r="N37" s="6">
        <v>5.99</v>
      </c>
      <c r="O37" s="6">
        <v>46.57</v>
      </c>
      <c r="P37" s="6">
        <v>3.01</v>
      </c>
    </row>
    <row r="38" spans="1:16">
      <c r="A38" s="4">
        <v>37</v>
      </c>
      <c r="B38" s="4" t="s">
        <v>6</v>
      </c>
      <c r="C38" s="4">
        <v>1</v>
      </c>
      <c r="D38" s="4" t="s">
        <v>10</v>
      </c>
      <c r="E38" s="6">
        <v>1.03</v>
      </c>
      <c r="F38" s="6">
        <v>11.3</v>
      </c>
      <c r="G38" s="6">
        <v>7.86</v>
      </c>
      <c r="H38" s="6">
        <v>5.0999999999999996</v>
      </c>
      <c r="I38" s="6"/>
      <c r="J38" s="6"/>
      <c r="K38" s="6">
        <v>46.2</v>
      </c>
      <c r="L38" s="6">
        <v>1.49</v>
      </c>
      <c r="M38" s="6">
        <v>29.98</v>
      </c>
      <c r="N38" s="6">
        <v>5.99</v>
      </c>
      <c r="O38" s="6">
        <v>46.68</v>
      </c>
      <c r="P38" s="6">
        <v>2.98</v>
      </c>
    </row>
    <row r="39" spans="1:16">
      <c r="A39" s="4">
        <v>38</v>
      </c>
      <c r="B39" s="4" t="s">
        <v>6</v>
      </c>
      <c r="C39" s="4">
        <v>2</v>
      </c>
      <c r="D39" s="4" t="s">
        <v>10</v>
      </c>
      <c r="E39" s="6">
        <v>1.05</v>
      </c>
      <c r="F39" s="6">
        <v>11.1</v>
      </c>
      <c r="G39" s="6">
        <v>7.69</v>
      </c>
      <c r="H39" s="6">
        <v>4.99</v>
      </c>
      <c r="I39" s="6"/>
      <c r="J39" s="6"/>
      <c r="K39" s="6">
        <v>46.18</v>
      </c>
      <c r="L39" s="6">
        <v>1.47</v>
      </c>
      <c r="M39" s="6">
        <v>30.04</v>
      </c>
      <c r="N39" s="6">
        <v>6.07</v>
      </c>
      <c r="O39" s="6">
        <v>46.48</v>
      </c>
      <c r="P39" s="6">
        <v>3.04</v>
      </c>
    </row>
    <row r="40" spans="1:16">
      <c r="A40" s="4">
        <v>39</v>
      </c>
      <c r="B40" s="4" t="s">
        <v>6</v>
      </c>
      <c r="C40" s="4">
        <v>3</v>
      </c>
      <c r="D40" s="4" t="s">
        <v>10</v>
      </c>
      <c r="E40" s="6">
        <v>1.02</v>
      </c>
      <c r="F40" s="6">
        <v>11.83</v>
      </c>
      <c r="G40" s="6">
        <v>7.3</v>
      </c>
      <c r="H40" s="6">
        <v>5.08</v>
      </c>
      <c r="I40" s="6"/>
      <c r="J40" s="6"/>
      <c r="K40" s="6">
        <v>46.18</v>
      </c>
      <c r="L40" s="6">
        <v>1.51</v>
      </c>
      <c r="M40" s="6">
        <v>30</v>
      </c>
      <c r="N40" s="6">
        <v>6</v>
      </c>
      <c r="O40" s="6">
        <v>46.5</v>
      </c>
      <c r="P40" s="6">
        <v>3.26</v>
      </c>
    </row>
    <row r="41" spans="1:16">
      <c r="A41" s="4">
        <v>40</v>
      </c>
      <c r="B41" s="4" t="s">
        <v>6</v>
      </c>
      <c r="C41" s="4">
        <v>4</v>
      </c>
      <c r="D41" s="4" t="s">
        <v>10</v>
      </c>
      <c r="E41" s="6">
        <v>1</v>
      </c>
      <c r="F41" s="6">
        <v>11.22</v>
      </c>
      <c r="G41" s="6">
        <v>7.26</v>
      </c>
      <c r="H41" s="6">
        <v>5.17</v>
      </c>
      <c r="I41" s="6"/>
      <c r="J41" s="6"/>
      <c r="K41" s="6">
        <v>46.18</v>
      </c>
      <c r="L41" s="6">
        <v>1.53</v>
      </c>
      <c r="M41" s="6">
        <v>29.97</v>
      </c>
      <c r="N41" s="6">
        <v>5.99</v>
      </c>
      <c r="O41" s="6">
        <v>46.53</v>
      </c>
      <c r="P41" s="6">
        <v>2.97</v>
      </c>
    </row>
    <row r="42" spans="1:16">
      <c r="A42" s="4">
        <v>41</v>
      </c>
      <c r="B42" s="4" t="s">
        <v>6</v>
      </c>
      <c r="C42" s="4">
        <v>5</v>
      </c>
      <c r="D42" s="4" t="s">
        <v>10</v>
      </c>
      <c r="E42" s="6">
        <v>1.01</v>
      </c>
      <c r="F42" s="6">
        <v>11.23</v>
      </c>
      <c r="G42" s="6">
        <v>7.19</v>
      </c>
      <c r="H42" s="6">
        <v>5.09</v>
      </c>
      <c r="I42" s="6"/>
      <c r="J42" s="6"/>
      <c r="K42" s="6">
        <v>46.18</v>
      </c>
      <c r="L42" s="6">
        <v>1.45</v>
      </c>
      <c r="M42" s="6">
        <v>30.02</v>
      </c>
      <c r="N42" s="6">
        <v>6.08</v>
      </c>
      <c r="O42" s="6">
        <v>46.55</v>
      </c>
      <c r="P42" s="6">
        <v>2.96</v>
      </c>
    </row>
    <row r="43" spans="1:16">
      <c r="A43" s="4">
        <v>42</v>
      </c>
      <c r="B43" s="4" t="s">
        <v>6</v>
      </c>
      <c r="C43" s="4">
        <v>6</v>
      </c>
      <c r="D43" s="4" t="s">
        <v>10</v>
      </c>
      <c r="E43" s="6">
        <v>1.03</v>
      </c>
      <c r="F43" s="6">
        <v>12.86</v>
      </c>
      <c r="G43" s="6">
        <v>8.2799999999999994</v>
      </c>
      <c r="H43" s="6">
        <v>4.9800000000000004</v>
      </c>
      <c r="I43" s="6"/>
      <c r="J43" s="6"/>
      <c r="K43" s="6">
        <v>46.19</v>
      </c>
      <c r="L43" s="6">
        <v>1.54</v>
      </c>
      <c r="M43" s="6">
        <v>30</v>
      </c>
      <c r="N43" s="6">
        <v>6</v>
      </c>
      <c r="O43" s="6">
        <v>46.51</v>
      </c>
      <c r="P43" s="6">
        <v>3.01</v>
      </c>
    </row>
    <row r="44" spans="1:16">
      <c r="A44" s="4">
        <v>43</v>
      </c>
      <c r="B44" s="4" t="s">
        <v>7</v>
      </c>
      <c r="C44" s="4">
        <v>1</v>
      </c>
      <c r="D44" s="4" t="s">
        <v>10</v>
      </c>
      <c r="E44" s="6">
        <v>1.05</v>
      </c>
      <c r="F44" s="6">
        <v>10.98</v>
      </c>
      <c r="G44" s="6">
        <v>6.85</v>
      </c>
      <c r="H44" s="6">
        <v>4.95</v>
      </c>
      <c r="I44" s="6"/>
      <c r="J44" s="6"/>
      <c r="K44" s="6">
        <v>46.18</v>
      </c>
      <c r="L44" s="6">
        <v>1.78</v>
      </c>
      <c r="M44" s="6">
        <v>29.97</v>
      </c>
      <c r="N44" s="6">
        <v>6.04</v>
      </c>
      <c r="O44" s="6">
        <v>46.52</v>
      </c>
      <c r="P44" s="6">
        <v>3.01</v>
      </c>
    </row>
    <row r="45" spans="1:16">
      <c r="A45" s="4">
        <v>44</v>
      </c>
      <c r="B45" s="4" t="s">
        <v>7</v>
      </c>
      <c r="C45" s="4">
        <v>2</v>
      </c>
      <c r="D45" s="4" t="s">
        <v>10</v>
      </c>
      <c r="E45" s="6">
        <v>0.99</v>
      </c>
      <c r="F45" s="6">
        <v>10.98</v>
      </c>
      <c r="G45" s="6">
        <v>7.05</v>
      </c>
      <c r="H45" s="6">
        <v>4.97</v>
      </c>
      <c r="I45" s="6"/>
      <c r="J45" s="6"/>
      <c r="K45" s="6">
        <v>46.17</v>
      </c>
      <c r="L45" s="6">
        <v>1.52</v>
      </c>
      <c r="M45" s="6">
        <v>29.99</v>
      </c>
      <c r="N45" s="6">
        <v>6.18</v>
      </c>
      <c r="O45" s="6">
        <v>46.47</v>
      </c>
      <c r="P45" s="6">
        <v>2.95</v>
      </c>
    </row>
    <row r="46" spans="1:16">
      <c r="A46" s="4">
        <v>45</v>
      </c>
      <c r="B46" s="4" t="s">
        <v>7</v>
      </c>
      <c r="C46" s="4">
        <v>3</v>
      </c>
      <c r="D46" s="4" t="s">
        <v>10</v>
      </c>
      <c r="E46" s="6">
        <v>0.99</v>
      </c>
      <c r="F46" s="6">
        <v>11.02</v>
      </c>
      <c r="G46" s="6">
        <v>6.97</v>
      </c>
      <c r="H46" s="6">
        <v>5.0999999999999996</v>
      </c>
      <c r="I46" s="6"/>
      <c r="J46" s="6"/>
      <c r="K46" s="6">
        <v>46.17</v>
      </c>
      <c r="L46" s="6">
        <v>1.67</v>
      </c>
      <c r="M46" s="6">
        <v>30</v>
      </c>
      <c r="N46" s="6">
        <v>5.96</v>
      </c>
      <c r="O46" s="6">
        <v>46.51</v>
      </c>
      <c r="P46" s="6">
        <v>2.96</v>
      </c>
    </row>
    <row r="47" spans="1:16">
      <c r="A47" s="4">
        <v>46</v>
      </c>
      <c r="B47" s="4" t="s">
        <v>7</v>
      </c>
      <c r="C47" s="4">
        <v>4</v>
      </c>
      <c r="D47" s="4" t="s">
        <v>10</v>
      </c>
      <c r="E47" s="6">
        <v>1.01</v>
      </c>
      <c r="F47" s="6">
        <v>13.83</v>
      </c>
      <c r="G47" s="6">
        <v>8.02</v>
      </c>
      <c r="H47" s="6">
        <v>5.04</v>
      </c>
      <c r="I47" s="6"/>
      <c r="J47" s="6"/>
      <c r="K47" s="6">
        <v>46.18</v>
      </c>
      <c r="L47" s="6">
        <v>1.54</v>
      </c>
      <c r="M47" s="6">
        <v>30.02</v>
      </c>
      <c r="N47" s="6">
        <v>6</v>
      </c>
      <c r="O47" s="6">
        <v>46.5</v>
      </c>
      <c r="P47" s="6">
        <v>3.01</v>
      </c>
    </row>
    <row r="48" spans="1:16">
      <c r="A48" s="4">
        <v>47</v>
      </c>
      <c r="B48" s="4" t="s">
        <v>7</v>
      </c>
      <c r="C48" s="4">
        <v>5</v>
      </c>
      <c r="D48" s="4" t="s">
        <v>10</v>
      </c>
      <c r="E48" s="6">
        <v>1.02</v>
      </c>
      <c r="F48" s="6">
        <v>14.09</v>
      </c>
      <c r="G48" s="6">
        <v>7.53</v>
      </c>
      <c r="H48" s="6">
        <v>5.03</v>
      </c>
      <c r="I48" s="6"/>
      <c r="J48" s="6"/>
      <c r="K48" s="6">
        <v>46.16</v>
      </c>
      <c r="L48" s="6">
        <v>1.5</v>
      </c>
      <c r="M48" s="6">
        <v>30</v>
      </c>
      <c r="N48" s="6">
        <v>6.02</v>
      </c>
      <c r="O48" s="6">
        <v>46.48</v>
      </c>
      <c r="P48" s="6">
        <v>3.02</v>
      </c>
    </row>
    <row r="49" spans="1:16">
      <c r="A49" s="4">
        <v>48</v>
      </c>
      <c r="B49" s="4" t="s">
        <v>7</v>
      </c>
      <c r="C49" s="4">
        <v>6</v>
      </c>
      <c r="D49" s="4" t="s">
        <v>10</v>
      </c>
      <c r="E49" s="6">
        <v>1.04</v>
      </c>
      <c r="F49" s="6">
        <v>16.28</v>
      </c>
      <c r="G49" s="6">
        <v>9.1</v>
      </c>
      <c r="H49" s="6">
        <v>5.1100000000000003</v>
      </c>
      <c r="I49" s="6"/>
      <c r="J49" s="6"/>
      <c r="K49" s="6">
        <v>46.18</v>
      </c>
      <c r="L49" s="6">
        <v>1.51</v>
      </c>
      <c r="M49" s="6">
        <v>30.01</v>
      </c>
      <c r="N49" s="6">
        <v>6.01</v>
      </c>
      <c r="O49" s="6">
        <v>46.51</v>
      </c>
      <c r="P49" s="6">
        <v>3.01</v>
      </c>
    </row>
    <row r="50" spans="1:16">
      <c r="A50" s="4" t="s">
        <v>0</v>
      </c>
      <c r="B50" s="4"/>
      <c r="C50" s="4"/>
      <c r="D50" s="4"/>
      <c r="E50" s="6"/>
      <c r="F50" s="6"/>
      <c r="G50" s="6"/>
      <c r="H50" s="6"/>
      <c r="I50" s="6">
        <v>81.209999999999994</v>
      </c>
      <c r="J50" s="6"/>
      <c r="K50" s="6"/>
      <c r="L50" s="6"/>
      <c r="M50" s="6">
        <v>29.98</v>
      </c>
      <c r="N50" s="6"/>
      <c r="O50" s="6">
        <v>46.55</v>
      </c>
      <c r="P50" s="6"/>
    </row>
    <row r="51" spans="1:16">
      <c r="A51" s="4" t="s">
        <v>1</v>
      </c>
      <c r="B51" s="4"/>
      <c r="C51" s="4"/>
      <c r="D51" s="4"/>
      <c r="E51" s="6"/>
      <c r="F51" s="6"/>
      <c r="G51" s="6"/>
      <c r="H51" s="6"/>
      <c r="I51" s="6">
        <v>81.209999999999994</v>
      </c>
      <c r="J51" s="6"/>
      <c r="K51" s="6">
        <v>46.2</v>
      </c>
      <c r="L51" s="6"/>
      <c r="M51" s="6">
        <v>30.05</v>
      </c>
      <c r="N51" s="6"/>
      <c r="O51" s="6">
        <v>46.5</v>
      </c>
      <c r="P51" s="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opLeftCell="F1" workbookViewId="0">
      <selection activeCell="W9" sqref="W9:Y56"/>
    </sheetView>
  </sheetViews>
  <sheetFormatPr baseColWidth="10" defaultColWidth="8.83203125" defaultRowHeight="14" x14ac:dyDescent="0"/>
  <cols>
    <col min="1" max="1" width="7.5" style="1" bestFit="1" customWidth="1"/>
    <col min="2" max="2" width="9.83203125" style="1" bestFit="1" customWidth="1"/>
    <col min="3" max="3" width="4.83203125" style="1" bestFit="1" customWidth="1"/>
    <col min="4" max="4" width="6.6640625" style="1" bestFit="1" customWidth="1"/>
    <col min="5" max="11" width="8.83203125" style="7"/>
    <col min="19" max="19" width="12.33203125" customWidth="1"/>
    <col min="20" max="20" width="15.83203125" customWidth="1"/>
    <col min="21" max="21" width="14.83203125" customWidth="1"/>
    <col min="24" max="24" width="11.1640625" bestFit="1" customWidth="1"/>
    <col min="25" max="25" width="12" bestFit="1" customWidth="1"/>
  </cols>
  <sheetData>
    <row r="1" spans="1:25" ht="39">
      <c r="A1" s="3" t="s">
        <v>20</v>
      </c>
      <c r="B1" s="3" t="s">
        <v>3</v>
      </c>
      <c r="C1" s="3" t="s">
        <v>4</v>
      </c>
      <c r="D1" s="3" t="s">
        <v>8</v>
      </c>
      <c r="E1" s="5" t="s">
        <v>11</v>
      </c>
      <c r="F1" s="5" t="s">
        <v>21</v>
      </c>
      <c r="G1" s="5" t="s">
        <v>12</v>
      </c>
      <c r="H1" s="5" t="s">
        <v>38</v>
      </c>
      <c r="I1" s="5" t="s">
        <v>17</v>
      </c>
      <c r="J1" s="5" t="s">
        <v>18</v>
      </c>
      <c r="K1" s="5" t="s">
        <v>37</v>
      </c>
      <c r="L1" s="12" t="s">
        <v>27</v>
      </c>
      <c r="M1" s="12" t="s">
        <v>28</v>
      </c>
      <c r="N1" s="13" t="s">
        <v>27</v>
      </c>
      <c r="O1" s="13" t="s">
        <v>28</v>
      </c>
      <c r="P1" s="14" t="s">
        <v>27</v>
      </c>
      <c r="Q1" s="14" t="s">
        <v>29</v>
      </c>
      <c r="R1" s="15" t="s">
        <v>27</v>
      </c>
      <c r="S1" s="15" t="s">
        <v>29</v>
      </c>
      <c r="T1" s="20" t="s">
        <v>31</v>
      </c>
      <c r="U1" s="21" t="s">
        <v>32</v>
      </c>
      <c r="V1" t="s">
        <v>33</v>
      </c>
      <c r="W1" t="s">
        <v>35</v>
      </c>
      <c r="X1" t="s">
        <v>34</v>
      </c>
      <c r="Y1" t="s">
        <v>36</v>
      </c>
    </row>
    <row r="2" spans="1:25">
      <c r="A2" s="16" t="s">
        <v>30</v>
      </c>
      <c r="B2" s="16">
        <v>3</v>
      </c>
      <c r="C2" s="3"/>
      <c r="D2" s="3"/>
      <c r="E2" s="5"/>
      <c r="F2" s="5"/>
      <c r="G2" s="5"/>
      <c r="H2" s="5"/>
      <c r="I2" s="5"/>
      <c r="J2" s="5"/>
      <c r="K2" s="5"/>
      <c r="L2" s="12"/>
      <c r="M2" s="17">
        <v>1.621</v>
      </c>
      <c r="N2" s="18"/>
      <c r="O2" s="18"/>
      <c r="P2" s="19"/>
      <c r="Q2" s="19">
        <v>1.647</v>
      </c>
      <c r="R2" s="15"/>
      <c r="S2" s="15"/>
      <c r="T2" s="22">
        <v>1.621</v>
      </c>
      <c r="U2" s="23">
        <v>1.647</v>
      </c>
    </row>
    <row r="3" spans="1:25">
      <c r="A3" s="16" t="s">
        <v>30</v>
      </c>
      <c r="B3" s="16">
        <v>2</v>
      </c>
      <c r="C3" s="3"/>
      <c r="D3" s="3"/>
      <c r="E3" s="5"/>
      <c r="F3" s="5"/>
      <c r="G3" s="5"/>
      <c r="H3" s="5"/>
      <c r="I3" s="5"/>
      <c r="J3" s="5"/>
      <c r="K3" s="5"/>
      <c r="L3" s="12"/>
      <c r="M3" s="17">
        <v>1.1080000000000001</v>
      </c>
      <c r="N3" s="18"/>
      <c r="O3" s="18"/>
      <c r="P3" s="19"/>
      <c r="Q3" s="19">
        <v>1.1240000000000001</v>
      </c>
      <c r="R3" s="15"/>
      <c r="S3" s="15"/>
      <c r="T3" s="22">
        <v>1.1080000000000001</v>
      </c>
      <c r="U3" s="23">
        <v>1.1240000000000001</v>
      </c>
    </row>
    <row r="4" spans="1:25">
      <c r="A4" s="16" t="s">
        <v>30</v>
      </c>
      <c r="B4" s="16">
        <v>1</v>
      </c>
      <c r="C4" s="3"/>
      <c r="D4" s="3"/>
      <c r="E4" s="5"/>
      <c r="F4" s="5"/>
      <c r="G4" s="5"/>
      <c r="H4" s="5"/>
      <c r="I4" s="5"/>
      <c r="J4" s="5"/>
      <c r="K4" s="5"/>
      <c r="L4" s="12"/>
      <c r="M4" s="17">
        <v>0.58199999999999996</v>
      </c>
      <c r="N4" s="18"/>
      <c r="O4" s="18"/>
      <c r="P4" s="19"/>
      <c r="Q4" s="19">
        <v>0.59499999999999997</v>
      </c>
      <c r="R4" s="15"/>
      <c r="S4" s="15"/>
      <c r="T4" s="22">
        <v>0.58199999999999996</v>
      </c>
      <c r="U4" s="23">
        <v>0.59499999999999997</v>
      </c>
    </row>
    <row r="5" spans="1:25">
      <c r="A5" s="16" t="s">
        <v>30</v>
      </c>
      <c r="B5" s="16">
        <v>0.5</v>
      </c>
      <c r="C5" s="3"/>
      <c r="D5" s="3"/>
      <c r="E5" s="5"/>
      <c r="F5" s="5"/>
      <c r="G5" s="5"/>
      <c r="H5" s="5"/>
      <c r="I5" s="5"/>
      <c r="J5" s="5"/>
      <c r="K5" s="5"/>
      <c r="L5" s="12"/>
      <c r="M5" s="17">
        <v>0.32300000000000001</v>
      </c>
      <c r="N5" s="18"/>
      <c r="O5" s="18"/>
      <c r="P5" s="19"/>
      <c r="Q5" s="19">
        <v>0.32900000000000001</v>
      </c>
      <c r="R5" s="15"/>
      <c r="S5" s="15"/>
      <c r="T5" s="22">
        <v>0.32300000000000001</v>
      </c>
      <c r="U5" s="23">
        <v>0.32900000000000001</v>
      </c>
    </row>
    <row r="6" spans="1:25">
      <c r="A6" s="16" t="s">
        <v>30</v>
      </c>
      <c r="B6" s="16">
        <v>0.1</v>
      </c>
      <c r="C6" s="3"/>
      <c r="D6" s="3"/>
      <c r="E6" s="5"/>
      <c r="F6" s="5"/>
      <c r="G6" s="5"/>
      <c r="H6" s="5"/>
      <c r="I6" s="5"/>
      <c r="J6" s="5"/>
      <c r="K6" s="5"/>
      <c r="L6" s="12"/>
      <c r="M6" s="17">
        <v>0.109</v>
      </c>
      <c r="N6" s="18"/>
      <c r="O6" s="18"/>
      <c r="P6" s="19"/>
      <c r="Q6" s="19">
        <v>0.115</v>
      </c>
      <c r="R6" s="15"/>
      <c r="S6" s="15"/>
      <c r="T6" s="22">
        <v>0.109</v>
      </c>
      <c r="U6" s="23">
        <v>0.115</v>
      </c>
    </row>
    <row r="7" spans="1:25">
      <c r="A7" s="16" t="s">
        <v>30</v>
      </c>
      <c r="B7" s="16">
        <v>0.05</v>
      </c>
      <c r="C7" s="3"/>
      <c r="D7" s="3"/>
      <c r="E7" s="5"/>
      <c r="F7" s="5"/>
      <c r="G7" s="5"/>
      <c r="H7" s="5"/>
      <c r="I7" s="5"/>
      <c r="J7" s="5"/>
      <c r="K7" s="5"/>
      <c r="L7" s="12"/>
      <c r="M7" s="17">
        <v>8.3000000000000004E-2</v>
      </c>
      <c r="N7" s="18"/>
      <c r="O7" s="18"/>
      <c r="P7" s="19"/>
      <c r="Q7" s="19">
        <v>8.7999999999999995E-2</v>
      </c>
      <c r="R7" s="15"/>
      <c r="S7" s="15"/>
      <c r="T7" s="22">
        <v>8.3000000000000004E-2</v>
      </c>
      <c r="U7" s="23">
        <v>8.7999999999999995E-2</v>
      </c>
    </row>
    <row r="8" spans="1:25">
      <c r="A8" s="16" t="s">
        <v>30</v>
      </c>
      <c r="B8" s="16">
        <v>0</v>
      </c>
      <c r="C8" s="3"/>
      <c r="D8" s="3"/>
      <c r="E8" s="5"/>
      <c r="F8" s="5"/>
      <c r="G8" s="5"/>
      <c r="H8" s="5"/>
      <c r="I8" s="5"/>
      <c r="J8" s="5"/>
      <c r="K8" s="5"/>
      <c r="L8" s="12"/>
      <c r="M8" s="17">
        <v>5.8999999999999997E-2</v>
      </c>
      <c r="N8" s="18"/>
      <c r="O8" s="18"/>
      <c r="P8" s="19"/>
      <c r="Q8" s="19">
        <v>6.0999999999999999E-2</v>
      </c>
      <c r="R8" s="15"/>
      <c r="S8" s="15"/>
      <c r="T8" s="22">
        <v>5.8999999999999997E-2</v>
      </c>
      <c r="U8" s="23">
        <v>6.0999999999999999E-2</v>
      </c>
    </row>
    <row r="9" spans="1:25">
      <c r="A9" s="4">
        <v>1</v>
      </c>
      <c r="B9" s="4" t="s">
        <v>2</v>
      </c>
      <c r="C9" s="4">
        <v>1</v>
      </c>
      <c r="D9" s="4" t="s">
        <v>9</v>
      </c>
      <c r="E9" s="6">
        <v>1.02</v>
      </c>
      <c r="F9" s="6">
        <v>13.1</v>
      </c>
      <c r="G9" s="6">
        <v>8.7799999999999994</v>
      </c>
      <c r="H9" s="6">
        <f>(((F9-E9)-(G9-E9))/(F9-E9))*100</f>
        <v>35.76158940397351</v>
      </c>
      <c r="I9" s="6">
        <v>30</v>
      </c>
      <c r="J9" s="6">
        <v>6</v>
      </c>
      <c r="K9" s="6">
        <f>J9*(100-H9)/100</f>
        <v>3.8543046357615891</v>
      </c>
      <c r="L9" s="8"/>
      <c r="M9" s="8">
        <v>0.14399999999999999</v>
      </c>
      <c r="N9" s="9"/>
      <c r="O9" s="9"/>
      <c r="P9" s="10"/>
      <c r="Q9" s="10">
        <v>1.6240000000000001</v>
      </c>
      <c r="R9" s="11"/>
      <c r="S9" s="11"/>
      <c r="T9" s="24">
        <v>0.14399999999999999</v>
      </c>
      <c r="U9" s="25">
        <v>1.6240000000000001</v>
      </c>
      <c r="V9">
        <f>(T9*1.9159-0.1133)-(AVERAGE($V$57:$V$58))</f>
        <v>0.16093559999999996</v>
      </c>
      <c r="W9">
        <f>(((V9/1000)*0.03*55.84)/K9)*1000</f>
        <v>6.9947589149690723E-2</v>
      </c>
      <c r="X9">
        <f t="shared" ref="X9:X40" si="0">U9*1.8901-0.119</f>
        <v>2.9505223999999997</v>
      </c>
      <c r="Y9">
        <f>(((X9/1000)*0.03*55.84)/K9)*1000</f>
        <v>1.282388288310103</v>
      </c>
    </row>
    <row r="10" spans="1:25">
      <c r="A10" s="4">
        <v>2</v>
      </c>
      <c r="B10" s="4" t="s">
        <v>2</v>
      </c>
      <c r="C10" s="4">
        <v>2</v>
      </c>
      <c r="D10" s="4" t="s">
        <v>9</v>
      </c>
      <c r="E10" s="6">
        <v>1.03</v>
      </c>
      <c r="F10" s="6">
        <v>13.3</v>
      </c>
      <c r="G10" s="6">
        <v>8.91</v>
      </c>
      <c r="H10" s="6">
        <f t="shared" ref="H10:H56" si="1">(((F10-E10)-(G10-E10))/(F10-E10))*100</f>
        <v>35.778321108394465</v>
      </c>
      <c r="I10" s="6">
        <v>30.01</v>
      </c>
      <c r="J10" s="6">
        <v>6.02</v>
      </c>
      <c r="K10" s="6">
        <f t="shared" ref="K10:K56" si="2">J10*(100-H10)/100</f>
        <v>3.8661450692746531</v>
      </c>
      <c r="L10" s="8"/>
      <c r="M10" s="8">
        <v>0.1</v>
      </c>
      <c r="N10" s="9"/>
      <c r="O10" s="9"/>
      <c r="P10" s="10"/>
      <c r="Q10" s="10">
        <v>1.0900000000000001</v>
      </c>
      <c r="R10" s="11"/>
      <c r="S10" s="11"/>
      <c r="T10" s="24">
        <v>0.1</v>
      </c>
      <c r="U10" s="25">
        <v>1.0900000000000001</v>
      </c>
      <c r="V10">
        <f t="shared" ref="V10:V56" si="3">(T10*1.9159-0.1133)-(AVERAGE($V$57:$V$58))</f>
        <v>7.6636000000000024E-2</v>
      </c>
      <c r="W10">
        <f t="shared" ref="W10:W56" si="4">(((V10/1000)*0.03*55.84)/K10)*1000</f>
        <v>3.3206365746665113E-2</v>
      </c>
      <c r="X10">
        <f t="shared" si="0"/>
        <v>1.941209</v>
      </c>
      <c r="Y10">
        <f t="shared" ref="Y10:Y56" si="5">(((X10/1000)*0.03*55.84)/K10)*1000</f>
        <v>0.8411255290557702</v>
      </c>
    </row>
    <row r="11" spans="1:25">
      <c r="A11" s="4">
        <v>3</v>
      </c>
      <c r="B11" s="4" t="s">
        <v>2</v>
      </c>
      <c r="C11" s="4">
        <v>3</v>
      </c>
      <c r="D11" s="4" t="s">
        <v>9</v>
      </c>
      <c r="E11" s="6">
        <v>1.02</v>
      </c>
      <c r="F11" s="6">
        <v>13.16</v>
      </c>
      <c r="G11" s="6">
        <v>8.6300000000000008</v>
      </c>
      <c r="H11" s="6">
        <f t="shared" si="1"/>
        <v>37.31466227347611</v>
      </c>
      <c r="I11" s="6">
        <v>29.99</v>
      </c>
      <c r="J11" s="6">
        <v>5.98</v>
      </c>
      <c r="K11" s="6">
        <f t="shared" si="2"/>
        <v>3.7485831960461291</v>
      </c>
      <c r="L11" s="8"/>
      <c r="M11" s="8">
        <v>0.106</v>
      </c>
      <c r="N11" s="9"/>
      <c r="O11" s="9"/>
      <c r="P11" s="10"/>
      <c r="Q11" s="10">
        <v>1.736</v>
      </c>
      <c r="R11" s="11" t="s">
        <v>24</v>
      </c>
      <c r="S11" s="11">
        <v>0.86</v>
      </c>
      <c r="T11" s="24">
        <v>0.106</v>
      </c>
      <c r="U11" s="25">
        <v>1.72</v>
      </c>
      <c r="V11">
        <f t="shared" si="3"/>
        <v>8.8131400000000013E-2</v>
      </c>
      <c r="W11">
        <f t="shared" si="4"/>
        <v>3.9384939204690189E-2</v>
      </c>
      <c r="X11">
        <f t="shared" si="0"/>
        <v>3.1319720000000002</v>
      </c>
      <c r="Y11">
        <f t="shared" si="5"/>
        <v>1.3996433372304524</v>
      </c>
    </row>
    <row r="12" spans="1:25">
      <c r="A12" s="4">
        <v>4</v>
      </c>
      <c r="B12" s="4" t="s">
        <v>2</v>
      </c>
      <c r="C12" s="4">
        <v>4</v>
      </c>
      <c r="D12" s="4" t="s">
        <v>9</v>
      </c>
      <c r="E12" s="6">
        <v>1</v>
      </c>
      <c r="F12" s="6">
        <v>13.78</v>
      </c>
      <c r="G12" s="6">
        <v>9.4</v>
      </c>
      <c r="H12" s="6">
        <f t="shared" si="1"/>
        <v>34.272300469483561</v>
      </c>
      <c r="I12" s="6">
        <v>29.97</v>
      </c>
      <c r="J12" s="6">
        <v>6.01</v>
      </c>
      <c r="K12" s="6">
        <f t="shared" si="2"/>
        <v>3.9502347417840382</v>
      </c>
      <c r="L12" s="8"/>
      <c r="M12" s="8">
        <v>0.111</v>
      </c>
      <c r="N12" s="9"/>
      <c r="O12" s="9"/>
      <c r="P12" s="10"/>
      <c r="Q12" s="10">
        <v>0.94499999999999995</v>
      </c>
      <c r="R12" s="11"/>
      <c r="S12" s="11"/>
      <c r="T12" s="24">
        <v>0.111</v>
      </c>
      <c r="U12" s="25">
        <v>0.94499999999999995</v>
      </c>
      <c r="V12">
        <f t="shared" si="3"/>
        <v>9.7710900000000003E-2</v>
      </c>
      <c r="W12">
        <f t="shared" si="4"/>
        <v>4.1436853852911806E-2</v>
      </c>
      <c r="X12">
        <f t="shared" si="0"/>
        <v>1.6671444999999998</v>
      </c>
      <c r="Y12">
        <f t="shared" si="5"/>
        <v>0.70699607718469215</v>
      </c>
    </row>
    <row r="13" spans="1:25">
      <c r="A13" s="4">
        <v>5</v>
      </c>
      <c r="B13" s="4" t="s">
        <v>2</v>
      </c>
      <c r="C13" s="4">
        <v>5</v>
      </c>
      <c r="D13" s="4" t="s">
        <v>9</v>
      </c>
      <c r="E13" s="6">
        <v>1.03</v>
      </c>
      <c r="F13" s="6">
        <v>13.23</v>
      </c>
      <c r="G13" s="6">
        <v>9.0500000000000007</v>
      </c>
      <c r="H13" s="6">
        <f t="shared" si="1"/>
        <v>34.26229508196721</v>
      </c>
      <c r="I13" s="6">
        <v>30.01</v>
      </c>
      <c r="J13" s="6">
        <v>6</v>
      </c>
      <c r="K13" s="6">
        <f t="shared" si="2"/>
        <v>3.9442622950819675</v>
      </c>
      <c r="L13" s="8"/>
      <c r="M13" s="8">
        <v>0.16200000000000001</v>
      </c>
      <c r="N13" s="9"/>
      <c r="O13" s="9"/>
      <c r="P13" s="10"/>
      <c r="Q13" s="10">
        <v>1.4530000000000001</v>
      </c>
      <c r="R13" s="11"/>
      <c r="S13" s="11"/>
      <c r="T13" s="24">
        <v>0.16200000000000001</v>
      </c>
      <c r="U13" s="25">
        <v>1.4530000000000001</v>
      </c>
      <c r="V13">
        <f t="shared" si="3"/>
        <v>0.19542179999999998</v>
      </c>
      <c r="W13">
        <f t="shared" si="4"/>
        <v>8.2999196013965076E-2</v>
      </c>
      <c r="X13">
        <f t="shared" si="0"/>
        <v>2.6273153000000002</v>
      </c>
      <c r="Y13">
        <f t="shared" si="5"/>
        <v>1.1158686368418953</v>
      </c>
    </row>
    <row r="14" spans="1:25">
      <c r="A14" s="4">
        <v>6</v>
      </c>
      <c r="B14" s="4" t="s">
        <v>2</v>
      </c>
      <c r="C14" s="4">
        <v>6</v>
      </c>
      <c r="D14" s="4" t="s">
        <v>9</v>
      </c>
      <c r="E14" s="6">
        <v>1.03</v>
      </c>
      <c r="F14" s="6">
        <v>13.25</v>
      </c>
      <c r="G14" s="6">
        <v>8.9600000000000009</v>
      </c>
      <c r="H14" s="6">
        <f t="shared" si="1"/>
        <v>35.106382978723403</v>
      </c>
      <c r="I14" s="6">
        <v>30.05</v>
      </c>
      <c r="J14" s="6">
        <v>6</v>
      </c>
      <c r="K14" s="6">
        <f t="shared" si="2"/>
        <v>3.8936170212765955</v>
      </c>
      <c r="L14" s="8"/>
      <c r="M14" s="8">
        <v>0.125</v>
      </c>
      <c r="N14" s="9"/>
      <c r="O14" s="9"/>
      <c r="P14" s="10"/>
      <c r="Q14" s="10">
        <v>1.226</v>
      </c>
      <c r="R14" s="11"/>
      <c r="S14" s="11"/>
      <c r="T14" s="24">
        <v>0.125</v>
      </c>
      <c r="U14" s="25">
        <v>1.226</v>
      </c>
      <c r="V14">
        <f t="shared" si="3"/>
        <v>0.12453350000000002</v>
      </c>
      <c r="W14">
        <f t="shared" si="4"/>
        <v>5.3579619685245918E-2</v>
      </c>
      <c r="X14">
        <f t="shared" si="0"/>
        <v>2.1982625999999996</v>
      </c>
      <c r="Y14">
        <f t="shared" si="5"/>
        <v>0.94578626695868839</v>
      </c>
    </row>
    <row r="15" spans="1:25">
      <c r="A15" s="4">
        <v>7</v>
      </c>
      <c r="B15" s="4" t="s">
        <v>5</v>
      </c>
      <c r="C15" s="4">
        <v>1</v>
      </c>
      <c r="D15" s="4" t="s">
        <v>9</v>
      </c>
      <c r="E15" s="6">
        <v>1.04</v>
      </c>
      <c r="F15" s="6">
        <v>13.47</v>
      </c>
      <c r="G15" s="6">
        <v>8.25</v>
      </c>
      <c r="H15" s="6">
        <f t="shared" si="1"/>
        <v>41.995172968624296</v>
      </c>
      <c r="I15" s="6">
        <v>29.98</v>
      </c>
      <c r="J15" s="6">
        <v>5.96</v>
      </c>
      <c r="K15" s="6">
        <f t="shared" si="2"/>
        <v>3.4570876910699919</v>
      </c>
      <c r="L15" s="8"/>
      <c r="M15" s="8">
        <v>0.40899999999999997</v>
      </c>
      <c r="N15" s="9"/>
      <c r="O15" s="9"/>
      <c r="P15" s="10"/>
      <c r="Q15" s="10">
        <v>3.1709999999999998</v>
      </c>
      <c r="R15" s="11" t="s">
        <v>25</v>
      </c>
      <c r="S15" s="11">
        <v>0.92400000000000004</v>
      </c>
      <c r="T15" s="24">
        <v>0.40899999999999997</v>
      </c>
      <c r="U15" s="25">
        <v>3.6960000000000002</v>
      </c>
      <c r="V15">
        <f t="shared" si="3"/>
        <v>0.66864909999999989</v>
      </c>
      <c r="W15">
        <f t="shared" si="4"/>
        <v>0.32400710436515273</v>
      </c>
      <c r="X15">
        <f t="shared" si="0"/>
        <v>6.8668095999999998</v>
      </c>
      <c r="Y15">
        <f t="shared" si="5"/>
        <v>3.3274479764092009</v>
      </c>
    </row>
    <row r="16" spans="1:25">
      <c r="A16" s="4">
        <v>8</v>
      </c>
      <c r="B16" s="4" t="s">
        <v>5</v>
      </c>
      <c r="C16" s="4">
        <v>2</v>
      </c>
      <c r="D16" s="4" t="s">
        <v>9</v>
      </c>
      <c r="E16" s="6">
        <v>1.03</v>
      </c>
      <c r="F16" s="6">
        <v>11.69</v>
      </c>
      <c r="G16" s="6">
        <v>7.25</v>
      </c>
      <c r="H16" s="6">
        <f t="shared" si="1"/>
        <v>41.651031894934334</v>
      </c>
      <c r="I16" s="6">
        <v>30.01</v>
      </c>
      <c r="J16" s="6">
        <v>6.03</v>
      </c>
      <c r="K16" s="6">
        <f t="shared" si="2"/>
        <v>3.5184427767354602</v>
      </c>
      <c r="L16" s="8"/>
      <c r="M16" s="8">
        <v>0.109</v>
      </c>
      <c r="N16" s="9"/>
      <c r="O16" s="9"/>
      <c r="P16" s="10"/>
      <c r="Q16" s="10">
        <v>1.0720000000000001</v>
      </c>
      <c r="R16" s="11"/>
      <c r="S16" s="11"/>
      <c r="T16" s="24">
        <v>0.109</v>
      </c>
      <c r="U16" s="25">
        <v>1.0720000000000001</v>
      </c>
      <c r="V16">
        <f t="shared" si="3"/>
        <v>9.3879100000000007E-2</v>
      </c>
      <c r="W16">
        <f t="shared" si="4"/>
        <v>4.469769108080178E-2</v>
      </c>
      <c r="X16">
        <f t="shared" si="0"/>
        <v>1.9071871999999999</v>
      </c>
      <c r="Y16">
        <f t="shared" si="5"/>
        <v>0.90804944123728604</v>
      </c>
    </row>
    <row r="17" spans="1:25">
      <c r="A17" s="4">
        <v>9</v>
      </c>
      <c r="B17" s="4" t="s">
        <v>5</v>
      </c>
      <c r="C17" s="4">
        <v>3</v>
      </c>
      <c r="D17" s="4" t="s">
        <v>9</v>
      </c>
      <c r="E17" s="6">
        <v>1</v>
      </c>
      <c r="F17" s="6">
        <v>11.01</v>
      </c>
      <c r="G17" s="6">
        <v>7.23</v>
      </c>
      <c r="H17" s="6">
        <f t="shared" si="1"/>
        <v>37.762237762237753</v>
      </c>
      <c r="I17" s="6">
        <v>29.99</v>
      </c>
      <c r="J17" s="6">
        <v>6.02</v>
      </c>
      <c r="K17" s="6">
        <f t="shared" si="2"/>
        <v>3.7467132867132871</v>
      </c>
      <c r="L17" s="8"/>
      <c r="M17" s="8">
        <v>0.113</v>
      </c>
      <c r="N17" s="9"/>
      <c r="O17" s="9"/>
      <c r="P17" s="10"/>
      <c r="Q17" s="10">
        <v>1.4410000000000001</v>
      </c>
      <c r="R17" s="11"/>
      <c r="S17" s="11"/>
      <c r="T17" s="24">
        <v>0.113</v>
      </c>
      <c r="U17" s="25">
        <v>1.4410000000000001</v>
      </c>
      <c r="V17">
        <f t="shared" si="3"/>
        <v>0.1015427</v>
      </c>
      <c r="W17">
        <f t="shared" si="4"/>
        <v>4.5400946916122287E-2</v>
      </c>
      <c r="X17">
        <f t="shared" si="0"/>
        <v>2.6046341000000002</v>
      </c>
      <c r="Y17">
        <f t="shared" si="5"/>
        <v>1.1645628342561498</v>
      </c>
    </row>
    <row r="18" spans="1:25">
      <c r="A18" s="4">
        <v>10</v>
      </c>
      <c r="B18" s="4" t="s">
        <v>5</v>
      </c>
      <c r="C18" s="4">
        <v>4</v>
      </c>
      <c r="D18" s="4" t="s">
        <v>9</v>
      </c>
      <c r="E18" s="6">
        <v>1.02</v>
      </c>
      <c r="F18" s="6">
        <v>11.17</v>
      </c>
      <c r="G18" s="6">
        <v>7.37</v>
      </c>
      <c r="H18" s="6">
        <f t="shared" si="1"/>
        <v>37.438423645320199</v>
      </c>
      <c r="I18" s="6">
        <v>29.98</v>
      </c>
      <c r="J18" s="6">
        <v>6</v>
      </c>
      <c r="K18" s="6">
        <f t="shared" si="2"/>
        <v>3.7536945812807883</v>
      </c>
      <c r="L18" s="8"/>
      <c r="M18" s="8">
        <v>8.5000000000000006E-2</v>
      </c>
      <c r="N18" s="9"/>
      <c r="O18" s="9"/>
      <c r="P18" s="10"/>
      <c r="Q18" s="10">
        <v>0.66700000000000004</v>
      </c>
      <c r="R18" s="11"/>
      <c r="S18" s="11"/>
      <c r="T18" s="24">
        <v>8.5000000000000006E-2</v>
      </c>
      <c r="U18" s="25">
        <v>0.66700000000000004</v>
      </c>
      <c r="V18">
        <f t="shared" si="3"/>
        <v>4.7897500000000023E-2</v>
      </c>
      <c r="W18">
        <f t="shared" si="4"/>
        <v>2.1375711385826779E-2</v>
      </c>
      <c r="X18">
        <f t="shared" si="0"/>
        <v>1.1416967</v>
      </c>
      <c r="Y18">
        <f t="shared" si="5"/>
        <v>0.50951676286551173</v>
      </c>
    </row>
    <row r="19" spans="1:25">
      <c r="A19" s="4">
        <v>11</v>
      </c>
      <c r="B19" s="4" t="s">
        <v>5</v>
      </c>
      <c r="C19" s="4">
        <v>5</v>
      </c>
      <c r="D19" s="4" t="s">
        <v>9</v>
      </c>
      <c r="E19" s="6">
        <v>1.02</v>
      </c>
      <c r="F19" s="6">
        <v>11.16</v>
      </c>
      <c r="G19" s="6">
        <v>7.54</v>
      </c>
      <c r="H19" s="6">
        <f t="shared" si="1"/>
        <v>35.700197238658788</v>
      </c>
      <c r="I19" s="6">
        <v>29.99</v>
      </c>
      <c r="J19" s="6">
        <v>6</v>
      </c>
      <c r="K19" s="6">
        <f t="shared" si="2"/>
        <v>3.8579881656804731</v>
      </c>
      <c r="L19" s="8"/>
      <c r="M19" s="8">
        <v>7.6999999999999999E-2</v>
      </c>
      <c r="N19" s="9"/>
      <c r="O19" s="9"/>
      <c r="P19" s="10"/>
      <c r="Q19" s="10">
        <v>0.64600000000000002</v>
      </c>
      <c r="R19" s="11"/>
      <c r="S19" s="11"/>
      <c r="T19" s="24">
        <v>7.6999999999999999E-2</v>
      </c>
      <c r="U19" s="25">
        <v>0.64600000000000002</v>
      </c>
      <c r="V19">
        <f t="shared" si="3"/>
        <v>3.257030000000001E-2</v>
      </c>
      <c r="W19">
        <f t="shared" si="4"/>
        <v>1.4142543786257674E-2</v>
      </c>
      <c r="X19">
        <f t="shared" si="0"/>
        <v>1.1020045999999999</v>
      </c>
      <c r="Y19">
        <f t="shared" si="5"/>
        <v>0.47850797530748468</v>
      </c>
    </row>
    <row r="20" spans="1:25">
      <c r="A20" s="4">
        <v>12</v>
      </c>
      <c r="B20" s="4" t="s">
        <v>5</v>
      </c>
      <c r="C20" s="4">
        <v>6</v>
      </c>
      <c r="D20" s="4" t="s">
        <v>9</v>
      </c>
      <c r="E20" s="6">
        <v>1</v>
      </c>
      <c r="F20" s="6">
        <v>10.99</v>
      </c>
      <c r="G20" s="6">
        <v>8.41</v>
      </c>
      <c r="H20" s="6">
        <f t="shared" si="1"/>
        <v>25.825825825825827</v>
      </c>
      <c r="I20" s="6">
        <v>29.96</v>
      </c>
      <c r="J20" s="6">
        <v>6</v>
      </c>
      <c r="K20" s="6">
        <f t="shared" si="2"/>
        <v>4.4504504504504503</v>
      </c>
      <c r="L20" s="8"/>
      <c r="M20" s="8">
        <v>0.114</v>
      </c>
      <c r="N20" s="9"/>
      <c r="O20" s="9"/>
      <c r="P20" s="10"/>
      <c r="Q20" s="10">
        <v>1.1140000000000001</v>
      </c>
      <c r="R20" s="11"/>
      <c r="S20" s="11"/>
      <c r="T20" s="24">
        <v>0.114</v>
      </c>
      <c r="U20" s="25">
        <v>1.1140000000000001</v>
      </c>
      <c r="V20">
        <f t="shared" si="3"/>
        <v>0.10345860000000003</v>
      </c>
      <c r="W20">
        <f t="shared" si="4"/>
        <v>3.8942989850040494E-2</v>
      </c>
      <c r="X20">
        <f t="shared" si="0"/>
        <v>1.9865714000000001</v>
      </c>
      <c r="Y20">
        <f t="shared" si="5"/>
        <v>0.74776799479773293</v>
      </c>
    </row>
    <row r="21" spans="1:25">
      <c r="A21" s="4">
        <v>13</v>
      </c>
      <c r="B21" s="4" t="s">
        <v>6</v>
      </c>
      <c r="C21" s="4">
        <v>1</v>
      </c>
      <c r="D21" s="4" t="s">
        <v>9</v>
      </c>
      <c r="E21" s="6">
        <v>1.01</v>
      </c>
      <c r="F21" s="6">
        <v>11.39</v>
      </c>
      <c r="G21" s="6">
        <v>7.83</v>
      </c>
      <c r="H21" s="6">
        <f t="shared" si="1"/>
        <v>34.296724470134876</v>
      </c>
      <c r="I21" s="6">
        <v>30.02</v>
      </c>
      <c r="J21" s="6">
        <v>6.07</v>
      </c>
      <c r="K21" s="6">
        <f t="shared" si="2"/>
        <v>3.9881888246628132</v>
      </c>
      <c r="L21" s="8"/>
      <c r="M21" s="8">
        <v>7.5999999999999998E-2</v>
      </c>
      <c r="N21" s="9"/>
      <c r="O21" s="9"/>
      <c r="P21" s="10"/>
      <c r="Q21" s="10">
        <v>0.32700000000000001</v>
      </c>
      <c r="R21" s="11"/>
      <c r="S21" s="11"/>
      <c r="T21" s="24">
        <v>7.5999999999999998E-2</v>
      </c>
      <c r="U21" s="25">
        <v>0.32700000000000001</v>
      </c>
      <c r="V21">
        <f t="shared" si="3"/>
        <v>3.0654400000000012E-2</v>
      </c>
      <c r="W21">
        <f t="shared" si="4"/>
        <v>1.2876083138902447E-2</v>
      </c>
      <c r="X21">
        <f t="shared" si="0"/>
        <v>0.49906269999999997</v>
      </c>
      <c r="Y21">
        <f t="shared" si="5"/>
        <v>0.20962644242670314</v>
      </c>
    </row>
    <row r="22" spans="1:25">
      <c r="A22" s="4">
        <v>14</v>
      </c>
      <c r="B22" s="4" t="s">
        <v>6</v>
      </c>
      <c r="C22" s="4">
        <v>2</v>
      </c>
      <c r="D22" s="4" t="s">
        <v>9</v>
      </c>
      <c r="E22" s="6">
        <v>1.04</v>
      </c>
      <c r="F22" s="6">
        <v>11</v>
      </c>
      <c r="G22" s="6">
        <v>8.08</v>
      </c>
      <c r="H22" s="6">
        <f t="shared" si="1"/>
        <v>29.317269076305223</v>
      </c>
      <c r="I22" s="6">
        <v>30.02</v>
      </c>
      <c r="J22" s="6">
        <v>5.99</v>
      </c>
      <c r="K22" s="6">
        <f t="shared" si="2"/>
        <v>4.2338955823293176</v>
      </c>
      <c r="L22" s="8"/>
      <c r="M22" s="8">
        <v>7.4999999999999997E-2</v>
      </c>
      <c r="N22" s="9"/>
      <c r="O22" s="9"/>
      <c r="P22" s="10"/>
      <c r="Q22" s="10">
        <v>0.38</v>
      </c>
      <c r="R22" s="11"/>
      <c r="S22" s="11"/>
      <c r="T22" s="24">
        <v>7.4999999999999997E-2</v>
      </c>
      <c r="U22" s="25">
        <v>0.38</v>
      </c>
      <c r="V22">
        <f t="shared" si="3"/>
        <v>2.8738500000000014E-2</v>
      </c>
      <c r="W22">
        <f t="shared" si="4"/>
        <v>1.1370789445287605E-2</v>
      </c>
      <c r="X22">
        <f t="shared" si="0"/>
        <v>0.59923799999999994</v>
      </c>
      <c r="Y22">
        <f t="shared" si="5"/>
        <v>0.23709689530125971</v>
      </c>
    </row>
    <row r="23" spans="1:25">
      <c r="A23" s="4">
        <v>15</v>
      </c>
      <c r="B23" s="4" t="s">
        <v>6</v>
      </c>
      <c r="C23" s="4">
        <v>3</v>
      </c>
      <c r="D23" s="4" t="s">
        <v>9</v>
      </c>
      <c r="E23" s="6">
        <v>1.02</v>
      </c>
      <c r="F23" s="6">
        <v>11.05</v>
      </c>
      <c r="G23" s="6">
        <v>6.58</v>
      </c>
      <c r="H23" s="6">
        <f t="shared" si="1"/>
        <v>44.566301096709871</v>
      </c>
      <c r="I23" s="6">
        <v>30</v>
      </c>
      <c r="J23" s="6">
        <v>6.05</v>
      </c>
      <c r="K23" s="6">
        <f t="shared" si="2"/>
        <v>3.3537387836490531</v>
      </c>
      <c r="L23" s="8"/>
      <c r="M23" s="8">
        <v>0.159</v>
      </c>
      <c r="N23" s="9"/>
      <c r="O23" s="9"/>
      <c r="P23" s="10"/>
      <c r="Q23" s="10">
        <v>3.0680000000000001</v>
      </c>
      <c r="R23" s="11" t="s">
        <v>25</v>
      </c>
      <c r="S23" s="11">
        <v>0.86199999999999999</v>
      </c>
      <c r="T23" s="24">
        <v>0.159</v>
      </c>
      <c r="U23" s="25">
        <v>3.448</v>
      </c>
      <c r="V23">
        <f t="shared" si="3"/>
        <v>0.18967410000000001</v>
      </c>
      <c r="W23">
        <f t="shared" si="4"/>
        <v>9.4742635851406132E-2</v>
      </c>
      <c r="X23">
        <f t="shared" si="0"/>
        <v>6.3980647999999993</v>
      </c>
      <c r="Y23">
        <f t="shared" si="5"/>
        <v>3.1958476328613115</v>
      </c>
    </row>
    <row r="24" spans="1:25">
      <c r="A24" s="4">
        <v>16</v>
      </c>
      <c r="B24" s="4" t="s">
        <v>6</v>
      </c>
      <c r="C24" s="4">
        <v>4</v>
      </c>
      <c r="D24" s="4" t="s">
        <v>9</v>
      </c>
      <c r="E24" s="6">
        <v>1.01</v>
      </c>
      <c r="F24" s="6">
        <v>10.99</v>
      </c>
      <c r="G24" s="6">
        <v>7.86</v>
      </c>
      <c r="H24" s="6">
        <f t="shared" si="1"/>
        <v>31.362725450901802</v>
      </c>
      <c r="I24" s="6">
        <v>30.02</v>
      </c>
      <c r="J24" s="6">
        <v>6</v>
      </c>
      <c r="K24" s="6">
        <f t="shared" si="2"/>
        <v>4.1182364729458918</v>
      </c>
      <c r="L24" s="8"/>
      <c r="M24" s="8">
        <v>9.5000000000000001E-2</v>
      </c>
      <c r="N24" s="9"/>
      <c r="O24" s="9"/>
      <c r="P24" s="10"/>
      <c r="Q24" s="10">
        <v>1.208</v>
      </c>
      <c r="R24" s="11"/>
      <c r="S24" s="11"/>
      <c r="T24" s="24">
        <v>9.5000000000000001E-2</v>
      </c>
      <c r="U24" s="25">
        <v>1.208</v>
      </c>
      <c r="V24">
        <f t="shared" si="3"/>
        <v>6.7056500000000005E-2</v>
      </c>
      <c r="W24">
        <f t="shared" si="4"/>
        <v>2.7276978759708033E-2</v>
      </c>
      <c r="X24">
        <f t="shared" si="0"/>
        <v>2.1642408</v>
      </c>
      <c r="Y24">
        <f t="shared" si="5"/>
        <v>0.88036134203982486</v>
      </c>
    </row>
    <row r="25" spans="1:25">
      <c r="A25" s="4">
        <v>17</v>
      </c>
      <c r="B25" s="4" t="s">
        <v>6</v>
      </c>
      <c r="C25" s="4">
        <v>5</v>
      </c>
      <c r="D25" s="4" t="s">
        <v>9</v>
      </c>
      <c r="E25" s="6">
        <v>1.03</v>
      </c>
      <c r="F25" s="6">
        <v>11.02</v>
      </c>
      <c r="G25" s="6">
        <v>7.57</v>
      </c>
      <c r="H25" s="6">
        <f t="shared" si="1"/>
        <v>34.534534534534536</v>
      </c>
      <c r="I25" s="6">
        <v>30.01</v>
      </c>
      <c r="J25" s="6">
        <v>6.01</v>
      </c>
      <c r="K25" s="6">
        <f t="shared" si="2"/>
        <v>3.9344744744744737</v>
      </c>
      <c r="L25" s="8"/>
      <c r="M25" s="8">
        <v>8.5999999999999993E-2</v>
      </c>
      <c r="N25" s="9"/>
      <c r="O25" s="9"/>
      <c r="P25" s="10"/>
      <c r="Q25" s="10">
        <v>0.85899999999999999</v>
      </c>
      <c r="R25" s="11"/>
      <c r="S25" s="11"/>
      <c r="T25" s="24">
        <v>8.5999999999999993E-2</v>
      </c>
      <c r="U25" s="25">
        <v>0.85899999999999999</v>
      </c>
      <c r="V25">
        <f t="shared" si="3"/>
        <v>4.9813399999999994E-2</v>
      </c>
      <c r="W25">
        <f t="shared" si="4"/>
        <v>2.1209289378131248E-2</v>
      </c>
      <c r="X25">
        <f t="shared" si="0"/>
        <v>1.5045959</v>
      </c>
      <c r="Y25">
        <f t="shared" si="5"/>
        <v>0.64061898686397289</v>
      </c>
    </row>
    <row r="26" spans="1:25">
      <c r="A26" s="4">
        <v>18</v>
      </c>
      <c r="B26" s="4" t="s">
        <v>6</v>
      </c>
      <c r="C26" s="4">
        <v>6</v>
      </c>
      <c r="D26" s="4" t="s">
        <v>9</v>
      </c>
      <c r="E26" s="6">
        <v>1.02</v>
      </c>
      <c r="F26" s="6">
        <v>11.4</v>
      </c>
      <c r="G26" s="6">
        <v>7.31</v>
      </c>
      <c r="H26" s="6">
        <f t="shared" si="1"/>
        <v>39.402697495183062</v>
      </c>
      <c r="I26" s="6">
        <v>29.98</v>
      </c>
      <c r="J26" s="6">
        <v>6.06</v>
      </c>
      <c r="K26" s="6">
        <f t="shared" si="2"/>
        <v>3.6721965317919061</v>
      </c>
      <c r="L26" s="8"/>
      <c r="M26" s="8">
        <v>9.0999999999999998E-2</v>
      </c>
      <c r="N26" s="9"/>
      <c r="O26" s="9"/>
      <c r="P26" s="10"/>
      <c r="Q26" s="10">
        <v>0.90100000000000002</v>
      </c>
      <c r="R26" s="11"/>
      <c r="S26" s="11"/>
      <c r="T26" s="24">
        <v>9.0999999999999998E-2</v>
      </c>
      <c r="U26" s="25">
        <v>0.90100000000000002</v>
      </c>
      <c r="V26">
        <f t="shared" si="3"/>
        <v>5.9392900000000012E-2</v>
      </c>
      <c r="W26">
        <f t="shared" si="4"/>
        <v>2.7094134319507641E-2</v>
      </c>
      <c r="X26">
        <f t="shared" si="0"/>
        <v>1.5839801</v>
      </c>
      <c r="Y26">
        <f t="shared" si="5"/>
        <v>0.72258754142039094</v>
      </c>
    </row>
    <row r="27" spans="1:25">
      <c r="A27" s="4">
        <v>19</v>
      </c>
      <c r="B27" s="4" t="s">
        <v>7</v>
      </c>
      <c r="C27" s="4">
        <v>1</v>
      </c>
      <c r="D27" s="4" t="s">
        <v>9</v>
      </c>
      <c r="E27" s="6">
        <v>1</v>
      </c>
      <c r="F27" s="6">
        <v>11</v>
      </c>
      <c r="G27" s="6">
        <v>6.38</v>
      </c>
      <c r="H27" s="6">
        <f t="shared" si="1"/>
        <v>46.2</v>
      </c>
      <c r="I27" s="6">
        <v>30.05</v>
      </c>
      <c r="J27" s="6">
        <v>6.1</v>
      </c>
      <c r="K27" s="6">
        <f t="shared" si="2"/>
        <v>3.2817999999999996</v>
      </c>
      <c r="L27" s="8"/>
      <c r="M27" s="8">
        <v>2.6070000000000002</v>
      </c>
      <c r="N27" s="9" t="s">
        <v>24</v>
      </c>
      <c r="O27" s="9">
        <v>1.365</v>
      </c>
      <c r="P27" s="10" t="s">
        <v>25</v>
      </c>
      <c r="Q27" s="10">
        <v>1.571</v>
      </c>
      <c r="R27" s="11"/>
      <c r="S27" s="11"/>
      <c r="T27" s="24">
        <v>2.73</v>
      </c>
      <c r="U27" s="25">
        <v>6.2839999999999998</v>
      </c>
      <c r="V27">
        <f t="shared" si="3"/>
        <v>5.1154529999999996</v>
      </c>
      <c r="W27">
        <f t="shared" si="4"/>
        <v>2.6111910736790787</v>
      </c>
      <c r="X27">
        <f t="shared" si="0"/>
        <v>11.758388399999999</v>
      </c>
      <c r="Y27">
        <f t="shared" si="5"/>
        <v>6.0020879540739847</v>
      </c>
    </row>
    <row r="28" spans="1:25">
      <c r="A28" s="4">
        <v>20</v>
      </c>
      <c r="B28" s="4" t="s">
        <v>7</v>
      </c>
      <c r="C28" s="4">
        <v>2</v>
      </c>
      <c r="D28" s="4" t="s">
        <v>9</v>
      </c>
      <c r="E28" s="6">
        <v>1.05</v>
      </c>
      <c r="F28" s="6">
        <v>11.1</v>
      </c>
      <c r="G28" s="6">
        <v>6.42</v>
      </c>
      <c r="H28" s="6">
        <f t="shared" si="1"/>
        <v>46.567164179104466</v>
      </c>
      <c r="I28" s="6">
        <v>30</v>
      </c>
      <c r="J28" s="6">
        <v>6.1</v>
      </c>
      <c r="K28" s="6">
        <f t="shared" si="2"/>
        <v>3.2594029850746273</v>
      </c>
      <c r="L28" s="8"/>
      <c r="M28" s="8">
        <v>0.60599999999999998</v>
      </c>
      <c r="N28" s="9"/>
      <c r="O28" s="9"/>
      <c r="P28" s="10" t="s">
        <v>25</v>
      </c>
      <c r="Q28" s="10">
        <v>1.054</v>
      </c>
      <c r="R28" s="11"/>
      <c r="S28" s="11"/>
      <c r="T28" s="24">
        <v>0.60599999999999998</v>
      </c>
      <c r="U28" s="25">
        <v>4.2160000000000002</v>
      </c>
      <c r="V28">
        <f t="shared" si="3"/>
        <v>1.0460813999999998</v>
      </c>
      <c r="W28">
        <f t="shared" si="4"/>
        <v>0.53764311111713514</v>
      </c>
      <c r="X28">
        <f t="shared" si="0"/>
        <v>7.8496616000000001</v>
      </c>
      <c r="Y28">
        <f t="shared" si="5"/>
        <v>4.0344054333063459</v>
      </c>
    </row>
    <row r="29" spans="1:25">
      <c r="A29" s="4">
        <v>21</v>
      </c>
      <c r="B29" s="4" t="s">
        <v>7</v>
      </c>
      <c r="C29" s="4">
        <v>3</v>
      </c>
      <c r="D29" s="4" t="s">
        <v>9</v>
      </c>
      <c r="E29" s="6">
        <v>1.01</v>
      </c>
      <c r="F29" s="6">
        <v>11.78</v>
      </c>
      <c r="G29" s="6">
        <v>6.59</v>
      </c>
      <c r="H29" s="6">
        <f t="shared" si="1"/>
        <v>48.18941504178273</v>
      </c>
      <c r="I29" s="6">
        <v>30</v>
      </c>
      <c r="J29" s="6">
        <v>6.02</v>
      </c>
      <c r="K29" s="6">
        <f t="shared" si="2"/>
        <v>3.1189972144846791</v>
      </c>
      <c r="L29" s="8"/>
      <c r="M29" s="8">
        <v>0.61499999999999999</v>
      </c>
      <c r="N29" s="9"/>
      <c r="O29" s="9"/>
      <c r="P29" s="10" t="s">
        <v>25</v>
      </c>
      <c r="Q29" s="10">
        <v>1.222</v>
      </c>
      <c r="R29" s="11"/>
      <c r="S29" s="11"/>
      <c r="T29" s="24">
        <v>0.61499999999999999</v>
      </c>
      <c r="U29" s="25">
        <v>4.8879999999999999</v>
      </c>
      <c r="V29">
        <f t="shared" si="3"/>
        <v>1.0633245</v>
      </c>
      <c r="W29">
        <f t="shared" si="4"/>
        <v>0.57110701930982755</v>
      </c>
      <c r="X29">
        <f t="shared" si="0"/>
        <v>9.1198087999999995</v>
      </c>
      <c r="Y29">
        <f t="shared" si="5"/>
        <v>4.8982101140748062</v>
      </c>
    </row>
    <row r="30" spans="1:25">
      <c r="A30" s="4">
        <v>22</v>
      </c>
      <c r="B30" s="4" t="s">
        <v>7</v>
      </c>
      <c r="C30" s="4">
        <v>4</v>
      </c>
      <c r="D30" s="4" t="s">
        <v>9</v>
      </c>
      <c r="E30" s="6">
        <v>1.01</v>
      </c>
      <c r="F30" s="6">
        <v>11.26</v>
      </c>
      <c r="G30" s="6">
        <v>6.61</v>
      </c>
      <c r="H30" s="6">
        <f t="shared" si="1"/>
        <v>45.365853658536579</v>
      </c>
      <c r="I30" s="6">
        <v>30.05</v>
      </c>
      <c r="J30" s="6">
        <v>6</v>
      </c>
      <c r="K30" s="6">
        <f t="shared" si="2"/>
        <v>3.2780487804878056</v>
      </c>
      <c r="L30" s="8"/>
      <c r="M30" s="8">
        <v>3.3719999999999999</v>
      </c>
      <c r="N30" s="9" t="s">
        <v>25</v>
      </c>
      <c r="O30" s="9">
        <v>1.143</v>
      </c>
      <c r="P30" s="10" t="s">
        <v>25</v>
      </c>
      <c r="Q30" s="10">
        <v>2.0110000000000001</v>
      </c>
      <c r="R30" s="11" t="s">
        <v>26</v>
      </c>
      <c r="S30" s="11">
        <v>0.86799999999999999</v>
      </c>
      <c r="T30" s="24">
        <v>4.5720000000000001</v>
      </c>
      <c r="U30" s="25">
        <v>8.68</v>
      </c>
      <c r="V30">
        <f t="shared" si="3"/>
        <v>8.6445407999999997</v>
      </c>
      <c r="W30">
        <f t="shared" si="4"/>
        <v>4.417669082399998</v>
      </c>
      <c r="X30">
        <f t="shared" si="0"/>
        <v>16.287067999999998</v>
      </c>
      <c r="Y30">
        <f t="shared" si="5"/>
        <v>8.3232734289999986</v>
      </c>
    </row>
    <row r="31" spans="1:25">
      <c r="A31" s="4">
        <v>23</v>
      </c>
      <c r="B31" s="4" t="s">
        <v>7</v>
      </c>
      <c r="C31" s="4">
        <v>5</v>
      </c>
      <c r="D31" s="4" t="s">
        <v>9</v>
      </c>
      <c r="E31" s="6">
        <v>0.98</v>
      </c>
      <c r="F31" s="6">
        <v>11.47</v>
      </c>
      <c r="G31" s="6">
        <v>6.12</v>
      </c>
      <c r="H31" s="6">
        <f t="shared" si="1"/>
        <v>51.000953288846517</v>
      </c>
      <c r="I31" s="6">
        <v>30.01</v>
      </c>
      <c r="J31" s="6">
        <v>6.19</v>
      </c>
      <c r="K31" s="6">
        <f t="shared" si="2"/>
        <v>3.0330409914204006</v>
      </c>
      <c r="L31" s="8" t="s">
        <v>25</v>
      </c>
      <c r="M31" s="8">
        <v>1.8979999999999999</v>
      </c>
      <c r="N31" s="9" t="s">
        <v>26</v>
      </c>
      <c r="O31" s="9">
        <v>0.82699999999999996</v>
      </c>
      <c r="P31" s="10" t="s">
        <v>25</v>
      </c>
      <c r="Q31" s="10">
        <v>2.2789999999999999</v>
      </c>
      <c r="R31" s="11" t="s">
        <v>26</v>
      </c>
      <c r="S31" s="11">
        <v>1.036</v>
      </c>
      <c r="T31" s="24">
        <v>8.27</v>
      </c>
      <c r="U31" s="25">
        <v>10.36</v>
      </c>
      <c r="V31">
        <f t="shared" si="3"/>
        <v>15.729538999999997</v>
      </c>
      <c r="W31">
        <f t="shared" si="4"/>
        <v>8.6876912667309494</v>
      </c>
      <c r="X31">
        <f t="shared" si="0"/>
        <v>19.462435999999997</v>
      </c>
      <c r="Y31">
        <f t="shared" si="5"/>
        <v>10.749433614456853</v>
      </c>
    </row>
    <row r="32" spans="1:25">
      <c r="A32" s="4">
        <v>24</v>
      </c>
      <c r="B32" s="4" t="s">
        <v>7</v>
      </c>
      <c r="C32" s="4">
        <v>6</v>
      </c>
      <c r="D32" s="4" t="s">
        <v>9</v>
      </c>
      <c r="E32" s="6">
        <v>1.03</v>
      </c>
      <c r="F32" s="6">
        <v>11.35</v>
      </c>
      <c r="G32" s="6">
        <v>6.51</v>
      </c>
      <c r="H32" s="6">
        <f t="shared" si="1"/>
        <v>46.899224806201559</v>
      </c>
      <c r="I32" s="6">
        <v>30.01</v>
      </c>
      <c r="J32" s="6">
        <v>6.05</v>
      </c>
      <c r="K32" s="6">
        <f t="shared" si="2"/>
        <v>3.2125968992248057</v>
      </c>
      <c r="L32" s="8"/>
      <c r="M32" s="8">
        <v>0.17100000000000001</v>
      </c>
      <c r="N32" s="9"/>
      <c r="O32" s="9"/>
      <c r="P32" s="10" t="s">
        <v>25</v>
      </c>
      <c r="Q32" s="10">
        <v>0.81200000000000006</v>
      </c>
      <c r="R32" s="11"/>
      <c r="S32" s="11"/>
      <c r="T32" s="24">
        <v>0.17100000000000001</v>
      </c>
      <c r="U32" s="25">
        <v>3.2480000000000002</v>
      </c>
      <c r="V32">
        <f t="shared" si="3"/>
        <v>0.21266489999999999</v>
      </c>
      <c r="W32">
        <f t="shared" si="4"/>
        <v>0.11089353929400977</v>
      </c>
      <c r="X32">
        <f t="shared" si="0"/>
        <v>6.0200448</v>
      </c>
      <c r="Y32">
        <f t="shared" si="5"/>
        <v>3.1391361460236236</v>
      </c>
    </row>
    <row r="33" spans="1:25">
      <c r="A33" s="4">
        <v>25</v>
      </c>
      <c r="B33" s="4" t="s">
        <v>2</v>
      </c>
      <c r="C33" s="4">
        <v>1</v>
      </c>
      <c r="D33" s="4" t="s">
        <v>10</v>
      </c>
      <c r="E33" s="6">
        <v>1.02</v>
      </c>
      <c r="F33" s="6">
        <v>11.37</v>
      </c>
      <c r="G33" s="6">
        <v>7.78</v>
      </c>
      <c r="H33" s="6">
        <f t="shared" si="1"/>
        <v>34.685990338164252</v>
      </c>
      <c r="I33" s="6">
        <v>30.03</v>
      </c>
      <c r="J33" s="6">
        <v>6.18</v>
      </c>
      <c r="K33" s="6">
        <f t="shared" si="2"/>
        <v>4.0364057971014482</v>
      </c>
      <c r="L33" s="8"/>
      <c r="M33" s="8">
        <v>9.7000000000000003E-2</v>
      </c>
      <c r="N33" s="9"/>
      <c r="O33" s="9"/>
      <c r="P33" s="10"/>
      <c r="Q33" s="10">
        <v>0.96499999999999997</v>
      </c>
      <c r="R33" s="11"/>
      <c r="S33" s="11"/>
      <c r="T33" s="24">
        <v>9.7000000000000003E-2</v>
      </c>
      <c r="U33" s="25">
        <v>0.96499999999999997</v>
      </c>
      <c r="V33">
        <f t="shared" si="3"/>
        <v>7.0888300000000001E-2</v>
      </c>
      <c r="W33">
        <f t="shared" si="4"/>
        <v>2.9420253098753384E-2</v>
      </c>
      <c r="X33">
        <f t="shared" si="0"/>
        <v>1.7049464999999999</v>
      </c>
      <c r="Y33">
        <f t="shared" si="5"/>
        <v>0.70759148618084688</v>
      </c>
    </row>
    <row r="34" spans="1:25">
      <c r="A34" s="4">
        <v>26</v>
      </c>
      <c r="B34" s="4" t="s">
        <v>2</v>
      </c>
      <c r="C34" s="4">
        <v>2</v>
      </c>
      <c r="D34" s="4" t="s">
        <v>10</v>
      </c>
      <c r="E34" s="6">
        <v>1.02</v>
      </c>
      <c r="F34" s="6">
        <v>11.2</v>
      </c>
      <c r="G34" s="6">
        <v>7.74</v>
      </c>
      <c r="H34" s="6">
        <f t="shared" si="1"/>
        <v>33.988212180746551</v>
      </c>
      <c r="I34" s="6">
        <v>30.03</v>
      </c>
      <c r="J34" s="6">
        <v>6.25</v>
      </c>
      <c r="K34" s="6">
        <f t="shared" si="2"/>
        <v>4.1257367387033401</v>
      </c>
      <c r="L34" s="8"/>
      <c r="M34" s="8">
        <v>7.6999999999999999E-2</v>
      </c>
      <c r="N34" s="9"/>
      <c r="O34" s="9"/>
      <c r="P34" s="10"/>
      <c r="Q34" s="10">
        <v>0.76</v>
      </c>
      <c r="R34" s="11"/>
      <c r="S34" s="11"/>
      <c r="T34" s="24">
        <v>7.6999999999999999E-2</v>
      </c>
      <c r="U34" s="25">
        <v>0.76</v>
      </c>
      <c r="V34">
        <f t="shared" si="3"/>
        <v>3.257030000000001E-2</v>
      </c>
      <c r="W34">
        <f t="shared" si="4"/>
        <v>1.3224732942400001E-2</v>
      </c>
      <c r="X34">
        <f t="shared" si="0"/>
        <v>1.3174759999999999</v>
      </c>
      <c r="Y34">
        <f t="shared" si="5"/>
        <v>0.53494343797942856</v>
      </c>
    </row>
    <row r="35" spans="1:25">
      <c r="A35" s="4">
        <v>27</v>
      </c>
      <c r="B35" s="4" t="s">
        <v>2</v>
      </c>
      <c r="C35" s="4">
        <v>3</v>
      </c>
      <c r="D35" s="4" t="s">
        <v>10</v>
      </c>
      <c r="E35" s="6">
        <v>1.02</v>
      </c>
      <c r="F35" s="6">
        <v>11.09</v>
      </c>
      <c r="G35" s="6">
        <v>7.57</v>
      </c>
      <c r="H35" s="6">
        <f t="shared" si="1"/>
        <v>34.955312810327698</v>
      </c>
      <c r="I35" s="6">
        <v>29.99</v>
      </c>
      <c r="J35" s="6">
        <v>6.03</v>
      </c>
      <c r="K35" s="6">
        <f t="shared" si="2"/>
        <v>3.9221946375372401</v>
      </c>
      <c r="L35" s="8"/>
      <c r="M35" s="8">
        <v>9.0999999999999998E-2</v>
      </c>
      <c r="N35" s="9"/>
      <c r="O35" s="9"/>
      <c r="P35" s="10"/>
      <c r="Q35" s="10">
        <v>1.5589999999999999</v>
      </c>
      <c r="R35" s="11"/>
      <c r="S35" s="11"/>
      <c r="T35" s="24">
        <v>9.0999999999999998E-2</v>
      </c>
      <c r="U35" s="25">
        <v>1.5589999999999999</v>
      </c>
      <c r="V35">
        <f t="shared" si="3"/>
        <v>5.9392900000000012E-2</v>
      </c>
      <c r="W35">
        <f t="shared" si="4"/>
        <v>2.5367172023485623E-2</v>
      </c>
      <c r="X35">
        <f t="shared" si="0"/>
        <v>2.8276658999999995</v>
      </c>
      <c r="Y35">
        <f t="shared" si="5"/>
        <v>1.2077182173331202</v>
      </c>
    </row>
    <row r="36" spans="1:25">
      <c r="A36" s="4">
        <v>28</v>
      </c>
      <c r="B36" s="4" t="s">
        <v>2</v>
      </c>
      <c r="C36" s="4">
        <v>4</v>
      </c>
      <c r="D36" s="4" t="s">
        <v>10</v>
      </c>
      <c r="E36" s="6">
        <v>1.04</v>
      </c>
      <c r="F36" s="6">
        <v>11.02</v>
      </c>
      <c r="G36" s="6">
        <v>7.78</v>
      </c>
      <c r="H36" s="6">
        <f t="shared" si="1"/>
        <v>32.46492985971944</v>
      </c>
      <c r="I36" s="6">
        <v>29.98</v>
      </c>
      <c r="J36" s="6">
        <v>6.05</v>
      </c>
      <c r="K36" s="6">
        <f t="shared" si="2"/>
        <v>4.0858717434869742</v>
      </c>
      <c r="L36" s="8"/>
      <c r="M36" s="8">
        <v>8.4000000000000005E-2</v>
      </c>
      <c r="N36" s="9"/>
      <c r="O36" s="9"/>
      <c r="P36" s="10"/>
      <c r="Q36" s="10">
        <v>0.82799999999999996</v>
      </c>
      <c r="R36" s="11"/>
      <c r="S36" s="11"/>
      <c r="T36" s="24">
        <v>8.4000000000000005E-2</v>
      </c>
      <c r="U36" s="25">
        <v>0.82799999999999996</v>
      </c>
      <c r="V36">
        <f t="shared" si="3"/>
        <v>4.5981600000000025E-2</v>
      </c>
      <c r="W36">
        <f t="shared" si="4"/>
        <v>1.8852372554959914E-2</v>
      </c>
      <c r="X36">
        <f t="shared" si="0"/>
        <v>1.4460027999999998</v>
      </c>
      <c r="Y36">
        <f t="shared" si="5"/>
        <v>0.59285852386857285</v>
      </c>
    </row>
    <row r="37" spans="1:25">
      <c r="A37" s="4">
        <v>29</v>
      </c>
      <c r="B37" s="4" t="s">
        <v>2</v>
      </c>
      <c r="C37" s="4">
        <v>5</v>
      </c>
      <c r="D37" s="4" t="s">
        <v>10</v>
      </c>
      <c r="E37" s="6">
        <v>1.03</v>
      </c>
      <c r="F37" s="6">
        <v>11.29</v>
      </c>
      <c r="G37" s="6">
        <v>7.79</v>
      </c>
      <c r="H37" s="6">
        <f t="shared" si="1"/>
        <v>34.113060428849899</v>
      </c>
      <c r="I37" s="6">
        <v>29.99</v>
      </c>
      <c r="J37" s="6">
        <v>6.01</v>
      </c>
      <c r="K37" s="6">
        <f t="shared" si="2"/>
        <v>3.9598050682261201</v>
      </c>
      <c r="L37" s="8"/>
      <c r="M37" s="8">
        <v>0.114</v>
      </c>
      <c r="N37" s="9"/>
      <c r="O37" s="9"/>
      <c r="P37" s="10"/>
      <c r="Q37" s="10">
        <v>0.97699999999999998</v>
      </c>
      <c r="R37" s="11"/>
      <c r="S37" s="11"/>
      <c r="T37" s="24">
        <v>0.114</v>
      </c>
      <c r="U37" s="25">
        <v>0.97699999999999998</v>
      </c>
      <c r="V37">
        <f t="shared" si="3"/>
        <v>0.10345860000000003</v>
      </c>
      <c r="W37">
        <f t="shared" si="4"/>
        <v>4.3768277411099864E-2</v>
      </c>
      <c r="X37">
        <f t="shared" si="0"/>
        <v>1.7276276999999998</v>
      </c>
      <c r="Y37">
        <f t="shared" si="5"/>
        <v>0.73087484691171534</v>
      </c>
    </row>
    <row r="38" spans="1:25">
      <c r="A38" s="4">
        <v>30</v>
      </c>
      <c r="B38" s="4" t="s">
        <v>2</v>
      </c>
      <c r="C38" s="4">
        <v>6</v>
      </c>
      <c r="D38" s="4" t="s">
        <v>10</v>
      </c>
      <c r="E38" s="6">
        <v>1.03</v>
      </c>
      <c r="F38" s="6">
        <v>13.35</v>
      </c>
      <c r="G38" s="6">
        <v>9.31</v>
      </c>
      <c r="H38" s="6">
        <f t="shared" si="1"/>
        <v>32.792207792207783</v>
      </c>
      <c r="I38" s="6">
        <v>29.98</v>
      </c>
      <c r="J38" s="6">
        <v>6.01</v>
      </c>
      <c r="K38" s="6">
        <f t="shared" si="2"/>
        <v>4.0391883116883118</v>
      </c>
      <c r="L38" s="8"/>
      <c r="M38" s="8">
        <v>9.2999999999999999E-2</v>
      </c>
      <c r="N38" s="9"/>
      <c r="O38" s="9"/>
      <c r="P38" s="10"/>
      <c r="Q38" s="10">
        <v>0.872</v>
      </c>
      <c r="R38" s="11"/>
      <c r="S38" s="11"/>
      <c r="T38" s="24">
        <v>9.2999999999999999E-2</v>
      </c>
      <c r="U38" s="25">
        <v>0.872</v>
      </c>
      <c r="V38">
        <f t="shared" si="3"/>
        <v>6.3224700000000009E-2</v>
      </c>
      <c r="W38">
        <f t="shared" si="4"/>
        <v>2.622160921131448E-2</v>
      </c>
      <c r="X38">
        <f t="shared" si="0"/>
        <v>1.5291671999999998</v>
      </c>
      <c r="Y38">
        <f t="shared" si="5"/>
        <v>0.63420189794747883</v>
      </c>
    </row>
    <row r="39" spans="1:25">
      <c r="A39" s="4">
        <v>31</v>
      </c>
      <c r="B39" s="4" t="s">
        <v>5</v>
      </c>
      <c r="C39" s="4">
        <v>1</v>
      </c>
      <c r="D39" s="4" t="s">
        <v>10</v>
      </c>
      <c r="E39" s="6">
        <v>1.04</v>
      </c>
      <c r="F39" s="6">
        <v>11.04</v>
      </c>
      <c r="G39" s="6">
        <v>7.61</v>
      </c>
      <c r="H39" s="6">
        <f t="shared" si="1"/>
        <v>34.299999999999997</v>
      </c>
      <c r="I39" s="6">
        <v>30</v>
      </c>
      <c r="J39" s="6">
        <v>6.03</v>
      </c>
      <c r="K39" s="6">
        <f t="shared" si="2"/>
        <v>3.9617100000000005</v>
      </c>
      <c r="L39" s="8"/>
      <c r="M39" s="8">
        <v>0.14199999999999999</v>
      </c>
      <c r="N39" s="9"/>
      <c r="O39" s="9"/>
      <c r="P39" s="10"/>
      <c r="Q39" s="10">
        <v>2.8530000000000002</v>
      </c>
      <c r="R39" s="11" t="s">
        <v>25</v>
      </c>
      <c r="S39" s="11">
        <v>0.74299999999999999</v>
      </c>
      <c r="T39" s="24">
        <v>0.14199999999999999</v>
      </c>
      <c r="U39" s="25">
        <v>2.972</v>
      </c>
      <c r="V39">
        <f t="shared" si="3"/>
        <v>0.15710379999999996</v>
      </c>
      <c r="W39">
        <f t="shared" si="4"/>
        <v>6.6430982015341838E-2</v>
      </c>
      <c r="X39">
        <f t="shared" si="0"/>
        <v>5.4983772000000002</v>
      </c>
      <c r="Y39">
        <f t="shared" si="5"/>
        <v>2.3249762060928232</v>
      </c>
    </row>
    <row r="40" spans="1:25">
      <c r="A40" s="4">
        <v>32</v>
      </c>
      <c r="B40" s="4" t="s">
        <v>5</v>
      </c>
      <c r="C40" s="4">
        <v>2</v>
      </c>
      <c r="D40" s="4" t="s">
        <v>10</v>
      </c>
      <c r="E40" s="6">
        <v>1.01</v>
      </c>
      <c r="F40" s="6">
        <v>11.01</v>
      </c>
      <c r="G40" s="6">
        <v>8.41</v>
      </c>
      <c r="H40" s="6">
        <f t="shared" si="1"/>
        <v>25.999999999999996</v>
      </c>
      <c r="I40" s="6">
        <v>29.97</v>
      </c>
      <c r="J40" s="6">
        <v>5.98</v>
      </c>
      <c r="K40" s="6">
        <f t="shared" si="2"/>
        <v>4.4252000000000002</v>
      </c>
      <c r="L40" s="8"/>
      <c r="M40" s="8">
        <v>0.128</v>
      </c>
      <c r="N40" s="9"/>
      <c r="O40" s="9"/>
      <c r="P40" s="10"/>
      <c r="Q40" s="10">
        <v>1.59</v>
      </c>
      <c r="R40" s="11"/>
      <c r="S40" s="11"/>
      <c r="T40" s="24">
        <v>0.128</v>
      </c>
      <c r="U40" s="25">
        <v>1.59</v>
      </c>
      <c r="V40">
        <f t="shared" si="3"/>
        <v>0.13028119999999999</v>
      </c>
      <c r="W40">
        <f t="shared" si="4"/>
        <v>4.9319141787941771E-2</v>
      </c>
      <c r="X40">
        <f t="shared" si="0"/>
        <v>2.8862589999999999</v>
      </c>
      <c r="Y40">
        <f t="shared" si="5"/>
        <v>1.092619785953177</v>
      </c>
    </row>
    <row r="41" spans="1:25">
      <c r="A41" s="4">
        <v>33</v>
      </c>
      <c r="B41" s="4" t="s">
        <v>5</v>
      </c>
      <c r="C41" s="4">
        <v>3</v>
      </c>
      <c r="D41" s="4" t="s">
        <v>10</v>
      </c>
      <c r="E41" s="6">
        <v>1.01</v>
      </c>
      <c r="F41" s="6">
        <v>10.95</v>
      </c>
      <c r="G41" s="6">
        <v>8.1</v>
      </c>
      <c r="H41" s="6">
        <f t="shared" si="1"/>
        <v>28.672032193158952</v>
      </c>
      <c r="I41" s="6">
        <v>30.03</v>
      </c>
      <c r="J41" s="6">
        <v>5.95</v>
      </c>
      <c r="K41" s="6">
        <f t="shared" si="2"/>
        <v>4.2440140845070422</v>
      </c>
      <c r="L41" s="8"/>
      <c r="M41" s="8">
        <v>0.108</v>
      </c>
      <c r="N41" s="9"/>
      <c r="O41" s="9"/>
      <c r="P41" s="10"/>
      <c r="Q41" s="10">
        <v>1.2010000000000001</v>
      </c>
      <c r="R41" s="11"/>
      <c r="S41" s="11"/>
      <c r="T41" s="24">
        <v>0.108</v>
      </c>
      <c r="U41" s="25">
        <v>1.2010000000000001</v>
      </c>
      <c r="V41">
        <f t="shared" si="3"/>
        <v>9.1963200000000009E-2</v>
      </c>
      <c r="W41">
        <f t="shared" si="4"/>
        <v>3.6299774122425965E-2</v>
      </c>
      <c r="X41">
        <f t="shared" ref="X41:X58" si="6">U41*1.8901-0.119</f>
        <v>2.1510100999999997</v>
      </c>
      <c r="Y41">
        <f t="shared" si="5"/>
        <v>0.84904810581903245</v>
      </c>
    </row>
    <row r="42" spans="1:25">
      <c r="A42" s="4">
        <v>34</v>
      </c>
      <c r="B42" s="4" t="s">
        <v>5</v>
      </c>
      <c r="C42" s="4">
        <v>4</v>
      </c>
      <c r="D42" s="4" t="s">
        <v>10</v>
      </c>
      <c r="E42" s="6">
        <v>1.06</v>
      </c>
      <c r="F42" s="6">
        <v>11</v>
      </c>
      <c r="G42" s="6">
        <v>8.17</v>
      </c>
      <c r="H42" s="6">
        <f t="shared" si="1"/>
        <v>28.470824949698191</v>
      </c>
      <c r="I42" s="6">
        <v>30.03</v>
      </c>
      <c r="J42" s="6">
        <v>6.03</v>
      </c>
      <c r="K42" s="6">
        <f t="shared" si="2"/>
        <v>4.3132092555331987</v>
      </c>
      <c r="L42" s="8"/>
      <c r="M42" s="8">
        <v>7.5999999999999998E-2</v>
      </c>
      <c r="N42" s="9"/>
      <c r="O42" s="9"/>
      <c r="P42" s="10"/>
      <c r="Q42" s="10">
        <v>0.38900000000000001</v>
      </c>
      <c r="R42" s="11"/>
      <c r="S42" s="11"/>
      <c r="T42" s="24">
        <v>7.5999999999999998E-2</v>
      </c>
      <c r="U42" s="25">
        <v>0.38900000000000001</v>
      </c>
      <c r="V42">
        <f t="shared" si="3"/>
        <v>3.0654400000000012E-2</v>
      </c>
      <c r="W42">
        <f t="shared" si="4"/>
        <v>1.1905810230311177E-2</v>
      </c>
      <c r="X42">
        <f t="shared" si="6"/>
        <v>0.61624889999999999</v>
      </c>
      <c r="Y42">
        <f t="shared" si="5"/>
        <v>0.23934386117614465</v>
      </c>
    </row>
    <row r="43" spans="1:25">
      <c r="A43" s="4">
        <v>35</v>
      </c>
      <c r="B43" s="4" t="s">
        <v>5</v>
      </c>
      <c r="C43" s="4">
        <v>5</v>
      </c>
      <c r="D43" s="4" t="s">
        <v>10</v>
      </c>
      <c r="E43" s="6">
        <v>1.04</v>
      </c>
      <c r="F43" s="6">
        <v>13.41</v>
      </c>
      <c r="G43" s="6">
        <v>9.26</v>
      </c>
      <c r="H43" s="6">
        <f t="shared" si="1"/>
        <v>33.5489086499596</v>
      </c>
      <c r="I43" s="6">
        <v>29.98</v>
      </c>
      <c r="J43" s="6">
        <v>6.01</v>
      </c>
      <c r="K43" s="6">
        <f t="shared" si="2"/>
        <v>3.9937105901374279</v>
      </c>
      <c r="L43" s="8"/>
      <c r="M43" s="8">
        <v>7.5999999999999998E-2</v>
      </c>
      <c r="N43" s="9"/>
      <c r="O43" s="9"/>
      <c r="P43" s="10"/>
      <c r="Q43" s="10">
        <v>0.50600000000000001</v>
      </c>
      <c r="R43" s="11"/>
      <c r="S43" s="11"/>
      <c r="T43" s="24">
        <v>7.5999999999999998E-2</v>
      </c>
      <c r="U43" s="25">
        <v>0.50600000000000001</v>
      </c>
      <c r="V43">
        <f t="shared" si="3"/>
        <v>3.0654400000000012E-2</v>
      </c>
      <c r="W43">
        <f t="shared" si="4"/>
        <v>1.2858280468999365E-2</v>
      </c>
      <c r="X43">
        <f t="shared" si="6"/>
        <v>0.83739059999999998</v>
      </c>
      <c r="Y43">
        <f t="shared" si="5"/>
        <v>0.35125147440183646</v>
      </c>
    </row>
    <row r="44" spans="1:25">
      <c r="A44" s="4">
        <v>36</v>
      </c>
      <c r="B44" s="4" t="s">
        <v>5</v>
      </c>
      <c r="C44" s="4">
        <v>6</v>
      </c>
      <c r="D44" s="4" t="s">
        <v>10</v>
      </c>
      <c r="E44" s="6">
        <v>1</v>
      </c>
      <c r="F44" s="6">
        <v>13.98</v>
      </c>
      <c r="G44" s="6">
        <v>9.5</v>
      </c>
      <c r="H44" s="6">
        <f t="shared" si="1"/>
        <v>34.514637904468415</v>
      </c>
      <c r="I44" s="6">
        <v>29.99</v>
      </c>
      <c r="J44" s="6">
        <v>5.99</v>
      </c>
      <c r="K44" s="6">
        <f t="shared" si="2"/>
        <v>3.9225731895223417</v>
      </c>
      <c r="L44" s="8"/>
      <c r="M44" s="8">
        <v>8.5999999999999993E-2</v>
      </c>
      <c r="N44" s="9"/>
      <c r="O44" s="9"/>
      <c r="P44" s="10"/>
      <c r="Q44" s="10">
        <v>0.63200000000000001</v>
      </c>
      <c r="R44" s="11"/>
      <c r="S44" s="11"/>
      <c r="T44" s="24">
        <v>8.5999999999999993E-2</v>
      </c>
      <c r="U44" s="25">
        <v>0.63200000000000001</v>
      </c>
      <c r="V44">
        <f t="shared" si="3"/>
        <v>4.9813399999999994E-2</v>
      </c>
      <c r="W44">
        <f t="shared" si="4"/>
        <v>2.1273639432120201E-2</v>
      </c>
      <c r="X44">
        <f t="shared" si="6"/>
        <v>1.0755432</v>
      </c>
      <c r="Y44">
        <f t="shared" si="5"/>
        <v>0.45932857886570178</v>
      </c>
    </row>
    <row r="45" spans="1:25">
      <c r="A45" s="4">
        <v>37</v>
      </c>
      <c r="B45" s="4" t="s">
        <v>6</v>
      </c>
      <c r="C45" s="4">
        <v>1</v>
      </c>
      <c r="D45" s="4" t="s">
        <v>10</v>
      </c>
      <c r="E45" s="6">
        <v>1.03</v>
      </c>
      <c r="F45" s="6">
        <v>11.3</v>
      </c>
      <c r="G45" s="6">
        <v>7.86</v>
      </c>
      <c r="H45" s="6">
        <f t="shared" si="1"/>
        <v>33.495618305744898</v>
      </c>
      <c r="I45" s="6">
        <v>29.98</v>
      </c>
      <c r="J45" s="6">
        <v>5.99</v>
      </c>
      <c r="K45" s="6">
        <f t="shared" si="2"/>
        <v>3.9836124634858807</v>
      </c>
      <c r="L45" s="8"/>
      <c r="M45" s="8">
        <v>7.2999999999999995E-2</v>
      </c>
      <c r="N45" s="9"/>
      <c r="O45" s="9"/>
      <c r="P45" s="10"/>
      <c r="Q45" s="10">
        <v>0.29799999999999999</v>
      </c>
      <c r="R45" s="11"/>
      <c r="S45" s="11"/>
      <c r="T45" s="24">
        <v>7.2999999999999995E-2</v>
      </c>
      <c r="U45" s="25">
        <v>0.29799999999999999</v>
      </c>
      <c r="V45">
        <f t="shared" si="3"/>
        <v>2.490669999999999E-2</v>
      </c>
      <c r="W45">
        <f t="shared" si="4"/>
        <v>1.0473836052689081E-2</v>
      </c>
      <c r="X45">
        <f t="shared" si="6"/>
        <v>0.44424979999999992</v>
      </c>
      <c r="Y45">
        <f t="shared" si="5"/>
        <v>0.18681718459851826</v>
      </c>
    </row>
    <row r="46" spans="1:25">
      <c r="A46" s="4">
        <v>38</v>
      </c>
      <c r="B46" s="4" t="s">
        <v>6</v>
      </c>
      <c r="C46" s="4">
        <v>2</v>
      </c>
      <c r="D46" s="4" t="s">
        <v>10</v>
      </c>
      <c r="E46" s="6">
        <v>1.05</v>
      </c>
      <c r="F46" s="6">
        <v>11.1</v>
      </c>
      <c r="G46" s="6">
        <v>7.69</v>
      </c>
      <c r="H46" s="6">
        <f t="shared" si="1"/>
        <v>33.930348258706452</v>
      </c>
      <c r="I46" s="6">
        <v>30.04</v>
      </c>
      <c r="J46" s="6">
        <v>6.07</v>
      </c>
      <c r="K46" s="6">
        <f t="shared" si="2"/>
        <v>4.0104278606965185</v>
      </c>
      <c r="L46" s="8"/>
      <c r="M46" s="8">
        <v>7.2999999999999995E-2</v>
      </c>
      <c r="N46" s="9"/>
      <c r="O46" s="9"/>
      <c r="P46" s="10"/>
      <c r="Q46" s="10">
        <v>0.32</v>
      </c>
      <c r="R46" s="11"/>
      <c r="S46" s="11"/>
      <c r="T46" s="24">
        <v>7.2999999999999995E-2</v>
      </c>
      <c r="U46" s="25">
        <v>0.32</v>
      </c>
      <c r="V46">
        <f t="shared" si="3"/>
        <v>2.490669999999999E-2</v>
      </c>
      <c r="W46">
        <f t="shared" si="4"/>
        <v>1.0403803606319836E-2</v>
      </c>
      <c r="X46">
        <f t="shared" si="6"/>
        <v>0.48583199999999993</v>
      </c>
      <c r="Y46">
        <f t="shared" si="5"/>
        <v>0.2029373908894225</v>
      </c>
    </row>
    <row r="47" spans="1:25">
      <c r="A47" s="4">
        <v>39</v>
      </c>
      <c r="B47" s="4" t="s">
        <v>6</v>
      </c>
      <c r="C47" s="4">
        <v>3</v>
      </c>
      <c r="D47" s="4" t="s">
        <v>10</v>
      </c>
      <c r="E47" s="6">
        <v>1.02</v>
      </c>
      <c r="F47" s="6">
        <v>11.83</v>
      </c>
      <c r="G47" s="6">
        <v>7.3</v>
      </c>
      <c r="H47" s="6">
        <f t="shared" si="1"/>
        <v>41.905642923219247</v>
      </c>
      <c r="I47" s="6">
        <v>30</v>
      </c>
      <c r="J47" s="6">
        <v>6</v>
      </c>
      <c r="K47" s="6">
        <f t="shared" si="2"/>
        <v>3.4856614246068456</v>
      </c>
      <c r="L47" s="8"/>
      <c r="M47" s="8">
        <v>0.60199999999999998</v>
      </c>
      <c r="N47" s="9"/>
      <c r="O47" s="9"/>
      <c r="P47" s="10"/>
      <c r="Q47" s="10">
        <v>3.4529999999999998</v>
      </c>
      <c r="R47" s="11" t="s">
        <v>25</v>
      </c>
      <c r="S47" s="11">
        <v>1.204</v>
      </c>
      <c r="T47" s="24">
        <v>0.60199999999999998</v>
      </c>
      <c r="U47" s="25">
        <v>4.8159999999999998</v>
      </c>
      <c r="V47">
        <f t="shared" si="3"/>
        <v>1.0384177999999999</v>
      </c>
      <c r="W47">
        <f t="shared" si="4"/>
        <v>0.49906094902955411</v>
      </c>
      <c r="X47">
        <f t="shared" si="6"/>
        <v>8.9837215999999991</v>
      </c>
      <c r="Y47">
        <f t="shared" si="5"/>
        <v>4.3175537124973244</v>
      </c>
    </row>
    <row r="48" spans="1:25">
      <c r="A48" s="4">
        <v>40</v>
      </c>
      <c r="B48" s="4" t="s">
        <v>6</v>
      </c>
      <c r="C48" s="4">
        <v>4</v>
      </c>
      <c r="D48" s="4" t="s">
        <v>10</v>
      </c>
      <c r="E48" s="6">
        <v>1</v>
      </c>
      <c r="F48" s="6">
        <v>11.22</v>
      </c>
      <c r="G48" s="6">
        <v>7.26</v>
      </c>
      <c r="H48" s="6">
        <f t="shared" si="1"/>
        <v>38.747553816046967</v>
      </c>
      <c r="I48" s="6">
        <v>29.97</v>
      </c>
      <c r="J48" s="6">
        <v>5.99</v>
      </c>
      <c r="K48" s="6">
        <f t="shared" si="2"/>
        <v>3.6690215264187866</v>
      </c>
      <c r="L48" s="8"/>
      <c r="M48" s="8">
        <v>9.0999999999999998E-2</v>
      </c>
      <c r="N48" s="9"/>
      <c r="O48" s="9"/>
      <c r="P48" s="10"/>
      <c r="Q48" s="10">
        <v>1.139</v>
      </c>
      <c r="R48" s="11"/>
      <c r="S48" s="11"/>
      <c r="T48" s="24">
        <v>9.0999999999999998E-2</v>
      </c>
      <c r="U48" s="25">
        <v>1.139</v>
      </c>
      <c r="V48">
        <f t="shared" si="3"/>
        <v>5.9392900000000012E-2</v>
      </c>
      <c r="W48">
        <f t="shared" si="4"/>
        <v>2.71175803585742E-2</v>
      </c>
      <c r="X48">
        <f t="shared" si="6"/>
        <v>2.0338238999999998</v>
      </c>
      <c r="Y48">
        <f t="shared" si="5"/>
        <v>0.92860229157759189</v>
      </c>
    </row>
    <row r="49" spans="1:25">
      <c r="A49" s="4">
        <v>41</v>
      </c>
      <c r="B49" s="4" t="s">
        <v>6</v>
      </c>
      <c r="C49" s="4">
        <v>5</v>
      </c>
      <c r="D49" s="4" t="s">
        <v>10</v>
      </c>
      <c r="E49" s="6">
        <v>1.01</v>
      </c>
      <c r="F49" s="6">
        <v>11.23</v>
      </c>
      <c r="G49" s="6">
        <v>7.19</v>
      </c>
      <c r="H49" s="6">
        <f t="shared" si="1"/>
        <v>39.530332681017612</v>
      </c>
      <c r="I49" s="6">
        <v>30.02</v>
      </c>
      <c r="J49" s="6">
        <v>6.08</v>
      </c>
      <c r="K49" s="6">
        <f t="shared" si="2"/>
        <v>3.6765557729941292</v>
      </c>
      <c r="L49" s="8"/>
      <c r="M49" s="8">
        <v>8.1000000000000003E-2</v>
      </c>
      <c r="N49" s="9"/>
      <c r="O49" s="9"/>
      <c r="P49" s="10"/>
      <c r="Q49" s="10">
        <v>0.67300000000000004</v>
      </c>
      <c r="R49" s="11"/>
      <c r="S49" s="11"/>
      <c r="T49" s="24">
        <v>8.1000000000000003E-2</v>
      </c>
      <c r="U49" s="25">
        <v>0.67300000000000004</v>
      </c>
      <c r="V49">
        <f t="shared" si="3"/>
        <v>4.0233900000000003E-2</v>
      </c>
      <c r="W49">
        <f t="shared" si="4"/>
        <v>1.8332328799437921E-2</v>
      </c>
      <c r="X49">
        <f t="shared" si="6"/>
        <v>1.1530373</v>
      </c>
      <c r="Y49">
        <f t="shared" si="5"/>
        <v>0.52537434605186517</v>
      </c>
    </row>
    <row r="50" spans="1:25">
      <c r="A50" s="4">
        <v>42</v>
      </c>
      <c r="B50" s="4" t="s">
        <v>6</v>
      </c>
      <c r="C50" s="4">
        <v>6</v>
      </c>
      <c r="D50" s="4" t="s">
        <v>10</v>
      </c>
      <c r="E50" s="6">
        <v>1.03</v>
      </c>
      <c r="F50" s="6">
        <v>12.86</v>
      </c>
      <c r="G50" s="6">
        <v>8.2799999999999994</v>
      </c>
      <c r="H50" s="6">
        <f t="shared" si="1"/>
        <v>38.715131022823343</v>
      </c>
      <c r="I50" s="6">
        <v>30</v>
      </c>
      <c r="J50" s="6">
        <v>6</v>
      </c>
      <c r="K50" s="6">
        <f t="shared" si="2"/>
        <v>3.6770921386305999</v>
      </c>
      <c r="L50" s="8"/>
      <c r="M50" s="8">
        <v>8.3000000000000004E-2</v>
      </c>
      <c r="N50" s="9"/>
      <c r="O50" s="9"/>
      <c r="P50" s="10"/>
      <c r="Q50" s="10">
        <v>0.63700000000000001</v>
      </c>
      <c r="R50" s="11"/>
      <c r="S50" s="11"/>
      <c r="T50" s="24">
        <v>8.3000000000000004E-2</v>
      </c>
      <c r="U50" s="25">
        <v>0.63700000000000001</v>
      </c>
      <c r="V50">
        <f t="shared" si="3"/>
        <v>4.4065700000000027E-2</v>
      </c>
      <c r="W50">
        <f t="shared" si="4"/>
        <v>2.0075336123475875E-2</v>
      </c>
      <c r="X50">
        <f t="shared" si="6"/>
        <v>1.0849937000000001</v>
      </c>
      <c r="Y50">
        <f t="shared" si="5"/>
        <v>0.49429858641423458</v>
      </c>
    </row>
    <row r="51" spans="1:25">
      <c r="A51" s="4">
        <v>43</v>
      </c>
      <c r="B51" s="4" t="s">
        <v>7</v>
      </c>
      <c r="C51" s="4">
        <v>1</v>
      </c>
      <c r="D51" s="4" t="s">
        <v>10</v>
      </c>
      <c r="E51" s="6">
        <v>1.05</v>
      </c>
      <c r="F51" s="6">
        <v>10.98</v>
      </c>
      <c r="G51" s="6">
        <v>6.85</v>
      </c>
      <c r="H51" s="6">
        <f t="shared" si="1"/>
        <v>41.591137965760325</v>
      </c>
      <c r="I51" s="6">
        <v>29.97</v>
      </c>
      <c r="J51" s="6">
        <v>6.04</v>
      </c>
      <c r="K51" s="6">
        <f t="shared" si="2"/>
        <v>3.5278952668680761</v>
      </c>
      <c r="L51" s="8"/>
      <c r="M51" s="8">
        <v>2.149</v>
      </c>
      <c r="N51" s="9" t="s">
        <v>25</v>
      </c>
      <c r="O51" s="9">
        <v>0.60199999999999998</v>
      </c>
      <c r="P51" s="10"/>
      <c r="Q51" s="10">
        <v>3.476</v>
      </c>
      <c r="R51" s="11" t="s">
        <v>25</v>
      </c>
      <c r="S51" s="11">
        <v>1.5589999999999999</v>
      </c>
      <c r="T51" s="24">
        <v>2.4079999999999999</v>
      </c>
      <c r="U51" s="25">
        <v>6.2359999999999998</v>
      </c>
      <c r="V51">
        <f t="shared" si="3"/>
        <v>4.4985331999999998</v>
      </c>
      <c r="W51">
        <f t="shared" si="4"/>
        <v>2.1361016262056181</v>
      </c>
      <c r="X51">
        <f t="shared" si="6"/>
        <v>11.667663599999999</v>
      </c>
      <c r="Y51">
        <f t="shared" si="5"/>
        <v>5.5403203848712499</v>
      </c>
    </row>
    <row r="52" spans="1:25">
      <c r="A52" s="4">
        <v>44</v>
      </c>
      <c r="B52" s="4" t="s">
        <v>7</v>
      </c>
      <c r="C52" s="4">
        <v>2</v>
      </c>
      <c r="D52" s="4" t="s">
        <v>10</v>
      </c>
      <c r="E52" s="6">
        <v>0.99</v>
      </c>
      <c r="F52" s="6">
        <v>10.98</v>
      </c>
      <c r="G52" s="6">
        <v>7.05</v>
      </c>
      <c r="H52" s="6">
        <f t="shared" si="1"/>
        <v>39.339339339339347</v>
      </c>
      <c r="I52" s="6">
        <v>29.99</v>
      </c>
      <c r="J52" s="6">
        <v>6.18</v>
      </c>
      <c r="K52" s="6">
        <f t="shared" si="2"/>
        <v>3.7488288288288283</v>
      </c>
      <c r="L52" s="8"/>
      <c r="M52" s="8">
        <v>2.133</v>
      </c>
      <c r="N52" s="9" t="s">
        <v>25</v>
      </c>
      <c r="O52" s="9">
        <v>0.56699999999999995</v>
      </c>
      <c r="P52" s="10"/>
      <c r="Q52" s="10">
        <v>3.3119999999999998</v>
      </c>
      <c r="R52" s="11" t="s">
        <v>25</v>
      </c>
      <c r="S52" s="11">
        <v>0.90100000000000002</v>
      </c>
      <c r="T52" s="24">
        <v>2.2679999999999998</v>
      </c>
      <c r="U52" s="25">
        <v>3.6040000000000001</v>
      </c>
      <c r="V52">
        <f t="shared" si="3"/>
        <v>4.2303071999999995</v>
      </c>
      <c r="W52">
        <f t="shared" si="4"/>
        <v>1.8903532129670289</v>
      </c>
      <c r="X52">
        <f t="shared" si="6"/>
        <v>6.6929204000000002</v>
      </c>
      <c r="Y52">
        <f t="shared" si="5"/>
        <v>2.9907954633348077</v>
      </c>
    </row>
    <row r="53" spans="1:25">
      <c r="A53" s="4">
        <v>45</v>
      </c>
      <c r="B53" s="4" t="s">
        <v>7</v>
      </c>
      <c r="C53" s="4">
        <v>3</v>
      </c>
      <c r="D53" s="4" t="s">
        <v>10</v>
      </c>
      <c r="E53" s="6">
        <v>0.99</v>
      </c>
      <c r="F53" s="6">
        <v>11.02</v>
      </c>
      <c r="G53" s="6">
        <v>6.97</v>
      </c>
      <c r="H53" s="6">
        <f t="shared" si="1"/>
        <v>40.378863409770688</v>
      </c>
      <c r="I53" s="6">
        <v>30</v>
      </c>
      <c r="J53" s="6">
        <v>5.96</v>
      </c>
      <c r="K53" s="6">
        <f t="shared" si="2"/>
        <v>3.5534197407776666</v>
      </c>
      <c r="L53" s="8"/>
      <c r="M53" s="8">
        <v>3.4470000000000001</v>
      </c>
      <c r="N53" s="9" t="s">
        <v>25</v>
      </c>
      <c r="O53" s="9">
        <v>1.3859999999999999</v>
      </c>
      <c r="P53" s="10" t="s">
        <v>25</v>
      </c>
      <c r="Q53" s="10">
        <v>1.9890000000000001</v>
      </c>
      <c r="R53" s="11" t="s">
        <v>26</v>
      </c>
      <c r="S53" s="11">
        <v>0.83699999999999997</v>
      </c>
      <c r="T53" s="24">
        <v>5.5439999999999996</v>
      </c>
      <c r="U53" s="25">
        <v>8.3699999999999992</v>
      </c>
      <c r="V53">
        <f t="shared" si="3"/>
        <v>10.506795599999998</v>
      </c>
      <c r="W53">
        <f t="shared" si="4"/>
        <v>4.9532521551388751</v>
      </c>
      <c r="X53">
        <f t="shared" si="6"/>
        <v>15.701136999999997</v>
      </c>
      <c r="Y53">
        <f t="shared" si="5"/>
        <v>7.4020370857296127</v>
      </c>
    </row>
    <row r="54" spans="1:25">
      <c r="A54" s="4">
        <v>46</v>
      </c>
      <c r="B54" s="4" t="s">
        <v>7</v>
      </c>
      <c r="C54" s="4">
        <v>4</v>
      </c>
      <c r="D54" s="4" t="s">
        <v>10</v>
      </c>
      <c r="E54" s="6">
        <v>1.01</v>
      </c>
      <c r="F54" s="6">
        <v>13.83</v>
      </c>
      <c r="G54" s="6">
        <v>8.02</v>
      </c>
      <c r="H54" s="6">
        <f t="shared" si="1"/>
        <v>45.319812792511705</v>
      </c>
      <c r="I54" s="6">
        <v>30.02</v>
      </c>
      <c r="J54" s="6">
        <v>6</v>
      </c>
      <c r="K54" s="6">
        <f t="shared" si="2"/>
        <v>3.2808112324492975</v>
      </c>
      <c r="L54" s="8" t="s">
        <v>25</v>
      </c>
      <c r="M54" s="8">
        <v>2.4390000000000001</v>
      </c>
      <c r="N54" s="9" t="s">
        <v>26</v>
      </c>
      <c r="O54" s="9">
        <v>1.23</v>
      </c>
      <c r="P54" s="10" t="s">
        <v>25</v>
      </c>
      <c r="Q54" s="10">
        <v>2.976</v>
      </c>
      <c r="R54" s="11" t="s">
        <v>26</v>
      </c>
      <c r="S54" s="11">
        <v>0.98799999999999999</v>
      </c>
      <c r="T54" s="24">
        <v>12.3</v>
      </c>
      <c r="U54" s="25">
        <v>9.879999999999999</v>
      </c>
      <c r="V54">
        <f t="shared" si="3"/>
        <v>23.450616000000004</v>
      </c>
      <c r="W54">
        <f t="shared" si="4"/>
        <v>11.974011651341517</v>
      </c>
      <c r="X54">
        <f t="shared" si="6"/>
        <v>18.555187999999998</v>
      </c>
      <c r="Y54">
        <f t="shared" si="5"/>
        <v>9.4743795772713284</v>
      </c>
    </row>
    <row r="55" spans="1:25">
      <c r="A55" s="4">
        <v>47</v>
      </c>
      <c r="B55" s="4" t="s">
        <v>7</v>
      </c>
      <c r="C55" s="4">
        <v>5</v>
      </c>
      <c r="D55" s="4" t="s">
        <v>10</v>
      </c>
      <c r="E55" s="6">
        <v>1.02</v>
      </c>
      <c r="F55" s="6">
        <v>14.09</v>
      </c>
      <c r="G55" s="6">
        <v>7.53</v>
      </c>
      <c r="H55" s="6">
        <f t="shared" si="1"/>
        <v>50.191277735271619</v>
      </c>
      <c r="I55" s="6">
        <v>30</v>
      </c>
      <c r="J55" s="6">
        <v>6.02</v>
      </c>
      <c r="K55" s="6">
        <f t="shared" si="2"/>
        <v>2.9984850803366481</v>
      </c>
      <c r="L55" s="8" t="s">
        <v>25</v>
      </c>
      <c r="M55" s="8">
        <v>3.262</v>
      </c>
      <c r="N55" s="9" t="s">
        <v>26</v>
      </c>
      <c r="O55" s="9">
        <v>1.6160000000000001</v>
      </c>
      <c r="P55" s="10" t="s">
        <v>25</v>
      </c>
      <c r="Q55" s="10">
        <v>3.3090000000000002</v>
      </c>
      <c r="R55" s="11" t="s">
        <v>26</v>
      </c>
      <c r="S55" s="11">
        <v>1.696</v>
      </c>
      <c r="T55" s="24">
        <v>16.16</v>
      </c>
      <c r="U55" s="25">
        <v>16.96</v>
      </c>
      <c r="V55">
        <f t="shared" si="3"/>
        <v>30.84599</v>
      </c>
      <c r="W55">
        <f t="shared" si="4"/>
        <v>17.233103071567896</v>
      </c>
      <c r="X55">
        <f t="shared" si="6"/>
        <v>31.937095999999997</v>
      </c>
      <c r="Y55">
        <f t="shared" si="5"/>
        <v>17.842684484257397</v>
      </c>
    </row>
    <row r="56" spans="1:25">
      <c r="A56" s="4">
        <v>48</v>
      </c>
      <c r="B56" s="4" t="s">
        <v>7</v>
      </c>
      <c r="C56" s="4">
        <v>6</v>
      </c>
      <c r="D56" s="4" t="s">
        <v>10</v>
      </c>
      <c r="E56" s="6">
        <v>1.04</v>
      </c>
      <c r="F56" s="6">
        <v>16.28</v>
      </c>
      <c r="G56" s="6">
        <v>9.1</v>
      </c>
      <c r="H56" s="6">
        <f t="shared" si="1"/>
        <v>47.112860892388461</v>
      </c>
      <c r="I56" s="6">
        <v>30.01</v>
      </c>
      <c r="J56" s="6">
        <v>6.01</v>
      </c>
      <c r="K56" s="6">
        <f t="shared" si="2"/>
        <v>3.1785170603674531</v>
      </c>
      <c r="L56" s="8" t="s">
        <v>25</v>
      </c>
      <c r="M56" s="8">
        <v>8.5000000000000006E-2</v>
      </c>
      <c r="N56" s="9"/>
      <c r="O56" s="9"/>
      <c r="P56" s="10" t="s">
        <v>25</v>
      </c>
      <c r="Q56" s="10">
        <v>0.81299999999999994</v>
      </c>
      <c r="R56" s="11"/>
      <c r="S56" s="11"/>
      <c r="T56" s="24">
        <v>0.34</v>
      </c>
      <c r="U56" s="25">
        <v>0.81299999999999994</v>
      </c>
      <c r="V56">
        <f t="shared" si="3"/>
        <v>0.53645200000000015</v>
      </c>
      <c r="W56">
        <f t="shared" si="4"/>
        <v>0.28273071162817986</v>
      </c>
      <c r="X56">
        <f t="shared" si="6"/>
        <v>1.4176512999999997</v>
      </c>
      <c r="Y56">
        <f t="shared" si="5"/>
        <v>0.74715642944683591</v>
      </c>
    </row>
    <row r="57" spans="1:25">
      <c r="A57" s="4" t="s">
        <v>0</v>
      </c>
      <c r="B57" s="4"/>
      <c r="C57" s="4"/>
      <c r="D57" s="4"/>
      <c r="E57" s="6"/>
      <c r="F57" s="6"/>
      <c r="G57" s="6"/>
      <c r="H57" s="6"/>
      <c r="I57" s="6">
        <v>29.98</v>
      </c>
      <c r="J57" s="6"/>
      <c r="K57" s="6"/>
      <c r="L57" s="8"/>
      <c r="M57" s="8">
        <v>0.06</v>
      </c>
      <c r="N57" s="9"/>
      <c r="O57" s="9"/>
      <c r="P57" s="10"/>
      <c r="Q57" s="10">
        <v>6.2E-2</v>
      </c>
      <c r="R57" s="11"/>
      <c r="S57" s="11"/>
      <c r="T57" s="24">
        <v>0.06</v>
      </c>
      <c r="U57" s="25">
        <v>6.2E-2</v>
      </c>
      <c r="V57">
        <f t="shared" ref="V57:V58" si="7">T57*1.9159-0.1133</f>
        <v>1.6539999999999888E-3</v>
      </c>
      <c r="X57">
        <f t="shared" si="6"/>
        <v>-1.8138000000000043E-3</v>
      </c>
    </row>
    <row r="58" spans="1:25" ht="15" thickBot="1">
      <c r="A58" s="4" t="s">
        <v>1</v>
      </c>
      <c r="B58" s="4"/>
      <c r="C58" s="4"/>
      <c r="D58" s="4"/>
      <c r="E58" s="6"/>
      <c r="F58" s="6"/>
      <c r="G58" s="6"/>
      <c r="H58" s="6"/>
      <c r="I58" s="6">
        <v>30.05</v>
      </c>
      <c r="J58" s="6"/>
      <c r="K58" s="6"/>
      <c r="L58" s="8"/>
      <c r="M58" s="8">
        <v>0.06</v>
      </c>
      <c r="N58" s="9"/>
      <c r="O58" s="9"/>
      <c r="P58" s="10"/>
      <c r="Q58" s="10">
        <v>6.2E-2</v>
      </c>
      <c r="R58" s="11"/>
      <c r="S58" s="11"/>
      <c r="T58" s="26">
        <v>0.06</v>
      </c>
      <c r="U58" s="27">
        <v>6.2E-2</v>
      </c>
      <c r="V58">
        <f t="shared" si="7"/>
        <v>1.6539999999999888E-3</v>
      </c>
      <c r="X58">
        <f t="shared" si="6"/>
        <v>-1.8138000000000043E-3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B1" workbookViewId="0">
      <selection activeCell="S19" sqref="S19"/>
    </sheetView>
  </sheetViews>
  <sheetFormatPr baseColWidth="10" defaultRowHeight="15" x14ac:dyDescent="0"/>
  <cols>
    <col min="1" max="1" width="9.83203125" style="33" bestFit="1" customWidth="1"/>
    <col min="2" max="2" width="6.5" style="33" bestFit="1" customWidth="1"/>
    <col min="3" max="3" width="12.5" style="33" bestFit="1" customWidth="1"/>
    <col min="4" max="4" width="17.33203125" style="33" bestFit="1" customWidth="1"/>
    <col min="5" max="16384" width="10.83203125" style="28"/>
  </cols>
  <sheetData>
    <row r="1" spans="1:17">
      <c r="A1" s="31" t="s">
        <v>3</v>
      </c>
      <c r="B1" s="31" t="s">
        <v>8</v>
      </c>
      <c r="C1" s="32" t="s">
        <v>39</v>
      </c>
      <c r="D1" s="32" t="s">
        <v>40</v>
      </c>
    </row>
    <row r="2" spans="1:17">
      <c r="A2" s="33" t="s">
        <v>2</v>
      </c>
      <c r="B2" s="33" t="s">
        <v>9</v>
      </c>
      <c r="C2" s="34">
        <v>6.9947589149690723E-2</v>
      </c>
      <c r="D2" s="34">
        <v>1.282388288310103</v>
      </c>
    </row>
    <row r="3" spans="1:17">
      <c r="A3" s="33" t="s">
        <v>2</v>
      </c>
      <c r="B3" s="33" t="s">
        <v>9</v>
      </c>
      <c r="C3" s="34">
        <v>3.3206365746665113E-2</v>
      </c>
      <c r="D3" s="34">
        <v>0.8411255290557702</v>
      </c>
      <c r="H3" s="30" t="s">
        <v>44</v>
      </c>
      <c r="L3" s="30" t="s">
        <v>46</v>
      </c>
      <c r="P3" s="30" t="s">
        <v>45</v>
      </c>
    </row>
    <row r="4" spans="1:17">
      <c r="A4" s="33" t="s">
        <v>2</v>
      </c>
      <c r="B4" s="33" t="s">
        <v>9</v>
      </c>
      <c r="C4" s="34">
        <v>3.9384939204690189E-2</v>
      </c>
      <c r="D4" s="34">
        <v>1.3996433372304524</v>
      </c>
      <c r="F4" s="30" t="s">
        <v>47</v>
      </c>
    </row>
    <row r="5" spans="1:17">
      <c r="A5" s="33" t="s">
        <v>2</v>
      </c>
      <c r="B5" s="33" t="s">
        <v>9</v>
      </c>
      <c r="C5" s="34">
        <v>4.1436853852911806E-2</v>
      </c>
      <c r="D5" s="34">
        <v>0.70699607718469215</v>
      </c>
      <c r="H5" s="28" t="s">
        <v>42</v>
      </c>
      <c r="I5" s="28" t="s">
        <v>43</v>
      </c>
      <c r="L5" s="28" t="s">
        <v>42</v>
      </c>
      <c r="M5" s="28" t="s">
        <v>43</v>
      </c>
      <c r="P5" s="28" t="s">
        <v>42</v>
      </c>
      <c r="Q5" s="28" t="s">
        <v>43</v>
      </c>
    </row>
    <row r="6" spans="1:17">
      <c r="A6" s="33" t="s">
        <v>2</v>
      </c>
      <c r="B6" s="33" t="s">
        <v>9</v>
      </c>
      <c r="C6" s="34">
        <v>8.2999196013965076E-2</v>
      </c>
      <c r="D6" s="34">
        <v>1.1158686368418953</v>
      </c>
      <c r="G6" s="28" t="s">
        <v>41</v>
      </c>
      <c r="H6" s="29">
        <f>STDEV(C2:C7)/SQRT(6)</f>
        <v>7.952536392262715E-3</v>
      </c>
      <c r="I6" s="29">
        <f>STDEV(D2:D7)/SQRT(6)</f>
        <v>0.10843170055010734</v>
      </c>
      <c r="K6" s="28" t="s">
        <v>41</v>
      </c>
      <c r="L6" s="29">
        <v>5.3425760608861471E-2</v>
      </c>
      <c r="M6" s="29">
        <v>1.0486346892636</v>
      </c>
      <c r="O6" s="28" t="s">
        <v>41</v>
      </c>
      <c r="P6" s="29">
        <v>7.952536392262715E-3</v>
      </c>
      <c r="Q6" s="29">
        <v>0.10843170055010734</v>
      </c>
    </row>
    <row r="7" spans="1:17">
      <c r="A7" s="33" t="s">
        <v>2</v>
      </c>
      <c r="B7" s="33" t="s">
        <v>9</v>
      </c>
      <c r="C7" s="34">
        <v>5.3579619685245918E-2</v>
      </c>
      <c r="D7" s="34">
        <v>0.94578626695868839</v>
      </c>
      <c r="G7" s="28" t="s">
        <v>5</v>
      </c>
      <c r="H7" s="29">
        <f>STDEV(C8:C13)/SQRT(6)</f>
        <v>4.8795584532062806E-2</v>
      </c>
      <c r="I7" s="29">
        <f>STDEV(D8:D13)/SQRT(6)</f>
        <v>0.44021478228253175</v>
      </c>
      <c r="K7" s="28" t="s">
        <v>5</v>
      </c>
      <c r="L7" s="29">
        <v>8.1427831230700298E-2</v>
      </c>
      <c r="M7" s="29">
        <v>1.1893088308122277</v>
      </c>
      <c r="O7" s="28" t="s">
        <v>5</v>
      </c>
      <c r="P7" s="29">
        <v>4.8795584532062806E-2</v>
      </c>
      <c r="Q7" s="29">
        <v>0.44021478228253175</v>
      </c>
    </row>
    <row r="8" spans="1:17">
      <c r="A8" s="33" t="s">
        <v>5</v>
      </c>
      <c r="B8" s="33" t="s">
        <v>9</v>
      </c>
      <c r="C8" s="34">
        <v>0.32400710436515273</v>
      </c>
      <c r="D8" s="34">
        <v>3.3274479764092009</v>
      </c>
      <c r="G8" s="28" t="s">
        <v>6</v>
      </c>
      <c r="H8" s="29">
        <f>STDEV(C14:C19)/SQRT(6)</f>
        <v>1.2766675397176606E-2</v>
      </c>
      <c r="I8" s="29">
        <f>STDEV(D14:D19)/SQRT(6)</f>
        <v>0.45631580440198638</v>
      </c>
      <c r="K8" s="28" t="s">
        <v>6</v>
      </c>
      <c r="L8" s="29">
        <v>3.242831848215718E-2</v>
      </c>
      <c r="M8" s="29">
        <v>0.9810231401522439</v>
      </c>
      <c r="O8" s="28" t="s">
        <v>6</v>
      </c>
      <c r="P8" s="29">
        <v>1.2766675397176606E-2</v>
      </c>
      <c r="Q8" s="29">
        <v>0.45631580440198638</v>
      </c>
    </row>
    <row r="9" spans="1:17">
      <c r="A9" s="33" t="s">
        <v>5</v>
      </c>
      <c r="B9" s="33" t="s">
        <v>9</v>
      </c>
      <c r="C9" s="34">
        <v>4.469769108080178E-2</v>
      </c>
      <c r="D9" s="34">
        <v>0.90804944123728604</v>
      </c>
      <c r="G9" s="28" t="s">
        <v>7</v>
      </c>
      <c r="H9" s="29">
        <f>STDEV(C20:C25)/SQRT(6)</f>
        <v>1.3494669957061149</v>
      </c>
      <c r="I9" s="29">
        <f>STDEV(D20:D25)/SQRT(6)</f>
        <v>1.1690120259171024</v>
      </c>
      <c r="K9" s="28" t="s">
        <v>7</v>
      </c>
      <c r="L9" s="29">
        <v>2.8226991820885003</v>
      </c>
      <c r="M9" s="29">
        <v>6.1910911151559356</v>
      </c>
      <c r="O9" s="28" t="s">
        <v>7</v>
      </c>
      <c r="P9" s="29">
        <v>1.3494669957061149</v>
      </c>
      <c r="Q9" s="29">
        <v>1.1690120259171024</v>
      </c>
    </row>
    <row r="10" spans="1:17">
      <c r="A10" s="33" t="s">
        <v>5</v>
      </c>
      <c r="B10" s="33" t="s">
        <v>9</v>
      </c>
      <c r="C10" s="34">
        <v>4.5400946916122287E-2</v>
      </c>
      <c r="D10" s="34">
        <v>1.1645628342561498</v>
      </c>
    </row>
    <row r="11" spans="1:17">
      <c r="A11" s="33" t="s">
        <v>5</v>
      </c>
      <c r="B11" s="33" t="s">
        <v>9</v>
      </c>
      <c r="C11" s="34">
        <v>2.1375711385826779E-2</v>
      </c>
      <c r="D11" s="34">
        <v>0.50951676286551173</v>
      </c>
    </row>
    <row r="12" spans="1:17">
      <c r="A12" s="33" t="s">
        <v>5</v>
      </c>
      <c r="B12" s="33" t="s">
        <v>9</v>
      </c>
      <c r="C12" s="34">
        <v>1.4142543786257674E-2</v>
      </c>
      <c r="D12" s="34">
        <v>0.47850797530748468</v>
      </c>
      <c r="H12" s="30" t="s">
        <v>44</v>
      </c>
      <c r="L12" s="30" t="s">
        <v>46</v>
      </c>
      <c r="P12" s="30" t="s">
        <v>45</v>
      </c>
    </row>
    <row r="13" spans="1:17">
      <c r="A13" s="33" t="s">
        <v>5</v>
      </c>
      <c r="B13" s="33" t="s">
        <v>9</v>
      </c>
      <c r="C13" s="34">
        <v>3.8942989850040494E-2</v>
      </c>
      <c r="D13" s="34">
        <v>0.74776799479773293</v>
      </c>
      <c r="F13" s="30" t="s">
        <v>48</v>
      </c>
    </row>
    <row r="14" spans="1:17">
      <c r="A14" s="33" t="s">
        <v>6</v>
      </c>
      <c r="B14" s="33" t="s">
        <v>9</v>
      </c>
      <c r="C14" s="34">
        <v>1.2876083138902447E-2</v>
      </c>
      <c r="D14" s="34">
        <v>0.20962644242670314</v>
      </c>
      <c r="H14" s="28" t="s">
        <v>42</v>
      </c>
      <c r="I14" s="28" t="s">
        <v>43</v>
      </c>
      <c r="L14" s="28" t="s">
        <v>42</v>
      </c>
      <c r="M14" s="28" t="s">
        <v>43</v>
      </c>
      <c r="P14" s="28" t="s">
        <v>42</v>
      </c>
      <c r="Q14" s="28" t="s">
        <v>43</v>
      </c>
    </row>
    <row r="15" spans="1:17">
      <c r="A15" s="33" t="s">
        <v>6</v>
      </c>
      <c r="B15" s="33" t="s">
        <v>9</v>
      </c>
      <c r="C15" s="34">
        <v>1.1370789445287605E-2</v>
      </c>
      <c r="D15" s="34">
        <v>0.23709689530125971</v>
      </c>
      <c r="G15" s="28" t="s">
        <v>41</v>
      </c>
      <c r="H15" s="29">
        <f>STDEV(C26:C31)/SQRT(6)</f>
        <v>4.2506225046975883E-3</v>
      </c>
      <c r="I15" s="29">
        <f>STDEV(D26:D31)/SQRT(6)</f>
        <v>9.9098821749105157E-2</v>
      </c>
      <c r="K15" s="28" t="s">
        <v>41</v>
      </c>
      <c r="L15" s="29">
        <v>2.6142402873668879E-2</v>
      </c>
      <c r="M15" s="29">
        <v>0.7346980683701938</v>
      </c>
      <c r="O15" s="28" t="s">
        <v>41</v>
      </c>
      <c r="P15" s="29">
        <v>4.2506225046975883E-3</v>
      </c>
      <c r="Q15" s="29">
        <v>9.9098821749105157E-2</v>
      </c>
    </row>
    <row r="16" spans="1:17">
      <c r="A16" s="33" t="s">
        <v>6</v>
      </c>
      <c r="B16" s="33" t="s">
        <v>9</v>
      </c>
      <c r="C16" s="34">
        <v>9.4742635851406132E-2</v>
      </c>
      <c r="D16" s="34">
        <v>3.1958476328613115</v>
      </c>
      <c r="G16" s="28" t="s">
        <v>5</v>
      </c>
      <c r="H16" s="29">
        <f>STDEV(C32:C37)/SQRT(6)</f>
        <v>8.91252567375031E-3</v>
      </c>
      <c r="I16" s="29">
        <f>STDEV(D32:D37)/SQRT(6)</f>
        <v>0.31627405286554594</v>
      </c>
      <c r="K16" s="28" t="s">
        <v>5</v>
      </c>
      <c r="L16" s="29">
        <v>3.3014604676190058E-2</v>
      </c>
      <c r="M16" s="29">
        <v>0.88609466871811937</v>
      </c>
      <c r="O16" s="28" t="s">
        <v>5</v>
      </c>
      <c r="P16" s="29">
        <v>8.91252567375031E-3</v>
      </c>
      <c r="Q16" s="29">
        <v>0.31627405286554594</v>
      </c>
    </row>
    <row r="17" spans="1:17">
      <c r="A17" s="33" t="s">
        <v>6</v>
      </c>
      <c r="B17" s="33" t="s">
        <v>9</v>
      </c>
      <c r="C17" s="34">
        <v>2.7276978759708033E-2</v>
      </c>
      <c r="D17" s="34">
        <v>0.88036134203982486</v>
      </c>
      <c r="G17" s="28" t="s">
        <v>6</v>
      </c>
      <c r="H17" s="29">
        <f>STDEV(C38:C43)/SQRT(6)</f>
        <v>8.0338086505394965E-2</v>
      </c>
      <c r="I17" s="29">
        <f>STDEV(D38:D43)/SQRT(6)</f>
        <v>0.65108133566979232</v>
      </c>
      <c r="K17" s="28" t="s">
        <v>6</v>
      </c>
      <c r="L17" s="29">
        <v>9.7577305661675162E-2</v>
      </c>
      <c r="M17" s="29">
        <v>1.1092639186714928</v>
      </c>
      <c r="O17" s="28" t="s">
        <v>6</v>
      </c>
      <c r="P17" s="29">
        <v>8.0338086505394965E-2</v>
      </c>
      <c r="Q17" s="29">
        <v>0.65108133566979232</v>
      </c>
    </row>
    <row r="18" spans="1:17">
      <c r="A18" s="33" t="s">
        <v>6</v>
      </c>
      <c r="B18" s="33" t="s">
        <v>9</v>
      </c>
      <c r="C18" s="34">
        <v>2.1209289378131248E-2</v>
      </c>
      <c r="D18" s="34">
        <v>0.64061898686397289</v>
      </c>
      <c r="G18" s="28" t="s">
        <v>7</v>
      </c>
      <c r="H18" s="29">
        <f>STDEV(C44:C49)/SQRT(6)</f>
        <v>2.7474638496298653</v>
      </c>
      <c r="I18" s="29">
        <f>STDEV(D44:D49)/SQRT(6)</f>
        <v>2.4527910393597132</v>
      </c>
      <c r="K18" s="28" t="s">
        <v>7</v>
      </c>
      <c r="L18" s="29">
        <v>6.4115920714748533</v>
      </c>
      <c r="M18" s="29">
        <v>7.3328955708185397</v>
      </c>
      <c r="O18" s="28" t="s">
        <v>7</v>
      </c>
      <c r="P18" s="29">
        <v>2.7474638496298653</v>
      </c>
      <c r="Q18" s="29">
        <v>2.4527910393597132</v>
      </c>
    </row>
    <row r="19" spans="1:17">
      <c r="A19" s="33" t="s">
        <v>6</v>
      </c>
      <c r="B19" s="33" t="s">
        <v>9</v>
      </c>
      <c r="C19" s="34">
        <v>2.7094134319507641E-2</v>
      </c>
      <c r="D19" s="34">
        <v>0.72258754142039094</v>
      </c>
    </row>
    <row r="20" spans="1:17">
      <c r="A20" s="33" t="s">
        <v>7</v>
      </c>
      <c r="B20" s="33" t="s">
        <v>9</v>
      </c>
      <c r="C20" s="34">
        <v>2.6111910736790787</v>
      </c>
      <c r="D20" s="34">
        <v>6.0020879540739847</v>
      </c>
    </row>
    <row r="21" spans="1:17">
      <c r="A21" s="33" t="s">
        <v>7</v>
      </c>
      <c r="B21" s="33" t="s">
        <v>9</v>
      </c>
      <c r="C21" s="34">
        <v>0.53764311111713514</v>
      </c>
      <c r="D21" s="34">
        <v>4.0344054333063459</v>
      </c>
    </row>
    <row r="22" spans="1:17">
      <c r="A22" s="33" t="s">
        <v>7</v>
      </c>
      <c r="B22" s="33" t="s">
        <v>9</v>
      </c>
      <c r="C22" s="34">
        <v>0.57110701930982755</v>
      </c>
      <c r="D22" s="34">
        <v>4.8982101140748062</v>
      </c>
    </row>
    <row r="23" spans="1:17">
      <c r="A23" s="33" t="s">
        <v>7</v>
      </c>
      <c r="B23" s="33" t="s">
        <v>9</v>
      </c>
      <c r="C23" s="34">
        <v>4.417669082399998</v>
      </c>
      <c r="D23" s="34">
        <v>8.3232734289999986</v>
      </c>
    </row>
    <row r="24" spans="1:17">
      <c r="A24" s="33" t="s">
        <v>7</v>
      </c>
      <c r="B24" s="33" t="s">
        <v>9</v>
      </c>
      <c r="C24" s="34">
        <v>8.6876912667309494</v>
      </c>
      <c r="D24" s="34">
        <v>10.749433614456853</v>
      </c>
    </row>
    <row r="25" spans="1:17">
      <c r="A25" s="33" t="s">
        <v>7</v>
      </c>
      <c r="B25" s="33" t="s">
        <v>9</v>
      </c>
      <c r="C25" s="34">
        <v>0.11089353929400977</v>
      </c>
      <c r="D25" s="34">
        <v>3.1391361460236236</v>
      </c>
    </row>
    <row r="26" spans="1:17">
      <c r="A26" s="33" t="s">
        <v>2</v>
      </c>
      <c r="B26" s="33" t="s">
        <v>10</v>
      </c>
      <c r="C26" s="34">
        <v>2.9420253098753384E-2</v>
      </c>
      <c r="D26" s="34">
        <v>0.70759148618084688</v>
      </c>
    </row>
    <row r="27" spans="1:17">
      <c r="A27" s="33" t="s">
        <v>2</v>
      </c>
      <c r="B27" s="33" t="s">
        <v>10</v>
      </c>
      <c r="C27" s="34">
        <v>1.3224732942400001E-2</v>
      </c>
      <c r="D27" s="34">
        <v>0.53494343797942856</v>
      </c>
    </row>
    <row r="28" spans="1:17">
      <c r="A28" s="33" t="s">
        <v>2</v>
      </c>
      <c r="B28" s="33" t="s">
        <v>10</v>
      </c>
      <c r="C28" s="34">
        <v>2.5367172023485623E-2</v>
      </c>
      <c r="D28" s="34">
        <v>1.2077182173331202</v>
      </c>
    </row>
    <row r="29" spans="1:17">
      <c r="A29" s="33" t="s">
        <v>2</v>
      </c>
      <c r="B29" s="33" t="s">
        <v>10</v>
      </c>
      <c r="C29" s="34">
        <v>1.8852372554959914E-2</v>
      </c>
      <c r="D29" s="34">
        <v>0.59285852386857285</v>
      </c>
    </row>
    <row r="30" spans="1:17">
      <c r="A30" s="33" t="s">
        <v>2</v>
      </c>
      <c r="B30" s="33" t="s">
        <v>10</v>
      </c>
      <c r="C30" s="34">
        <v>4.3768277411099864E-2</v>
      </c>
      <c r="D30" s="34">
        <v>0.73087484691171534</v>
      </c>
    </row>
    <row r="31" spans="1:17">
      <c r="A31" s="33" t="s">
        <v>2</v>
      </c>
      <c r="B31" s="33" t="s">
        <v>10</v>
      </c>
      <c r="C31" s="34">
        <v>2.622160921131448E-2</v>
      </c>
      <c r="D31" s="34">
        <v>0.63420189794747883</v>
      </c>
    </row>
    <row r="32" spans="1:17">
      <c r="A32" s="33" t="s">
        <v>5</v>
      </c>
      <c r="B32" s="33" t="s">
        <v>10</v>
      </c>
      <c r="C32" s="34">
        <v>6.6430982015341838E-2</v>
      </c>
      <c r="D32" s="34">
        <v>2.3249762060928232</v>
      </c>
    </row>
    <row r="33" spans="1:4">
      <c r="A33" s="33" t="s">
        <v>5</v>
      </c>
      <c r="B33" s="33" t="s">
        <v>10</v>
      </c>
      <c r="C33" s="34">
        <v>4.9319141787941771E-2</v>
      </c>
      <c r="D33" s="34">
        <v>1.092619785953177</v>
      </c>
    </row>
    <row r="34" spans="1:4">
      <c r="A34" s="33" t="s">
        <v>5</v>
      </c>
      <c r="B34" s="33" t="s">
        <v>10</v>
      </c>
      <c r="C34" s="34">
        <v>3.6299774122425965E-2</v>
      </c>
      <c r="D34" s="34">
        <v>0.84904810581903245</v>
      </c>
    </row>
    <row r="35" spans="1:4">
      <c r="A35" s="33" t="s">
        <v>5</v>
      </c>
      <c r="B35" s="33" t="s">
        <v>10</v>
      </c>
      <c r="C35" s="34">
        <v>1.1905810230311177E-2</v>
      </c>
      <c r="D35" s="34">
        <v>0.23934386117614465</v>
      </c>
    </row>
    <row r="36" spans="1:4">
      <c r="A36" s="33" t="s">
        <v>5</v>
      </c>
      <c r="B36" s="33" t="s">
        <v>10</v>
      </c>
      <c r="C36" s="34">
        <v>1.2858280468999365E-2</v>
      </c>
      <c r="D36" s="34">
        <v>0.35125147440183646</v>
      </c>
    </row>
    <row r="37" spans="1:4">
      <c r="A37" s="33" t="s">
        <v>5</v>
      </c>
      <c r="B37" s="33" t="s">
        <v>10</v>
      </c>
      <c r="C37" s="34">
        <v>2.1273639432120201E-2</v>
      </c>
      <c r="D37" s="34">
        <v>0.45932857886570178</v>
      </c>
    </row>
    <row r="38" spans="1:4">
      <c r="A38" s="33" t="s">
        <v>6</v>
      </c>
      <c r="B38" s="33" t="s">
        <v>10</v>
      </c>
      <c r="C38" s="34">
        <v>1.0473836052689081E-2</v>
      </c>
      <c r="D38" s="34">
        <v>0.18681718459851826</v>
      </c>
    </row>
    <row r="39" spans="1:4">
      <c r="A39" s="33" t="s">
        <v>6</v>
      </c>
      <c r="B39" s="33" t="s">
        <v>10</v>
      </c>
      <c r="C39" s="34">
        <v>1.0403803606319836E-2</v>
      </c>
      <c r="D39" s="34">
        <v>0.2029373908894225</v>
      </c>
    </row>
    <row r="40" spans="1:4">
      <c r="A40" s="33" t="s">
        <v>6</v>
      </c>
      <c r="B40" s="33" t="s">
        <v>10</v>
      </c>
      <c r="C40" s="34">
        <v>0.49906094902955411</v>
      </c>
      <c r="D40" s="34">
        <v>4.3175537124973244</v>
      </c>
    </row>
    <row r="41" spans="1:4">
      <c r="A41" s="33" t="s">
        <v>6</v>
      </c>
      <c r="B41" s="33" t="s">
        <v>10</v>
      </c>
      <c r="C41" s="34">
        <v>2.71175803585742E-2</v>
      </c>
      <c r="D41" s="34">
        <v>0.92860229157759189</v>
      </c>
    </row>
    <row r="42" spans="1:4">
      <c r="A42" s="33" t="s">
        <v>6</v>
      </c>
      <c r="B42" s="33" t="s">
        <v>10</v>
      </c>
      <c r="C42" s="34">
        <v>1.8332328799437921E-2</v>
      </c>
      <c r="D42" s="34">
        <v>0.52537434605186517</v>
      </c>
    </row>
    <row r="43" spans="1:4">
      <c r="A43" s="33" t="s">
        <v>6</v>
      </c>
      <c r="B43" s="33" t="s">
        <v>10</v>
      </c>
      <c r="C43" s="34">
        <v>2.0075336123475875E-2</v>
      </c>
      <c r="D43" s="34">
        <v>0.49429858641423458</v>
      </c>
    </row>
    <row r="44" spans="1:4">
      <c r="A44" s="33" t="s">
        <v>7</v>
      </c>
      <c r="B44" s="33" t="s">
        <v>10</v>
      </c>
      <c r="C44" s="34">
        <v>2.1361016262056181</v>
      </c>
      <c r="D44" s="34">
        <v>5.5403203848712499</v>
      </c>
    </row>
    <row r="45" spans="1:4">
      <c r="A45" s="33" t="s">
        <v>7</v>
      </c>
      <c r="B45" s="33" t="s">
        <v>10</v>
      </c>
      <c r="C45" s="34">
        <v>1.8903532129670289</v>
      </c>
      <c r="D45" s="34">
        <v>2.9907954633348077</v>
      </c>
    </row>
    <row r="46" spans="1:4">
      <c r="A46" s="33" t="s">
        <v>7</v>
      </c>
      <c r="B46" s="33" t="s">
        <v>10</v>
      </c>
      <c r="C46" s="34">
        <v>4.9532521551388751</v>
      </c>
      <c r="D46" s="34">
        <v>7.4020370857296127</v>
      </c>
    </row>
    <row r="47" spans="1:4">
      <c r="A47" s="33" t="s">
        <v>7</v>
      </c>
      <c r="B47" s="33" t="s">
        <v>10</v>
      </c>
      <c r="C47" s="34">
        <v>11.974011651341517</v>
      </c>
      <c r="D47" s="34">
        <v>9.4743795772713284</v>
      </c>
    </row>
    <row r="48" spans="1:4">
      <c r="A48" s="33" t="s">
        <v>7</v>
      </c>
      <c r="B48" s="33" t="s">
        <v>10</v>
      </c>
      <c r="C48" s="34">
        <v>17.233103071567896</v>
      </c>
      <c r="D48" s="34">
        <v>17.842684484257397</v>
      </c>
    </row>
    <row r="49" spans="1:4">
      <c r="A49" s="33" t="s">
        <v>7</v>
      </c>
      <c r="B49" s="33" t="s">
        <v>10</v>
      </c>
      <c r="C49" s="34">
        <v>0.28273071162817986</v>
      </c>
      <c r="D49" s="34">
        <v>0.74715642944683591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7"/>
  <sheetViews>
    <sheetView tabSelected="1" workbookViewId="0">
      <selection activeCell="J49" sqref="J49"/>
    </sheetView>
  </sheetViews>
  <sheetFormatPr baseColWidth="10" defaultRowHeight="14" x14ac:dyDescent="0"/>
  <sheetData>
    <row r="1" spans="2:18">
      <c r="C1" t="s">
        <v>46</v>
      </c>
      <c r="G1" t="s">
        <v>45</v>
      </c>
      <c r="L1" t="s">
        <v>46</v>
      </c>
      <c r="P1" t="s">
        <v>45</v>
      </c>
    </row>
    <row r="3" spans="2:18">
      <c r="C3" t="s">
        <v>42</v>
      </c>
      <c r="D3" t="s">
        <v>43</v>
      </c>
      <c r="G3" t="s">
        <v>52</v>
      </c>
      <c r="H3" t="s">
        <v>53</v>
      </c>
      <c r="L3" t="s">
        <v>42</v>
      </c>
      <c r="M3" t="s">
        <v>43</v>
      </c>
      <c r="P3" t="s">
        <v>52</v>
      </c>
      <c r="Q3" t="s">
        <v>53</v>
      </c>
    </row>
    <row r="4" spans="2:18">
      <c r="B4" t="s">
        <v>49</v>
      </c>
      <c r="C4">
        <v>1.4403928390727129E-2</v>
      </c>
      <c r="D4">
        <v>0.24513513743082724</v>
      </c>
      <c r="F4" t="s">
        <v>49</v>
      </c>
      <c r="G4">
        <v>2.2342305220765563E-3</v>
      </c>
      <c r="H4">
        <v>2.3123261543182626E-2</v>
      </c>
      <c r="K4" t="s">
        <v>49</v>
      </c>
      <c r="L4">
        <v>4.9121839933322685E-3</v>
      </c>
      <c r="M4">
        <v>9.8558879657128229E-2</v>
      </c>
      <c r="O4" t="s">
        <v>49</v>
      </c>
      <c r="P4">
        <v>1.2826172141097525E-3</v>
      </c>
      <c r="Q4">
        <v>2.2535048395951576E-2</v>
      </c>
    </row>
    <row r="5" spans="2:18">
      <c r="B5" t="s">
        <v>50</v>
      </c>
      <c r="C5">
        <v>1.1663290587505391E-2</v>
      </c>
      <c r="D5">
        <v>0.22850565838561132</v>
      </c>
      <c r="F5" t="s">
        <v>50</v>
      </c>
      <c r="G5">
        <v>2.0842167068922095E-3</v>
      </c>
      <c r="H5">
        <v>4.1118197728513155E-2</v>
      </c>
      <c r="K5" t="s">
        <v>50</v>
      </c>
      <c r="L5">
        <v>6.7354572217107472E-3</v>
      </c>
      <c r="M5">
        <v>0.13378923086486344</v>
      </c>
      <c r="O5" t="s">
        <v>50</v>
      </c>
      <c r="P5">
        <v>1.6290486055906262E-3</v>
      </c>
      <c r="Q5">
        <v>2.9697781607862375E-2</v>
      </c>
    </row>
    <row r="6" spans="2:18">
      <c r="B6" t="s">
        <v>51</v>
      </c>
      <c r="C6">
        <v>4.2293262846114699</v>
      </c>
      <c r="D6">
        <v>4.4922076018562151</v>
      </c>
      <c r="F6" t="s">
        <v>51</v>
      </c>
      <c r="G6">
        <v>0.41683572950709674</v>
      </c>
      <c r="H6">
        <v>0.42140091471026547</v>
      </c>
      <c r="K6" t="s">
        <v>51</v>
      </c>
      <c r="L6">
        <v>4.0585416689054741</v>
      </c>
      <c r="M6">
        <v>4.4159665466196296</v>
      </c>
      <c r="O6" t="s">
        <v>51</v>
      </c>
      <c r="P6">
        <v>0.92587685711714418</v>
      </c>
      <c r="Q6">
        <v>0.91888149802780528</v>
      </c>
    </row>
    <row r="7" spans="2:18" ht="15">
      <c r="B7" s="28" t="s">
        <v>54</v>
      </c>
      <c r="C7" s="29">
        <v>5.3425760608861471E-2</v>
      </c>
      <c r="D7" s="29">
        <v>1.0486346892636</v>
      </c>
      <c r="F7" s="28" t="s">
        <v>54</v>
      </c>
      <c r="G7" s="29">
        <v>7.952536392262715E-3</v>
      </c>
      <c r="H7" s="29">
        <v>0.10843170055010734</v>
      </c>
      <c r="K7" s="28" t="s">
        <v>54</v>
      </c>
      <c r="L7" s="29">
        <v>2.6142402873668879E-2</v>
      </c>
      <c r="M7" s="29">
        <v>0.7346980683701938</v>
      </c>
      <c r="O7" s="28" t="s">
        <v>54</v>
      </c>
      <c r="P7" s="29">
        <v>4.2506225046975883E-3</v>
      </c>
      <c r="Q7" s="29">
        <v>9.9098821749105157E-2</v>
      </c>
    </row>
    <row r="8" spans="2:18" ht="15">
      <c r="B8" s="28" t="s">
        <v>55</v>
      </c>
      <c r="C8" s="29">
        <v>8.1427831230700298E-2</v>
      </c>
      <c r="D8" s="29">
        <v>1.1893088308122277</v>
      </c>
      <c r="F8" s="28" t="s">
        <v>55</v>
      </c>
      <c r="G8" s="29">
        <v>4.8795584532062806E-2</v>
      </c>
      <c r="H8" s="29">
        <v>0.44021478228253175</v>
      </c>
      <c r="K8" s="28" t="s">
        <v>55</v>
      </c>
      <c r="L8" s="29">
        <v>3.3014604676190058E-2</v>
      </c>
      <c r="M8" s="29">
        <v>0.88609466871811937</v>
      </c>
      <c r="O8" s="28" t="s">
        <v>55</v>
      </c>
      <c r="P8" s="29">
        <v>8.91252567375031E-3</v>
      </c>
      <c r="Q8" s="29">
        <v>0.31627405286554594</v>
      </c>
    </row>
    <row r="9" spans="2:18" ht="15">
      <c r="B9" s="28" t="s">
        <v>56</v>
      </c>
      <c r="C9" s="29">
        <v>3.242831848215718E-2</v>
      </c>
      <c r="D9" s="29">
        <v>0.9810231401522439</v>
      </c>
      <c r="F9" s="28" t="s">
        <v>56</v>
      </c>
      <c r="G9" s="29">
        <v>1.2766675397176606E-2</v>
      </c>
      <c r="H9" s="29">
        <v>0.45631580440198638</v>
      </c>
      <c r="K9" s="28" t="s">
        <v>56</v>
      </c>
      <c r="L9" s="29">
        <v>9.7577305661675162E-2</v>
      </c>
      <c r="M9" s="29">
        <v>1.1092639186714928</v>
      </c>
      <c r="O9" s="28" t="s">
        <v>56</v>
      </c>
      <c r="P9" s="29">
        <v>8.0338086505394965E-2</v>
      </c>
      <c r="Q9" s="29">
        <v>0.65108133566979232</v>
      </c>
    </row>
    <row r="10" spans="2:18" ht="15">
      <c r="B10" s="28" t="s">
        <v>57</v>
      </c>
      <c r="C10" s="29">
        <v>2.8226991820885003</v>
      </c>
      <c r="D10" s="29">
        <v>6.1910911151559356</v>
      </c>
      <c r="F10" s="28" t="s">
        <v>57</v>
      </c>
      <c r="G10" s="29">
        <v>1.3494669957061149</v>
      </c>
      <c r="H10" s="29">
        <v>1.1690120259171024</v>
      </c>
      <c r="K10" s="28" t="s">
        <v>57</v>
      </c>
      <c r="L10" s="29">
        <v>6.4115920714748533</v>
      </c>
      <c r="M10" s="29">
        <v>7.3328955708185397</v>
      </c>
      <c r="O10" s="28" t="s">
        <v>57</v>
      </c>
      <c r="P10" s="29">
        <v>2.7474638496298653</v>
      </c>
      <c r="Q10" s="29">
        <v>2.4527910393597132</v>
      </c>
    </row>
    <row r="11" spans="2:18" ht="15">
      <c r="P11" s="28"/>
      <c r="Q11" s="28"/>
    </row>
    <row r="13" spans="2:18">
      <c r="N13" t="s">
        <v>65</v>
      </c>
      <c r="Q13" t="s">
        <v>63</v>
      </c>
      <c r="R13" t="s">
        <v>63</v>
      </c>
    </row>
    <row r="14" spans="2:18">
      <c r="B14" t="s">
        <v>62</v>
      </c>
      <c r="E14" t="s">
        <v>63</v>
      </c>
      <c r="F14" t="s">
        <v>63</v>
      </c>
      <c r="O14" t="s">
        <v>60</v>
      </c>
      <c r="P14" t="s">
        <v>61</v>
      </c>
      <c r="Q14" t="s">
        <v>60</v>
      </c>
      <c r="R14" t="s">
        <v>61</v>
      </c>
    </row>
    <row r="15" spans="2:18" ht="15">
      <c r="C15" t="s">
        <v>60</v>
      </c>
      <c r="D15" t="s">
        <v>61</v>
      </c>
      <c r="E15" t="s">
        <v>60</v>
      </c>
      <c r="F15" t="s">
        <v>61</v>
      </c>
      <c r="N15" t="s">
        <v>41</v>
      </c>
      <c r="O15">
        <v>4.9121839933322685E-3</v>
      </c>
      <c r="P15" s="29">
        <v>2.6142402873668879E-2</v>
      </c>
      <c r="Q15">
        <v>1.2826172141097525E-3</v>
      </c>
      <c r="R15" s="29">
        <v>4.2506225046975883E-3</v>
      </c>
    </row>
    <row r="16" spans="2:18" ht="15">
      <c r="B16" t="s">
        <v>41</v>
      </c>
      <c r="C16">
        <v>1.4403928390727129E-2</v>
      </c>
      <c r="D16" s="29">
        <v>5.3425760608861471E-2</v>
      </c>
      <c r="E16">
        <v>2.2342305220765563E-3</v>
      </c>
      <c r="F16" s="29">
        <v>7.952536392262715E-3</v>
      </c>
      <c r="N16" t="s">
        <v>58</v>
      </c>
      <c r="O16">
        <v>6.7354572217107472E-3</v>
      </c>
      <c r="P16" s="29">
        <v>3.3014604676190058E-2</v>
      </c>
      <c r="Q16">
        <v>1.6290486055906262E-3</v>
      </c>
      <c r="R16" s="29">
        <v>8.91252567375031E-3</v>
      </c>
    </row>
    <row r="17" spans="2:18" ht="15">
      <c r="B17" t="s">
        <v>58</v>
      </c>
      <c r="C17">
        <v>1.1663290587505391E-2</v>
      </c>
      <c r="D17" s="29">
        <v>8.1427831230700298E-2</v>
      </c>
      <c r="E17">
        <v>2.0842167068922095E-3</v>
      </c>
      <c r="F17" s="29">
        <v>4.8795584532062806E-2</v>
      </c>
      <c r="N17" t="s">
        <v>59</v>
      </c>
      <c r="P17" s="29">
        <v>9.7577305661675162E-2</v>
      </c>
      <c r="R17" s="29">
        <v>8.0338086505394965E-2</v>
      </c>
    </row>
    <row r="18" spans="2:18" ht="15">
      <c r="B18" t="s">
        <v>59</v>
      </c>
      <c r="D18" s="29">
        <v>3.242831848215718E-2</v>
      </c>
      <c r="F18" s="29">
        <v>1.2766675397176606E-2</v>
      </c>
      <c r="N18" t="s">
        <v>7</v>
      </c>
      <c r="O18">
        <v>4.0585416689054741</v>
      </c>
      <c r="P18" s="29">
        <v>6.4115920714748533</v>
      </c>
      <c r="Q18">
        <v>0.92587685711714418</v>
      </c>
      <c r="R18" s="29">
        <v>2.7474638496298653</v>
      </c>
    </row>
    <row r="19" spans="2:18" ht="15">
      <c r="B19" t="s">
        <v>7</v>
      </c>
      <c r="C19">
        <v>4.2293262846114699</v>
      </c>
      <c r="D19" s="29">
        <v>2.8226991820885003</v>
      </c>
      <c r="E19">
        <v>0.41683572950709674</v>
      </c>
      <c r="F19" s="29">
        <v>1.3494669957061149</v>
      </c>
    </row>
    <row r="21" spans="2:18">
      <c r="N21" t="s">
        <v>66</v>
      </c>
      <c r="Q21" t="s">
        <v>63</v>
      </c>
      <c r="R21" t="s">
        <v>63</v>
      </c>
    </row>
    <row r="22" spans="2:18">
      <c r="B22" t="s">
        <v>64</v>
      </c>
      <c r="E22" t="s">
        <v>63</v>
      </c>
      <c r="F22" t="s">
        <v>63</v>
      </c>
      <c r="O22" t="s">
        <v>60</v>
      </c>
      <c r="P22" t="s">
        <v>61</v>
      </c>
      <c r="Q22" t="s">
        <v>60</v>
      </c>
      <c r="R22" t="s">
        <v>61</v>
      </c>
    </row>
    <row r="23" spans="2:18" ht="15">
      <c r="C23" t="s">
        <v>60</v>
      </c>
      <c r="D23" t="s">
        <v>61</v>
      </c>
      <c r="E23" t="s">
        <v>60</v>
      </c>
      <c r="F23" t="s">
        <v>61</v>
      </c>
      <c r="N23" t="s">
        <v>41</v>
      </c>
      <c r="O23">
        <v>9.8558879657128229E-2</v>
      </c>
      <c r="P23" s="29">
        <v>0.7346980683701938</v>
      </c>
      <c r="Q23">
        <v>2.2535048395951576E-2</v>
      </c>
      <c r="R23" s="29">
        <v>9.9098821749105157E-2</v>
      </c>
    </row>
    <row r="24" spans="2:18" ht="15">
      <c r="B24" t="s">
        <v>41</v>
      </c>
      <c r="C24">
        <v>0.24513513743082724</v>
      </c>
      <c r="D24" s="29">
        <v>1.0486346892636</v>
      </c>
      <c r="E24">
        <v>2.3123261543182626E-2</v>
      </c>
      <c r="F24" s="29">
        <v>0.10843170055010734</v>
      </c>
      <c r="N24" t="s">
        <v>58</v>
      </c>
      <c r="O24">
        <v>0.13378923086486344</v>
      </c>
      <c r="P24" s="29">
        <v>0.88609466871811937</v>
      </c>
      <c r="Q24">
        <v>2.9697781607862375E-2</v>
      </c>
      <c r="R24" s="29">
        <v>0.31627405286554594</v>
      </c>
    </row>
    <row r="25" spans="2:18" ht="15">
      <c r="B25" t="s">
        <v>58</v>
      </c>
      <c r="C25">
        <v>0.22850565838561132</v>
      </c>
      <c r="D25" s="29">
        <v>1.1893088308122277</v>
      </c>
      <c r="E25">
        <v>4.1118197728513155E-2</v>
      </c>
      <c r="F25" s="29">
        <v>0.44021478228253175</v>
      </c>
      <c r="N25" t="s">
        <v>59</v>
      </c>
      <c r="P25" s="29">
        <v>1.1092639186714928</v>
      </c>
      <c r="R25" s="29">
        <v>0.65108133566979232</v>
      </c>
    </row>
    <row r="26" spans="2:18" ht="15">
      <c r="B26" t="s">
        <v>59</v>
      </c>
      <c r="D26" s="29">
        <v>0.9810231401522439</v>
      </c>
      <c r="F26" s="29">
        <v>0.45631580440198638</v>
      </c>
      <c r="N26" t="s">
        <v>7</v>
      </c>
      <c r="O26">
        <v>4.4159665466196296</v>
      </c>
      <c r="P26" s="29">
        <v>7.3328955708185397</v>
      </c>
      <c r="Q26">
        <v>0.91888149802780528</v>
      </c>
      <c r="R26" s="29">
        <v>2.4527910393597132</v>
      </c>
    </row>
    <row r="27" spans="2:18" ht="15">
      <c r="B27" t="s">
        <v>7</v>
      </c>
      <c r="C27">
        <v>4.4922076018562151</v>
      </c>
      <c r="D27" s="29">
        <v>6.1910911151559356</v>
      </c>
      <c r="E27">
        <v>0.42140091471026547</v>
      </c>
      <c r="F27" s="29">
        <v>1.1690120259171024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Weights</vt:lpstr>
      <vt:lpstr>Fe raw data</vt:lpstr>
      <vt:lpstr>Summary</vt:lpstr>
      <vt:lpstr>pre and post drought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Dang</dc:creator>
  <cp:lastModifiedBy>Whendee Silver</cp:lastModifiedBy>
  <dcterms:created xsi:type="dcterms:W3CDTF">2015-07-07T16:54:25Z</dcterms:created>
  <dcterms:modified xsi:type="dcterms:W3CDTF">2015-11-08T19:31:05Z</dcterms:modified>
</cp:coreProperties>
</file>