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106"/>
  <workbookPr/>
  <mc:AlternateContent xmlns:mc="http://schemas.openxmlformats.org/markup-compatibility/2006">
    <mc:Choice Requires="x15">
      <x15ac:absPath xmlns:x15ac="http://schemas.microsoft.com/office/spreadsheetml/2010/11/ac" url="/Users/christine/Documents/GITHUB/cso040code_ArrayGHG/ArrayGHG-Data-Raw/Soil-data/Soil-depth-profiles/2015-Dec labwork datasheets/"/>
    </mc:Choice>
  </mc:AlternateContent>
  <bookViews>
    <workbookView xWindow="140" yWindow="460" windowWidth="20420" windowHeight="14040" activeTab="3"/>
  </bookViews>
  <sheets>
    <sheet name="stds" sheetId="4" r:id="rId1"/>
    <sheet name="std2 vs std3 decision" sheetId="3" r:id="rId2"/>
    <sheet name="include soil mois info" sheetId="1" r:id="rId3"/>
    <sheet name="master sheet" sheetId="5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38" i="5" l="1"/>
  <c r="AA38" i="5"/>
  <c r="AA23" i="5"/>
  <c r="AC23" i="5"/>
  <c r="Z23" i="5"/>
  <c r="AC106" i="5"/>
  <c r="AC105" i="5"/>
  <c r="AC104" i="5"/>
  <c r="AC103" i="5"/>
  <c r="AC102" i="5"/>
  <c r="AC101" i="5"/>
  <c r="AC100" i="5"/>
  <c r="AC99" i="5"/>
  <c r="AC98" i="5"/>
  <c r="AC97" i="5"/>
  <c r="AC96" i="5"/>
  <c r="AC95" i="5"/>
  <c r="AC94" i="5"/>
  <c r="AC93" i="5"/>
  <c r="AC92" i="5"/>
  <c r="AC91" i="5"/>
  <c r="AC90" i="5"/>
  <c r="AC89" i="5"/>
  <c r="AC88" i="5"/>
  <c r="AC87" i="5"/>
  <c r="AC86" i="5"/>
  <c r="AC85" i="5"/>
  <c r="AC84" i="5"/>
  <c r="AC83" i="5"/>
  <c r="AC82" i="5"/>
  <c r="AC81" i="5"/>
  <c r="AC80" i="5"/>
  <c r="AC79" i="5"/>
  <c r="AC78" i="5"/>
  <c r="AC77" i="5"/>
  <c r="AC76" i="5"/>
  <c r="AC75" i="5"/>
  <c r="AC74" i="5"/>
  <c r="AC73" i="5"/>
  <c r="AC72" i="5"/>
  <c r="AC71" i="5"/>
  <c r="AC70" i="5"/>
  <c r="AC69" i="5"/>
  <c r="AC68" i="5"/>
  <c r="AC67" i="5"/>
  <c r="AC66" i="5"/>
  <c r="AC65" i="5"/>
  <c r="AC64" i="5"/>
  <c r="AC63" i="5"/>
  <c r="AC62" i="5"/>
  <c r="AC61" i="5"/>
  <c r="AC60" i="5"/>
  <c r="AC59" i="5"/>
  <c r="AC58" i="5"/>
  <c r="AC57" i="5"/>
  <c r="AC56" i="5"/>
  <c r="AC55" i="5"/>
  <c r="AC54" i="5"/>
  <c r="AC53" i="5"/>
  <c r="AC52" i="5"/>
  <c r="AC51" i="5"/>
  <c r="AC50" i="5"/>
  <c r="AC49" i="5"/>
  <c r="AC48" i="5"/>
  <c r="AC47" i="5"/>
  <c r="AC46" i="5"/>
  <c r="AC45" i="5"/>
  <c r="AC44" i="5"/>
  <c r="AC43" i="5"/>
  <c r="AC42" i="5"/>
  <c r="AC41" i="5"/>
  <c r="AC40" i="5"/>
  <c r="AC39" i="5"/>
  <c r="AC38" i="5"/>
  <c r="AC37" i="5"/>
  <c r="AC34" i="5"/>
  <c r="AC33" i="5"/>
  <c r="AC32" i="5"/>
  <c r="AC31" i="5"/>
  <c r="AC30" i="5"/>
  <c r="AC29" i="5"/>
  <c r="AC28" i="5"/>
  <c r="AC27" i="5"/>
  <c r="AC26" i="5"/>
  <c r="AC25" i="5"/>
  <c r="AC24" i="5"/>
  <c r="AB99" i="5"/>
  <c r="AA99" i="5"/>
  <c r="AB106" i="5"/>
  <c r="AA106" i="5"/>
  <c r="AB105" i="5"/>
  <c r="AA105" i="5"/>
  <c r="AB104" i="5"/>
  <c r="AA104" i="5"/>
  <c r="AB103" i="5"/>
  <c r="AA103" i="5"/>
  <c r="AB102" i="5"/>
  <c r="AA102" i="5"/>
  <c r="AB101" i="5"/>
  <c r="AA101" i="5"/>
  <c r="AB100" i="5"/>
  <c r="AA100" i="5"/>
  <c r="AB98" i="5"/>
  <c r="AA98" i="5"/>
  <c r="AB97" i="5"/>
  <c r="AA97" i="5"/>
  <c r="AB96" i="5"/>
  <c r="AA96" i="5"/>
  <c r="AB95" i="5"/>
  <c r="AA95" i="5"/>
  <c r="AB94" i="5"/>
  <c r="AA94" i="5"/>
  <c r="AB93" i="5"/>
  <c r="AA93" i="5"/>
  <c r="AB92" i="5"/>
  <c r="AA92" i="5"/>
  <c r="AB91" i="5"/>
  <c r="AA91" i="5"/>
  <c r="AB90" i="5"/>
  <c r="AA90" i="5"/>
  <c r="AB89" i="5"/>
  <c r="AA89" i="5"/>
  <c r="AB88" i="5"/>
  <c r="AA88" i="5"/>
  <c r="AB87" i="5"/>
  <c r="AA87" i="5"/>
  <c r="AB86" i="5"/>
  <c r="AA86" i="5"/>
  <c r="AB85" i="5"/>
  <c r="AA85" i="5"/>
  <c r="AB84" i="5"/>
  <c r="AA84" i="5"/>
  <c r="AB83" i="5"/>
  <c r="AA83" i="5"/>
  <c r="AB82" i="5"/>
  <c r="AA82" i="5"/>
  <c r="AB81" i="5"/>
  <c r="AA81" i="5"/>
  <c r="AB80" i="5"/>
  <c r="AA80" i="5"/>
  <c r="AB79" i="5"/>
  <c r="AA79" i="5"/>
  <c r="AB78" i="5"/>
  <c r="AA78" i="5"/>
  <c r="AB77" i="5"/>
  <c r="AA77" i="5"/>
  <c r="AB76" i="5"/>
  <c r="AA76" i="5"/>
  <c r="AB75" i="5"/>
  <c r="AA75" i="5"/>
  <c r="AB74" i="5"/>
  <c r="AA74" i="5"/>
  <c r="AB73" i="5"/>
  <c r="AA73" i="5"/>
  <c r="AB72" i="5"/>
  <c r="AA72" i="5"/>
  <c r="AB71" i="5"/>
  <c r="AA71" i="5"/>
  <c r="AB70" i="5"/>
  <c r="AA70" i="5"/>
  <c r="AB69" i="5"/>
  <c r="AA69" i="5"/>
  <c r="AB68" i="5"/>
  <c r="AA68" i="5"/>
  <c r="AB67" i="5"/>
  <c r="AA67" i="5"/>
  <c r="AB66" i="5"/>
  <c r="AA66" i="5"/>
  <c r="AB65" i="5"/>
  <c r="AA65" i="5"/>
  <c r="AB64" i="5"/>
  <c r="AA64" i="5"/>
  <c r="AB63" i="5"/>
  <c r="AA63" i="5"/>
  <c r="AB62" i="5"/>
  <c r="AA62" i="5"/>
  <c r="AB61" i="5"/>
  <c r="AA61" i="5"/>
  <c r="AB60" i="5"/>
  <c r="AA60" i="5"/>
  <c r="AB59" i="5"/>
  <c r="AA59" i="5"/>
  <c r="AB58" i="5"/>
  <c r="AA58" i="5"/>
  <c r="AB57" i="5"/>
  <c r="AA57" i="5"/>
  <c r="AB56" i="5"/>
  <c r="AA56" i="5"/>
  <c r="AB55" i="5"/>
  <c r="AA55" i="5"/>
  <c r="AB54" i="5"/>
  <c r="AA54" i="5"/>
  <c r="AB53" i="5"/>
  <c r="AA53" i="5"/>
  <c r="AB52" i="5"/>
  <c r="AA52" i="5"/>
  <c r="AB51" i="5"/>
  <c r="AA51" i="5"/>
  <c r="AB50" i="5"/>
  <c r="AA50" i="5"/>
  <c r="AB49" i="5"/>
  <c r="AA49" i="5"/>
  <c r="AB48" i="5"/>
  <c r="AA48" i="5"/>
  <c r="AB47" i="5"/>
  <c r="AA47" i="5"/>
  <c r="AB46" i="5"/>
  <c r="AA46" i="5"/>
  <c r="AB45" i="5"/>
  <c r="AA45" i="5"/>
  <c r="AB44" i="5"/>
  <c r="AA44" i="5"/>
  <c r="AB43" i="5"/>
  <c r="AA43" i="5"/>
  <c r="AB42" i="5"/>
  <c r="AA42" i="5"/>
  <c r="AB41" i="5"/>
  <c r="AA41" i="5"/>
  <c r="AB40" i="5"/>
  <c r="AA40" i="5"/>
  <c r="AB39" i="5"/>
  <c r="AA39" i="5"/>
  <c r="AB37" i="5"/>
  <c r="AA37" i="5"/>
  <c r="AB34" i="5"/>
  <c r="AA34" i="5"/>
  <c r="AB33" i="5"/>
  <c r="AA33" i="5"/>
  <c r="AB32" i="5"/>
  <c r="AA32" i="5"/>
  <c r="AB31" i="5"/>
  <c r="AA31" i="5"/>
  <c r="AB30" i="5"/>
  <c r="AA30" i="5"/>
  <c r="AB29" i="5"/>
  <c r="AA29" i="5"/>
  <c r="AB28" i="5"/>
  <c r="AA28" i="5"/>
  <c r="AB27" i="5"/>
  <c r="AA27" i="5"/>
  <c r="AB26" i="5"/>
  <c r="AA26" i="5"/>
  <c r="AB25" i="5"/>
  <c r="AA25" i="5"/>
  <c r="AB24" i="5"/>
  <c r="AA24" i="5"/>
  <c r="AB23" i="5"/>
  <c r="R106" i="5"/>
  <c r="R105" i="5"/>
  <c r="R104" i="5"/>
  <c r="R103" i="5"/>
  <c r="R102" i="5"/>
  <c r="R101" i="5"/>
  <c r="R100" i="5"/>
  <c r="R99" i="5"/>
  <c r="R98" i="5"/>
  <c r="R97" i="5"/>
  <c r="R96" i="5"/>
  <c r="R95" i="5"/>
  <c r="R94" i="5"/>
  <c r="R93" i="5"/>
  <c r="R92" i="5"/>
  <c r="R91" i="5"/>
  <c r="R90" i="5"/>
  <c r="R89" i="5"/>
  <c r="R88" i="5"/>
  <c r="R87" i="5"/>
  <c r="R86" i="5"/>
  <c r="R85" i="5"/>
  <c r="R84" i="5"/>
  <c r="R83" i="5"/>
  <c r="R82" i="5"/>
  <c r="R81" i="5"/>
  <c r="R80" i="5"/>
  <c r="R79" i="5"/>
  <c r="R78" i="5"/>
  <c r="R77" i="5"/>
  <c r="R76" i="5"/>
  <c r="R75" i="5"/>
  <c r="R74" i="5"/>
  <c r="R73" i="5"/>
  <c r="R72" i="5"/>
  <c r="R71" i="5"/>
  <c r="R70" i="5"/>
  <c r="R69" i="5"/>
  <c r="R68" i="5"/>
  <c r="R67" i="5"/>
  <c r="R66" i="5"/>
  <c r="R65" i="5"/>
  <c r="R64" i="5"/>
  <c r="R63" i="5"/>
  <c r="R62" i="5"/>
  <c r="R61" i="5"/>
  <c r="R60" i="5"/>
  <c r="R59" i="5"/>
  <c r="R58" i="5"/>
  <c r="R57" i="5"/>
  <c r="R56" i="5"/>
  <c r="R55" i="5"/>
  <c r="R54" i="5"/>
  <c r="R53" i="5"/>
  <c r="R52" i="5"/>
  <c r="R51" i="5"/>
  <c r="R50" i="5"/>
  <c r="R49" i="5"/>
  <c r="R48" i="5"/>
  <c r="R47" i="5"/>
  <c r="R46" i="5"/>
  <c r="R45" i="5"/>
  <c r="R44" i="5"/>
  <c r="R43" i="5"/>
  <c r="R42" i="5"/>
  <c r="R41" i="5"/>
  <c r="R40" i="5"/>
  <c r="R39" i="5"/>
  <c r="R38" i="5"/>
  <c r="R37" i="5"/>
  <c r="R34" i="5"/>
  <c r="R33" i="5"/>
  <c r="R32" i="5"/>
  <c r="R31" i="5"/>
  <c r="R30" i="5"/>
  <c r="R29" i="5"/>
  <c r="R28" i="5"/>
  <c r="R27" i="5"/>
  <c r="R26" i="5"/>
  <c r="R25" i="5"/>
  <c r="R24" i="5"/>
  <c r="R23" i="5"/>
  <c r="Q23" i="5"/>
  <c r="Q106" i="5"/>
  <c r="Q105" i="5"/>
  <c r="Q104" i="5"/>
  <c r="Q103" i="5"/>
  <c r="Q102" i="5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4" i="5"/>
  <c r="Q33" i="5"/>
  <c r="Q32" i="5"/>
  <c r="Q31" i="5"/>
  <c r="Q30" i="5"/>
  <c r="Q29" i="5"/>
  <c r="Q28" i="5"/>
  <c r="Q27" i="5"/>
  <c r="Q26" i="5"/>
  <c r="Q25" i="5"/>
  <c r="Q24" i="5"/>
  <c r="K23" i="5"/>
  <c r="M23" i="5"/>
  <c r="V23" i="5"/>
  <c r="W23" i="5"/>
  <c r="X23" i="5"/>
  <c r="L101" i="5"/>
  <c r="N101" i="5"/>
  <c r="L107" i="5"/>
  <c r="N107" i="5"/>
  <c r="L108" i="5"/>
  <c r="N108" i="5"/>
  <c r="P101" i="5"/>
  <c r="L37" i="5"/>
  <c r="N37" i="5"/>
  <c r="P37" i="5"/>
  <c r="L23" i="5"/>
  <c r="N23" i="5"/>
  <c r="P23" i="5"/>
  <c r="L24" i="5"/>
  <c r="N24" i="5"/>
  <c r="P24" i="5"/>
  <c r="L25" i="5"/>
  <c r="N25" i="5"/>
  <c r="P25" i="5"/>
  <c r="L26" i="5"/>
  <c r="N26" i="5"/>
  <c r="P26" i="5"/>
  <c r="L27" i="5"/>
  <c r="N27" i="5"/>
  <c r="P27" i="5"/>
  <c r="L28" i="5"/>
  <c r="N28" i="5"/>
  <c r="P28" i="5"/>
  <c r="L29" i="5"/>
  <c r="N29" i="5"/>
  <c r="P29" i="5"/>
  <c r="L30" i="5"/>
  <c r="N30" i="5"/>
  <c r="P30" i="5"/>
  <c r="L31" i="5"/>
  <c r="N31" i="5"/>
  <c r="P31" i="5"/>
  <c r="L32" i="5"/>
  <c r="N32" i="5"/>
  <c r="P32" i="5"/>
  <c r="L33" i="5"/>
  <c r="N33" i="5"/>
  <c r="P33" i="5"/>
  <c r="L34" i="5"/>
  <c r="N34" i="5"/>
  <c r="P34" i="5"/>
  <c r="L38" i="5"/>
  <c r="N38" i="5"/>
  <c r="P38" i="5"/>
  <c r="L39" i="5"/>
  <c r="N39" i="5"/>
  <c r="P39" i="5"/>
  <c r="L40" i="5"/>
  <c r="N40" i="5"/>
  <c r="P40" i="5"/>
  <c r="L41" i="5"/>
  <c r="N41" i="5"/>
  <c r="P41" i="5"/>
  <c r="L42" i="5"/>
  <c r="N42" i="5"/>
  <c r="P42" i="5"/>
  <c r="L43" i="5"/>
  <c r="N43" i="5"/>
  <c r="P43" i="5"/>
  <c r="L44" i="5"/>
  <c r="N44" i="5"/>
  <c r="P44" i="5"/>
  <c r="L45" i="5"/>
  <c r="N45" i="5"/>
  <c r="P45" i="5"/>
  <c r="L46" i="5"/>
  <c r="N46" i="5"/>
  <c r="P46" i="5"/>
  <c r="L47" i="5"/>
  <c r="N47" i="5"/>
  <c r="P47" i="5"/>
  <c r="L48" i="5"/>
  <c r="N48" i="5"/>
  <c r="P48" i="5"/>
  <c r="L49" i="5"/>
  <c r="N49" i="5"/>
  <c r="P49" i="5"/>
  <c r="L50" i="5"/>
  <c r="N50" i="5"/>
  <c r="P50" i="5"/>
  <c r="L51" i="5"/>
  <c r="N51" i="5"/>
  <c r="P51" i="5"/>
  <c r="L52" i="5"/>
  <c r="N52" i="5"/>
  <c r="P52" i="5"/>
  <c r="L53" i="5"/>
  <c r="N53" i="5"/>
  <c r="P53" i="5"/>
  <c r="L54" i="5"/>
  <c r="N54" i="5"/>
  <c r="P54" i="5"/>
  <c r="L55" i="5"/>
  <c r="N55" i="5"/>
  <c r="P55" i="5"/>
  <c r="L56" i="5"/>
  <c r="N56" i="5"/>
  <c r="P56" i="5"/>
  <c r="L57" i="5"/>
  <c r="N57" i="5"/>
  <c r="P57" i="5"/>
  <c r="L58" i="5"/>
  <c r="N58" i="5"/>
  <c r="P58" i="5"/>
  <c r="L59" i="5"/>
  <c r="N59" i="5"/>
  <c r="P59" i="5"/>
  <c r="L60" i="5"/>
  <c r="N60" i="5"/>
  <c r="P60" i="5"/>
  <c r="L61" i="5"/>
  <c r="N61" i="5"/>
  <c r="P61" i="5"/>
  <c r="L62" i="5"/>
  <c r="N62" i="5"/>
  <c r="P62" i="5"/>
  <c r="L63" i="5"/>
  <c r="N63" i="5"/>
  <c r="P63" i="5"/>
  <c r="L64" i="5"/>
  <c r="N64" i="5"/>
  <c r="P64" i="5"/>
  <c r="L65" i="5"/>
  <c r="N65" i="5"/>
  <c r="P65" i="5"/>
  <c r="L66" i="5"/>
  <c r="N66" i="5"/>
  <c r="P66" i="5"/>
  <c r="L67" i="5"/>
  <c r="N67" i="5"/>
  <c r="P67" i="5"/>
  <c r="L68" i="5"/>
  <c r="N68" i="5"/>
  <c r="P68" i="5"/>
  <c r="L69" i="5"/>
  <c r="N69" i="5"/>
  <c r="P69" i="5"/>
  <c r="L70" i="5"/>
  <c r="N70" i="5"/>
  <c r="P70" i="5"/>
  <c r="L71" i="5"/>
  <c r="N71" i="5"/>
  <c r="P71" i="5"/>
  <c r="L72" i="5"/>
  <c r="N72" i="5"/>
  <c r="P72" i="5"/>
  <c r="L73" i="5"/>
  <c r="N73" i="5"/>
  <c r="P73" i="5"/>
  <c r="L74" i="5"/>
  <c r="N74" i="5"/>
  <c r="P74" i="5"/>
  <c r="L75" i="5"/>
  <c r="N75" i="5"/>
  <c r="P75" i="5"/>
  <c r="L76" i="5"/>
  <c r="N76" i="5"/>
  <c r="P76" i="5"/>
  <c r="L77" i="5"/>
  <c r="N77" i="5"/>
  <c r="P77" i="5"/>
  <c r="L78" i="5"/>
  <c r="N78" i="5"/>
  <c r="P78" i="5"/>
  <c r="L79" i="5"/>
  <c r="N79" i="5"/>
  <c r="P79" i="5"/>
  <c r="L80" i="5"/>
  <c r="N80" i="5"/>
  <c r="P80" i="5"/>
  <c r="L81" i="5"/>
  <c r="N81" i="5"/>
  <c r="P81" i="5"/>
  <c r="L82" i="5"/>
  <c r="N82" i="5"/>
  <c r="P82" i="5"/>
  <c r="L83" i="5"/>
  <c r="N83" i="5"/>
  <c r="P83" i="5"/>
  <c r="L84" i="5"/>
  <c r="N84" i="5"/>
  <c r="P84" i="5"/>
  <c r="L85" i="5"/>
  <c r="N85" i="5"/>
  <c r="P85" i="5"/>
  <c r="L86" i="5"/>
  <c r="N86" i="5"/>
  <c r="P86" i="5"/>
  <c r="L87" i="5"/>
  <c r="N87" i="5"/>
  <c r="P87" i="5"/>
  <c r="L88" i="5"/>
  <c r="N88" i="5"/>
  <c r="P88" i="5"/>
  <c r="L89" i="5"/>
  <c r="N89" i="5"/>
  <c r="P89" i="5"/>
  <c r="L90" i="5"/>
  <c r="N90" i="5"/>
  <c r="P90" i="5"/>
  <c r="L91" i="5"/>
  <c r="N91" i="5"/>
  <c r="P91" i="5"/>
  <c r="L92" i="5"/>
  <c r="N92" i="5"/>
  <c r="P92" i="5"/>
  <c r="L93" i="5"/>
  <c r="N93" i="5"/>
  <c r="P93" i="5"/>
  <c r="L94" i="5"/>
  <c r="N94" i="5"/>
  <c r="P94" i="5"/>
  <c r="L95" i="5"/>
  <c r="N95" i="5"/>
  <c r="P95" i="5"/>
  <c r="L96" i="5"/>
  <c r="N96" i="5"/>
  <c r="P96" i="5"/>
  <c r="L97" i="5"/>
  <c r="N97" i="5"/>
  <c r="P97" i="5"/>
  <c r="L98" i="5"/>
  <c r="N98" i="5"/>
  <c r="P98" i="5"/>
  <c r="L99" i="5"/>
  <c r="N99" i="5"/>
  <c r="P99" i="5"/>
  <c r="L100" i="5"/>
  <c r="N100" i="5"/>
  <c r="P100" i="5"/>
  <c r="L102" i="5"/>
  <c r="N102" i="5"/>
  <c r="P102" i="5"/>
  <c r="L103" i="5"/>
  <c r="N103" i="5"/>
  <c r="P103" i="5"/>
  <c r="L104" i="5"/>
  <c r="N104" i="5"/>
  <c r="P104" i="5"/>
  <c r="L105" i="5"/>
  <c r="N105" i="5"/>
  <c r="P105" i="5"/>
  <c r="L106" i="5"/>
  <c r="N106" i="5"/>
  <c r="P106" i="5"/>
  <c r="K104" i="5"/>
  <c r="M104" i="5"/>
  <c r="K107" i="5"/>
  <c r="M107" i="5"/>
  <c r="K108" i="5"/>
  <c r="M108" i="5"/>
  <c r="O104" i="5"/>
  <c r="K106" i="5"/>
  <c r="M106" i="5"/>
  <c r="O106" i="5"/>
  <c r="K105" i="5"/>
  <c r="M105" i="5"/>
  <c r="O105" i="5"/>
  <c r="K103" i="5"/>
  <c r="M103" i="5"/>
  <c r="O103" i="5"/>
  <c r="K102" i="5"/>
  <c r="M102" i="5"/>
  <c r="O102" i="5"/>
  <c r="K101" i="5"/>
  <c r="M101" i="5"/>
  <c r="O101" i="5"/>
  <c r="K100" i="5"/>
  <c r="M100" i="5"/>
  <c r="O100" i="5"/>
  <c r="K99" i="5"/>
  <c r="M99" i="5"/>
  <c r="O99" i="5"/>
  <c r="K98" i="5"/>
  <c r="M98" i="5"/>
  <c r="O98" i="5"/>
  <c r="K97" i="5"/>
  <c r="M97" i="5"/>
  <c r="O97" i="5"/>
  <c r="K96" i="5"/>
  <c r="M96" i="5"/>
  <c r="O96" i="5"/>
  <c r="K95" i="5"/>
  <c r="M95" i="5"/>
  <c r="O95" i="5"/>
  <c r="K94" i="5"/>
  <c r="M94" i="5"/>
  <c r="O94" i="5"/>
  <c r="K93" i="5"/>
  <c r="M93" i="5"/>
  <c r="O93" i="5"/>
  <c r="K92" i="5"/>
  <c r="M92" i="5"/>
  <c r="O92" i="5"/>
  <c r="K91" i="5"/>
  <c r="M91" i="5"/>
  <c r="O91" i="5"/>
  <c r="K90" i="5"/>
  <c r="M90" i="5"/>
  <c r="O90" i="5"/>
  <c r="K89" i="5"/>
  <c r="M89" i="5"/>
  <c r="O89" i="5"/>
  <c r="K88" i="5"/>
  <c r="M88" i="5"/>
  <c r="O88" i="5"/>
  <c r="K87" i="5"/>
  <c r="M87" i="5"/>
  <c r="O87" i="5"/>
  <c r="K86" i="5"/>
  <c r="M86" i="5"/>
  <c r="O86" i="5"/>
  <c r="K85" i="5"/>
  <c r="M85" i="5"/>
  <c r="O85" i="5"/>
  <c r="K84" i="5"/>
  <c r="M84" i="5"/>
  <c r="O84" i="5"/>
  <c r="K83" i="5"/>
  <c r="M83" i="5"/>
  <c r="O83" i="5"/>
  <c r="K82" i="5"/>
  <c r="M82" i="5"/>
  <c r="O82" i="5"/>
  <c r="K81" i="5"/>
  <c r="M81" i="5"/>
  <c r="O81" i="5"/>
  <c r="K80" i="5"/>
  <c r="M80" i="5"/>
  <c r="O80" i="5"/>
  <c r="K79" i="5"/>
  <c r="M79" i="5"/>
  <c r="O79" i="5"/>
  <c r="K78" i="5"/>
  <c r="M78" i="5"/>
  <c r="O78" i="5"/>
  <c r="K77" i="5"/>
  <c r="M77" i="5"/>
  <c r="O77" i="5"/>
  <c r="K76" i="5"/>
  <c r="M76" i="5"/>
  <c r="O76" i="5"/>
  <c r="K75" i="5"/>
  <c r="M75" i="5"/>
  <c r="O75" i="5"/>
  <c r="K74" i="5"/>
  <c r="M74" i="5"/>
  <c r="O74" i="5"/>
  <c r="K73" i="5"/>
  <c r="M73" i="5"/>
  <c r="O73" i="5"/>
  <c r="K72" i="5"/>
  <c r="M72" i="5"/>
  <c r="O72" i="5"/>
  <c r="K71" i="5"/>
  <c r="M71" i="5"/>
  <c r="O71" i="5"/>
  <c r="K70" i="5"/>
  <c r="M70" i="5"/>
  <c r="O70" i="5"/>
  <c r="K69" i="5"/>
  <c r="M69" i="5"/>
  <c r="O69" i="5"/>
  <c r="K68" i="5"/>
  <c r="M68" i="5"/>
  <c r="O68" i="5"/>
  <c r="K67" i="5"/>
  <c r="M67" i="5"/>
  <c r="O67" i="5"/>
  <c r="K66" i="5"/>
  <c r="M66" i="5"/>
  <c r="O66" i="5"/>
  <c r="K65" i="5"/>
  <c r="M65" i="5"/>
  <c r="O65" i="5"/>
  <c r="K64" i="5"/>
  <c r="M64" i="5"/>
  <c r="O64" i="5"/>
  <c r="K63" i="5"/>
  <c r="M63" i="5"/>
  <c r="O63" i="5"/>
  <c r="K62" i="5"/>
  <c r="M62" i="5"/>
  <c r="O62" i="5"/>
  <c r="K61" i="5"/>
  <c r="M61" i="5"/>
  <c r="O61" i="5"/>
  <c r="K60" i="5"/>
  <c r="M60" i="5"/>
  <c r="O60" i="5"/>
  <c r="K59" i="5"/>
  <c r="M59" i="5"/>
  <c r="O59" i="5"/>
  <c r="K58" i="5"/>
  <c r="M58" i="5"/>
  <c r="O58" i="5"/>
  <c r="K57" i="5"/>
  <c r="M57" i="5"/>
  <c r="O57" i="5"/>
  <c r="K56" i="5"/>
  <c r="M56" i="5"/>
  <c r="O56" i="5"/>
  <c r="K55" i="5"/>
  <c r="M55" i="5"/>
  <c r="O55" i="5"/>
  <c r="K54" i="5"/>
  <c r="M54" i="5"/>
  <c r="O54" i="5"/>
  <c r="K53" i="5"/>
  <c r="M53" i="5"/>
  <c r="O53" i="5"/>
  <c r="K52" i="5"/>
  <c r="M52" i="5"/>
  <c r="O52" i="5"/>
  <c r="K51" i="5"/>
  <c r="M51" i="5"/>
  <c r="O51" i="5"/>
  <c r="K50" i="5"/>
  <c r="M50" i="5"/>
  <c r="O50" i="5"/>
  <c r="K49" i="5"/>
  <c r="M49" i="5"/>
  <c r="O49" i="5"/>
  <c r="K48" i="5"/>
  <c r="M48" i="5"/>
  <c r="O48" i="5"/>
  <c r="K47" i="5"/>
  <c r="M47" i="5"/>
  <c r="O47" i="5"/>
  <c r="K46" i="5"/>
  <c r="M46" i="5"/>
  <c r="O46" i="5"/>
  <c r="K45" i="5"/>
  <c r="M45" i="5"/>
  <c r="O45" i="5"/>
  <c r="K44" i="5"/>
  <c r="M44" i="5"/>
  <c r="O44" i="5"/>
  <c r="K43" i="5"/>
  <c r="M43" i="5"/>
  <c r="O43" i="5"/>
  <c r="K42" i="5"/>
  <c r="M42" i="5"/>
  <c r="O42" i="5"/>
  <c r="K41" i="5"/>
  <c r="M41" i="5"/>
  <c r="O41" i="5"/>
  <c r="K40" i="5"/>
  <c r="M40" i="5"/>
  <c r="O40" i="5"/>
  <c r="K39" i="5"/>
  <c r="M39" i="5"/>
  <c r="O39" i="5"/>
  <c r="K38" i="5"/>
  <c r="M38" i="5"/>
  <c r="O38" i="5"/>
  <c r="K37" i="5"/>
  <c r="M37" i="5"/>
  <c r="O37" i="5"/>
  <c r="K32" i="5"/>
  <c r="M32" i="5"/>
  <c r="O32" i="5"/>
  <c r="K34" i="5"/>
  <c r="M34" i="5"/>
  <c r="O34" i="5"/>
  <c r="K33" i="5"/>
  <c r="M33" i="5"/>
  <c r="O33" i="5"/>
  <c r="K24" i="5"/>
  <c r="M24" i="5"/>
  <c r="O24" i="5"/>
  <c r="K25" i="5"/>
  <c r="M25" i="5"/>
  <c r="O25" i="5"/>
  <c r="K26" i="5"/>
  <c r="M26" i="5"/>
  <c r="O26" i="5"/>
  <c r="K27" i="5"/>
  <c r="M27" i="5"/>
  <c r="O27" i="5"/>
  <c r="K28" i="5"/>
  <c r="M28" i="5"/>
  <c r="O28" i="5"/>
  <c r="K29" i="5"/>
  <c r="M29" i="5"/>
  <c r="O29" i="5"/>
  <c r="K30" i="5"/>
  <c r="M30" i="5"/>
  <c r="O30" i="5"/>
  <c r="K31" i="5"/>
  <c r="M31" i="5"/>
  <c r="O31" i="5"/>
  <c r="O23" i="5"/>
  <c r="V24" i="5"/>
  <c r="W24" i="5"/>
  <c r="X24" i="5"/>
  <c r="Z24" i="5"/>
  <c r="V25" i="5"/>
  <c r="W25" i="5"/>
  <c r="X25" i="5"/>
  <c r="Z25" i="5"/>
  <c r="V26" i="5"/>
  <c r="W26" i="5"/>
  <c r="X26" i="5"/>
  <c r="Z26" i="5"/>
  <c r="V27" i="5"/>
  <c r="W27" i="5"/>
  <c r="X27" i="5"/>
  <c r="Z27" i="5"/>
  <c r="V28" i="5"/>
  <c r="W28" i="5"/>
  <c r="X28" i="5"/>
  <c r="Z28" i="5"/>
  <c r="V29" i="5"/>
  <c r="W29" i="5"/>
  <c r="X29" i="5"/>
  <c r="Z29" i="5"/>
  <c r="V30" i="5"/>
  <c r="W30" i="5"/>
  <c r="X30" i="5"/>
  <c r="Z30" i="5"/>
  <c r="V31" i="5"/>
  <c r="W31" i="5"/>
  <c r="X31" i="5"/>
  <c r="Z31" i="5"/>
  <c r="V32" i="5"/>
  <c r="W32" i="5"/>
  <c r="X32" i="5"/>
  <c r="Z32" i="5"/>
  <c r="V33" i="5"/>
  <c r="W33" i="5"/>
  <c r="X33" i="5"/>
  <c r="Z33" i="5"/>
  <c r="V34" i="5"/>
  <c r="W34" i="5"/>
  <c r="X34" i="5"/>
  <c r="Z34" i="5"/>
  <c r="V37" i="5"/>
  <c r="W37" i="5"/>
  <c r="X37" i="5"/>
  <c r="Z37" i="5"/>
  <c r="V38" i="5"/>
  <c r="W38" i="5"/>
  <c r="X38" i="5"/>
  <c r="Z38" i="5"/>
  <c r="V39" i="5"/>
  <c r="W39" i="5"/>
  <c r="X39" i="5"/>
  <c r="Z39" i="5"/>
  <c r="V40" i="5"/>
  <c r="W40" i="5"/>
  <c r="X40" i="5"/>
  <c r="Z40" i="5"/>
  <c r="V41" i="5"/>
  <c r="W41" i="5"/>
  <c r="X41" i="5"/>
  <c r="Z41" i="5"/>
  <c r="V42" i="5"/>
  <c r="W42" i="5"/>
  <c r="X42" i="5"/>
  <c r="Z42" i="5"/>
  <c r="V43" i="5"/>
  <c r="W43" i="5"/>
  <c r="X43" i="5"/>
  <c r="Z43" i="5"/>
  <c r="V44" i="5"/>
  <c r="W44" i="5"/>
  <c r="X44" i="5"/>
  <c r="Z44" i="5"/>
  <c r="V45" i="5"/>
  <c r="W45" i="5"/>
  <c r="X45" i="5"/>
  <c r="Z45" i="5"/>
  <c r="V46" i="5"/>
  <c r="W46" i="5"/>
  <c r="X46" i="5"/>
  <c r="Z46" i="5"/>
  <c r="V47" i="5"/>
  <c r="W47" i="5"/>
  <c r="X47" i="5"/>
  <c r="Z47" i="5"/>
  <c r="V48" i="5"/>
  <c r="W48" i="5"/>
  <c r="X48" i="5"/>
  <c r="Z48" i="5"/>
  <c r="V49" i="5"/>
  <c r="W49" i="5"/>
  <c r="X49" i="5"/>
  <c r="Z49" i="5"/>
  <c r="V50" i="5"/>
  <c r="W50" i="5"/>
  <c r="X50" i="5"/>
  <c r="Z50" i="5"/>
  <c r="V51" i="5"/>
  <c r="W51" i="5"/>
  <c r="X51" i="5"/>
  <c r="Z51" i="5"/>
  <c r="V52" i="5"/>
  <c r="W52" i="5"/>
  <c r="X52" i="5"/>
  <c r="Z52" i="5"/>
  <c r="V53" i="5"/>
  <c r="W53" i="5"/>
  <c r="X53" i="5"/>
  <c r="Z53" i="5"/>
  <c r="V54" i="5"/>
  <c r="W54" i="5"/>
  <c r="X54" i="5"/>
  <c r="Z54" i="5"/>
  <c r="V55" i="5"/>
  <c r="W55" i="5"/>
  <c r="X55" i="5"/>
  <c r="Z55" i="5"/>
  <c r="V56" i="5"/>
  <c r="W56" i="5"/>
  <c r="X56" i="5"/>
  <c r="Z56" i="5"/>
  <c r="V57" i="5"/>
  <c r="W57" i="5"/>
  <c r="X57" i="5"/>
  <c r="Z57" i="5"/>
  <c r="V58" i="5"/>
  <c r="W58" i="5"/>
  <c r="X58" i="5"/>
  <c r="Z58" i="5"/>
  <c r="V59" i="5"/>
  <c r="W59" i="5"/>
  <c r="X59" i="5"/>
  <c r="Z59" i="5"/>
  <c r="V60" i="5"/>
  <c r="W60" i="5"/>
  <c r="X60" i="5"/>
  <c r="Z60" i="5"/>
  <c r="V61" i="5"/>
  <c r="W61" i="5"/>
  <c r="X61" i="5"/>
  <c r="Z61" i="5"/>
  <c r="V62" i="5"/>
  <c r="W62" i="5"/>
  <c r="X62" i="5"/>
  <c r="Z62" i="5"/>
  <c r="V63" i="5"/>
  <c r="W63" i="5"/>
  <c r="X63" i="5"/>
  <c r="Z63" i="5"/>
  <c r="V64" i="5"/>
  <c r="W64" i="5"/>
  <c r="X64" i="5"/>
  <c r="Z64" i="5"/>
  <c r="V65" i="5"/>
  <c r="W65" i="5"/>
  <c r="X65" i="5"/>
  <c r="Z65" i="5"/>
  <c r="V66" i="5"/>
  <c r="W66" i="5"/>
  <c r="X66" i="5"/>
  <c r="Z66" i="5"/>
  <c r="V67" i="5"/>
  <c r="W67" i="5"/>
  <c r="X67" i="5"/>
  <c r="Z67" i="5"/>
  <c r="V68" i="5"/>
  <c r="W68" i="5"/>
  <c r="X68" i="5"/>
  <c r="Z68" i="5"/>
  <c r="V69" i="5"/>
  <c r="W69" i="5"/>
  <c r="X69" i="5"/>
  <c r="Z69" i="5"/>
  <c r="V70" i="5"/>
  <c r="W70" i="5"/>
  <c r="X70" i="5"/>
  <c r="Z70" i="5"/>
  <c r="V71" i="5"/>
  <c r="W71" i="5"/>
  <c r="X71" i="5"/>
  <c r="Z71" i="5"/>
  <c r="V72" i="5"/>
  <c r="W72" i="5"/>
  <c r="X72" i="5"/>
  <c r="Z72" i="5"/>
  <c r="V73" i="5"/>
  <c r="W73" i="5"/>
  <c r="X73" i="5"/>
  <c r="Z73" i="5"/>
  <c r="V74" i="5"/>
  <c r="W74" i="5"/>
  <c r="X74" i="5"/>
  <c r="Z74" i="5"/>
  <c r="V75" i="5"/>
  <c r="W75" i="5"/>
  <c r="X75" i="5"/>
  <c r="Z75" i="5"/>
  <c r="V76" i="5"/>
  <c r="W76" i="5"/>
  <c r="X76" i="5"/>
  <c r="Z76" i="5"/>
  <c r="V77" i="5"/>
  <c r="W77" i="5"/>
  <c r="X77" i="5"/>
  <c r="Z77" i="5"/>
  <c r="V78" i="5"/>
  <c r="W78" i="5"/>
  <c r="X78" i="5"/>
  <c r="Z78" i="5"/>
  <c r="V79" i="5"/>
  <c r="W79" i="5"/>
  <c r="X79" i="5"/>
  <c r="Z79" i="5"/>
  <c r="V80" i="5"/>
  <c r="W80" i="5"/>
  <c r="X80" i="5"/>
  <c r="Z80" i="5"/>
  <c r="V81" i="5"/>
  <c r="W81" i="5"/>
  <c r="X81" i="5"/>
  <c r="Z81" i="5"/>
  <c r="V82" i="5"/>
  <c r="W82" i="5"/>
  <c r="X82" i="5"/>
  <c r="Z82" i="5"/>
  <c r="V83" i="5"/>
  <c r="W83" i="5"/>
  <c r="X83" i="5"/>
  <c r="Z83" i="5"/>
  <c r="V84" i="5"/>
  <c r="W84" i="5"/>
  <c r="X84" i="5"/>
  <c r="Z84" i="5"/>
  <c r="V85" i="5"/>
  <c r="W85" i="5"/>
  <c r="X85" i="5"/>
  <c r="Z85" i="5"/>
  <c r="V86" i="5"/>
  <c r="W86" i="5"/>
  <c r="X86" i="5"/>
  <c r="Z86" i="5"/>
  <c r="V87" i="5"/>
  <c r="W87" i="5"/>
  <c r="X87" i="5"/>
  <c r="Z87" i="5"/>
  <c r="V88" i="5"/>
  <c r="W88" i="5"/>
  <c r="X88" i="5"/>
  <c r="Z88" i="5"/>
  <c r="V89" i="5"/>
  <c r="W89" i="5"/>
  <c r="X89" i="5"/>
  <c r="Z89" i="5"/>
  <c r="V90" i="5"/>
  <c r="W90" i="5"/>
  <c r="X90" i="5"/>
  <c r="Z90" i="5"/>
  <c r="V91" i="5"/>
  <c r="W91" i="5"/>
  <c r="X91" i="5"/>
  <c r="Z91" i="5"/>
  <c r="V92" i="5"/>
  <c r="W92" i="5"/>
  <c r="X92" i="5"/>
  <c r="Z92" i="5"/>
  <c r="V93" i="5"/>
  <c r="W93" i="5"/>
  <c r="X93" i="5"/>
  <c r="Z93" i="5"/>
  <c r="V94" i="5"/>
  <c r="W94" i="5"/>
  <c r="X94" i="5"/>
  <c r="Z94" i="5"/>
  <c r="V95" i="5"/>
  <c r="W95" i="5"/>
  <c r="X95" i="5"/>
  <c r="Z95" i="5"/>
  <c r="V96" i="5"/>
  <c r="W96" i="5"/>
  <c r="X96" i="5"/>
  <c r="Z96" i="5"/>
  <c r="V97" i="5"/>
  <c r="W97" i="5"/>
  <c r="X97" i="5"/>
  <c r="Z97" i="5"/>
  <c r="V98" i="5"/>
  <c r="W98" i="5"/>
  <c r="X98" i="5"/>
  <c r="Z98" i="5"/>
  <c r="V99" i="5"/>
  <c r="W99" i="5"/>
  <c r="X99" i="5"/>
  <c r="Z99" i="5"/>
  <c r="V100" i="5"/>
  <c r="W100" i="5"/>
  <c r="X100" i="5"/>
  <c r="Z100" i="5"/>
  <c r="V101" i="5"/>
  <c r="W101" i="5"/>
  <c r="X101" i="5"/>
  <c r="Z101" i="5"/>
  <c r="V102" i="5"/>
  <c r="W102" i="5"/>
  <c r="X102" i="5"/>
  <c r="Z102" i="5"/>
  <c r="V103" i="5"/>
  <c r="W103" i="5"/>
  <c r="X103" i="5"/>
  <c r="Z103" i="5"/>
  <c r="V104" i="5"/>
  <c r="W104" i="5"/>
  <c r="X104" i="5"/>
  <c r="Z104" i="5"/>
  <c r="V105" i="5"/>
  <c r="W105" i="5"/>
  <c r="X105" i="5"/>
  <c r="Z105" i="5"/>
  <c r="V106" i="5"/>
  <c r="W106" i="5"/>
  <c r="X106" i="5"/>
  <c r="Z106" i="5"/>
  <c r="K23" i="3"/>
  <c r="M23" i="3"/>
  <c r="L23" i="3"/>
  <c r="N23" i="3"/>
  <c r="K83" i="3"/>
  <c r="O83" i="3"/>
  <c r="R83" i="3"/>
  <c r="L83" i="3"/>
  <c r="P83" i="3"/>
  <c r="S83" i="3"/>
  <c r="K84" i="3"/>
  <c r="O84" i="3"/>
  <c r="R84" i="3"/>
  <c r="L84" i="3"/>
  <c r="P84" i="3"/>
  <c r="S84" i="3"/>
  <c r="K85" i="3"/>
  <c r="O85" i="3"/>
  <c r="R85" i="3"/>
  <c r="L85" i="3"/>
  <c r="P85" i="3"/>
  <c r="S85" i="3"/>
  <c r="K86" i="3"/>
  <c r="O86" i="3"/>
  <c r="R86" i="3"/>
  <c r="L86" i="3"/>
  <c r="P86" i="3"/>
  <c r="S86" i="3"/>
  <c r="K87" i="3"/>
  <c r="O87" i="3"/>
  <c r="R87" i="3"/>
  <c r="L87" i="3"/>
  <c r="P87" i="3"/>
  <c r="S87" i="3"/>
  <c r="K88" i="3"/>
  <c r="O88" i="3"/>
  <c r="R88" i="3"/>
  <c r="L88" i="3"/>
  <c r="P88" i="3"/>
  <c r="S88" i="3"/>
  <c r="K89" i="3"/>
  <c r="O89" i="3"/>
  <c r="R89" i="3"/>
  <c r="L89" i="3"/>
  <c r="P89" i="3"/>
  <c r="S89" i="3"/>
  <c r="K90" i="3"/>
  <c r="O90" i="3"/>
  <c r="R90" i="3"/>
  <c r="L90" i="3"/>
  <c r="P90" i="3"/>
  <c r="S90" i="3"/>
  <c r="K91" i="3"/>
  <c r="O91" i="3"/>
  <c r="R91" i="3"/>
  <c r="L91" i="3"/>
  <c r="P91" i="3"/>
  <c r="S91" i="3"/>
  <c r="K92" i="3"/>
  <c r="O92" i="3"/>
  <c r="R92" i="3"/>
  <c r="L92" i="3"/>
  <c r="P92" i="3"/>
  <c r="S92" i="3"/>
  <c r="L82" i="3"/>
  <c r="P82" i="3"/>
  <c r="S82" i="3"/>
  <c r="K82" i="3"/>
  <c r="O82" i="3"/>
  <c r="R82" i="3"/>
  <c r="K94" i="3"/>
  <c r="L94" i="3"/>
  <c r="M94" i="3"/>
  <c r="N94" i="3"/>
  <c r="K95" i="3"/>
  <c r="L95" i="3"/>
  <c r="M95" i="3"/>
  <c r="N95" i="3"/>
  <c r="K96" i="3"/>
  <c r="L96" i="3"/>
  <c r="M96" i="3"/>
  <c r="N96" i="3"/>
  <c r="K97" i="3"/>
  <c r="L97" i="3"/>
  <c r="M97" i="3"/>
  <c r="N97" i="3"/>
  <c r="K98" i="3"/>
  <c r="L98" i="3"/>
  <c r="M98" i="3"/>
  <c r="N98" i="3"/>
  <c r="K99" i="3"/>
  <c r="L99" i="3"/>
  <c r="M99" i="3"/>
  <c r="N99" i="3"/>
  <c r="K100" i="3"/>
  <c r="L100" i="3"/>
  <c r="M100" i="3"/>
  <c r="N100" i="3"/>
  <c r="K101" i="3"/>
  <c r="L101" i="3"/>
  <c r="M101" i="3"/>
  <c r="N101" i="3"/>
  <c r="K102" i="3"/>
  <c r="L102" i="3"/>
  <c r="M102" i="3"/>
  <c r="N102" i="3"/>
  <c r="K103" i="3"/>
  <c r="L103" i="3"/>
  <c r="M103" i="3"/>
  <c r="N103" i="3"/>
  <c r="K104" i="3"/>
  <c r="L104" i="3"/>
  <c r="M104" i="3"/>
  <c r="N104" i="3"/>
  <c r="K105" i="3"/>
  <c r="L105" i="3"/>
  <c r="M105" i="3"/>
  <c r="N105" i="3"/>
  <c r="K106" i="3"/>
  <c r="L106" i="3"/>
  <c r="M106" i="3"/>
  <c r="N106" i="3"/>
  <c r="K107" i="3"/>
  <c r="L107" i="3"/>
  <c r="M107" i="3"/>
  <c r="N107" i="3"/>
  <c r="K108" i="3"/>
  <c r="L108" i="3"/>
  <c r="M108" i="3"/>
  <c r="N108" i="3"/>
  <c r="K93" i="3"/>
  <c r="L93" i="3"/>
  <c r="N93" i="3"/>
  <c r="M93" i="3"/>
  <c r="M92" i="3"/>
  <c r="K61" i="3"/>
  <c r="L61" i="3"/>
  <c r="M61" i="3"/>
  <c r="N61" i="3"/>
  <c r="K62" i="3"/>
  <c r="L62" i="3"/>
  <c r="M62" i="3"/>
  <c r="N62" i="3"/>
  <c r="K63" i="3"/>
  <c r="L63" i="3"/>
  <c r="M63" i="3"/>
  <c r="N63" i="3"/>
  <c r="K64" i="3"/>
  <c r="L64" i="3"/>
  <c r="M64" i="3"/>
  <c r="N64" i="3"/>
  <c r="K65" i="3"/>
  <c r="L65" i="3"/>
  <c r="M65" i="3"/>
  <c r="N65" i="3"/>
  <c r="K66" i="3"/>
  <c r="L66" i="3"/>
  <c r="M66" i="3"/>
  <c r="N66" i="3"/>
  <c r="K67" i="3"/>
  <c r="L67" i="3"/>
  <c r="M67" i="3"/>
  <c r="N67" i="3"/>
  <c r="K68" i="3"/>
  <c r="L68" i="3"/>
  <c r="M68" i="3"/>
  <c r="N68" i="3"/>
  <c r="K69" i="3"/>
  <c r="L69" i="3"/>
  <c r="M69" i="3"/>
  <c r="N69" i="3"/>
  <c r="K70" i="3"/>
  <c r="L70" i="3"/>
  <c r="M70" i="3"/>
  <c r="N70" i="3"/>
  <c r="K71" i="3"/>
  <c r="L71" i="3"/>
  <c r="M71" i="3"/>
  <c r="N71" i="3"/>
  <c r="K72" i="3"/>
  <c r="L72" i="3"/>
  <c r="M72" i="3"/>
  <c r="N72" i="3"/>
  <c r="K73" i="3"/>
  <c r="L73" i="3"/>
  <c r="M73" i="3"/>
  <c r="N73" i="3"/>
  <c r="K74" i="3"/>
  <c r="L74" i="3"/>
  <c r="M74" i="3"/>
  <c r="N74" i="3"/>
  <c r="K75" i="3"/>
  <c r="L75" i="3"/>
  <c r="M75" i="3"/>
  <c r="N75" i="3"/>
  <c r="K76" i="3"/>
  <c r="L76" i="3"/>
  <c r="M76" i="3"/>
  <c r="N76" i="3"/>
  <c r="K77" i="3"/>
  <c r="L77" i="3"/>
  <c r="M77" i="3"/>
  <c r="N77" i="3"/>
  <c r="K78" i="3"/>
  <c r="L78" i="3"/>
  <c r="M78" i="3"/>
  <c r="N78" i="3"/>
  <c r="K79" i="3"/>
  <c r="L79" i="3"/>
  <c r="M79" i="3"/>
  <c r="N79" i="3"/>
  <c r="K80" i="3"/>
  <c r="L80" i="3"/>
  <c r="M80" i="3"/>
  <c r="N80" i="3"/>
  <c r="K81" i="3"/>
  <c r="L81" i="3"/>
  <c r="M81" i="3"/>
  <c r="N81" i="3"/>
  <c r="M82" i="3"/>
  <c r="N82" i="3"/>
  <c r="M83" i="3"/>
  <c r="N83" i="3"/>
  <c r="M84" i="3"/>
  <c r="N84" i="3"/>
  <c r="M85" i="3"/>
  <c r="N85" i="3"/>
  <c r="M86" i="3"/>
  <c r="N86" i="3"/>
  <c r="M87" i="3"/>
  <c r="N87" i="3"/>
  <c r="M88" i="3"/>
  <c r="N88" i="3"/>
  <c r="M89" i="3"/>
  <c r="N89" i="3"/>
  <c r="M90" i="3"/>
  <c r="N90" i="3"/>
  <c r="M91" i="3"/>
  <c r="N91" i="3"/>
  <c r="N92" i="3"/>
  <c r="L60" i="3"/>
  <c r="K60" i="3"/>
  <c r="N60" i="3"/>
  <c r="M60" i="3"/>
  <c r="K24" i="3"/>
  <c r="M24" i="3"/>
  <c r="L24" i="3"/>
  <c r="N24" i="3"/>
  <c r="K25" i="3"/>
  <c r="M25" i="3"/>
  <c r="L25" i="3"/>
  <c r="N25" i="3"/>
  <c r="K26" i="3"/>
  <c r="M26" i="3"/>
  <c r="L26" i="3"/>
  <c r="N26" i="3"/>
  <c r="K27" i="3"/>
  <c r="M27" i="3"/>
  <c r="L27" i="3"/>
  <c r="N27" i="3"/>
  <c r="K28" i="3"/>
  <c r="M28" i="3"/>
  <c r="L28" i="3"/>
  <c r="N28" i="3"/>
  <c r="K29" i="3"/>
  <c r="M29" i="3"/>
  <c r="L29" i="3"/>
  <c r="N29" i="3"/>
  <c r="K30" i="3"/>
  <c r="M30" i="3"/>
  <c r="L30" i="3"/>
  <c r="N30" i="3"/>
  <c r="K31" i="3"/>
  <c r="M31" i="3"/>
  <c r="L31" i="3"/>
  <c r="N31" i="3"/>
  <c r="K32" i="3"/>
  <c r="M32" i="3"/>
  <c r="L32" i="3"/>
  <c r="N32" i="3"/>
  <c r="K33" i="3"/>
  <c r="M33" i="3"/>
  <c r="L33" i="3"/>
  <c r="N33" i="3"/>
  <c r="K34" i="3"/>
  <c r="M34" i="3"/>
  <c r="L34" i="3"/>
  <c r="N34" i="3"/>
  <c r="K37" i="3"/>
  <c r="M37" i="3"/>
  <c r="L37" i="3"/>
  <c r="N37" i="3"/>
  <c r="K38" i="3"/>
  <c r="M38" i="3"/>
  <c r="L38" i="3"/>
  <c r="N38" i="3"/>
  <c r="K39" i="3"/>
  <c r="M39" i="3"/>
  <c r="L39" i="3"/>
  <c r="N39" i="3"/>
  <c r="K40" i="3"/>
  <c r="M40" i="3"/>
  <c r="L40" i="3"/>
  <c r="N40" i="3"/>
  <c r="K41" i="3"/>
  <c r="M41" i="3"/>
  <c r="L41" i="3"/>
  <c r="N41" i="3"/>
  <c r="K42" i="3"/>
  <c r="M42" i="3"/>
  <c r="L42" i="3"/>
  <c r="N42" i="3"/>
  <c r="K43" i="3"/>
  <c r="M43" i="3"/>
  <c r="L43" i="3"/>
  <c r="N43" i="3"/>
  <c r="K44" i="3"/>
  <c r="M44" i="3"/>
  <c r="L44" i="3"/>
  <c r="N44" i="3"/>
  <c r="K45" i="3"/>
  <c r="M45" i="3"/>
  <c r="L45" i="3"/>
  <c r="N45" i="3"/>
  <c r="K46" i="3"/>
  <c r="M46" i="3"/>
  <c r="L46" i="3"/>
  <c r="N46" i="3"/>
  <c r="K47" i="3"/>
  <c r="M47" i="3"/>
  <c r="L47" i="3"/>
  <c r="N47" i="3"/>
  <c r="K48" i="3"/>
  <c r="M48" i="3"/>
  <c r="L48" i="3"/>
  <c r="N48" i="3"/>
  <c r="K49" i="3"/>
  <c r="M49" i="3"/>
  <c r="L49" i="3"/>
  <c r="N49" i="3"/>
  <c r="K50" i="3"/>
  <c r="M50" i="3"/>
  <c r="L50" i="3"/>
  <c r="N50" i="3"/>
  <c r="K51" i="3"/>
  <c r="M51" i="3"/>
  <c r="L51" i="3"/>
  <c r="N51" i="3"/>
  <c r="K52" i="3"/>
  <c r="M52" i="3"/>
  <c r="L52" i="3"/>
  <c r="N52" i="3"/>
  <c r="K53" i="3"/>
  <c r="M53" i="3"/>
  <c r="L53" i="3"/>
  <c r="N53" i="3"/>
  <c r="K54" i="3"/>
  <c r="M54" i="3"/>
  <c r="L54" i="3"/>
  <c r="N54" i="3"/>
  <c r="K55" i="3"/>
  <c r="M55" i="3"/>
  <c r="L55" i="3"/>
  <c r="N55" i="3"/>
  <c r="K56" i="3"/>
  <c r="M56" i="3"/>
  <c r="L56" i="3"/>
  <c r="N56" i="3"/>
  <c r="K57" i="3"/>
  <c r="M57" i="3"/>
  <c r="L57" i="3"/>
  <c r="N57" i="3"/>
  <c r="K58" i="3"/>
  <c r="M58" i="3"/>
  <c r="L58" i="3"/>
  <c r="N58" i="3"/>
  <c r="K59" i="3"/>
  <c r="M59" i="3"/>
  <c r="L59" i="3"/>
  <c r="N59" i="3"/>
</calcChain>
</file>

<file path=xl/sharedStrings.xml><?xml version="1.0" encoding="utf-8"?>
<sst xmlns="http://schemas.openxmlformats.org/spreadsheetml/2006/main" count="2153" uniqueCount="64">
  <si>
    <t>#</t>
  </si>
  <si>
    <t>Loc</t>
  </si>
  <si>
    <t>Pit</t>
  </si>
  <si>
    <t>Tin Weight</t>
  </si>
  <si>
    <t>Tin + wet soil</t>
  </si>
  <si>
    <t>Soil for Fe</t>
  </si>
  <si>
    <t>Depth</t>
  </si>
  <si>
    <t>0-15</t>
  </si>
  <si>
    <t>15-30</t>
  </si>
  <si>
    <t>30-45</t>
  </si>
  <si>
    <t>45-60</t>
  </si>
  <si>
    <t>60-75</t>
  </si>
  <si>
    <t>75-90</t>
  </si>
  <si>
    <t>90-105</t>
  </si>
  <si>
    <t>Ridge</t>
  </si>
  <si>
    <t>Slope</t>
  </si>
  <si>
    <t>Valley</t>
  </si>
  <si>
    <t>NA</t>
  </si>
  <si>
    <t>Blank 1</t>
  </si>
  <si>
    <t>Blank 2</t>
  </si>
  <si>
    <t>xd</t>
  </si>
  <si>
    <t>DI</t>
  </si>
  <si>
    <t>Std1</t>
  </si>
  <si>
    <t>Std2</t>
  </si>
  <si>
    <t>Std3</t>
  </si>
  <si>
    <t>Std</t>
  </si>
  <si>
    <t>StdCurveID</t>
  </si>
  <si>
    <t>Hydroxylamine</t>
  </si>
  <si>
    <t>bnk</t>
  </si>
  <si>
    <t>StdLevel_mmol</t>
  </si>
  <si>
    <t>std curve 1</t>
  </si>
  <si>
    <t>m</t>
  </si>
  <si>
    <t>b</t>
  </si>
  <si>
    <t>std curve 2</t>
  </si>
  <si>
    <t>std curve 3</t>
  </si>
  <si>
    <t>DI_mmol</t>
  </si>
  <si>
    <t>Hydroxylamine_mmol</t>
  </si>
  <si>
    <t>DI_conversionfac</t>
  </si>
  <si>
    <t>Hydroxylamine_conversionfac</t>
  </si>
  <si>
    <t>unknown</t>
  </si>
  <si>
    <t>std2 vs std3 diff</t>
  </si>
  <si>
    <t>Tin + dry soil wt (g)</t>
  </si>
  <si>
    <t>Wet Soil</t>
  </si>
  <si>
    <t>Dry Soil</t>
  </si>
  <si>
    <t>Soil Moisture pct</t>
  </si>
  <si>
    <t>Soil for Fe Dry Weight Equivalent</t>
  </si>
  <si>
    <t>Std2_unclear</t>
  </si>
  <si>
    <t>Hydroxylamine_conversionfac_bnkcorr</t>
  </si>
  <si>
    <t>conversion info to reference</t>
  </si>
  <si>
    <t>solution volume (mL)</t>
  </si>
  <si>
    <t>atomic mass Fe</t>
  </si>
  <si>
    <t>DI_conversionfac_bnkcorr_mmol_to_mg</t>
  </si>
  <si>
    <t>Hydroxylamine_conversionfac_bnkcorr_mmol_to_mg</t>
  </si>
  <si>
    <t>1 mmol</t>
  </si>
  <si>
    <t>* 1 mol/1000 mmol</t>
  </si>
  <si>
    <t>per 30 mL</t>
  </si>
  <si>
    <t>* 55.84 g/mol</t>
  </si>
  <si>
    <t>mmol to mol</t>
  </si>
  <si>
    <t>DI_conversionfac_bnkcorr_in_milimolarity_mM</t>
  </si>
  <si>
    <t>units = L</t>
  </si>
  <si>
    <t>units = atomic mass ratio</t>
  </si>
  <si>
    <t>FeII_mg_Fe_per_dry_weight_soil_g</t>
  </si>
  <si>
    <t>FeII+FeIII_mg_Fe_per_dry_weight_soil_g</t>
  </si>
  <si>
    <t>FeIII_mg_Fe_per_dry_weight_soil_g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</si>
</sst>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14" fontId="0" fillId="0" borderId="0" xfId="0" applyNumberFormat="1"/>
    <xf numFmtId="0" fontId="0" fillId="0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std curve 1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570225054386539"/>
                  <c:y val="-0.1644907407407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stds!$B$2:$B$8</c:f>
              <c:numCache>
                <c:formatCode>General</c:formatCode>
                <c:ptCount val="7"/>
                <c:pt idx="0">
                  <c:v>3.0</c:v>
                </c:pt>
                <c:pt idx="1">
                  <c:v>2.0</c:v>
                </c:pt>
                <c:pt idx="2">
                  <c:v>1.0</c:v>
                </c:pt>
                <c:pt idx="3">
                  <c:v>0.5</c:v>
                </c:pt>
                <c:pt idx="4">
                  <c:v>0.2</c:v>
                </c:pt>
                <c:pt idx="5">
                  <c:v>0.1</c:v>
                </c:pt>
                <c:pt idx="6">
                  <c:v>0.0</c:v>
                </c:pt>
              </c:numCache>
            </c:numRef>
          </c:xVal>
          <c:yVal>
            <c:numRef>
              <c:f>stds!$G$2:$G$8</c:f>
              <c:numCache>
                <c:formatCode>General</c:formatCode>
                <c:ptCount val="7"/>
                <c:pt idx="0">
                  <c:v>1.63</c:v>
                </c:pt>
                <c:pt idx="1">
                  <c:v>1.099</c:v>
                </c:pt>
                <c:pt idx="2">
                  <c:v>0.589</c:v>
                </c:pt>
                <c:pt idx="3">
                  <c:v>0.325</c:v>
                </c:pt>
                <c:pt idx="4">
                  <c:v>0.163</c:v>
                </c:pt>
                <c:pt idx="5">
                  <c:v>0.11</c:v>
                </c:pt>
                <c:pt idx="6">
                  <c:v>0.055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218640"/>
        <c:axId val="2136464416"/>
      </c:scatterChart>
      <c:valAx>
        <c:axId val="-214421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mmol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464416"/>
        <c:crosses val="autoZero"/>
        <c:crossBetween val="midCat"/>
      </c:valAx>
      <c:valAx>
        <c:axId val="213646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absorbance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21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std curve 2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570225054386539"/>
                  <c:y val="-0.1644907407407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stds!$B$9:$B$15</c:f>
              <c:numCache>
                <c:formatCode>General</c:formatCode>
                <c:ptCount val="7"/>
                <c:pt idx="0">
                  <c:v>3.0</c:v>
                </c:pt>
                <c:pt idx="1">
                  <c:v>2.0</c:v>
                </c:pt>
                <c:pt idx="2">
                  <c:v>1.0</c:v>
                </c:pt>
                <c:pt idx="3">
                  <c:v>0.5</c:v>
                </c:pt>
                <c:pt idx="4">
                  <c:v>0.2</c:v>
                </c:pt>
                <c:pt idx="5">
                  <c:v>0.1</c:v>
                </c:pt>
                <c:pt idx="6">
                  <c:v>0.0</c:v>
                </c:pt>
              </c:numCache>
            </c:numRef>
          </c:xVal>
          <c:yVal>
            <c:numRef>
              <c:f>stds!$G$9:$G$15</c:f>
              <c:numCache>
                <c:formatCode>General</c:formatCode>
                <c:ptCount val="7"/>
                <c:pt idx="0">
                  <c:v>1.359</c:v>
                </c:pt>
                <c:pt idx="1">
                  <c:v>0.938</c:v>
                </c:pt>
                <c:pt idx="2">
                  <c:v>0.499</c:v>
                </c:pt>
                <c:pt idx="3">
                  <c:v>0.282</c:v>
                </c:pt>
                <c:pt idx="4">
                  <c:v>0.145</c:v>
                </c:pt>
                <c:pt idx="5">
                  <c:v>0.101</c:v>
                </c:pt>
                <c:pt idx="6">
                  <c:v>0.055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942320"/>
        <c:axId val="-2140936784"/>
      </c:scatterChart>
      <c:valAx>
        <c:axId val="-2140942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mmol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936784"/>
        <c:crosses val="autoZero"/>
        <c:crossBetween val="midCat"/>
      </c:valAx>
      <c:valAx>
        <c:axId val="-21409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absorbance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94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std curve 3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570225054386539"/>
                  <c:y val="-0.1644907407407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stds!$B$16:$B$22</c:f>
              <c:numCache>
                <c:formatCode>General</c:formatCode>
                <c:ptCount val="7"/>
                <c:pt idx="0">
                  <c:v>3.0</c:v>
                </c:pt>
                <c:pt idx="1">
                  <c:v>2.0</c:v>
                </c:pt>
                <c:pt idx="2">
                  <c:v>1.0</c:v>
                </c:pt>
                <c:pt idx="3">
                  <c:v>0.5</c:v>
                </c:pt>
                <c:pt idx="4">
                  <c:v>0.2</c:v>
                </c:pt>
                <c:pt idx="5">
                  <c:v>0.1</c:v>
                </c:pt>
                <c:pt idx="6">
                  <c:v>0.0</c:v>
                </c:pt>
              </c:numCache>
            </c:numRef>
          </c:xVal>
          <c:yVal>
            <c:numRef>
              <c:f>stds!$G$16:$G$22</c:f>
              <c:numCache>
                <c:formatCode>General</c:formatCode>
                <c:ptCount val="7"/>
                <c:pt idx="0">
                  <c:v>1.371</c:v>
                </c:pt>
                <c:pt idx="1">
                  <c:v>0.961</c:v>
                </c:pt>
                <c:pt idx="2">
                  <c:v>0.502</c:v>
                </c:pt>
                <c:pt idx="3">
                  <c:v>0.274</c:v>
                </c:pt>
                <c:pt idx="4">
                  <c:v>0.145</c:v>
                </c:pt>
                <c:pt idx="5">
                  <c:v>0.103</c:v>
                </c:pt>
                <c:pt idx="6">
                  <c:v>0.055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900576"/>
        <c:axId val="-2141897552"/>
      </c:scatterChart>
      <c:valAx>
        <c:axId val="-2140900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mmol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897552"/>
        <c:crosses val="autoZero"/>
        <c:crossBetween val="midCat"/>
      </c:valAx>
      <c:valAx>
        <c:axId val="-214189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absorbance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90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0</xdr:row>
      <xdr:rowOff>82550</xdr:rowOff>
    </xdr:from>
    <xdr:to>
      <xdr:col>16</xdr:col>
      <xdr:colOff>393700</xdr:colOff>
      <xdr:row>14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101600</xdr:colOff>
      <xdr:row>15</xdr:row>
      <xdr:rowOff>63500</xdr:rowOff>
    </xdr:from>
    <xdr:to>
      <xdr:col>16</xdr:col>
      <xdr:colOff>342900</xdr:colOff>
      <xdr:row>29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114300</xdr:colOff>
      <xdr:row>30</xdr:row>
      <xdr:rowOff>12700</xdr:rowOff>
    </xdr:from>
    <xdr:to>
      <xdr:col>16</xdr:col>
      <xdr:colOff>355600</xdr:colOff>
      <xdr:row>44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15" workbookViewId="0">
      <selection activeCell="C35" sqref="C35"/>
    </sheetView>
  </sheetViews>
  <sheetFormatPr baseColWidth="10" defaultRowHeight="15" x14ac:dyDescent="0.2"/>
  <sheetData>
    <row r="1" spans="1:10" x14ac:dyDescent="0.2">
      <c r="A1" t="s">
        <v>0</v>
      </c>
      <c r="B1" t="s">
        <v>29</v>
      </c>
      <c r="C1" t="s">
        <v>1</v>
      </c>
      <c r="D1" t="s">
        <v>2</v>
      </c>
      <c r="E1" t="s">
        <v>6</v>
      </c>
      <c r="F1" t="s">
        <v>20</v>
      </c>
      <c r="G1" t="s">
        <v>21</v>
      </c>
      <c r="H1" t="s">
        <v>20</v>
      </c>
      <c r="I1" t="s">
        <v>27</v>
      </c>
      <c r="J1" t="s">
        <v>26</v>
      </c>
    </row>
    <row r="2" spans="1:10" x14ac:dyDescent="0.2">
      <c r="A2" t="s">
        <v>25</v>
      </c>
      <c r="B2">
        <v>3</v>
      </c>
      <c r="C2" t="s">
        <v>17</v>
      </c>
      <c r="D2" t="s">
        <v>17</v>
      </c>
      <c r="E2" t="s">
        <v>17</v>
      </c>
      <c r="F2">
        <v>0</v>
      </c>
      <c r="G2">
        <v>1.63</v>
      </c>
      <c r="H2">
        <v>0</v>
      </c>
      <c r="I2">
        <v>1.6519999999999999</v>
      </c>
      <c r="J2" t="s">
        <v>22</v>
      </c>
    </row>
    <row r="3" spans="1:10" x14ac:dyDescent="0.2">
      <c r="A3" t="s">
        <v>25</v>
      </c>
      <c r="B3">
        <v>2</v>
      </c>
      <c r="C3" t="s">
        <v>17</v>
      </c>
      <c r="D3" t="s">
        <v>17</v>
      </c>
      <c r="E3" t="s">
        <v>17</v>
      </c>
      <c r="F3">
        <v>0</v>
      </c>
      <c r="G3">
        <v>1.099</v>
      </c>
      <c r="H3">
        <v>0</v>
      </c>
      <c r="I3">
        <v>1.1220000000000001</v>
      </c>
      <c r="J3" t="s">
        <v>22</v>
      </c>
    </row>
    <row r="4" spans="1:10" x14ac:dyDescent="0.2">
      <c r="A4" t="s">
        <v>25</v>
      </c>
      <c r="B4">
        <v>1</v>
      </c>
      <c r="C4" t="s">
        <v>17</v>
      </c>
      <c r="D4" t="s">
        <v>17</v>
      </c>
      <c r="E4" t="s">
        <v>17</v>
      </c>
      <c r="F4">
        <v>0</v>
      </c>
      <c r="G4">
        <v>0.58899999999999997</v>
      </c>
      <c r="H4">
        <v>0</v>
      </c>
      <c r="I4">
        <v>0.56999999999999995</v>
      </c>
      <c r="J4" t="s">
        <v>22</v>
      </c>
    </row>
    <row r="5" spans="1:10" x14ac:dyDescent="0.2">
      <c r="A5" t="s">
        <v>25</v>
      </c>
      <c r="B5">
        <v>0.5</v>
      </c>
      <c r="C5" t="s">
        <v>17</v>
      </c>
      <c r="D5" t="s">
        <v>17</v>
      </c>
      <c r="E5" t="s">
        <v>17</v>
      </c>
      <c r="F5">
        <v>0</v>
      </c>
      <c r="G5">
        <v>0.32500000000000001</v>
      </c>
      <c r="H5">
        <v>0</v>
      </c>
      <c r="I5">
        <v>0.32600000000000001</v>
      </c>
      <c r="J5" t="s">
        <v>22</v>
      </c>
    </row>
    <row r="6" spans="1:10" x14ac:dyDescent="0.2">
      <c r="A6" t="s">
        <v>25</v>
      </c>
      <c r="B6">
        <v>0.2</v>
      </c>
      <c r="C6" t="s">
        <v>17</v>
      </c>
      <c r="D6" t="s">
        <v>17</v>
      </c>
      <c r="E6" t="s">
        <v>17</v>
      </c>
      <c r="F6">
        <v>0</v>
      </c>
      <c r="G6">
        <v>0.16300000000000001</v>
      </c>
      <c r="H6">
        <v>0</v>
      </c>
      <c r="I6">
        <v>0.16800000000000001</v>
      </c>
      <c r="J6" t="s">
        <v>22</v>
      </c>
    </row>
    <row r="7" spans="1:10" x14ac:dyDescent="0.2">
      <c r="A7" t="s">
        <v>25</v>
      </c>
      <c r="B7">
        <v>0.1</v>
      </c>
      <c r="C7" t="s">
        <v>17</v>
      </c>
      <c r="D7" t="s">
        <v>17</v>
      </c>
      <c r="E7" t="s">
        <v>17</v>
      </c>
      <c r="F7">
        <v>0</v>
      </c>
      <c r="G7">
        <v>0.11</v>
      </c>
      <c r="H7">
        <v>0</v>
      </c>
      <c r="I7">
        <v>0.112</v>
      </c>
      <c r="J7" t="s">
        <v>22</v>
      </c>
    </row>
    <row r="8" spans="1:10" x14ac:dyDescent="0.2">
      <c r="A8" t="s">
        <v>25</v>
      </c>
      <c r="B8">
        <v>0</v>
      </c>
      <c r="C8" t="s">
        <v>17</v>
      </c>
      <c r="D8" t="s">
        <v>17</v>
      </c>
      <c r="E8" t="s">
        <v>17</v>
      </c>
      <c r="F8">
        <v>0</v>
      </c>
      <c r="G8">
        <v>5.5E-2</v>
      </c>
      <c r="H8">
        <v>0</v>
      </c>
      <c r="I8">
        <v>5.7000000000000002E-2</v>
      </c>
      <c r="J8" t="s">
        <v>22</v>
      </c>
    </row>
    <row r="9" spans="1:10" x14ac:dyDescent="0.2">
      <c r="A9" t="s">
        <v>25</v>
      </c>
      <c r="B9">
        <v>3</v>
      </c>
      <c r="C9" t="s">
        <v>17</v>
      </c>
      <c r="D9" t="s">
        <v>17</v>
      </c>
      <c r="E9" t="s">
        <v>17</v>
      </c>
      <c r="F9">
        <v>0</v>
      </c>
      <c r="G9">
        <v>1.359</v>
      </c>
      <c r="H9">
        <v>0</v>
      </c>
      <c r="I9">
        <v>1.375</v>
      </c>
      <c r="J9" t="s">
        <v>23</v>
      </c>
    </row>
    <row r="10" spans="1:10" x14ac:dyDescent="0.2">
      <c r="A10" t="s">
        <v>25</v>
      </c>
      <c r="B10">
        <v>2</v>
      </c>
      <c r="C10" t="s">
        <v>17</v>
      </c>
      <c r="D10" t="s">
        <v>17</v>
      </c>
      <c r="E10" t="s">
        <v>17</v>
      </c>
      <c r="F10">
        <v>0</v>
      </c>
      <c r="G10">
        <v>0.93799999999999994</v>
      </c>
      <c r="H10">
        <v>0</v>
      </c>
      <c r="I10">
        <v>0.93700000000000006</v>
      </c>
      <c r="J10" t="s">
        <v>23</v>
      </c>
    </row>
    <row r="11" spans="1:10" x14ac:dyDescent="0.2">
      <c r="A11" t="s">
        <v>25</v>
      </c>
      <c r="B11">
        <v>1</v>
      </c>
      <c r="C11" t="s">
        <v>17</v>
      </c>
      <c r="D11" t="s">
        <v>17</v>
      </c>
      <c r="E11" t="s">
        <v>17</v>
      </c>
      <c r="F11">
        <v>0</v>
      </c>
      <c r="G11">
        <v>0.499</v>
      </c>
      <c r="H11">
        <v>0</v>
      </c>
      <c r="I11">
        <v>0.50700000000000001</v>
      </c>
      <c r="J11" t="s">
        <v>23</v>
      </c>
    </row>
    <row r="12" spans="1:10" x14ac:dyDescent="0.2">
      <c r="A12" t="s">
        <v>25</v>
      </c>
      <c r="B12">
        <v>0.5</v>
      </c>
      <c r="C12" t="s">
        <v>17</v>
      </c>
      <c r="D12" t="s">
        <v>17</v>
      </c>
      <c r="E12" t="s">
        <v>17</v>
      </c>
      <c r="F12">
        <v>0</v>
      </c>
      <c r="G12">
        <v>0.28199999999999997</v>
      </c>
      <c r="H12">
        <v>0</v>
      </c>
      <c r="I12">
        <v>0.28000000000000003</v>
      </c>
      <c r="J12" t="s">
        <v>23</v>
      </c>
    </row>
    <row r="13" spans="1:10" x14ac:dyDescent="0.2">
      <c r="A13" t="s">
        <v>25</v>
      </c>
      <c r="B13">
        <v>0.2</v>
      </c>
      <c r="C13" t="s">
        <v>17</v>
      </c>
      <c r="D13" t="s">
        <v>17</v>
      </c>
      <c r="E13" t="s">
        <v>17</v>
      </c>
      <c r="F13">
        <v>0</v>
      </c>
      <c r="G13">
        <v>0.14499999999999999</v>
      </c>
      <c r="H13">
        <v>0</v>
      </c>
      <c r="I13">
        <v>0.14799999999999999</v>
      </c>
      <c r="J13" t="s">
        <v>23</v>
      </c>
    </row>
    <row r="14" spans="1:10" x14ac:dyDescent="0.2">
      <c r="A14" t="s">
        <v>25</v>
      </c>
      <c r="B14">
        <v>0.1</v>
      </c>
      <c r="C14" t="s">
        <v>17</v>
      </c>
      <c r="D14" t="s">
        <v>17</v>
      </c>
      <c r="E14" t="s">
        <v>17</v>
      </c>
      <c r="F14">
        <v>0</v>
      </c>
      <c r="G14">
        <v>0.10100000000000001</v>
      </c>
      <c r="H14">
        <v>0</v>
      </c>
      <c r="I14">
        <v>0.10299999999999999</v>
      </c>
      <c r="J14" t="s">
        <v>23</v>
      </c>
    </row>
    <row r="15" spans="1:10" x14ac:dyDescent="0.2">
      <c r="A15" t="s">
        <v>25</v>
      </c>
      <c r="B15">
        <v>0</v>
      </c>
      <c r="C15" t="s">
        <v>17</v>
      </c>
      <c r="D15" t="s">
        <v>17</v>
      </c>
      <c r="E15" t="s">
        <v>17</v>
      </c>
      <c r="F15">
        <v>0</v>
      </c>
      <c r="G15">
        <v>5.5E-2</v>
      </c>
      <c r="H15">
        <v>0</v>
      </c>
      <c r="I15">
        <v>5.7000000000000002E-2</v>
      </c>
      <c r="J15" t="s">
        <v>23</v>
      </c>
    </row>
    <row r="16" spans="1:10" x14ac:dyDescent="0.2">
      <c r="A16" t="s">
        <v>25</v>
      </c>
      <c r="B16">
        <v>3</v>
      </c>
      <c r="C16" t="s">
        <v>17</v>
      </c>
      <c r="D16" t="s">
        <v>17</v>
      </c>
      <c r="E16" t="s">
        <v>17</v>
      </c>
      <c r="F16">
        <v>0</v>
      </c>
      <c r="G16">
        <v>1.371</v>
      </c>
      <c r="H16">
        <v>0</v>
      </c>
      <c r="I16">
        <v>1.407</v>
      </c>
      <c r="J16" t="s">
        <v>24</v>
      </c>
    </row>
    <row r="17" spans="1:10" x14ac:dyDescent="0.2">
      <c r="A17" t="s">
        <v>25</v>
      </c>
      <c r="B17">
        <v>2</v>
      </c>
      <c r="C17" t="s">
        <v>17</v>
      </c>
      <c r="D17" t="s">
        <v>17</v>
      </c>
      <c r="E17" t="s">
        <v>17</v>
      </c>
      <c r="F17">
        <v>0</v>
      </c>
      <c r="G17">
        <v>0.96099999999999997</v>
      </c>
      <c r="H17">
        <v>0</v>
      </c>
      <c r="I17">
        <v>0.95099999999999996</v>
      </c>
      <c r="J17" t="s">
        <v>24</v>
      </c>
    </row>
    <row r="18" spans="1:10" x14ac:dyDescent="0.2">
      <c r="A18" t="s">
        <v>25</v>
      </c>
      <c r="B18">
        <v>1</v>
      </c>
      <c r="C18" t="s">
        <v>17</v>
      </c>
      <c r="D18" t="s">
        <v>17</v>
      </c>
      <c r="E18" t="s">
        <v>17</v>
      </c>
      <c r="F18">
        <v>0</v>
      </c>
      <c r="G18">
        <v>0.502</v>
      </c>
      <c r="H18">
        <v>0</v>
      </c>
      <c r="I18">
        <v>0.51600000000000001</v>
      </c>
      <c r="J18" t="s">
        <v>24</v>
      </c>
    </row>
    <row r="19" spans="1:10" x14ac:dyDescent="0.2">
      <c r="A19" t="s">
        <v>25</v>
      </c>
      <c r="B19">
        <v>0.5</v>
      </c>
      <c r="C19" t="s">
        <v>17</v>
      </c>
      <c r="D19" t="s">
        <v>17</v>
      </c>
      <c r="E19" t="s">
        <v>17</v>
      </c>
      <c r="F19">
        <v>0</v>
      </c>
      <c r="G19">
        <v>0.27400000000000002</v>
      </c>
      <c r="H19">
        <v>0</v>
      </c>
      <c r="I19">
        <v>0.28599999999999998</v>
      </c>
      <c r="J19" t="s">
        <v>24</v>
      </c>
    </row>
    <row r="20" spans="1:10" x14ac:dyDescent="0.2">
      <c r="A20" t="s">
        <v>25</v>
      </c>
      <c r="B20">
        <v>0.2</v>
      </c>
      <c r="C20" t="s">
        <v>17</v>
      </c>
      <c r="D20" t="s">
        <v>17</v>
      </c>
      <c r="E20" t="s">
        <v>17</v>
      </c>
      <c r="F20">
        <v>0</v>
      </c>
      <c r="G20">
        <v>0.14499999999999999</v>
      </c>
      <c r="H20">
        <v>0</v>
      </c>
      <c r="I20">
        <v>0.15</v>
      </c>
      <c r="J20" t="s">
        <v>24</v>
      </c>
    </row>
    <row r="21" spans="1:10" x14ac:dyDescent="0.2">
      <c r="A21" t="s">
        <v>25</v>
      </c>
      <c r="B21">
        <v>0.1</v>
      </c>
      <c r="C21" t="s">
        <v>17</v>
      </c>
      <c r="D21" t="s">
        <v>17</v>
      </c>
      <c r="E21" t="s">
        <v>17</v>
      </c>
      <c r="F21">
        <v>0</v>
      </c>
      <c r="G21">
        <v>0.10299999999999999</v>
      </c>
      <c r="H21">
        <v>0</v>
      </c>
      <c r="I21">
        <v>0.104</v>
      </c>
      <c r="J21" t="s">
        <v>24</v>
      </c>
    </row>
    <row r="22" spans="1:10" x14ac:dyDescent="0.2">
      <c r="A22" t="s">
        <v>25</v>
      </c>
      <c r="B22">
        <v>0</v>
      </c>
      <c r="C22" t="s">
        <v>17</v>
      </c>
      <c r="D22" t="s">
        <v>17</v>
      </c>
      <c r="E22" t="s">
        <v>17</v>
      </c>
      <c r="F22">
        <v>0</v>
      </c>
      <c r="G22">
        <v>5.5E-2</v>
      </c>
      <c r="H22">
        <v>0</v>
      </c>
      <c r="I22">
        <v>5.7000000000000002E-2</v>
      </c>
      <c r="J22" t="s">
        <v>24</v>
      </c>
    </row>
    <row r="26" spans="1:10" x14ac:dyDescent="0.2">
      <c r="B26" t="s">
        <v>31</v>
      </c>
      <c r="C26" s="2" t="s">
        <v>32</v>
      </c>
    </row>
    <row r="27" spans="1:10" x14ac:dyDescent="0.2">
      <c r="A27" t="s">
        <v>30</v>
      </c>
      <c r="B27">
        <v>0.5232</v>
      </c>
      <c r="C27">
        <v>5.8999999999999997E-2</v>
      </c>
    </row>
    <row r="28" spans="1:10" x14ac:dyDescent="0.2">
      <c r="A28" t="s">
        <v>33</v>
      </c>
      <c r="B28">
        <v>0.43530000000000002</v>
      </c>
      <c r="C28">
        <v>5.9799999999999999E-2</v>
      </c>
    </row>
    <row r="29" spans="1:10" x14ac:dyDescent="0.2">
      <c r="A29" t="s">
        <v>34</v>
      </c>
      <c r="B29">
        <v>0.44190000000000002</v>
      </c>
      <c r="C29">
        <v>5.8099999999999999E-2</v>
      </c>
    </row>
    <row r="33" spans="1:5" x14ac:dyDescent="0.2">
      <c r="A33" t="s">
        <v>48</v>
      </c>
    </row>
    <row r="34" spans="1:5" x14ac:dyDescent="0.2">
      <c r="A34" t="s">
        <v>49</v>
      </c>
      <c r="B34">
        <v>0.03</v>
      </c>
      <c r="C34" t="s">
        <v>59</v>
      </c>
    </row>
    <row r="35" spans="1:5" x14ac:dyDescent="0.2">
      <c r="A35" t="s">
        <v>50</v>
      </c>
      <c r="B35">
        <v>55.84</v>
      </c>
      <c r="C35" t="s">
        <v>60</v>
      </c>
    </row>
    <row r="36" spans="1:5" x14ac:dyDescent="0.2">
      <c r="A36" t="s">
        <v>57</v>
      </c>
      <c r="B36">
        <v>1000</v>
      </c>
    </row>
    <row r="41" spans="1:5" x14ac:dyDescent="0.2">
      <c r="A41" t="s">
        <v>53</v>
      </c>
      <c r="B41" t="s">
        <v>54</v>
      </c>
      <c r="D41" t="s">
        <v>56</v>
      </c>
      <c r="E41" t="s">
        <v>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8"/>
  <sheetViews>
    <sheetView topLeftCell="F1" workbookViewId="0">
      <pane ySplit="1" topLeftCell="A68" activePane="bottomLeft" state="frozen"/>
      <selection pane="bottomLeft" activeCell="I1" sqref="I1"/>
    </sheetView>
  </sheetViews>
  <sheetFormatPr baseColWidth="10" defaultRowHeight="15" x14ac:dyDescent="0.2"/>
  <cols>
    <col min="9" max="9" width="12.33203125" bestFit="1" customWidth="1"/>
    <col min="10" max="10" width="9.33203125" bestFit="1" customWidth="1"/>
    <col min="11" max="11" width="10.1640625" bestFit="1" customWidth="1"/>
    <col min="12" max="12" width="17.5" bestFit="1" customWidth="1"/>
    <col min="13" max="13" width="14" bestFit="1" customWidth="1"/>
    <col min="14" max="14" width="23.6640625" bestFit="1" customWidth="1"/>
    <col min="15" max="15" width="10.1640625" bestFit="1" customWidth="1"/>
  </cols>
  <sheetData>
    <row r="1" spans="1:14" x14ac:dyDescent="0.2">
      <c r="A1" t="s">
        <v>0</v>
      </c>
      <c r="B1" t="s">
        <v>29</v>
      </c>
      <c r="C1" t="s">
        <v>1</v>
      </c>
      <c r="D1" t="s">
        <v>2</v>
      </c>
      <c r="E1" t="s">
        <v>6</v>
      </c>
      <c r="F1" t="s">
        <v>20</v>
      </c>
      <c r="G1" t="s">
        <v>21</v>
      </c>
      <c r="H1" t="s">
        <v>20</v>
      </c>
      <c r="I1" t="s">
        <v>27</v>
      </c>
      <c r="J1" t="s">
        <v>26</v>
      </c>
      <c r="K1" t="s">
        <v>35</v>
      </c>
      <c r="L1" t="s">
        <v>36</v>
      </c>
      <c r="M1" t="s">
        <v>37</v>
      </c>
      <c r="N1" t="s">
        <v>38</v>
      </c>
    </row>
    <row r="2" spans="1:14" x14ac:dyDescent="0.2">
      <c r="A2" t="s">
        <v>25</v>
      </c>
      <c r="B2">
        <v>3</v>
      </c>
      <c r="C2" t="s">
        <v>17</v>
      </c>
      <c r="D2" t="s">
        <v>17</v>
      </c>
      <c r="E2" t="s">
        <v>17</v>
      </c>
      <c r="F2">
        <v>1</v>
      </c>
      <c r="G2">
        <v>1.63</v>
      </c>
      <c r="H2">
        <v>1</v>
      </c>
      <c r="I2">
        <v>1.6519999999999999</v>
      </c>
      <c r="J2" t="s">
        <v>22</v>
      </c>
      <c r="K2" t="s">
        <v>17</v>
      </c>
      <c r="L2" t="s">
        <v>17</v>
      </c>
      <c r="M2" t="s">
        <v>17</v>
      </c>
      <c r="N2" t="s">
        <v>17</v>
      </c>
    </row>
    <row r="3" spans="1:14" x14ac:dyDescent="0.2">
      <c r="A3" t="s">
        <v>25</v>
      </c>
      <c r="B3">
        <v>2</v>
      </c>
      <c r="C3" t="s">
        <v>17</v>
      </c>
      <c r="D3" t="s">
        <v>17</v>
      </c>
      <c r="E3" t="s">
        <v>17</v>
      </c>
      <c r="F3">
        <v>1</v>
      </c>
      <c r="G3">
        <v>1.099</v>
      </c>
      <c r="H3">
        <v>1</v>
      </c>
      <c r="I3">
        <v>1.1220000000000001</v>
      </c>
      <c r="J3" t="s">
        <v>22</v>
      </c>
      <c r="K3" t="s">
        <v>17</v>
      </c>
      <c r="L3" t="s">
        <v>17</v>
      </c>
      <c r="M3" t="s">
        <v>17</v>
      </c>
      <c r="N3" t="s">
        <v>17</v>
      </c>
    </row>
    <row r="4" spans="1:14" x14ac:dyDescent="0.2">
      <c r="A4" t="s">
        <v>25</v>
      </c>
      <c r="B4">
        <v>1</v>
      </c>
      <c r="C4" t="s">
        <v>17</v>
      </c>
      <c r="D4" t="s">
        <v>17</v>
      </c>
      <c r="E4" t="s">
        <v>17</v>
      </c>
      <c r="F4">
        <v>1</v>
      </c>
      <c r="G4">
        <v>0.58899999999999997</v>
      </c>
      <c r="H4">
        <v>1</v>
      </c>
      <c r="I4">
        <v>0.56999999999999995</v>
      </c>
      <c r="J4" t="s">
        <v>22</v>
      </c>
      <c r="K4" t="s">
        <v>17</v>
      </c>
      <c r="L4" t="s">
        <v>17</v>
      </c>
      <c r="M4" t="s">
        <v>17</v>
      </c>
      <c r="N4" t="s">
        <v>17</v>
      </c>
    </row>
    <row r="5" spans="1:14" x14ac:dyDescent="0.2">
      <c r="A5" t="s">
        <v>25</v>
      </c>
      <c r="B5">
        <v>0.5</v>
      </c>
      <c r="C5" t="s">
        <v>17</v>
      </c>
      <c r="D5" t="s">
        <v>17</v>
      </c>
      <c r="E5" t="s">
        <v>17</v>
      </c>
      <c r="F5">
        <v>1</v>
      </c>
      <c r="G5">
        <v>0.32500000000000001</v>
      </c>
      <c r="H5">
        <v>1</v>
      </c>
      <c r="I5">
        <v>0.32600000000000001</v>
      </c>
      <c r="J5" t="s">
        <v>22</v>
      </c>
      <c r="K5" t="s">
        <v>17</v>
      </c>
      <c r="L5" t="s">
        <v>17</v>
      </c>
      <c r="M5" t="s">
        <v>17</v>
      </c>
      <c r="N5" t="s">
        <v>17</v>
      </c>
    </row>
    <row r="6" spans="1:14" x14ac:dyDescent="0.2">
      <c r="A6" t="s">
        <v>25</v>
      </c>
      <c r="B6">
        <v>0.2</v>
      </c>
      <c r="C6" t="s">
        <v>17</v>
      </c>
      <c r="D6" t="s">
        <v>17</v>
      </c>
      <c r="E6" t="s">
        <v>17</v>
      </c>
      <c r="F6">
        <v>1</v>
      </c>
      <c r="G6">
        <v>0.16300000000000001</v>
      </c>
      <c r="H6">
        <v>1</v>
      </c>
      <c r="I6">
        <v>0.16800000000000001</v>
      </c>
      <c r="J6" t="s">
        <v>22</v>
      </c>
      <c r="K6" t="s">
        <v>17</v>
      </c>
      <c r="L6" t="s">
        <v>17</v>
      </c>
      <c r="M6" t="s">
        <v>17</v>
      </c>
      <c r="N6" t="s">
        <v>17</v>
      </c>
    </row>
    <row r="7" spans="1:14" x14ac:dyDescent="0.2">
      <c r="A7" t="s">
        <v>25</v>
      </c>
      <c r="B7">
        <v>0.1</v>
      </c>
      <c r="C7" t="s">
        <v>17</v>
      </c>
      <c r="D7" t="s">
        <v>17</v>
      </c>
      <c r="E7" t="s">
        <v>17</v>
      </c>
      <c r="F7">
        <v>1</v>
      </c>
      <c r="G7">
        <v>0.11</v>
      </c>
      <c r="H7">
        <v>1</v>
      </c>
      <c r="I7">
        <v>0.112</v>
      </c>
      <c r="J7" t="s">
        <v>22</v>
      </c>
      <c r="K7" t="s">
        <v>17</v>
      </c>
      <c r="L7" t="s">
        <v>17</v>
      </c>
      <c r="M7" t="s">
        <v>17</v>
      </c>
      <c r="N7" t="s">
        <v>17</v>
      </c>
    </row>
    <row r="8" spans="1:14" x14ac:dyDescent="0.2">
      <c r="A8" t="s">
        <v>25</v>
      </c>
      <c r="B8" t="s">
        <v>28</v>
      </c>
      <c r="C8" t="s">
        <v>17</v>
      </c>
      <c r="D8" t="s">
        <v>17</v>
      </c>
      <c r="E8" t="s">
        <v>17</v>
      </c>
      <c r="F8">
        <v>1</v>
      </c>
      <c r="G8">
        <v>5.5E-2</v>
      </c>
      <c r="H8">
        <v>1</v>
      </c>
      <c r="I8">
        <v>5.7000000000000002E-2</v>
      </c>
      <c r="J8" t="s">
        <v>22</v>
      </c>
      <c r="K8" t="s">
        <v>17</v>
      </c>
      <c r="L8" t="s">
        <v>17</v>
      </c>
      <c r="M8" t="s">
        <v>17</v>
      </c>
      <c r="N8" t="s">
        <v>17</v>
      </c>
    </row>
    <row r="9" spans="1:14" x14ac:dyDescent="0.2">
      <c r="A9" t="s">
        <v>25</v>
      </c>
      <c r="B9">
        <v>3</v>
      </c>
      <c r="C9" t="s">
        <v>17</v>
      </c>
      <c r="D9" t="s">
        <v>17</v>
      </c>
      <c r="E9" t="s">
        <v>17</v>
      </c>
      <c r="F9">
        <v>1</v>
      </c>
      <c r="G9">
        <v>1.359</v>
      </c>
      <c r="H9">
        <v>1</v>
      </c>
      <c r="I9">
        <v>1.375</v>
      </c>
      <c r="J9" t="s">
        <v>23</v>
      </c>
      <c r="K9" t="s">
        <v>17</v>
      </c>
      <c r="L9" t="s">
        <v>17</v>
      </c>
      <c r="M9" t="s">
        <v>17</v>
      </c>
      <c r="N9" t="s">
        <v>17</v>
      </c>
    </row>
    <row r="10" spans="1:14" x14ac:dyDescent="0.2">
      <c r="A10" t="s">
        <v>25</v>
      </c>
      <c r="B10">
        <v>2</v>
      </c>
      <c r="C10" t="s">
        <v>17</v>
      </c>
      <c r="D10" t="s">
        <v>17</v>
      </c>
      <c r="E10" t="s">
        <v>17</v>
      </c>
      <c r="F10">
        <v>1</v>
      </c>
      <c r="G10">
        <v>0.93799999999999994</v>
      </c>
      <c r="H10">
        <v>1</v>
      </c>
      <c r="I10">
        <v>0.93700000000000006</v>
      </c>
      <c r="J10" t="s">
        <v>23</v>
      </c>
      <c r="K10" t="s">
        <v>17</v>
      </c>
      <c r="L10" t="s">
        <v>17</v>
      </c>
      <c r="M10" t="s">
        <v>17</v>
      </c>
      <c r="N10" t="s">
        <v>17</v>
      </c>
    </row>
    <row r="11" spans="1:14" x14ac:dyDescent="0.2">
      <c r="A11" t="s">
        <v>25</v>
      </c>
      <c r="B11">
        <v>1</v>
      </c>
      <c r="C11" t="s">
        <v>17</v>
      </c>
      <c r="D11" t="s">
        <v>17</v>
      </c>
      <c r="E11" t="s">
        <v>17</v>
      </c>
      <c r="F11">
        <v>1</v>
      </c>
      <c r="G11">
        <v>0.499</v>
      </c>
      <c r="H11">
        <v>1</v>
      </c>
      <c r="I11">
        <v>0.50700000000000001</v>
      </c>
      <c r="J11" t="s">
        <v>23</v>
      </c>
      <c r="K11" t="s">
        <v>17</v>
      </c>
      <c r="L11" t="s">
        <v>17</v>
      </c>
      <c r="M11" t="s">
        <v>17</v>
      </c>
      <c r="N11" t="s">
        <v>17</v>
      </c>
    </row>
    <row r="12" spans="1:14" x14ac:dyDescent="0.2">
      <c r="A12" t="s">
        <v>25</v>
      </c>
      <c r="B12">
        <v>0.5</v>
      </c>
      <c r="C12" t="s">
        <v>17</v>
      </c>
      <c r="D12" t="s">
        <v>17</v>
      </c>
      <c r="E12" t="s">
        <v>17</v>
      </c>
      <c r="F12">
        <v>1</v>
      </c>
      <c r="G12">
        <v>0.28199999999999997</v>
      </c>
      <c r="H12">
        <v>1</v>
      </c>
      <c r="I12">
        <v>0.28000000000000003</v>
      </c>
      <c r="J12" t="s">
        <v>23</v>
      </c>
      <c r="K12" t="s">
        <v>17</v>
      </c>
      <c r="L12" t="s">
        <v>17</v>
      </c>
      <c r="M12" t="s">
        <v>17</v>
      </c>
      <c r="N12" t="s">
        <v>17</v>
      </c>
    </row>
    <row r="13" spans="1:14" x14ac:dyDescent="0.2">
      <c r="A13" t="s">
        <v>25</v>
      </c>
      <c r="B13">
        <v>0.2</v>
      </c>
      <c r="C13" t="s">
        <v>17</v>
      </c>
      <c r="D13" t="s">
        <v>17</v>
      </c>
      <c r="E13" t="s">
        <v>17</v>
      </c>
      <c r="F13">
        <v>1</v>
      </c>
      <c r="G13">
        <v>0.14499999999999999</v>
      </c>
      <c r="H13">
        <v>1</v>
      </c>
      <c r="I13">
        <v>0.14799999999999999</v>
      </c>
      <c r="J13" t="s">
        <v>23</v>
      </c>
      <c r="K13" t="s">
        <v>17</v>
      </c>
      <c r="L13" t="s">
        <v>17</v>
      </c>
      <c r="M13" t="s">
        <v>17</v>
      </c>
      <c r="N13" t="s">
        <v>17</v>
      </c>
    </row>
    <row r="14" spans="1:14" x14ac:dyDescent="0.2">
      <c r="A14" t="s">
        <v>25</v>
      </c>
      <c r="B14">
        <v>0.1</v>
      </c>
      <c r="C14" t="s">
        <v>17</v>
      </c>
      <c r="D14" t="s">
        <v>17</v>
      </c>
      <c r="E14" t="s">
        <v>17</v>
      </c>
      <c r="F14">
        <v>1</v>
      </c>
      <c r="G14">
        <v>0.10100000000000001</v>
      </c>
      <c r="H14">
        <v>1</v>
      </c>
      <c r="I14">
        <v>0.10299999999999999</v>
      </c>
      <c r="J14" t="s">
        <v>23</v>
      </c>
      <c r="K14" t="s">
        <v>17</v>
      </c>
      <c r="L14" t="s">
        <v>17</v>
      </c>
      <c r="M14" t="s">
        <v>17</v>
      </c>
      <c r="N14" t="s">
        <v>17</v>
      </c>
    </row>
    <row r="15" spans="1:14" x14ac:dyDescent="0.2">
      <c r="A15" t="s">
        <v>25</v>
      </c>
      <c r="B15" t="s">
        <v>28</v>
      </c>
      <c r="C15" t="s">
        <v>17</v>
      </c>
      <c r="D15" t="s">
        <v>17</v>
      </c>
      <c r="E15" t="s">
        <v>17</v>
      </c>
      <c r="F15">
        <v>1</v>
      </c>
      <c r="G15">
        <v>5.5E-2</v>
      </c>
      <c r="H15">
        <v>1</v>
      </c>
      <c r="I15">
        <v>5.7000000000000002E-2</v>
      </c>
      <c r="J15" t="s">
        <v>23</v>
      </c>
      <c r="K15" t="s">
        <v>17</v>
      </c>
      <c r="L15" t="s">
        <v>17</v>
      </c>
      <c r="M15" t="s">
        <v>17</v>
      </c>
      <c r="N15" t="s">
        <v>17</v>
      </c>
    </row>
    <row r="16" spans="1:14" x14ac:dyDescent="0.2">
      <c r="A16" t="s">
        <v>25</v>
      </c>
      <c r="B16">
        <v>3</v>
      </c>
      <c r="C16" t="s">
        <v>17</v>
      </c>
      <c r="D16" t="s">
        <v>17</v>
      </c>
      <c r="E16" t="s">
        <v>17</v>
      </c>
      <c r="F16">
        <v>1</v>
      </c>
      <c r="G16">
        <v>1.371</v>
      </c>
      <c r="H16">
        <v>1</v>
      </c>
      <c r="I16">
        <v>1.407</v>
      </c>
      <c r="J16" t="s">
        <v>24</v>
      </c>
      <c r="K16" t="s">
        <v>17</v>
      </c>
      <c r="L16" t="s">
        <v>17</v>
      </c>
      <c r="M16" t="s">
        <v>17</v>
      </c>
      <c r="N16" t="s">
        <v>17</v>
      </c>
    </row>
    <row r="17" spans="1:14" x14ac:dyDescent="0.2">
      <c r="A17" t="s">
        <v>25</v>
      </c>
      <c r="B17">
        <v>2</v>
      </c>
      <c r="C17" t="s">
        <v>17</v>
      </c>
      <c r="D17" t="s">
        <v>17</v>
      </c>
      <c r="E17" t="s">
        <v>17</v>
      </c>
      <c r="F17">
        <v>1</v>
      </c>
      <c r="G17">
        <v>0.96099999999999997</v>
      </c>
      <c r="H17">
        <v>1</v>
      </c>
      <c r="I17">
        <v>0.95099999999999996</v>
      </c>
      <c r="J17" t="s">
        <v>24</v>
      </c>
      <c r="K17" t="s">
        <v>17</v>
      </c>
      <c r="L17" t="s">
        <v>17</v>
      </c>
      <c r="M17" t="s">
        <v>17</v>
      </c>
      <c r="N17" t="s">
        <v>17</v>
      </c>
    </row>
    <row r="18" spans="1:14" x14ac:dyDescent="0.2">
      <c r="A18" t="s">
        <v>25</v>
      </c>
      <c r="B18">
        <v>1</v>
      </c>
      <c r="C18" t="s">
        <v>17</v>
      </c>
      <c r="D18" t="s">
        <v>17</v>
      </c>
      <c r="E18" t="s">
        <v>17</v>
      </c>
      <c r="F18">
        <v>1</v>
      </c>
      <c r="G18">
        <v>0.502</v>
      </c>
      <c r="H18">
        <v>1</v>
      </c>
      <c r="I18">
        <v>0.51600000000000001</v>
      </c>
      <c r="J18" t="s">
        <v>24</v>
      </c>
      <c r="K18" t="s">
        <v>17</v>
      </c>
      <c r="L18" t="s">
        <v>17</v>
      </c>
      <c r="M18" t="s">
        <v>17</v>
      </c>
      <c r="N18" t="s">
        <v>17</v>
      </c>
    </row>
    <row r="19" spans="1:14" x14ac:dyDescent="0.2">
      <c r="A19" t="s">
        <v>25</v>
      </c>
      <c r="B19">
        <v>0.5</v>
      </c>
      <c r="C19" t="s">
        <v>17</v>
      </c>
      <c r="D19" t="s">
        <v>17</v>
      </c>
      <c r="E19" t="s">
        <v>17</v>
      </c>
      <c r="F19">
        <v>1</v>
      </c>
      <c r="G19">
        <v>0.27400000000000002</v>
      </c>
      <c r="H19">
        <v>1</v>
      </c>
      <c r="I19">
        <v>0.28599999999999998</v>
      </c>
      <c r="J19" t="s">
        <v>24</v>
      </c>
      <c r="K19" t="s">
        <v>17</v>
      </c>
      <c r="L19" t="s">
        <v>17</v>
      </c>
      <c r="M19" t="s">
        <v>17</v>
      </c>
      <c r="N19" t="s">
        <v>17</v>
      </c>
    </row>
    <row r="20" spans="1:14" x14ac:dyDescent="0.2">
      <c r="A20" t="s">
        <v>25</v>
      </c>
      <c r="B20">
        <v>0.2</v>
      </c>
      <c r="C20" t="s">
        <v>17</v>
      </c>
      <c r="D20" t="s">
        <v>17</v>
      </c>
      <c r="E20" t="s">
        <v>17</v>
      </c>
      <c r="F20">
        <v>1</v>
      </c>
      <c r="G20">
        <v>0.14499999999999999</v>
      </c>
      <c r="H20">
        <v>1</v>
      </c>
      <c r="I20">
        <v>0.15</v>
      </c>
      <c r="J20" t="s">
        <v>24</v>
      </c>
      <c r="K20" t="s">
        <v>17</v>
      </c>
      <c r="L20" t="s">
        <v>17</v>
      </c>
      <c r="M20" t="s">
        <v>17</v>
      </c>
      <c r="N20" t="s">
        <v>17</v>
      </c>
    </row>
    <row r="21" spans="1:14" x14ac:dyDescent="0.2">
      <c r="A21" t="s">
        <v>25</v>
      </c>
      <c r="B21">
        <v>0.1</v>
      </c>
      <c r="C21" t="s">
        <v>17</v>
      </c>
      <c r="D21" t="s">
        <v>17</v>
      </c>
      <c r="E21" t="s">
        <v>17</v>
      </c>
      <c r="F21">
        <v>1</v>
      </c>
      <c r="G21">
        <v>0.10299999999999999</v>
      </c>
      <c r="H21">
        <v>1</v>
      </c>
      <c r="I21">
        <v>0.104</v>
      </c>
      <c r="J21" t="s">
        <v>24</v>
      </c>
      <c r="K21" t="s">
        <v>17</v>
      </c>
      <c r="L21" t="s">
        <v>17</v>
      </c>
      <c r="M21" t="s">
        <v>17</v>
      </c>
      <c r="N21" t="s">
        <v>17</v>
      </c>
    </row>
    <row r="22" spans="1:14" x14ac:dyDescent="0.2">
      <c r="A22" t="s">
        <v>25</v>
      </c>
      <c r="B22" t="s">
        <v>28</v>
      </c>
      <c r="C22" t="s">
        <v>17</v>
      </c>
      <c r="D22" t="s">
        <v>17</v>
      </c>
      <c r="E22" t="s">
        <v>17</v>
      </c>
      <c r="F22">
        <v>1</v>
      </c>
      <c r="G22">
        <v>5.5E-2</v>
      </c>
      <c r="H22">
        <v>1</v>
      </c>
      <c r="I22">
        <v>5.7000000000000002E-2</v>
      </c>
      <c r="J22" t="s">
        <v>24</v>
      </c>
      <c r="K22" t="s">
        <v>17</v>
      </c>
      <c r="L22" t="s">
        <v>17</v>
      </c>
      <c r="M22" t="s">
        <v>17</v>
      </c>
      <c r="N22" t="s">
        <v>17</v>
      </c>
    </row>
    <row r="23" spans="1:14" x14ac:dyDescent="0.2">
      <c r="A23">
        <v>1</v>
      </c>
      <c r="B23" t="s">
        <v>17</v>
      </c>
      <c r="C23" t="s">
        <v>14</v>
      </c>
      <c r="D23">
        <v>1</v>
      </c>
      <c r="E23" t="s">
        <v>7</v>
      </c>
      <c r="F23">
        <v>1</v>
      </c>
      <c r="G23">
        <v>0.113</v>
      </c>
      <c r="H23">
        <v>1</v>
      </c>
      <c r="I23">
        <v>0.91900000000000004</v>
      </c>
      <c r="J23" t="s">
        <v>22</v>
      </c>
      <c r="K23">
        <f>(stds!$B$27)*G23+stds!$C$27</f>
        <v>0.11812159999999999</v>
      </c>
      <c r="L23">
        <f>(stds!$B$27)*I23+stds!$C$27</f>
        <v>0.53982079999999999</v>
      </c>
      <c r="M23">
        <f>K23*F23</f>
        <v>0.11812159999999999</v>
      </c>
      <c r="N23">
        <f>H23*L23</f>
        <v>0.53982079999999999</v>
      </c>
    </row>
    <row r="24" spans="1:14" x14ac:dyDescent="0.2">
      <c r="A24">
        <v>2</v>
      </c>
      <c r="B24" t="s">
        <v>17</v>
      </c>
      <c r="C24" t="s">
        <v>14</v>
      </c>
      <c r="D24">
        <v>1</v>
      </c>
      <c r="E24" t="s">
        <v>8</v>
      </c>
      <c r="F24">
        <v>1</v>
      </c>
      <c r="G24">
        <v>8.3000000000000004E-2</v>
      </c>
      <c r="H24">
        <v>1</v>
      </c>
      <c r="I24">
        <v>0.48</v>
      </c>
      <c r="J24" t="s">
        <v>22</v>
      </c>
      <c r="K24">
        <f>(stds!$B$27)*G24+stds!$C$27</f>
        <v>0.10242560000000001</v>
      </c>
      <c r="L24">
        <f>(stds!$B$27)*I24+stds!$C$27</f>
        <v>0.31013599999999997</v>
      </c>
      <c r="M24">
        <f t="shared" ref="M24:M59" si="0">K24*F24</f>
        <v>0.10242560000000001</v>
      </c>
      <c r="N24">
        <f t="shared" ref="N24:N59" si="1">H24*L24</f>
        <v>0.31013599999999997</v>
      </c>
    </row>
    <row r="25" spans="1:14" x14ac:dyDescent="0.2">
      <c r="A25">
        <v>3</v>
      </c>
      <c r="B25" t="s">
        <v>17</v>
      </c>
      <c r="C25" t="s">
        <v>14</v>
      </c>
      <c r="D25">
        <v>1</v>
      </c>
      <c r="E25" t="s">
        <v>9</v>
      </c>
      <c r="F25">
        <v>1</v>
      </c>
      <c r="G25">
        <v>0.129</v>
      </c>
      <c r="H25">
        <v>1</v>
      </c>
      <c r="I25">
        <v>0.34399999999999997</v>
      </c>
      <c r="J25" t="s">
        <v>22</v>
      </c>
      <c r="K25">
        <f>(stds!$B$27)*G25+stds!$C$27</f>
        <v>0.12649280000000002</v>
      </c>
      <c r="L25">
        <f>(stds!$B$27)*I25+stds!$C$27</f>
        <v>0.23898079999999999</v>
      </c>
      <c r="M25">
        <f t="shared" si="0"/>
        <v>0.12649280000000002</v>
      </c>
      <c r="N25">
        <f t="shared" si="1"/>
        <v>0.23898079999999999</v>
      </c>
    </row>
    <row r="26" spans="1:14" x14ac:dyDescent="0.2">
      <c r="A26">
        <v>4</v>
      </c>
      <c r="B26" t="s">
        <v>17</v>
      </c>
      <c r="C26" t="s">
        <v>14</v>
      </c>
      <c r="D26">
        <v>1</v>
      </c>
      <c r="E26" t="s">
        <v>10</v>
      </c>
      <c r="F26">
        <v>1</v>
      </c>
      <c r="G26">
        <v>7.1999999999999995E-2</v>
      </c>
      <c r="H26">
        <v>1</v>
      </c>
      <c r="I26">
        <v>0.20399999999999999</v>
      </c>
      <c r="J26" t="s">
        <v>22</v>
      </c>
      <c r="K26">
        <f>(stds!$B$27)*G26+stds!$C$27</f>
        <v>9.667039999999999E-2</v>
      </c>
      <c r="L26">
        <f>(stds!$B$27)*I26+stds!$C$27</f>
        <v>0.16573279999999999</v>
      </c>
      <c r="M26">
        <f t="shared" si="0"/>
        <v>9.667039999999999E-2</v>
      </c>
      <c r="N26">
        <f t="shared" si="1"/>
        <v>0.16573279999999999</v>
      </c>
    </row>
    <row r="27" spans="1:14" x14ac:dyDescent="0.2">
      <c r="A27">
        <v>5</v>
      </c>
      <c r="B27" t="s">
        <v>17</v>
      </c>
      <c r="C27" t="s">
        <v>14</v>
      </c>
      <c r="D27">
        <v>1</v>
      </c>
      <c r="E27" t="s">
        <v>11</v>
      </c>
      <c r="F27">
        <v>1</v>
      </c>
      <c r="G27">
        <v>8.3000000000000004E-2</v>
      </c>
      <c r="H27">
        <v>1</v>
      </c>
      <c r="I27">
        <v>0.16600000000000001</v>
      </c>
      <c r="J27" t="s">
        <v>22</v>
      </c>
      <c r="K27">
        <f>(stds!$B$27)*G27+stds!$C$27</f>
        <v>0.10242560000000001</v>
      </c>
      <c r="L27">
        <f>(stds!$B$27)*I27+stds!$C$27</f>
        <v>0.14585120000000001</v>
      </c>
      <c r="M27">
        <f t="shared" si="0"/>
        <v>0.10242560000000001</v>
      </c>
      <c r="N27">
        <f t="shared" si="1"/>
        <v>0.14585120000000001</v>
      </c>
    </row>
    <row r="28" spans="1:14" x14ac:dyDescent="0.2">
      <c r="A28">
        <v>6</v>
      </c>
      <c r="B28" t="s">
        <v>17</v>
      </c>
      <c r="C28" t="s">
        <v>14</v>
      </c>
      <c r="D28">
        <v>1</v>
      </c>
      <c r="E28" t="s">
        <v>12</v>
      </c>
      <c r="F28">
        <v>1</v>
      </c>
      <c r="G28">
        <v>7.0000000000000007E-2</v>
      </c>
      <c r="H28">
        <v>1</v>
      </c>
      <c r="I28">
        <v>0.221</v>
      </c>
      <c r="J28" t="s">
        <v>22</v>
      </c>
      <c r="K28">
        <f>(stds!$B$27)*G28+stds!$C$27</f>
        <v>9.5624000000000001E-2</v>
      </c>
      <c r="L28">
        <f>(stds!$B$27)*I28+stds!$C$27</f>
        <v>0.17462719999999998</v>
      </c>
      <c r="M28">
        <f t="shared" si="0"/>
        <v>9.5624000000000001E-2</v>
      </c>
      <c r="N28">
        <f t="shared" si="1"/>
        <v>0.17462719999999998</v>
      </c>
    </row>
    <row r="29" spans="1:14" x14ac:dyDescent="0.2">
      <c r="A29">
        <v>7</v>
      </c>
      <c r="B29" t="s">
        <v>17</v>
      </c>
      <c r="C29" t="s">
        <v>14</v>
      </c>
      <c r="D29">
        <v>1</v>
      </c>
      <c r="E29" t="s">
        <v>13</v>
      </c>
      <c r="F29">
        <v>1</v>
      </c>
      <c r="G29">
        <v>7.1999999999999995E-2</v>
      </c>
      <c r="H29">
        <v>1</v>
      </c>
      <c r="I29">
        <v>0.20499999999999999</v>
      </c>
      <c r="J29" t="s">
        <v>22</v>
      </c>
      <c r="K29">
        <f>(stds!$B$27)*G29+stds!$C$27</f>
        <v>9.667039999999999E-2</v>
      </c>
      <c r="L29">
        <f>(stds!$B$27)*I29+stds!$C$27</f>
        <v>0.16625599999999999</v>
      </c>
      <c r="M29">
        <f t="shared" si="0"/>
        <v>9.667039999999999E-2</v>
      </c>
      <c r="N29">
        <f t="shared" si="1"/>
        <v>0.16625599999999999</v>
      </c>
    </row>
    <row r="30" spans="1:14" x14ac:dyDescent="0.2">
      <c r="A30">
        <v>8</v>
      </c>
      <c r="B30" t="s">
        <v>17</v>
      </c>
      <c r="C30" t="s">
        <v>15</v>
      </c>
      <c r="D30">
        <v>1</v>
      </c>
      <c r="E30" t="s">
        <v>7</v>
      </c>
      <c r="F30">
        <v>1</v>
      </c>
      <c r="G30">
        <v>0.111</v>
      </c>
      <c r="H30">
        <v>1</v>
      </c>
      <c r="I30">
        <v>0.75700000000000001</v>
      </c>
      <c r="J30" t="s">
        <v>22</v>
      </c>
      <c r="K30">
        <f>(stds!$B$27)*G30+stds!$C$27</f>
        <v>0.11707519999999999</v>
      </c>
      <c r="L30">
        <f>(stds!$B$27)*I30+stds!$C$27</f>
        <v>0.45506239999999998</v>
      </c>
      <c r="M30">
        <f t="shared" si="0"/>
        <v>0.11707519999999999</v>
      </c>
      <c r="N30">
        <f t="shared" si="1"/>
        <v>0.45506239999999998</v>
      </c>
    </row>
    <row r="31" spans="1:14" x14ac:dyDescent="0.2">
      <c r="A31">
        <v>9</v>
      </c>
      <c r="B31" t="s">
        <v>17</v>
      </c>
      <c r="C31" t="s">
        <v>15</v>
      </c>
      <c r="D31">
        <v>1</v>
      </c>
      <c r="E31" t="s">
        <v>8</v>
      </c>
      <c r="F31">
        <v>1</v>
      </c>
      <c r="G31">
        <v>8.7999999999999995E-2</v>
      </c>
      <c r="H31">
        <v>1</v>
      </c>
      <c r="I31">
        <v>0.504</v>
      </c>
      <c r="J31" t="s">
        <v>22</v>
      </c>
      <c r="K31">
        <f>(stds!$B$27)*G31+stds!$C$27</f>
        <v>0.10504159999999998</v>
      </c>
      <c r="L31">
        <f>(stds!$B$27)*I31+stds!$C$27</f>
        <v>0.3226928</v>
      </c>
      <c r="M31">
        <f t="shared" si="0"/>
        <v>0.10504159999999998</v>
      </c>
      <c r="N31">
        <f t="shared" si="1"/>
        <v>0.3226928</v>
      </c>
    </row>
    <row r="32" spans="1:14" x14ac:dyDescent="0.2">
      <c r="A32">
        <v>10</v>
      </c>
      <c r="B32" t="s">
        <v>17</v>
      </c>
      <c r="C32" t="s">
        <v>15</v>
      </c>
      <c r="D32">
        <v>1</v>
      </c>
      <c r="E32" t="s">
        <v>9</v>
      </c>
      <c r="F32">
        <v>1</v>
      </c>
      <c r="G32">
        <v>0.127</v>
      </c>
      <c r="H32">
        <v>1</v>
      </c>
      <c r="I32">
        <v>0.64300000000000002</v>
      </c>
      <c r="J32" t="s">
        <v>22</v>
      </c>
      <c r="K32">
        <f>(stds!$B$27)*G32+stds!$C$27</f>
        <v>0.12544640000000001</v>
      </c>
      <c r="L32">
        <f>(stds!$B$27)*I32+stds!$C$27</f>
        <v>0.39541759999999998</v>
      </c>
      <c r="M32">
        <f t="shared" si="0"/>
        <v>0.12544640000000001</v>
      </c>
      <c r="N32">
        <f t="shared" si="1"/>
        <v>0.39541759999999998</v>
      </c>
    </row>
    <row r="33" spans="1:14" x14ac:dyDescent="0.2">
      <c r="A33">
        <v>11</v>
      </c>
      <c r="B33" t="s">
        <v>17</v>
      </c>
      <c r="C33" t="s">
        <v>15</v>
      </c>
      <c r="D33">
        <v>1</v>
      </c>
      <c r="E33" t="s">
        <v>10</v>
      </c>
      <c r="F33">
        <v>1</v>
      </c>
      <c r="G33">
        <v>7.5999999999999998E-2</v>
      </c>
      <c r="H33">
        <v>1</v>
      </c>
      <c r="I33">
        <v>0.32900000000000001</v>
      </c>
      <c r="J33" t="s">
        <v>22</v>
      </c>
      <c r="K33">
        <f>(stds!$B$27)*G33+stds!$C$27</f>
        <v>9.8763199999999995E-2</v>
      </c>
      <c r="L33">
        <f>(stds!$B$27)*I33+stds!$C$27</f>
        <v>0.2311328</v>
      </c>
      <c r="M33">
        <f t="shared" si="0"/>
        <v>9.8763199999999995E-2</v>
      </c>
      <c r="N33">
        <f t="shared" si="1"/>
        <v>0.2311328</v>
      </c>
    </row>
    <row r="34" spans="1:14" x14ac:dyDescent="0.2">
      <c r="A34">
        <v>12</v>
      </c>
      <c r="B34" t="s">
        <v>17</v>
      </c>
      <c r="C34" t="s">
        <v>15</v>
      </c>
      <c r="D34">
        <v>1</v>
      </c>
      <c r="E34" t="s">
        <v>11</v>
      </c>
      <c r="F34">
        <v>1</v>
      </c>
      <c r="G34">
        <v>7.9000000000000001E-2</v>
      </c>
      <c r="H34">
        <v>1</v>
      </c>
      <c r="I34">
        <v>0.33400000000000002</v>
      </c>
      <c r="J34" t="s">
        <v>22</v>
      </c>
      <c r="K34">
        <f>(stds!$B$27)*G34+stds!$C$27</f>
        <v>0.1003328</v>
      </c>
      <c r="L34">
        <f>(stds!$B$27)*I34+stds!$C$27</f>
        <v>0.23374880000000001</v>
      </c>
      <c r="M34">
        <f t="shared" si="0"/>
        <v>0.1003328</v>
      </c>
      <c r="N34">
        <f t="shared" si="1"/>
        <v>0.23374880000000001</v>
      </c>
    </row>
    <row r="35" spans="1:14" x14ac:dyDescent="0.2">
      <c r="A35">
        <v>13</v>
      </c>
      <c r="B35" t="s">
        <v>17</v>
      </c>
      <c r="C35" t="s">
        <v>15</v>
      </c>
      <c r="D35">
        <v>1</v>
      </c>
      <c r="E35" t="s">
        <v>12</v>
      </c>
      <c r="F35">
        <v>1</v>
      </c>
      <c r="G35" t="s">
        <v>17</v>
      </c>
      <c r="H35">
        <v>1</v>
      </c>
      <c r="I35" t="s">
        <v>17</v>
      </c>
      <c r="J35" t="s">
        <v>22</v>
      </c>
      <c r="K35" t="s">
        <v>17</v>
      </c>
      <c r="L35" t="s">
        <v>17</v>
      </c>
      <c r="M35" t="s">
        <v>17</v>
      </c>
      <c r="N35" t="s">
        <v>17</v>
      </c>
    </row>
    <row r="36" spans="1:14" x14ac:dyDescent="0.2">
      <c r="A36">
        <v>14</v>
      </c>
      <c r="B36" t="s">
        <v>17</v>
      </c>
      <c r="C36" t="s">
        <v>15</v>
      </c>
      <c r="D36">
        <v>1</v>
      </c>
      <c r="E36" t="s">
        <v>13</v>
      </c>
      <c r="F36">
        <v>1</v>
      </c>
      <c r="G36" t="s">
        <v>17</v>
      </c>
      <c r="H36">
        <v>1</v>
      </c>
      <c r="I36" t="s">
        <v>17</v>
      </c>
      <c r="J36" t="s">
        <v>22</v>
      </c>
      <c r="K36" t="s">
        <v>17</v>
      </c>
      <c r="L36" t="s">
        <v>17</v>
      </c>
      <c r="M36" t="s">
        <v>17</v>
      </c>
      <c r="N36" t="s">
        <v>17</v>
      </c>
    </row>
    <row r="37" spans="1:14" x14ac:dyDescent="0.2">
      <c r="A37">
        <v>15</v>
      </c>
      <c r="B37" t="s">
        <v>17</v>
      </c>
      <c r="C37" t="s">
        <v>16</v>
      </c>
      <c r="D37">
        <v>1</v>
      </c>
      <c r="E37" t="s">
        <v>7</v>
      </c>
      <c r="F37">
        <v>10</v>
      </c>
      <c r="G37">
        <v>0.28999999999999998</v>
      </c>
      <c r="H37">
        <v>10</v>
      </c>
      <c r="I37">
        <v>0.30199999999999999</v>
      </c>
      <c r="J37" t="s">
        <v>22</v>
      </c>
      <c r="K37">
        <f>(stds!$B$27)*G37+stds!$C$27</f>
        <v>0.210728</v>
      </c>
      <c r="L37">
        <f>(stds!$B$27)*I37+stds!$C$27</f>
        <v>0.21700639999999999</v>
      </c>
      <c r="M37">
        <f t="shared" si="0"/>
        <v>2.1072799999999998</v>
      </c>
      <c r="N37">
        <f t="shared" si="1"/>
        <v>2.170064</v>
      </c>
    </row>
    <row r="38" spans="1:14" x14ac:dyDescent="0.2">
      <c r="A38">
        <v>16</v>
      </c>
      <c r="B38" t="s">
        <v>17</v>
      </c>
      <c r="C38" t="s">
        <v>16</v>
      </c>
      <c r="D38">
        <v>1</v>
      </c>
      <c r="E38" t="s">
        <v>8</v>
      </c>
      <c r="F38">
        <v>10</v>
      </c>
      <c r="G38">
        <v>0.95399999999999996</v>
      </c>
      <c r="H38">
        <v>10</v>
      </c>
      <c r="I38">
        <v>0.76100000000000001</v>
      </c>
      <c r="J38" t="s">
        <v>22</v>
      </c>
      <c r="K38">
        <f>(stds!$B$27)*G38+stds!$C$27</f>
        <v>0.55813279999999998</v>
      </c>
      <c r="L38">
        <f>(stds!$B$27)*I38+stds!$C$27</f>
        <v>0.45715519999999998</v>
      </c>
      <c r="M38">
        <f t="shared" si="0"/>
        <v>5.5813280000000001</v>
      </c>
      <c r="N38">
        <f t="shared" si="1"/>
        <v>4.5715519999999996</v>
      </c>
    </row>
    <row r="39" spans="1:14" x14ac:dyDescent="0.2">
      <c r="A39">
        <v>17</v>
      </c>
      <c r="B39" t="s">
        <v>17</v>
      </c>
      <c r="C39" t="s">
        <v>16</v>
      </c>
      <c r="D39">
        <v>1</v>
      </c>
      <c r="E39" t="s">
        <v>9</v>
      </c>
      <c r="F39">
        <v>10</v>
      </c>
      <c r="G39">
        <v>1.0640000000000001</v>
      </c>
      <c r="H39">
        <v>10</v>
      </c>
      <c r="I39">
        <v>1.02</v>
      </c>
      <c r="J39" t="s">
        <v>22</v>
      </c>
      <c r="K39">
        <f>(stds!$B$27)*G39+stds!$C$27</f>
        <v>0.61568479999999992</v>
      </c>
      <c r="L39">
        <f>(stds!$B$27)*I39+stds!$C$27</f>
        <v>0.59266400000000008</v>
      </c>
      <c r="M39">
        <f t="shared" si="0"/>
        <v>6.1568479999999992</v>
      </c>
      <c r="N39">
        <f t="shared" si="1"/>
        <v>5.9266400000000008</v>
      </c>
    </row>
    <row r="40" spans="1:14" x14ac:dyDescent="0.2">
      <c r="A40">
        <v>18</v>
      </c>
      <c r="B40" t="s">
        <v>17</v>
      </c>
      <c r="C40" t="s">
        <v>16</v>
      </c>
      <c r="D40">
        <v>1</v>
      </c>
      <c r="E40" t="s">
        <v>10</v>
      </c>
      <c r="F40">
        <v>10</v>
      </c>
      <c r="G40">
        <v>0.40699999999999997</v>
      </c>
      <c r="H40">
        <v>10</v>
      </c>
      <c r="I40">
        <v>0.35599999999999998</v>
      </c>
      <c r="J40" t="s">
        <v>22</v>
      </c>
      <c r="K40">
        <f>(stds!$B$27)*G40+stds!$C$27</f>
        <v>0.27194239999999997</v>
      </c>
      <c r="L40">
        <f>(stds!$B$27)*I40+stds!$C$27</f>
        <v>0.24525919999999998</v>
      </c>
      <c r="M40">
        <f t="shared" si="0"/>
        <v>2.7194239999999996</v>
      </c>
      <c r="N40">
        <f t="shared" si="1"/>
        <v>2.4525919999999997</v>
      </c>
    </row>
    <row r="41" spans="1:14" x14ac:dyDescent="0.2">
      <c r="A41">
        <v>19</v>
      </c>
      <c r="B41" t="s">
        <v>17</v>
      </c>
      <c r="C41" t="s">
        <v>16</v>
      </c>
      <c r="D41">
        <v>1</v>
      </c>
      <c r="E41" t="s">
        <v>11</v>
      </c>
      <c r="F41">
        <v>1</v>
      </c>
      <c r="G41">
        <v>7.1999999999999995E-2</v>
      </c>
      <c r="H41">
        <v>1</v>
      </c>
      <c r="I41">
        <v>0.313</v>
      </c>
      <c r="J41" t="s">
        <v>22</v>
      </c>
      <c r="K41">
        <f>(stds!$B$27)*G41+stds!$C$27</f>
        <v>9.667039999999999E-2</v>
      </c>
      <c r="L41">
        <f>(stds!$B$27)*I41+stds!$C$27</f>
        <v>0.2227616</v>
      </c>
      <c r="M41">
        <f t="shared" si="0"/>
        <v>9.667039999999999E-2</v>
      </c>
      <c r="N41">
        <f t="shared" si="1"/>
        <v>0.2227616</v>
      </c>
    </row>
    <row r="42" spans="1:14" x14ac:dyDescent="0.2">
      <c r="A42">
        <v>20</v>
      </c>
      <c r="B42" t="s">
        <v>17</v>
      </c>
      <c r="C42" t="s">
        <v>16</v>
      </c>
      <c r="D42">
        <v>1</v>
      </c>
      <c r="E42" t="s">
        <v>12</v>
      </c>
      <c r="F42">
        <v>1</v>
      </c>
      <c r="G42">
        <v>6.6000000000000003E-2</v>
      </c>
      <c r="H42">
        <v>1</v>
      </c>
      <c r="I42">
        <v>0.23699999999999999</v>
      </c>
      <c r="J42" t="s">
        <v>22</v>
      </c>
      <c r="K42">
        <f>(stds!$B$27)*G42+stds!$C$27</f>
        <v>9.3531200000000009E-2</v>
      </c>
      <c r="L42">
        <f>(stds!$B$27)*I42+stds!$C$27</f>
        <v>0.18299840000000001</v>
      </c>
      <c r="M42">
        <f t="shared" si="0"/>
        <v>9.3531200000000009E-2</v>
      </c>
      <c r="N42">
        <f t="shared" si="1"/>
        <v>0.18299840000000001</v>
      </c>
    </row>
    <row r="43" spans="1:14" x14ac:dyDescent="0.2">
      <c r="A43">
        <v>21</v>
      </c>
      <c r="B43" t="s">
        <v>17</v>
      </c>
      <c r="C43" t="s">
        <v>16</v>
      </c>
      <c r="D43">
        <v>1</v>
      </c>
      <c r="E43" t="s">
        <v>13</v>
      </c>
      <c r="F43">
        <v>1</v>
      </c>
      <c r="G43">
        <v>6.5000000000000002E-2</v>
      </c>
      <c r="H43">
        <v>1</v>
      </c>
      <c r="I43">
        <v>0.23200000000000001</v>
      </c>
      <c r="J43" t="s">
        <v>22</v>
      </c>
      <c r="K43">
        <f>(stds!$B$27)*G43+stds!$C$27</f>
        <v>9.3008000000000007E-2</v>
      </c>
      <c r="L43">
        <f>(stds!$B$27)*I43+stds!$C$27</f>
        <v>0.1803824</v>
      </c>
      <c r="M43">
        <f t="shared" si="0"/>
        <v>9.3008000000000007E-2</v>
      </c>
      <c r="N43">
        <f t="shared" si="1"/>
        <v>0.1803824</v>
      </c>
    </row>
    <row r="44" spans="1:14" x14ac:dyDescent="0.2">
      <c r="A44">
        <v>22</v>
      </c>
      <c r="B44" t="s">
        <v>17</v>
      </c>
      <c r="C44" t="s">
        <v>14</v>
      </c>
      <c r="D44">
        <v>2</v>
      </c>
      <c r="E44" t="s">
        <v>7</v>
      </c>
      <c r="F44">
        <v>1</v>
      </c>
      <c r="G44">
        <v>9.9000000000000005E-2</v>
      </c>
      <c r="H44">
        <v>1</v>
      </c>
      <c r="I44">
        <v>0.82099999999999995</v>
      </c>
      <c r="J44" t="s">
        <v>22</v>
      </c>
      <c r="K44">
        <f>(stds!$B$27)*G44+stds!$C$27</f>
        <v>0.1107968</v>
      </c>
      <c r="L44">
        <f>(stds!$B$27)*I44+stds!$C$27</f>
        <v>0.48854719999999996</v>
      </c>
      <c r="M44">
        <f t="shared" si="0"/>
        <v>0.1107968</v>
      </c>
      <c r="N44">
        <f t="shared" si="1"/>
        <v>0.48854719999999996</v>
      </c>
    </row>
    <row r="45" spans="1:14" x14ac:dyDescent="0.2">
      <c r="A45">
        <v>23</v>
      </c>
      <c r="B45" t="s">
        <v>17</v>
      </c>
      <c r="C45" t="s">
        <v>14</v>
      </c>
      <c r="D45">
        <v>2</v>
      </c>
      <c r="E45" t="s">
        <v>8</v>
      </c>
      <c r="F45">
        <v>1</v>
      </c>
      <c r="G45">
        <v>8.1000000000000003E-2</v>
      </c>
      <c r="H45">
        <v>1</v>
      </c>
      <c r="I45">
        <v>0.43099999999999999</v>
      </c>
      <c r="J45" t="s">
        <v>22</v>
      </c>
      <c r="K45">
        <f>(stds!$B$27)*G45+stds!$C$27</f>
        <v>0.1013792</v>
      </c>
      <c r="L45">
        <f>(stds!$B$27)*I45+stds!$C$27</f>
        <v>0.28449919999999995</v>
      </c>
      <c r="M45">
        <f t="shared" si="0"/>
        <v>0.1013792</v>
      </c>
      <c r="N45">
        <f t="shared" si="1"/>
        <v>0.28449919999999995</v>
      </c>
    </row>
    <row r="46" spans="1:14" x14ac:dyDescent="0.2">
      <c r="A46">
        <v>24</v>
      </c>
      <c r="B46" t="s">
        <v>17</v>
      </c>
      <c r="C46" t="s">
        <v>14</v>
      </c>
      <c r="D46">
        <v>2</v>
      </c>
      <c r="E46" t="s">
        <v>9</v>
      </c>
      <c r="F46">
        <v>1</v>
      </c>
      <c r="G46">
        <v>7.1999999999999995E-2</v>
      </c>
      <c r="H46">
        <v>1</v>
      </c>
      <c r="I46">
        <v>0.218</v>
      </c>
      <c r="J46" t="s">
        <v>22</v>
      </c>
      <c r="K46">
        <f>(stds!$B$27)*G46+stds!$C$27</f>
        <v>9.667039999999999E-2</v>
      </c>
      <c r="L46">
        <f>(stds!$B$27)*I46+stds!$C$27</f>
        <v>0.17305759999999998</v>
      </c>
      <c r="M46">
        <f t="shared" si="0"/>
        <v>9.667039999999999E-2</v>
      </c>
      <c r="N46">
        <f t="shared" si="1"/>
        <v>0.17305759999999998</v>
      </c>
    </row>
    <row r="47" spans="1:14" x14ac:dyDescent="0.2">
      <c r="A47">
        <v>25</v>
      </c>
      <c r="B47" t="s">
        <v>17</v>
      </c>
      <c r="C47" t="s">
        <v>14</v>
      </c>
      <c r="D47">
        <v>2</v>
      </c>
      <c r="E47" t="s">
        <v>10</v>
      </c>
      <c r="F47">
        <v>1</v>
      </c>
      <c r="G47">
        <v>6.8000000000000005E-2</v>
      </c>
      <c r="H47">
        <v>1</v>
      </c>
      <c r="I47">
        <v>0.192</v>
      </c>
      <c r="J47" t="s">
        <v>22</v>
      </c>
      <c r="K47">
        <f>(stds!$B$27)*G47+stds!$C$27</f>
        <v>9.4577599999999998E-2</v>
      </c>
      <c r="L47">
        <f>(stds!$B$27)*I47+stds!$C$27</f>
        <v>0.1594544</v>
      </c>
      <c r="M47">
        <f t="shared" si="0"/>
        <v>9.4577599999999998E-2</v>
      </c>
      <c r="N47">
        <f t="shared" si="1"/>
        <v>0.1594544</v>
      </c>
    </row>
    <row r="48" spans="1:14" x14ac:dyDescent="0.2">
      <c r="A48">
        <v>26</v>
      </c>
      <c r="B48" t="s">
        <v>17</v>
      </c>
      <c r="C48" t="s">
        <v>14</v>
      </c>
      <c r="D48">
        <v>2</v>
      </c>
      <c r="E48" t="s">
        <v>11</v>
      </c>
      <c r="F48">
        <v>1</v>
      </c>
      <c r="G48">
        <v>6.6000000000000003E-2</v>
      </c>
      <c r="H48">
        <v>1</v>
      </c>
      <c r="I48">
        <v>0.16</v>
      </c>
      <c r="J48" t="s">
        <v>22</v>
      </c>
      <c r="K48">
        <f>(stds!$B$27)*G48+stds!$C$27</f>
        <v>9.3531200000000009E-2</v>
      </c>
      <c r="L48">
        <f>(stds!$B$27)*I48+stds!$C$27</f>
        <v>0.14271200000000001</v>
      </c>
      <c r="M48">
        <f t="shared" si="0"/>
        <v>9.3531200000000009E-2</v>
      </c>
      <c r="N48">
        <f t="shared" si="1"/>
        <v>0.14271200000000001</v>
      </c>
    </row>
    <row r="49" spans="1:14" x14ac:dyDescent="0.2">
      <c r="A49">
        <v>27</v>
      </c>
      <c r="B49" t="s">
        <v>17</v>
      </c>
      <c r="C49" t="s">
        <v>14</v>
      </c>
      <c r="D49">
        <v>2</v>
      </c>
      <c r="E49" t="s">
        <v>12</v>
      </c>
      <c r="F49">
        <v>1</v>
      </c>
      <c r="G49">
        <v>6.7000000000000004E-2</v>
      </c>
      <c r="H49">
        <v>1</v>
      </c>
      <c r="I49">
        <v>0.20499999999999999</v>
      </c>
      <c r="J49" t="s">
        <v>22</v>
      </c>
      <c r="K49">
        <f>(stds!$B$27)*G49+stds!$C$27</f>
        <v>9.4054399999999996E-2</v>
      </c>
      <c r="L49">
        <f>(stds!$B$27)*I49+stds!$C$27</f>
        <v>0.16625599999999999</v>
      </c>
      <c r="M49">
        <f t="shared" si="0"/>
        <v>9.4054399999999996E-2</v>
      </c>
      <c r="N49">
        <f t="shared" si="1"/>
        <v>0.16625599999999999</v>
      </c>
    </row>
    <row r="50" spans="1:14" x14ac:dyDescent="0.2">
      <c r="A50">
        <v>28</v>
      </c>
      <c r="B50" t="s">
        <v>17</v>
      </c>
      <c r="C50" t="s">
        <v>14</v>
      </c>
      <c r="D50">
        <v>2</v>
      </c>
      <c r="E50" t="s">
        <v>13</v>
      </c>
      <c r="F50">
        <v>1</v>
      </c>
      <c r="G50">
        <v>6.5000000000000002E-2</v>
      </c>
      <c r="H50">
        <v>1</v>
      </c>
      <c r="I50">
        <v>0.155</v>
      </c>
      <c r="J50" t="s">
        <v>22</v>
      </c>
      <c r="K50">
        <f>(stds!$B$27)*G50+stds!$C$27</f>
        <v>9.3008000000000007E-2</v>
      </c>
      <c r="L50">
        <f>(stds!$B$27)*I50+stds!$C$27</f>
        <v>0.140096</v>
      </c>
      <c r="M50">
        <f t="shared" si="0"/>
        <v>9.3008000000000007E-2</v>
      </c>
      <c r="N50">
        <f t="shared" si="1"/>
        <v>0.140096</v>
      </c>
    </row>
    <row r="51" spans="1:14" x14ac:dyDescent="0.2">
      <c r="A51">
        <v>29</v>
      </c>
      <c r="B51" t="s">
        <v>17</v>
      </c>
      <c r="C51" t="s">
        <v>15</v>
      </c>
      <c r="D51">
        <v>2</v>
      </c>
      <c r="E51" t="s">
        <v>7</v>
      </c>
      <c r="F51">
        <v>1</v>
      </c>
      <c r="G51">
        <v>8.4000000000000005E-2</v>
      </c>
      <c r="H51">
        <v>1</v>
      </c>
      <c r="I51">
        <v>0.51600000000000001</v>
      </c>
      <c r="J51" t="s">
        <v>22</v>
      </c>
      <c r="K51">
        <f>(stds!$B$27)*G51+stds!$C$27</f>
        <v>0.10294880000000001</v>
      </c>
      <c r="L51">
        <f>(stds!$B$27)*I51+stds!$C$27</f>
        <v>0.32897120000000002</v>
      </c>
      <c r="M51">
        <f t="shared" si="0"/>
        <v>0.10294880000000001</v>
      </c>
      <c r="N51">
        <f t="shared" si="1"/>
        <v>0.32897120000000002</v>
      </c>
    </row>
    <row r="52" spans="1:14" x14ac:dyDescent="0.2">
      <c r="A52">
        <v>30</v>
      </c>
      <c r="B52" t="s">
        <v>17</v>
      </c>
      <c r="C52" t="s">
        <v>15</v>
      </c>
      <c r="D52">
        <v>2</v>
      </c>
      <c r="E52" t="s">
        <v>8</v>
      </c>
      <c r="F52">
        <v>1</v>
      </c>
      <c r="G52">
        <v>8.3000000000000004E-2</v>
      </c>
      <c r="H52">
        <v>1</v>
      </c>
      <c r="I52">
        <v>0.56000000000000005</v>
      </c>
      <c r="J52" t="s">
        <v>22</v>
      </c>
      <c r="K52">
        <f>(stds!$B$27)*G52+stds!$C$27</f>
        <v>0.10242560000000001</v>
      </c>
      <c r="L52">
        <f>(stds!$B$27)*I52+stds!$C$27</f>
        <v>0.35199200000000003</v>
      </c>
      <c r="M52">
        <f t="shared" si="0"/>
        <v>0.10242560000000001</v>
      </c>
      <c r="N52">
        <f t="shared" si="1"/>
        <v>0.35199200000000003</v>
      </c>
    </row>
    <row r="53" spans="1:14" x14ac:dyDescent="0.2">
      <c r="A53">
        <v>31</v>
      </c>
      <c r="B53" t="s">
        <v>17</v>
      </c>
      <c r="C53" t="s">
        <v>15</v>
      </c>
      <c r="D53">
        <v>2</v>
      </c>
      <c r="E53" t="s">
        <v>9</v>
      </c>
      <c r="F53">
        <v>1</v>
      </c>
      <c r="G53">
        <v>7.2999999999999995E-2</v>
      </c>
      <c r="H53">
        <v>1</v>
      </c>
      <c r="I53">
        <v>0.24099999999999999</v>
      </c>
      <c r="J53" t="s">
        <v>22</v>
      </c>
      <c r="K53">
        <f>(stds!$B$27)*G53+stds!$C$27</f>
        <v>9.7193599999999991E-2</v>
      </c>
      <c r="L53">
        <f>(stds!$B$27)*I53+stds!$C$27</f>
        <v>0.18509119999999998</v>
      </c>
      <c r="M53">
        <f t="shared" si="0"/>
        <v>9.7193599999999991E-2</v>
      </c>
      <c r="N53">
        <f t="shared" si="1"/>
        <v>0.18509119999999998</v>
      </c>
    </row>
    <row r="54" spans="1:14" x14ac:dyDescent="0.2">
      <c r="A54">
        <v>32</v>
      </c>
      <c r="B54" t="s">
        <v>17</v>
      </c>
      <c r="C54" t="s">
        <v>15</v>
      </c>
      <c r="D54">
        <v>2</v>
      </c>
      <c r="E54" t="s">
        <v>10</v>
      </c>
      <c r="F54">
        <v>1</v>
      </c>
      <c r="G54">
        <v>0.08</v>
      </c>
      <c r="H54">
        <v>1</v>
      </c>
      <c r="I54">
        <v>0.222</v>
      </c>
      <c r="J54" t="s">
        <v>22</v>
      </c>
      <c r="K54">
        <f>(stds!$B$27)*G54+stds!$C$27</f>
        <v>0.100856</v>
      </c>
      <c r="L54">
        <f>(stds!$B$27)*I54+stds!$C$27</f>
        <v>0.17515039999999998</v>
      </c>
      <c r="M54">
        <f t="shared" si="0"/>
        <v>0.100856</v>
      </c>
      <c r="N54">
        <f t="shared" si="1"/>
        <v>0.17515039999999998</v>
      </c>
    </row>
    <row r="55" spans="1:14" x14ac:dyDescent="0.2">
      <c r="A55">
        <v>33</v>
      </c>
      <c r="B55" t="s">
        <v>17</v>
      </c>
      <c r="C55" t="s">
        <v>15</v>
      </c>
      <c r="D55">
        <v>2</v>
      </c>
      <c r="E55" t="s">
        <v>11</v>
      </c>
      <c r="F55">
        <v>1</v>
      </c>
      <c r="G55">
        <v>6.6000000000000003E-2</v>
      </c>
      <c r="H55">
        <v>1</v>
      </c>
      <c r="I55">
        <v>0.17</v>
      </c>
      <c r="J55" t="s">
        <v>22</v>
      </c>
      <c r="K55">
        <f>(stds!$B$27)*G55+stds!$C$27</f>
        <v>9.3531200000000009E-2</v>
      </c>
      <c r="L55">
        <f>(stds!$B$27)*I55+stds!$C$27</f>
        <v>0.14794400000000002</v>
      </c>
      <c r="M55">
        <f t="shared" si="0"/>
        <v>9.3531200000000009E-2</v>
      </c>
      <c r="N55">
        <f t="shared" si="1"/>
        <v>0.14794400000000002</v>
      </c>
    </row>
    <row r="56" spans="1:14" x14ac:dyDescent="0.2">
      <c r="A56">
        <v>34</v>
      </c>
      <c r="B56" t="s">
        <v>17</v>
      </c>
      <c r="C56" t="s">
        <v>15</v>
      </c>
      <c r="D56">
        <v>2</v>
      </c>
      <c r="E56" t="s">
        <v>12</v>
      </c>
      <c r="F56">
        <v>1</v>
      </c>
      <c r="G56">
        <v>6.4000000000000001E-2</v>
      </c>
      <c r="H56">
        <v>1</v>
      </c>
      <c r="I56">
        <v>0.17799999999999999</v>
      </c>
      <c r="J56" t="s">
        <v>22</v>
      </c>
      <c r="K56">
        <f>(stds!$B$27)*G56+stds!$C$27</f>
        <v>9.2484800000000006E-2</v>
      </c>
      <c r="L56">
        <f>(stds!$B$27)*I56+stds!$C$27</f>
        <v>0.15212959999999998</v>
      </c>
      <c r="M56">
        <f t="shared" si="0"/>
        <v>9.2484800000000006E-2</v>
      </c>
      <c r="N56">
        <f t="shared" si="1"/>
        <v>0.15212959999999998</v>
      </c>
    </row>
    <row r="57" spans="1:14" x14ac:dyDescent="0.2">
      <c r="A57">
        <v>35</v>
      </c>
      <c r="B57" t="s">
        <v>17</v>
      </c>
      <c r="C57" t="s">
        <v>15</v>
      </c>
      <c r="D57">
        <v>2</v>
      </c>
      <c r="E57" t="s">
        <v>13</v>
      </c>
      <c r="F57">
        <v>1</v>
      </c>
      <c r="G57">
        <v>6.4000000000000001E-2</v>
      </c>
      <c r="H57">
        <v>1</v>
      </c>
      <c r="I57">
        <v>0.20200000000000001</v>
      </c>
      <c r="J57" t="s">
        <v>22</v>
      </c>
      <c r="K57">
        <f>(stds!$B$27)*G57+stds!$C$27</f>
        <v>9.2484800000000006E-2</v>
      </c>
      <c r="L57">
        <f>(stds!$B$27)*I57+stds!$C$27</f>
        <v>0.16468640000000001</v>
      </c>
      <c r="M57">
        <f t="shared" si="0"/>
        <v>9.2484800000000006E-2</v>
      </c>
      <c r="N57">
        <f t="shared" si="1"/>
        <v>0.16468640000000001</v>
      </c>
    </row>
    <row r="58" spans="1:14" x14ac:dyDescent="0.2">
      <c r="A58">
        <v>36</v>
      </c>
      <c r="B58" t="s">
        <v>17</v>
      </c>
      <c r="C58" t="s">
        <v>16</v>
      </c>
      <c r="D58">
        <v>2</v>
      </c>
      <c r="E58" t="s">
        <v>7</v>
      </c>
      <c r="F58">
        <v>10</v>
      </c>
      <c r="G58">
        <v>0.70699999999999996</v>
      </c>
      <c r="H58">
        <v>10</v>
      </c>
      <c r="I58">
        <v>0.56200000000000006</v>
      </c>
      <c r="J58" t="s">
        <v>22</v>
      </c>
      <c r="K58">
        <f>(stds!$B$27)*G58+stds!$C$27</f>
        <v>0.42890239999999996</v>
      </c>
      <c r="L58">
        <f>(stds!$B$27)*I58+stds!$C$27</f>
        <v>0.35303840000000003</v>
      </c>
      <c r="M58">
        <f t="shared" si="0"/>
        <v>4.2890239999999995</v>
      </c>
      <c r="N58">
        <f t="shared" si="1"/>
        <v>3.5303840000000002</v>
      </c>
    </row>
    <row r="59" spans="1:14" x14ac:dyDescent="0.2">
      <c r="A59">
        <v>37</v>
      </c>
      <c r="B59" t="s">
        <v>17</v>
      </c>
      <c r="C59" t="s">
        <v>16</v>
      </c>
      <c r="D59">
        <v>2</v>
      </c>
      <c r="E59" t="s">
        <v>8</v>
      </c>
      <c r="F59">
        <v>10</v>
      </c>
      <c r="G59">
        <v>0.88500000000000001</v>
      </c>
      <c r="H59">
        <v>10</v>
      </c>
      <c r="I59">
        <v>0.88800000000000001</v>
      </c>
      <c r="J59" t="s">
        <v>22</v>
      </c>
      <c r="K59">
        <f>(stds!$B$27)*G59+stds!$C$27</f>
        <v>0.52203200000000005</v>
      </c>
      <c r="L59">
        <f>(stds!$B$27)*I59+stds!$C$27</f>
        <v>0.5236016</v>
      </c>
      <c r="M59">
        <f t="shared" si="0"/>
        <v>5.220320000000001</v>
      </c>
      <c r="N59">
        <f t="shared" si="1"/>
        <v>5.2360160000000002</v>
      </c>
    </row>
    <row r="60" spans="1:14" x14ac:dyDescent="0.2">
      <c r="A60">
        <v>38</v>
      </c>
      <c r="B60" t="s">
        <v>17</v>
      </c>
      <c r="C60" t="s">
        <v>16</v>
      </c>
      <c r="D60">
        <v>2</v>
      </c>
      <c r="E60" t="s">
        <v>9</v>
      </c>
      <c r="F60">
        <v>2</v>
      </c>
      <c r="G60">
        <v>0.61499999999999999</v>
      </c>
      <c r="H60">
        <v>2</v>
      </c>
      <c r="I60">
        <v>1.266</v>
      </c>
      <c r="J60" t="s">
        <v>23</v>
      </c>
      <c r="K60">
        <f>(stds!$B$28)*G60+stds!$C$28</f>
        <v>0.32750950000000001</v>
      </c>
      <c r="L60">
        <f>(stds!$B$28)*I60+stds!$C$28</f>
        <v>0.61088980000000004</v>
      </c>
      <c r="M60">
        <f t="shared" ref="M60" si="2">K60*F60</f>
        <v>0.65501900000000002</v>
      </c>
      <c r="N60">
        <f t="shared" ref="N60" si="3">H60*L60</f>
        <v>1.2217796000000001</v>
      </c>
    </row>
    <row r="61" spans="1:14" x14ac:dyDescent="0.2">
      <c r="A61">
        <v>39</v>
      </c>
      <c r="B61" t="s">
        <v>17</v>
      </c>
      <c r="C61" t="s">
        <v>16</v>
      </c>
      <c r="D61">
        <v>2</v>
      </c>
      <c r="E61" t="s">
        <v>10</v>
      </c>
      <c r="F61">
        <v>1</v>
      </c>
      <c r="G61">
        <v>7.0000000000000007E-2</v>
      </c>
      <c r="H61">
        <v>1</v>
      </c>
      <c r="I61">
        <v>0.24399999999999999</v>
      </c>
      <c r="J61" t="s">
        <v>23</v>
      </c>
      <c r="K61">
        <f>(stds!$B$28)*G61+stds!$C$28</f>
        <v>9.0271000000000004E-2</v>
      </c>
      <c r="L61">
        <f>(stds!$B$28)*I61+stds!$C$28</f>
        <v>0.1660132</v>
      </c>
      <c r="M61">
        <f t="shared" ref="M61:M91" si="4">K61*F61</f>
        <v>9.0271000000000004E-2</v>
      </c>
      <c r="N61">
        <f t="shared" ref="N61:N92" si="5">H61*L61</f>
        <v>0.1660132</v>
      </c>
    </row>
    <row r="62" spans="1:14" x14ac:dyDescent="0.2">
      <c r="A62">
        <v>40</v>
      </c>
      <c r="B62" t="s">
        <v>17</v>
      </c>
      <c r="C62" t="s">
        <v>16</v>
      </c>
      <c r="D62">
        <v>2</v>
      </c>
      <c r="E62" t="s">
        <v>11</v>
      </c>
      <c r="F62">
        <v>1</v>
      </c>
      <c r="G62">
        <v>6.8000000000000005E-2</v>
      </c>
      <c r="H62">
        <v>1</v>
      </c>
      <c r="I62">
        <v>0.21299999999999999</v>
      </c>
      <c r="J62" t="s">
        <v>23</v>
      </c>
      <c r="K62">
        <f>(stds!$B$28)*G62+stds!$C$28</f>
        <v>8.9400400000000005E-2</v>
      </c>
      <c r="L62">
        <f>(stds!$B$28)*I62+stds!$C$28</f>
        <v>0.15251890000000001</v>
      </c>
      <c r="M62">
        <f t="shared" si="4"/>
        <v>8.9400400000000005E-2</v>
      </c>
      <c r="N62">
        <f t="shared" si="5"/>
        <v>0.15251890000000001</v>
      </c>
    </row>
    <row r="63" spans="1:14" x14ac:dyDescent="0.2">
      <c r="A63">
        <v>41</v>
      </c>
      <c r="B63" t="s">
        <v>17</v>
      </c>
      <c r="C63" t="s">
        <v>16</v>
      </c>
      <c r="D63">
        <v>2</v>
      </c>
      <c r="E63" t="s">
        <v>12</v>
      </c>
      <c r="F63">
        <v>1</v>
      </c>
      <c r="G63">
        <v>7.5999999999999998E-2</v>
      </c>
      <c r="H63">
        <v>1</v>
      </c>
      <c r="I63">
        <v>0.36299999999999999</v>
      </c>
      <c r="J63" t="s">
        <v>23</v>
      </c>
      <c r="K63">
        <f>(stds!$B$28)*G63+stds!$C$28</f>
        <v>9.2882800000000001E-2</v>
      </c>
      <c r="L63">
        <f>(stds!$B$28)*I63+stds!$C$28</f>
        <v>0.2178139</v>
      </c>
      <c r="M63">
        <f t="shared" si="4"/>
        <v>9.2882800000000001E-2</v>
      </c>
      <c r="N63">
        <f t="shared" si="5"/>
        <v>0.2178139</v>
      </c>
    </row>
    <row r="64" spans="1:14" x14ac:dyDescent="0.2">
      <c r="A64">
        <v>42</v>
      </c>
      <c r="B64" t="s">
        <v>17</v>
      </c>
      <c r="C64" t="s">
        <v>16</v>
      </c>
      <c r="D64">
        <v>2</v>
      </c>
      <c r="E64" t="s">
        <v>13</v>
      </c>
      <c r="F64">
        <v>1</v>
      </c>
      <c r="G64">
        <v>8.5999999999999993E-2</v>
      </c>
      <c r="H64">
        <v>1</v>
      </c>
      <c r="I64">
        <v>0.70199999999999996</v>
      </c>
      <c r="J64" t="s">
        <v>23</v>
      </c>
      <c r="K64">
        <f>(stds!$B$28)*G64+stds!$C$28</f>
        <v>9.7235799999999997E-2</v>
      </c>
      <c r="L64">
        <f>(stds!$B$28)*I64+stds!$C$28</f>
        <v>0.3653806</v>
      </c>
      <c r="M64">
        <f t="shared" si="4"/>
        <v>9.7235799999999997E-2</v>
      </c>
      <c r="N64">
        <f t="shared" si="5"/>
        <v>0.3653806</v>
      </c>
    </row>
    <row r="65" spans="1:14" x14ac:dyDescent="0.2">
      <c r="A65">
        <v>43</v>
      </c>
      <c r="B65" t="s">
        <v>17</v>
      </c>
      <c r="C65" t="s">
        <v>14</v>
      </c>
      <c r="D65">
        <v>3</v>
      </c>
      <c r="E65" t="s">
        <v>7</v>
      </c>
      <c r="F65">
        <v>1</v>
      </c>
      <c r="G65">
        <v>0.13800000000000001</v>
      </c>
      <c r="H65">
        <v>1</v>
      </c>
      <c r="I65">
        <v>1.0549999999999999</v>
      </c>
      <c r="J65" t="s">
        <v>23</v>
      </c>
      <c r="K65">
        <f>(stds!$B$28)*G65+stds!$C$28</f>
        <v>0.11987140000000002</v>
      </c>
      <c r="L65">
        <f>(stds!$B$28)*I65+stds!$C$28</f>
        <v>0.51904149999999993</v>
      </c>
      <c r="M65">
        <f t="shared" si="4"/>
        <v>0.11987140000000002</v>
      </c>
      <c r="N65">
        <f t="shared" si="5"/>
        <v>0.51904149999999993</v>
      </c>
    </row>
    <row r="66" spans="1:14" x14ac:dyDescent="0.2">
      <c r="A66">
        <v>44</v>
      </c>
      <c r="B66" t="s">
        <v>17</v>
      </c>
      <c r="C66" t="s">
        <v>14</v>
      </c>
      <c r="D66">
        <v>3</v>
      </c>
      <c r="E66" t="s">
        <v>8</v>
      </c>
      <c r="F66">
        <v>1</v>
      </c>
      <c r="G66">
        <v>0.113</v>
      </c>
      <c r="H66">
        <v>1</v>
      </c>
      <c r="I66">
        <v>0.876</v>
      </c>
      <c r="J66" t="s">
        <v>23</v>
      </c>
      <c r="K66">
        <f>(stds!$B$28)*G66+stds!$C$28</f>
        <v>0.1089889</v>
      </c>
      <c r="L66">
        <f>(stds!$B$28)*I66+stds!$C$28</f>
        <v>0.44112280000000004</v>
      </c>
      <c r="M66">
        <f t="shared" si="4"/>
        <v>0.1089889</v>
      </c>
      <c r="N66">
        <f t="shared" si="5"/>
        <v>0.44112280000000004</v>
      </c>
    </row>
    <row r="67" spans="1:14" x14ac:dyDescent="0.2">
      <c r="A67">
        <v>45</v>
      </c>
      <c r="B67" t="s">
        <v>17</v>
      </c>
      <c r="C67" t="s">
        <v>14</v>
      </c>
      <c r="D67">
        <v>3</v>
      </c>
      <c r="E67" t="s">
        <v>9</v>
      </c>
      <c r="F67">
        <v>1</v>
      </c>
      <c r="G67">
        <v>8.7999999999999995E-2</v>
      </c>
      <c r="H67">
        <v>1</v>
      </c>
      <c r="I67">
        <v>0.621</v>
      </c>
      <c r="J67" t="s">
        <v>23</v>
      </c>
      <c r="K67">
        <f>(stds!$B$28)*G67+stds!$C$28</f>
        <v>9.8106399999999996E-2</v>
      </c>
      <c r="L67">
        <f>(stds!$B$28)*I67+stds!$C$28</f>
        <v>0.33012130000000001</v>
      </c>
      <c r="M67">
        <f t="shared" si="4"/>
        <v>9.8106399999999996E-2</v>
      </c>
      <c r="N67">
        <f t="shared" si="5"/>
        <v>0.33012130000000001</v>
      </c>
    </row>
    <row r="68" spans="1:14" x14ac:dyDescent="0.2">
      <c r="A68">
        <v>46</v>
      </c>
      <c r="B68" t="s">
        <v>17</v>
      </c>
      <c r="C68" t="s">
        <v>14</v>
      </c>
      <c r="D68">
        <v>3</v>
      </c>
      <c r="E68" t="s">
        <v>10</v>
      </c>
      <c r="F68">
        <v>1</v>
      </c>
      <c r="G68">
        <v>7.3999999999999996E-2</v>
      </c>
      <c r="H68">
        <v>1</v>
      </c>
      <c r="I68">
        <v>0.34799999999999998</v>
      </c>
      <c r="J68" t="s">
        <v>23</v>
      </c>
      <c r="K68">
        <f>(stds!$B$28)*G68+stds!$C$28</f>
        <v>9.2012200000000002E-2</v>
      </c>
      <c r="L68">
        <f>(stds!$B$28)*I68+stds!$C$28</f>
        <v>0.21128439999999998</v>
      </c>
      <c r="M68">
        <f t="shared" si="4"/>
        <v>9.2012200000000002E-2</v>
      </c>
      <c r="N68">
        <f t="shared" si="5"/>
        <v>0.21128439999999998</v>
      </c>
    </row>
    <row r="69" spans="1:14" x14ac:dyDescent="0.2">
      <c r="A69">
        <v>47</v>
      </c>
      <c r="B69" t="s">
        <v>17</v>
      </c>
      <c r="C69" t="s">
        <v>14</v>
      </c>
      <c r="D69">
        <v>3</v>
      </c>
      <c r="E69" t="s">
        <v>11</v>
      </c>
      <c r="F69">
        <v>1</v>
      </c>
      <c r="G69">
        <v>6.7000000000000004E-2</v>
      </c>
      <c r="H69">
        <v>1</v>
      </c>
      <c r="I69">
        <v>0.23100000000000001</v>
      </c>
      <c r="J69" t="s">
        <v>23</v>
      </c>
      <c r="K69">
        <f>(stds!$B$28)*G69+stds!$C$28</f>
        <v>8.8965100000000005E-2</v>
      </c>
      <c r="L69">
        <f>(stds!$B$28)*I69+stds!$C$28</f>
        <v>0.16035430000000001</v>
      </c>
      <c r="M69">
        <f t="shared" si="4"/>
        <v>8.8965100000000005E-2</v>
      </c>
      <c r="N69">
        <f t="shared" si="5"/>
        <v>0.16035430000000001</v>
      </c>
    </row>
    <row r="70" spans="1:14" x14ac:dyDescent="0.2">
      <c r="A70">
        <v>48</v>
      </c>
      <c r="B70" t="s">
        <v>17</v>
      </c>
      <c r="C70" t="s">
        <v>14</v>
      </c>
      <c r="D70">
        <v>3</v>
      </c>
      <c r="E70" t="s">
        <v>12</v>
      </c>
      <c r="F70">
        <v>1</v>
      </c>
      <c r="G70">
        <v>7.1999999999999995E-2</v>
      </c>
      <c r="H70">
        <v>1</v>
      </c>
      <c r="I70">
        <v>0.23699999999999999</v>
      </c>
      <c r="J70" t="s">
        <v>23</v>
      </c>
      <c r="K70">
        <f>(stds!$B$28)*G70+stds!$C$28</f>
        <v>9.1141599999999989E-2</v>
      </c>
      <c r="L70">
        <f>(stds!$B$28)*I70+stds!$C$28</f>
        <v>0.1629661</v>
      </c>
      <c r="M70">
        <f t="shared" si="4"/>
        <v>9.1141599999999989E-2</v>
      </c>
      <c r="N70">
        <f t="shared" si="5"/>
        <v>0.1629661</v>
      </c>
    </row>
    <row r="71" spans="1:14" x14ac:dyDescent="0.2">
      <c r="A71">
        <v>49</v>
      </c>
      <c r="B71" t="s">
        <v>17</v>
      </c>
      <c r="C71" t="s">
        <v>14</v>
      </c>
      <c r="D71">
        <v>3</v>
      </c>
      <c r="E71" t="s">
        <v>13</v>
      </c>
      <c r="F71">
        <v>1</v>
      </c>
      <c r="G71">
        <v>6.9000000000000006E-2</v>
      </c>
      <c r="H71">
        <v>1</v>
      </c>
      <c r="I71">
        <v>0.20799999999999999</v>
      </c>
      <c r="J71" t="s">
        <v>23</v>
      </c>
      <c r="K71">
        <f>(stds!$B$28)*G71+stds!$C$28</f>
        <v>8.9835700000000004E-2</v>
      </c>
      <c r="L71">
        <f>(stds!$B$28)*I71+stds!$C$28</f>
        <v>0.15034239999999999</v>
      </c>
      <c r="M71">
        <f t="shared" si="4"/>
        <v>8.9835700000000004E-2</v>
      </c>
      <c r="N71">
        <f t="shared" si="5"/>
        <v>0.15034239999999999</v>
      </c>
    </row>
    <row r="72" spans="1:14" x14ac:dyDescent="0.2">
      <c r="A72">
        <v>50</v>
      </c>
      <c r="B72" t="s">
        <v>17</v>
      </c>
      <c r="C72" t="s">
        <v>15</v>
      </c>
      <c r="D72">
        <v>3</v>
      </c>
      <c r="E72" t="s">
        <v>7</v>
      </c>
      <c r="F72">
        <v>1</v>
      </c>
      <c r="G72">
        <v>9.2999999999999999E-2</v>
      </c>
      <c r="H72">
        <v>1</v>
      </c>
      <c r="I72">
        <v>0.92</v>
      </c>
      <c r="J72" t="s">
        <v>23</v>
      </c>
      <c r="K72">
        <f>(stds!$B$28)*G72+stds!$C$28</f>
        <v>0.10028290000000001</v>
      </c>
      <c r="L72">
        <f>(stds!$B$28)*I72+stds!$C$28</f>
        <v>0.46027600000000007</v>
      </c>
      <c r="M72">
        <f t="shared" si="4"/>
        <v>0.10028290000000001</v>
      </c>
      <c r="N72">
        <f t="shared" si="5"/>
        <v>0.46027600000000007</v>
      </c>
    </row>
    <row r="73" spans="1:14" x14ac:dyDescent="0.2">
      <c r="A73">
        <v>51</v>
      </c>
      <c r="B73" t="s">
        <v>17</v>
      </c>
      <c r="C73" t="s">
        <v>15</v>
      </c>
      <c r="D73">
        <v>3</v>
      </c>
      <c r="E73" t="s">
        <v>8</v>
      </c>
      <c r="F73">
        <v>1</v>
      </c>
      <c r="G73">
        <v>7.1999999999999995E-2</v>
      </c>
      <c r="H73">
        <v>1</v>
      </c>
      <c r="I73">
        <v>0.28100000000000003</v>
      </c>
      <c r="J73" t="s">
        <v>23</v>
      </c>
      <c r="K73">
        <f>(stds!$B$28)*G73+stds!$C$28</f>
        <v>9.1141599999999989E-2</v>
      </c>
      <c r="L73">
        <f>(stds!$B$28)*I73+stds!$C$28</f>
        <v>0.18211930000000001</v>
      </c>
      <c r="M73">
        <f t="shared" si="4"/>
        <v>9.1141599999999989E-2</v>
      </c>
      <c r="N73">
        <f t="shared" si="5"/>
        <v>0.18211930000000001</v>
      </c>
    </row>
    <row r="74" spans="1:14" x14ac:dyDescent="0.2">
      <c r="A74">
        <v>52</v>
      </c>
      <c r="B74" t="s">
        <v>17</v>
      </c>
      <c r="C74" t="s">
        <v>15</v>
      </c>
      <c r="D74">
        <v>3</v>
      </c>
      <c r="E74" t="s">
        <v>9</v>
      </c>
      <c r="F74">
        <v>1</v>
      </c>
      <c r="G74">
        <v>6.8000000000000005E-2</v>
      </c>
      <c r="H74">
        <v>1</v>
      </c>
      <c r="I74">
        <v>0.28799999999999998</v>
      </c>
      <c r="J74" t="s">
        <v>23</v>
      </c>
      <c r="K74">
        <f>(stds!$B$28)*G74+stds!$C$28</f>
        <v>8.9400400000000005E-2</v>
      </c>
      <c r="L74">
        <f>(stds!$B$28)*I74+stds!$C$28</f>
        <v>0.18516639999999998</v>
      </c>
      <c r="M74">
        <f t="shared" si="4"/>
        <v>8.9400400000000005E-2</v>
      </c>
      <c r="N74">
        <f t="shared" si="5"/>
        <v>0.18516639999999998</v>
      </c>
    </row>
    <row r="75" spans="1:14" x14ac:dyDescent="0.2">
      <c r="A75">
        <v>53</v>
      </c>
      <c r="B75" t="s">
        <v>17</v>
      </c>
      <c r="C75" t="s">
        <v>15</v>
      </c>
      <c r="D75">
        <v>3</v>
      </c>
      <c r="E75" t="s">
        <v>10</v>
      </c>
      <c r="F75">
        <v>1</v>
      </c>
      <c r="G75">
        <v>6.7000000000000004E-2</v>
      </c>
      <c r="H75">
        <v>1</v>
      </c>
      <c r="I75">
        <v>0.26400000000000001</v>
      </c>
      <c r="J75" t="s">
        <v>23</v>
      </c>
      <c r="K75">
        <f>(stds!$B$28)*G75+stds!$C$28</f>
        <v>8.8965100000000005E-2</v>
      </c>
      <c r="L75">
        <f>(stds!$B$28)*I75+stds!$C$28</f>
        <v>0.17471920000000002</v>
      </c>
      <c r="M75">
        <f t="shared" si="4"/>
        <v>8.8965100000000005E-2</v>
      </c>
      <c r="N75">
        <f t="shared" si="5"/>
        <v>0.17471920000000002</v>
      </c>
    </row>
    <row r="76" spans="1:14" x14ac:dyDescent="0.2">
      <c r="A76">
        <v>54</v>
      </c>
      <c r="B76" t="s">
        <v>17</v>
      </c>
      <c r="C76" t="s">
        <v>15</v>
      </c>
      <c r="D76">
        <v>3</v>
      </c>
      <c r="E76" t="s">
        <v>11</v>
      </c>
      <c r="F76">
        <v>1</v>
      </c>
      <c r="G76">
        <v>6.4000000000000001E-2</v>
      </c>
      <c r="H76">
        <v>1</v>
      </c>
      <c r="I76">
        <v>0.23300000000000001</v>
      </c>
      <c r="J76" t="s">
        <v>23</v>
      </c>
      <c r="K76">
        <f>(stds!$B$28)*G76+stds!$C$28</f>
        <v>8.7659199999999993E-2</v>
      </c>
      <c r="L76">
        <f>(stds!$B$28)*I76+stds!$C$28</f>
        <v>0.1612249</v>
      </c>
      <c r="M76">
        <f t="shared" si="4"/>
        <v>8.7659199999999993E-2</v>
      </c>
      <c r="N76">
        <f t="shared" si="5"/>
        <v>0.1612249</v>
      </c>
    </row>
    <row r="77" spans="1:14" x14ac:dyDescent="0.2">
      <c r="A77">
        <v>55</v>
      </c>
      <c r="B77" t="s">
        <v>17</v>
      </c>
      <c r="C77" t="s">
        <v>15</v>
      </c>
      <c r="D77">
        <v>3</v>
      </c>
      <c r="E77" t="s">
        <v>12</v>
      </c>
      <c r="F77">
        <v>1</v>
      </c>
      <c r="G77">
        <v>6.3E-2</v>
      </c>
      <c r="H77">
        <v>1</v>
      </c>
      <c r="I77">
        <v>0.219</v>
      </c>
      <c r="J77" t="s">
        <v>23</v>
      </c>
      <c r="K77">
        <f>(stds!$B$28)*G77+stds!$C$28</f>
        <v>8.7223899999999993E-2</v>
      </c>
      <c r="L77">
        <f>(stds!$B$28)*I77+stds!$C$28</f>
        <v>0.15513070000000001</v>
      </c>
      <c r="M77">
        <f t="shared" si="4"/>
        <v>8.7223899999999993E-2</v>
      </c>
      <c r="N77">
        <f t="shared" si="5"/>
        <v>0.15513070000000001</v>
      </c>
    </row>
    <row r="78" spans="1:14" x14ac:dyDescent="0.2">
      <c r="A78">
        <v>56</v>
      </c>
      <c r="B78" t="s">
        <v>17</v>
      </c>
      <c r="C78" t="s">
        <v>15</v>
      </c>
      <c r="D78">
        <v>3</v>
      </c>
      <c r="E78" t="s">
        <v>13</v>
      </c>
      <c r="F78">
        <v>1</v>
      </c>
      <c r="G78">
        <v>6.9000000000000006E-2</v>
      </c>
      <c r="H78">
        <v>1</v>
      </c>
      <c r="I78">
        <v>0.27400000000000002</v>
      </c>
      <c r="J78" t="s">
        <v>23</v>
      </c>
      <c r="K78">
        <f>(stds!$B$28)*G78+stds!$C$28</f>
        <v>8.9835700000000004E-2</v>
      </c>
      <c r="L78">
        <f>(stds!$B$28)*I78+stds!$C$28</f>
        <v>0.17907220000000001</v>
      </c>
      <c r="M78">
        <f t="shared" si="4"/>
        <v>8.9835700000000004E-2</v>
      </c>
      <c r="N78">
        <f t="shared" si="5"/>
        <v>0.17907220000000001</v>
      </c>
    </row>
    <row r="79" spans="1:14" x14ac:dyDescent="0.2">
      <c r="A79">
        <v>57</v>
      </c>
      <c r="B79" t="s">
        <v>17</v>
      </c>
      <c r="C79" t="s">
        <v>16</v>
      </c>
      <c r="D79">
        <v>3</v>
      </c>
      <c r="E79" t="s">
        <v>7</v>
      </c>
      <c r="F79">
        <v>10</v>
      </c>
      <c r="G79">
        <v>0.27800000000000002</v>
      </c>
      <c r="H79">
        <v>10</v>
      </c>
      <c r="I79">
        <v>0.82799999999999996</v>
      </c>
      <c r="J79" t="s">
        <v>23</v>
      </c>
      <c r="K79">
        <f>(stds!$B$28)*G79+stds!$C$28</f>
        <v>0.18081340000000001</v>
      </c>
      <c r="L79">
        <f>(stds!$B$28)*I79+stds!$C$28</f>
        <v>0.4202284</v>
      </c>
      <c r="M79">
        <f t="shared" si="4"/>
        <v>1.8081340000000001</v>
      </c>
      <c r="N79">
        <f t="shared" si="5"/>
        <v>4.2022839999999997</v>
      </c>
    </row>
    <row r="80" spans="1:14" x14ac:dyDescent="0.2">
      <c r="A80">
        <v>58</v>
      </c>
      <c r="B80" t="s">
        <v>17</v>
      </c>
      <c r="C80" t="s">
        <v>16</v>
      </c>
      <c r="D80">
        <v>3</v>
      </c>
      <c r="E80" t="s">
        <v>8</v>
      </c>
      <c r="F80">
        <v>10</v>
      </c>
      <c r="G80">
        <v>0.42699999999999999</v>
      </c>
      <c r="H80">
        <v>10</v>
      </c>
      <c r="I80">
        <v>0.54400000000000004</v>
      </c>
      <c r="J80" t="s">
        <v>23</v>
      </c>
      <c r="K80">
        <f>(stds!$B$28)*G80+stds!$C$28</f>
        <v>0.24567310000000001</v>
      </c>
      <c r="L80">
        <f>(stds!$B$28)*I80+stds!$C$28</f>
        <v>0.29660320000000001</v>
      </c>
      <c r="M80">
        <f t="shared" si="4"/>
        <v>2.456731</v>
      </c>
      <c r="N80">
        <f t="shared" si="5"/>
        <v>2.9660320000000002</v>
      </c>
    </row>
    <row r="81" spans="1:19" x14ac:dyDescent="0.2">
      <c r="A81">
        <v>59</v>
      </c>
      <c r="B81" t="s">
        <v>17</v>
      </c>
      <c r="C81" t="s">
        <v>16</v>
      </c>
      <c r="D81">
        <v>3</v>
      </c>
      <c r="E81" t="s">
        <v>9</v>
      </c>
      <c r="F81">
        <v>10</v>
      </c>
      <c r="G81">
        <v>1.2909999999999999</v>
      </c>
      <c r="H81">
        <v>10</v>
      </c>
      <c r="I81">
        <v>0.82199999999999995</v>
      </c>
      <c r="J81" t="s">
        <v>23</v>
      </c>
      <c r="K81">
        <f>(stds!$B$28)*G81+stds!$C$28</f>
        <v>0.62177229999999994</v>
      </c>
      <c r="L81">
        <f>(stds!$B$28)*I81+stds!$C$28</f>
        <v>0.4176166</v>
      </c>
      <c r="M81">
        <f t="shared" si="4"/>
        <v>6.2177229999999994</v>
      </c>
      <c r="N81">
        <f t="shared" si="5"/>
        <v>4.1761660000000003</v>
      </c>
      <c r="R81" t="s">
        <v>40</v>
      </c>
      <c r="S81" t="s">
        <v>40</v>
      </c>
    </row>
    <row r="82" spans="1:19" x14ac:dyDescent="0.2">
      <c r="A82">
        <v>60</v>
      </c>
      <c r="B82" t="s">
        <v>17</v>
      </c>
      <c r="C82" t="s">
        <v>16</v>
      </c>
      <c r="D82">
        <v>3</v>
      </c>
      <c r="E82" t="s">
        <v>10</v>
      </c>
      <c r="F82">
        <v>10</v>
      </c>
      <c r="G82">
        <v>0.432</v>
      </c>
      <c r="H82">
        <v>10</v>
      </c>
      <c r="I82">
        <v>0.751</v>
      </c>
      <c r="J82" t="s">
        <v>39</v>
      </c>
      <c r="K82">
        <f>(stds!$B$28)*G82+stds!$C$28</f>
        <v>0.2478496</v>
      </c>
      <c r="L82">
        <f>(stds!$B$28)*I82+stds!$C$28</f>
        <v>0.38671030000000006</v>
      </c>
      <c r="M82">
        <f t="shared" si="4"/>
        <v>2.4784959999999998</v>
      </c>
      <c r="N82">
        <f t="shared" si="5"/>
        <v>3.8671030000000006</v>
      </c>
      <c r="O82">
        <f>(stds!$B$29)*G82+stds!$C$29</f>
        <v>0.24900080000000002</v>
      </c>
      <c r="P82">
        <f>(stds!$B$29)*I82+stds!$C$29</f>
        <v>0.38996690000000001</v>
      </c>
      <c r="R82">
        <f>K82-O82</f>
        <v>-1.1512000000000189E-3</v>
      </c>
      <c r="S82">
        <f>L82-P82</f>
        <v>-3.2565999999999429E-3</v>
      </c>
    </row>
    <row r="83" spans="1:19" x14ac:dyDescent="0.2">
      <c r="A83">
        <v>61</v>
      </c>
      <c r="B83" t="s">
        <v>17</v>
      </c>
      <c r="C83" t="s">
        <v>16</v>
      </c>
      <c r="D83">
        <v>3</v>
      </c>
      <c r="E83" t="s">
        <v>11</v>
      </c>
      <c r="F83">
        <v>1</v>
      </c>
      <c r="G83">
        <v>8.8999999999999996E-2</v>
      </c>
      <c r="H83">
        <v>1</v>
      </c>
      <c r="I83">
        <v>0.251</v>
      </c>
      <c r="J83" t="s">
        <v>39</v>
      </c>
      <c r="K83">
        <f>(stds!$B$28)*G83+stds!$C$28</f>
        <v>9.8541699999999996E-2</v>
      </c>
      <c r="L83">
        <f>(stds!$B$28)*I83+stds!$C$28</f>
        <v>0.1690603</v>
      </c>
      <c r="M83">
        <f t="shared" si="4"/>
        <v>9.8541699999999996E-2</v>
      </c>
      <c r="N83">
        <f t="shared" si="5"/>
        <v>0.1690603</v>
      </c>
      <c r="O83">
        <f>(stds!$B$29)*G83+stds!$C$29</f>
        <v>9.7429099999999991E-2</v>
      </c>
      <c r="P83">
        <f>(stds!$B$29)*I83+stds!$C$29</f>
        <v>0.1690169</v>
      </c>
      <c r="R83">
        <f t="shared" ref="R83:R92" si="6">K83-O83</f>
        <v>1.1126000000000053E-3</v>
      </c>
      <c r="S83">
        <f t="shared" ref="S83:S92" si="7">L83-P83</f>
        <v>4.3399999999998995E-5</v>
      </c>
    </row>
    <row r="84" spans="1:19" x14ac:dyDescent="0.2">
      <c r="A84">
        <v>62</v>
      </c>
      <c r="B84" t="s">
        <v>17</v>
      </c>
      <c r="C84" t="s">
        <v>16</v>
      </c>
      <c r="D84">
        <v>3</v>
      </c>
      <c r="E84" t="s">
        <v>12</v>
      </c>
      <c r="F84">
        <v>1</v>
      </c>
      <c r="G84">
        <v>7.6999999999999999E-2</v>
      </c>
      <c r="H84">
        <v>1</v>
      </c>
      <c r="I84">
        <v>0.17899999999999999</v>
      </c>
      <c r="J84" t="s">
        <v>39</v>
      </c>
      <c r="K84">
        <f>(stds!$B$28)*G84+stds!$C$28</f>
        <v>9.3318100000000001E-2</v>
      </c>
      <c r="L84">
        <f>(stds!$B$28)*I84+stds!$C$28</f>
        <v>0.1377187</v>
      </c>
      <c r="M84">
        <f t="shared" si="4"/>
        <v>9.3318100000000001E-2</v>
      </c>
      <c r="N84">
        <f t="shared" si="5"/>
        <v>0.1377187</v>
      </c>
      <c r="O84">
        <f>(stds!$B$29)*G84+stds!$C$29</f>
        <v>9.2126299999999994E-2</v>
      </c>
      <c r="P84">
        <f>(stds!$B$29)*I84+stds!$C$29</f>
        <v>0.13720009999999999</v>
      </c>
      <c r="R84">
        <f t="shared" si="6"/>
        <v>1.1918000000000067E-3</v>
      </c>
      <c r="S84">
        <f t="shared" si="7"/>
        <v>5.1860000000000794E-4</v>
      </c>
    </row>
    <row r="85" spans="1:19" x14ac:dyDescent="0.2">
      <c r="A85">
        <v>63</v>
      </c>
      <c r="B85" t="s">
        <v>17</v>
      </c>
      <c r="C85" t="s">
        <v>16</v>
      </c>
      <c r="D85">
        <v>3</v>
      </c>
      <c r="E85" t="s">
        <v>13</v>
      </c>
      <c r="F85">
        <v>1</v>
      </c>
      <c r="G85">
        <v>8.5999999999999993E-2</v>
      </c>
      <c r="H85">
        <v>1</v>
      </c>
      <c r="I85">
        <v>0.25700000000000001</v>
      </c>
      <c r="J85" t="s">
        <v>39</v>
      </c>
      <c r="K85">
        <f>(stds!$B$28)*G85+stds!$C$28</f>
        <v>9.7235799999999997E-2</v>
      </c>
      <c r="L85">
        <f>(stds!$B$28)*I85+stds!$C$28</f>
        <v>0.17167209999999999</v>
      </c>
      <c r="M85">
        <f t="shared" si="4"/>
        <v>9.7235799999999997E-2</v>
      </c>
      <c r="N85">
        <f t="shared" si="5"/>
        <v>0.17167209999999999</v>
      </c>
      <c r="O85">
        <f>(stds!$B$29)*G85+stds!$C$29</f>
        <v>9.6103400000000005E-2</v>
      </c>
      <c r="P85">
        <f>(stds!$B$29)*I85+stds!$C$29</f>
        <v>0.1716683</v>
      </c>
      <c r="R85">
        <f t="shared" si="6"/>
        <v>1.1323999999999917E-3</v>
      </c>
      <c r="S85">
        <f t="shared" si="7"/>
        <v>3.7999999999982492E-6</v>
      </c>
    </row>
    <row r="86" spans="1:19" x14ac:dyDescent="0.2">
      <c r="A86">
        <v>64</v>
      </c>
      <c r="B86" t="s">
        <v>17</v>
      </c>
      <c r="C86" t="s">
        <v>14</v>
      </c>
      <c r="D86">
        <v>4</v>
      </c>
      <c r="E86" t="s">
        <v>7</v>
      </c>
      <c r="F86">
        <v>1</v>
      </c>
      <c r="G86">
        <v>9.7000000000000003E-2</v>
      </c>
      <c r="H86">
        <v>1</v>
      </c>
      <c r="I86">
        <v>0.87</v>
      </c>
      <c r="J86" t="s">
        <v>39</v>
      </c>
      <c r="K86">
        <f>(stds!$B$28)*G86+stds!$C$28</f>
        <v>0.10202410000000001</v>
      </c>
      <c r="L86">
        <f>(stds!$B$28)*I86+stds!$C$28</f>
        <v>0.43851100000000004</v>
      </c>
      <c r="M86">
        <f t="shared" si="4"/>
        <v>0.10202410000000001</v>
      </c>
      <c r="N86">
        <f t="shared" si="5"/>
        <v>0.43851100000000004</v>
      </c>
      <c r="O86">
        <f>(stds!$B$29)*G86+stds!$C$29</f>
        <v>0.10096430000000001</v>
      </c>
      <c r="P86">
        <f>(stds!$B$29)*I86+stds!$C$29</f>
        <v>0.44255299999999997</v>
      </c>
      <c r="R86">
        <f t="shared" si="6"/>
        <v>1.0597999999999996E-3</v>
      </c>
      <c r="S86">
        <f t="shared" si="7"/>
        <v>-4.0419999999999345E-3</v>
      </c>
    </row>
    <row r="87" spans="1:19" x14ac:dyDescent="0.2">
      <c r="A87">
        <v>65</v>
      </c>
      <c r="B87" t="s">
        <v>17</v>
      </c>
      <c r="C87" t="s">
        <v>14</v>
      </c>
      <c r="D87">
        <v>4</v>
      </c>
      <c r="E87" t="s">
        <v>8</v>
      </c>
      <c r="F87">
        <v>1</v>
      </c>
      <c r="G87">
        <v>7.8E-2</v>
      </c>
      <c r="H87">
        <v>1</v>
      </c>
      <c r="I87">
        <v>0.57099999999999995</v>
      </c>
      <c r="J87" t="s">
        <v>39</v>
      </c>
      <c r="K87">
        <f>(stds!$B$28)*G87+stds!$C$28</f>
        <v>9.3753400000000001E-2</v>
      </c>
      <c r="L87">
        <f>(stds!$B$28)*I87+stds!$C$28</f>
        <v>0.30835629999999997</v>
      </c>
      <c r="M87">
        <f t="shared" si="4"/>
        <v>9.3753400000000001E-2</v>
      </c>
      <c r="N87">
        <f t="shared" si="5"/>
        <v>0.30835629999999997</v>
      </c>
      <c r="O87">
        <f>(stds!$B$29)*G87+stds!$C$29</f>
        <v>9.2568200000000003E-2</v>
      </c>
      <c r="P87">
        <f>(stds!$B$29)*I87+stds!$C$29</f>
        <v>0.31042489999999995</v>
      </c>
      <c r="R87">
        <f t="shared" si="6"/>
        <v>1.1851999999999974E-3</v>
      </c>
      <c r="S87">
        <f t="shared" si="7"/>
        <v>-2.068599999999976E-3</v>
      </c>
    </row>
    <row r="88" spans="1:19" x14ac:dyDescent="0.2">
      <c r="A88">
        <v>66</v>
      </c>
      <c r="B88" t="s">
        <v>17</v>
      </c>
      <c r="C88" t="s">
        <v>14</v>
      </c>
      <c r="D88">
        <v>4</v>
      </c>
      <c r="E88" t="s">
        <v>9</v>
      </c>
      <c r="F88">
        <v>1</v>
      </c>
      <c r="G88">
        <v>6.9000000000000006E-2</v>
      </c>
      <c r="H88">
        <v>1</v>
      </c>
      <c r="I88">
        <v>0.36699999999999999</v>
      </c>
      <c r="J88" t="s">
        <v>39</v>
      </c>
      <c r="K88">
        <f>(stds!$B$28)*G88+stds!$C$28</f>
        <v>8.9835700000000004E-2</v>
      </c>
      <c r="L88">
        <f>(stds!$B$28)*I88+stds!$C$28</f>
        <v>0.2195551</v>
      </c>
      <c r="M88">
        <f t="shared" si="4"/>
        <v>8.9835700000000004E-2</v>
      </c>
      <c r="N88">
        <f t="shared" si="5"/>
        <v>0.2195551</v>
      </c>
      <c r="O88">
        <f>(stds!$B$29)*G88+stds!$C$29</f>
        <v>8.8591100000000006E-2</v>
      </c>
      <c r="P88">
        <f>(stds!$B$29)*I88+stds!$C$29</f>
        <v>0.22027730000000001</v>
      </c>
      <c r="R88">
        <f t="shared" si="6"/>
        <v>1.2445999999999985E-3</v>
      </c>
      <c r="S88">
        <f t="shared" si="7"/>
        <v>-7.2220000000000617E-4</v>
      </c>
    </row>
    <row r="89" spans="1:19" x14ac:dyDescent="0.2">
      <c r="A89">
        <v>67</v>
      </c>
      <c r="B89" t="s">
        <v>17</v>
      </c>
      <c r="C89" t="s">
        <v>14</v>
      </c>
      <c r="D89">
        <v>4</v>
      </c>
      <c r="E89" t="s">
        <v>10</v>
      </c>
      <c r="F89">
        <v>1</v>
      </c>
      <c r="G89">
        <v>6.6000000000000003E-2</v>
      </c>
      <c r="H89">
        <v>1</v>
      </c>
      <c r="I89">
        <v>0.187</v>
      </c>
      <c r="J89" t="s">
        <v>39</v>
      </c>
      <c r="K89">
        <f>(stds!$B$28)*G89+stds!$C$28</f>
        <v>8.8529800000000006E-2</v>
      </c>
      <c r="L89">
        <f>(stds!$B$28)*I89+stds!$C$28</f>
        <v>0.1412011</v>
      </c>
      <c r="M89">
        <f t="shared" si="4"/>
        <v>8.8529800000000006E-2</v>
      </c>
      <c r="N89">
        <f t="shared" si="5"/>
        <v>0.1412011</v>
      </c>
      <c r="O89">
        <f>(stds!$B$29)*G89+stds!$C$29</f>
        <v>8.7265399999999993E-2</v>
      </c>
      <c r="P89">
        <f>(stds!$B$29)*I89+stds!$C$29</f>
        <v>0.14073530000000001</v>
      </c>
      <c r="R89">
        <f t="shared" si="6"/>
        <v>1.2644000000000127E-3</v>
      </c>
      <c r="S89">
        <f t="shared" si="7"/>
        <v>4.6579999999998845E-4</v>
      </c>
    </row>
    <row r="90" spans="1:19" x14ac:dyDescent="0.2">
      <c r="A90">
        <v>68</v>
      </c>
      <c r="B90" t="s">
        <v>17</v>
      </c>
      <c r="C90" t="s">
        <v>14</v>
      </c>
      <c r="D90">
        <v>4</v>
      </c>
      <c r="E90" t="s">
        <v>11</v>
      </c>
      <c r="F90">
        <v>1</v>
      </c>
      <c r="G90">
        <v>6.5000000000000002E-2</v>
      </c>
      <c r="H90">
        <v>1</v>
      </c>
      <c r="I90">
        <v>0.16900000000000001</v>
      </c>
      <c r="J90" t="s">
        <v>39</v>
      </c>
      <c r="K90">
        <f>(stds!$B$28)*G90+stds!$C$28</f>
        <v>8.8094500000000006E-2</v>
      </c>
      <c r="L90">
        <f>(stds!$B$28)*I90+stds!$C$28</f>
        <v>0.1333657</v>
      </c>
      <c r="M90">
        <f t="shared" si="4"/>
        <v>8.8094500000000006E-2</v>
      </c>
      <c r="N90">
        <f t="shared" si="5"/>
        <v>0.1333657</v>
      </c>
      <c r="O90">
        <f>(stds!$B$29)*G90+stds!$C$29</f>
        <v>8.6823499999999998E-2</v>
      </c>
      <c r="P90">
        <f>(stds!$B$29)*I90+stds!$C$29</f>
        <v>0.13278110000000001</v>
      </c>
      <c r="R90">
        <f t="shared" si="6"/>
        <v>1.2710000000000082E-3</v>
      </c>
      <c r="S90">
        <f t="shared" si="7"/>
        <v>5.8459999999999068E-4</v>
      </c>
    </row>
    <row r="91" spans="1:19" x14ac:dyDescent="0.2">
      <c r="A91">
        <v>69</v>
      </c>
      <c r="B91" t="s">
        <v>17</v>
      </c>
      <c r="C91" t="s">
        <v>14</v>
      </c>
      <c r="D91">
        <v>4</v>
      </c>
      <c r="E91" t="s">
        <v>12</v>
      </c>
      <c r="F91">
        <v>1</v>
      </c>
      <c r="G91">
        <v>6.5000000000000002E-2</v>
      </c>
      <c r="H91">
        <v>1</v>
      </c>
      <c r="I91">
        <v>0.189</v>
      </c>
      <c r="J91" t="s">
        <v>39</v>
      </c>
      <c r="K91">
        <f>(stds!$B$28)*G91+stds!$C$28</f>
        <v>8.8094500000000006E-2</v>
      </c>
      <c r="L91">
        <f>(stds!$B$28)*I91+stds!$C$28</f>
        <v>0.1420717</v>
      </c>
      <c r="M91">
        <f t="shared" si="4"/>
        <v>8.8094500000000006E-2</v>
      </c>
      <c r="N91">
        <f t="shared" si="5"/>
        <v>0.1420717</v>
      </c>
      <c r="O91">
        <f>(stds!$B$29)*G91+stds!$C$29</f>
        <v>8.6823499999999998E-2</v>
      </c>
      <c r="P91">
        <f>(stds!$B$29)*I91+stds!$C$29</f>
        <v>0.1416191</v>
      </c>
      <c r="R91">
        <f t="shared" si="6"/>
        <v>1.2710000000000082E-3</v>
      </c>
      <c r="S91">
        <f t="shared" si="7"/>
        <v>4.5259999999999745E-4</v>
      </c>
    </row>
    <row r="92" spans="1:19" x14ac:dyDescent="0.2">
      <c r="A92">
        <v>70</v>
      </c>
      <c r="B92" t="s">
        <v>17</v>
      </c>
      <c r="C92" t="s">
        <v>14</v>
      </c>
      <c r="D92">
        <v>4</v>
      </c>
      <c r="E92" t="s">
        <v>13</v>
      </c>
      <c r="F92">
        <v>1</v>
      </c>
      <c r="G92">
        <v>6.6000000000000003E-2</v>
      </c>
      <c r="H92">
        <v>1</v>
      </c>
      <c r="I92">
        <v>0.19900000000000001</v>
      </c>
      <c r="J92" t="s">
        <v>39</v>
      </c>
      <c r="K92">
        <f>(stds!$B$28)*G92+stds!$C$28</f>
        <v>8.8529800000000006E-2</v>
      </c>
      <c r="L92">
        <f>(stds!$B$28)*I92+stds!$C$28</f>
        <v>0.14642470000000002</v>
      </c>
      <c r="M92">
        <f>K92*F92</f>
        <v>8.8529800000000006E-2</v>
      </c>
      <c r="N92">
        <f t="shared" si="5"/>
        <v>0.14642470000000002</v>
      </c>
      <c r="O92">
        <f>(stds!$B$29)*G92+stds!$C$29</f>
        <v>8.7265399999999993E-2</v>
      </c>
      <c r="P92">
        <f>(stds!$B$29)*I92+stds!$C$29</f>
        <v>0.1460381</v>
      </c>
      <c r="R92">
        <f t="shared" si="6"/>
        <v>1.2644000000000127E-3</v>
      </c>
      <c r="S92">
        <f t="shared" si="7"/>
        <v>3.8660000000001471E-4</v>
      </c>
    </row>
    <row r="93" spans="1:19" x14ac:dyDescent="0.2">
      <c r="A93">
        <v>71</v>
      </c>
      <c r="B93" t="s">
        <v>17</v>
      </c>
      <c r="C93" t="s">
        <v>15</v>
      </c>
      <c r="D93">
        <v>4</v>
      </c>
      <c r="E93" t="s">
        <v>7</v>
      </c>
      <c r="F93">
        <v>1</v>
      </c>
      <c r="G93">
        <v>7.4999999999999997E-2</v>
      </c>
      <c r="H93">
        <v>1</v>
      </c>
      <c r="I93">
        <v>0.35799999999999998</v>
      </c>
      <c r="J93" t="s">
        <v>24</v>
      </c>
      <c r="K93">
        <f>(stds!$B$29)*G93+stds!$C$29</f>
        <v>9.1242500000000004E-2</v>
      </c>
      <c r="L93">
        <f>(stds!$B$29)*I93+stds!$C$29</f>
        <v>0.2163002</v>
      </c>
      <c r="M93">
        <f>K93*F93</f>
        <v>9.1242500000000004E-2</v>
      </c>
      <c r="N93">
        <f t="shared" ref="N93" si="8">H93*L93</f>
        <v>0.2163002</v>
      </c>
    </row>
    <row r="94" spans="1:19" x14ac:dyDescent="0.2">
      <c r="A94">
        <v>72</v>
      </c>
      <c r="B94" t="s">
        <v>17</v>
      </c>
      <c r="C94" t="s">
        <v>15</v>
      </c>
      <c r="D94">
        <v>4</v>
      </c>
      <c r="E94" t="s">
        <v>8</v>
      </c>
      <c r="F94">
        <v>1</v>
      </c>
      <c r="G94">
        <v>7.0000000000000007E-2</v>
      </c>
      <c r="H94">
        <v>1</v>
      </c>
      <c r="I94">
        <v>0.22900000000000001</v>
      </c>
      <c r="J94" t="s">
        <v>24</v>
      </c>
      <c r="K94">
        <f>(stds!$B$29)*G94+stds!$C$29</f>
        <v>8.9033000000000001E-2</v>
      </c>
      <c r="L94">
        <f>(stds!$B$29)*I94+stds!$C$29</f>
        <v>0.15929510000000002</v>
      </c>
      <c r="M94">
        <f t="shared" ref="M94:M108" si="9">K94*F94</f>
        <v>8.9033000000000001E-2</v>
      </c>
      <c r="N94">
        <f t="shared" ref="N94:N108" si="10">H94*L94</f>
        <v>0.15929510000000002</v>
      </c>
    </row>
    <row r="95" spans="1:19" x14ac:dyDescent="0.2">
      <c r="A95">
        <v>73</v>
      </c>
      <c r="B95" t="s">
        <v>17</v>
      </c>
      <c r="C95" t="s">
        <v>15</v>
      </c>
      <c r="D95">
        <v>4</v>
      </c>
      <c r="E95" t="s">
        <v>9</v>
      </c>
      <c r="F95">
        <v>1</v>
      </c>
      <c r="G95">
        <v>6.7000000000000004E-2</v>
      </c>
      <c r="H95">
        <v>1</v>
      </c>
      <c r="I95">
        <v>0.17699999999999999</v>
      </c>
      <c r="J95" t="s">
        <v>24</v>
      </c>
      <c r="K95">
        <f>(stds!$B$29)*G95+stds!$C$29</f>
        <v>8.7707300000000002E-2</v>
      </c>
      <c r="L95">
        <f>(stds!$B$29)*I95+stds!$C$29</f>
        <v>0.1363163</v>
      </c>
      <c r="M95">
        <f t="shared" si="9"/>
        <v>8.7707300000000002E-2</v>
      </c>
      <c r="N95">
        <f t="shared" si="10"/>
        <v>0.1363163</v>
      </c>
    </row>
    <row r="96" spans="1:19" x14ac:dyDescent="0.2">
      <c r="A96">
        <v>74</v>
      </c>
      <c r="B96" t="s">
        <v>17</v>
      </c>
      <c r="C96" t="s">
        <v>15</v>
      </c>
      <c r="D96">
        <v>4</v>
      </c>
      <c r="E96" t="s">
        <v>10</v>
      </c>
      <c r="F96">
        <v>1</v>
      </c>
      <c r="G96">
        <v>6.8000000000000005E-2</v>
      </c>
      <c r="H96">
        <v>1</v>
      </c>
      <c r="I96">
        <v>0.247</v>
      </c>
      <c r="J96" t="s">
        <v>24</v>
      </c>
      <c r="K96">
        <f>(stds!$B$29)*G96+stds!$C$29</f>
        <v>8.8149199999999997E-2</v>
      </c>
      <c r="L96">
        <f>(stds!$B$29)*I96+stds!$C$29</f>
        <v>0.16724929999999999</v>
      </c>
      <c r="M96">
        <f t="shared" si="9"/>
        <v>8.8149199999999997E-2</v>
      </c>
      <c r="N96">
        <f t="shared" si="10"/>
        <v>0.16724929999999999</v>
      </c>
    </row>
    <row r="97" spans="1:14" x14ac:dyDescent="0.2">
      <c r="A97">
        <v>75</v>
      </c>
      <c r="B97" t="s">
        <v>17</v>
      </c>
      <c r="C97" t="s">
        <v>15</v>
      </c>
      <c r="D97">
        <v>4</v>
      </c>
      <c r="E97" t="s">
        <v>11</v>
      </c>
      <c r="F97">
        <v>1</v>
      </c>
      <c r="G97">
        <v>6.8000000000000005E-2</v>
      </c>
      <c r="H97">
        <v>1</v>
      </c>
      <c r="I97">
        <v>0.26500000000000001</v>
      </c>
      <c r="J97" t="s">
        <v>24</v>
      </c>
      <c r="K97">
        <f>(stds!$B$29)*G97+stds!$C$29</f>
        <v>8.8149199999999997E-2</v>
      </c>
      <c r="L97">
        <f>(stds!$B$29)*I97+stds!$C$29</f>
        <v>0.17520350000000001</v>
      </c>
      <c r="M97">
        <f t="shared" si="9"/>
        <v>8.8149199999999997E-2</v>
      </c>
      <c r="N97">
        <f t="shared" si="10"/>
        <v>0.17520350000000001</v>
      </c>
    </row>
    <row r="98" spans="1:14" x14ac:dyDescent="0.2">
      <c r="A98">
        <v>76</v>
      </c>
      <c r="B98" t="s">
        <v>17</v>
      </c>
      <c r="C98" t="s">
        <v>15</v>
      </c>
      <c r="D98">
        <v>4</v>
      </c>
      <c r="E98" t="s">
        <v>12</v>
      </c>
      <c r="F98">
        <v>1</v>
      </c>
      <c r="G98">
        <v>6.3E-2</v>
      </c>
      <c r="H98">
        <v>1</v>
      </c>
      <c r="I98">
        <v>0.252</v>
      </c>
      <c r="J98" t="s">
        <v>24</v>
      </c>
      <c r="K98">
        <f>(stds!$B$29)*G98+stds!$C$29</f>
        <v>8.5939700000000008E-2</v>
      </c>
      <c r="L98">
        <f>(stds!$B$29)*I98+stds!$C$29</f>
        <v>0.16945880000000002</v>
      </c>
      <c r="M98">
        <f t="shared" si="9"/>
        <v>8.5939700000000008E-2</v>
      </c>
      <c r="N98">
        <f t="shared" si="10"/>
        <v>0.16945880000000002</v>
      </c>
    </row>
    <row r="99" spans="1:14" x14ac:dyDescent="0.2">
      <c r="A99">
        <v>77</v>
      </c>
      <c r="B99" t="s">
        <v>17</v>
      </c>
      <c r="C99" t="s">
        <v>15</v>
      </c>
      <c r="D99">
        <v>4</v>
      </c>
      <c r="E99" t="s">
        <v>13</v>
      </c>
      <c r="F99">
        <v>1</v>
      </c>
      <c r="G99">
        <v>0.06</v>
      </c>
      <c r="H99">
        <v>1</v>
      </c>
      <c r="I99">
        <v>0.21299999999999999</v>
      </c>
      <c r="J99" t="s">
        <v>24</v>
      </c>
      <c r="K99">
        <f>(stds!$B$29)*G99+stds!$C$29</f>
        <v>8.4613999999999995E-2</v>
      </c>
      <c r="L99">
        <f>(stds!$B$29)*I99+stds!$C$29</f>
        <v>0.15222469999999999</v>
      </c>
      <c r="M99">
        <f t="shared" si="9"/>
        <v>8.4613999999999995E-2</v>
      </c>
      <c r="N99">
        <f t="shared" si="10"/>
        <v>0.15222469999999999</v>
      </c>
    </row>
    <row r="100" spans="1:14" x14ac:dyDescent="0.2">
      <c r="A100">
        <v>78</v>
      </c>
      <c r="B100" t="s">
        <v>17</v>
      </c>
      <c r="C100" t="s">
        <v>16</v>
      </c>
      <c r="D100">
        <v>4</v>
      </c>
      <c r="E100" t="s">
        <v>7</v>
      </c>
      <c r="F100">
        <v>10</v>
      </c>
      <c r="G100">
        <v>0.13100000000000001</v>
      </c>
      <c r="H100">
        <v>10</v>
      </c>
      <c r="I100">
        <v>0.39</v>
      </c>
      <c r="J100" t="s">
        <v>24</v>
      </c>
      <c r="K100">
        <f>(stds!$B$29)*G100+stds!$C$29</f>
        <v>0.11598890000000001</v>
      </c>
      <c r="L100">
        <f>(stds!$B$29)*I100+stds!$C$29</f>
        <v>0.23044100000000001</v>
      </c>
      <c r="M100">
        <f t="shared" si="9"/>
        <v>1.1598890000000002</v>
      </c>
      <c r="N100">
        <f t="shared" si="10"/>
        <v>2.3044099999999998</v>
      </c>
    </row>
    <row r="101" spans="1:14" x14ac:dyDescent="0.2">
      <c r="A101">
        <v>79</v>
      </c>
      <c r="B101" t="s">
        <v>17</v>
      </c>
      <c r="C101" t="s">
        <v>16</v>
      </c>
      <c r="D101">
        <v>4</v>
      </c>
      <c r="E101" t="s">
        <v>8</v>
      </c>
      <c r="F101">
        <v>1</v>
      </c>
      <c r="G101">
        <v>8.5999999999999993E-2</v>
      </c>
      <c r="H101">
        <v>1</v>
      </c>
      <c r="I101">
        <v>0.54500000000000004</v>
      </c>
      <c r="J101" t="s">
        <v>24</v>
      </c>
      <c r="K101">
        <f>(stds!$B$29)*G101+stds!$C$29</f>
        <v>9.6103400000000005E-2</v>
      </c>
      <c r="L101">
        <f>(stds!$B$29)*I101+stds!$C$29</f>
        <v>0.29893550000000002</v>
      </c>
      <c r="M101">
        <f t="shared" si="9"/>
        <v>9.6103400000000005E-2</v>
      </c>
      <c r="N101">
        <f t="shared" si="10"/>
        <v>0.29893550000000002</v>
      </c>
    </row>
    <row r="102" spans="1:14" x14ac:dyDescent="0.2">
      <c r="A102">
        <v>80</v>
      </c>
      <c r="B102" t="s">
        <v>17</v>
      </c>
      <c r="C102" t="s">
        <v>16</v>
      </c>
      <c r="D102">
        <v>4</v>
      </c>
      <c r="E102" t="s">
        <v>9</v>
      </c>
      <c r="F102">
        <v>1</v>
      </c>
      <c r="G102">
        <v>6.3E-2</v>
      </c>
      <c r="H102">
        <v>1</v>
      </c>
      <c r="I102">
        <v>0.128</v>
      </c>
      <c r="J102" t="s">
        <v>24</v>
      </c>
      <c r="K102">
        <f>(stds!$B$29)*G102+stds!$C$29</f>
        <v>8.5939700000000008E-2</v>
      </c>
      <c r="L102">
        <f>(stds!$B$29)*I102+stds!$C$29</f>
        <v>0.11466319999999999</v>
      </c>
      <c r="M102">
        <f t="shared" si="9"/>
        <v>8.5939700000000008E-2</v>
      </c>
      <c r="N102">
        <f t="shared" si="10"/>
        <v>0.11466319999999999</v>
      </c>
    </row>
    <row r="103" spans="1:14" x14ac:dyDescent="0.2">
      <c r="A103">
        <v>81</v>
      </c>
      <c r="B103" t="s">
        <v>17</v>
      </c>
      <c r="C103" t="s">
        <v>16</v>
      </c>
      <c r="D103">
        <v>4</v>
      </c>
      <c r="E103" t="s">
        <v>10</v>
      </c>
      <c r="F103">
        <v>1</v>
      </c>
      <c r="G103">
        <v>6.2E-2</v>
      </c>
      <c r="H103">
        <v>1</v>
      </c>
      <c r="I103">
        <v>0.129</v>
      </c>
      <c r="J103" t="s">
        <v>24</v>
      </c>
      <c r="K103">
        <f>(stds!$B$29)*G103+stds!$C$29</f>
        <v>8.5497799999999999E-2</v>
      </c>
      <c r="L103">
        <f>(stds!$B$29)*I103+stds!$C$29</f>
        <v>0.1151051</v>
      </c>
      <c r="M103">
        <f t="shared" si="9"/>
        <v>8.5497799999999999E-2</v>
      </c>
      <c r="N103">
        <f t="shared" si="10"/>
        <v>0.1151051</v>
      </c>
    </row>
    <row r="104" spans="1:14" x14ac:dyDescent="0.2">
      <c r="A104">
        <v>82</v>
      </c>
      <c r="B104" t="s">
        <v>17</v>
      </c>
      <c r="C104" t="s">
        <v>16</v>
      </c>
      <c r="D104">
        <v>4</v>
      </c>
      <c r="E104" t="s">
        <v>11</v>
      </c>
      <c r="F104">
        <v>1</v>
      </c>
      <c r="G104">
        <v>6.5000000000000002E-2</v>
      </c>
      <c r="H104">
        <v>1</v>
      </c>
      <c r="I104">
        <v>0.19</v>
      </c>
      <c r="J104" t="s">
        <v>24</v>
      </c>
      <c r="K104">
        <f>(stds!$B$29)*G104+stds!$C$29</f>
        <v>8.6823499999999998E-2</v>
      </c>
      <c r="L104">
        <f>(stds!$B$29)*I104+stds!$C$29</f>
        <v>0.14206099999999999</v>
      </c>
      <c r="M104">
        <f t="shared" si="9"/>
        <v>8.6823499999999998E-2</v>
      </c>
      <c r="N104">
        <f t="shared" si="10"/>
        <v>0.14206099999999999</v>
      </c>
    </row>
    <row r="105" spans="1:14" x14ac:dyDescent="0.2">
      <c r="A105">
        <v>83</v>
      </c>
      <c r="B105" t="s">
        <v>17</v>
      </c>
      <c r="C105" t="s">
        <v>16</v>
      </c>
      <c r="D105">
        <v>4</v>
      </c>
      <c r="E105" t="s">
        <v>12</v>
      </c>
      <c r="F105">
        <v>1</v>
      </c>
      <c r="G105">
        <v>6.4000000000000001E-2</v>
      </c>
      <c r="H105">
        <v>1</v>
      </c>
      <c r="I105">
        <v>0.17399999999999999</v>
      </c>
      <c r="J105" t="s">
        <v>24</v>
      </c>
      <c r="K105">
        <f>(stds!$B$29)*G105+stds!$C$29</f>
        <v>8.6381600000000003E-2</v>
      </c>
      <c r="L105">
        <f>(stds!$B$29)*I105+stds!$C$29</f>
        <v>0.13499060000000002</v>
      </c>
      <c r="M105">
        <f t="shared" si="9"/>
        <v>8.6381600000000003E-2</v>
      </c>
      <c r="N105">
        <f t="shared" si="10"/>
        <v>0.13499060000000002</v>
      </c>
    </row>
    <row r="106" spans="1:14" x14ac:dyDescent="0.2">
      <c r="A106">
        <v>84</v>
      </c>
      <c r="B106" t="s">
        <v>17</v>
      </c>
      <c r="C106" t="s">
        <v>16</v>
      </c>
      <c r="D106">
        <v>4</v>
      </c>
      <c r="E106" t="s">
        <v>13</v>
      </c>
      <c r="F106">
        <v>1</v>
      </c>
      <c r="G106">
        <v>6.5000000000000002E-2</v>
      </c>
      <c r="H106">
        <v>1</v>
      </c>
      <c r="I106">
        <v>0.16700000000000001</v>
      </c>
      <c r="J106" t="s">
        <v>24</v>
      </c>
      <c r="K106">
        <f>(stds!$B$29)*G106+stds!$C$29</f>
        <v>8.6823499999999998E-2</v>
      </c>
      <c r="L106">
        <f>(stds!$B$29)*I106+stds!$C$29</f>
        <v>0.1318973</v>
      </c>
      <c r="M106">
        <f t="shared" si="9"/>
        <v>8.6823499999999998E-2</v>
      </c>
      <c r="N106">
        <f t="shared" si="10"/>
        <v>0.1318973</v>
      </c>
    </row>
    <row r="107" spans="1:14" x14ac:dyDescent="0.2">
      <c r="A107" t="s">
        <v>18</v>
      </c>
      <c r="F107">
        <v>1</v>
      </c>
      <c r="G107">
        <v>5.5E-2</v>
      </c>
      <c r="H107">
        <v>1</v>
      </c>
      <c r="I107">
        <v>5.7000000000000002E-2</v>
      </c>
      <c r="J107" t="s">
        <v>24</v>
      </c>
      <c r="K107">
        <f>(stds!$B$29)*G107+stds!$C$29</f>
        <v>8.2404499999999992E-2</v>
      </c>
      <c r="L107">
        <f>(stds!$B$29)*I107+stds!$C$29</f>
        <v>8.3288299999999996E-2</v>
      </c>
      <c r="M107">
        <f t="shared" si="9"/>
        <v>8.2404499999999992E-2</v>
      </c>
      <c r="N107">
        <f t="shared" si="10"/>
        <v>8.3288299999999996E-2</v>
      </c>
    </row>
    <row r="108" spans="1:14" x14ac:dyDescent="0.2">
      <c r="A108" t="s">
        <v>19</v>
      </c>
      <c r="F108">
        <v>1</v>
      </c>
      <c r="G108">
        <v>5.3999999999999999E-2</v>
      </c>
      <c r="H108">
        <v>1</v>
      </c>
      <c r="I108">
        <v>5.7000000000000002E-2</v>
      </c>
      <c r="J108" t="s">
        <v>24</v>
      </c>
      <c r="K108">
        <f>(stds!$B$29)*G108+stds!$C$29</f>
        <v>8.1962599999999997E-2</v>
      </c>
      <c r="L108">
        <f>(stds!$B$29)*I108+stds!$C$29</f>
        <v>8.3288299999999996E-2</v>
      </c>
      <c r="M108">
        <f t="shared" si="9"/>
        <v>8.1962599999999997E-2</v>
      </c>
      <c r="N108">
        <f t="shared" si="10"/>
        <v>8.3288299999999996E-2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"/>
  <sheetViews>
    <sheetView workbookViewId="0">
      <selection activeCell="N1" sqref="K1:N1048576"/>
    </sheetView>
  </sheetViews>
  <sheetFormatPr baseColWidth="10" defaultColWidth="8.83203125" defaultRowHeight="15" x14ac:dyDescent="0.2"/>
  <cols>
    <col min="11" max="11" width="10.5" customWidth="1"/>
    <col min="12" max="12" width="12.5" customWidth="1"/>
    <col min="13" max="13" width="8.83203125" customWidth="1"/>
    <col min="14" max="14" width="9.83203125" bestFit="1" customWidth="1"/>
  </cols>
  <sheetData>
    <row r="1" spans="1:14" x14ac:dyDescent="0.2">
      <c r="A1" t="s">
        <v>0</v>
      </c>
      <c r="B1" t="s">
        <v>29</v>
      </c>
      <c r="C1" t="s">
        <v>1</v>
      </c>
      <c r="D1" t="s">
        <v>2</v>
      </c>
      <c r="E1" t="s">
        <v>6</v>
      </c>
      <c r="F1" t="s">
        <v>20</v>
      </c>
      <c r="G1" t="s">
        <v>21</v>
      </c>
      <c r="H1" t="s">
        <v>20</v>
      </c>
      <c r="I1" t="s">
        <v>27</v>
      </c>
      <c r="J1" t="s">
        <v>26</v>
      </c>
      <c r="K1" t="s">
        <v>3</v>
      </c>
      <c r="L1" t="s">
        <v>4</v>
      </c>
      <c r="M1" t="s">
        <v>41</v>
      </c>
      <c r="N1" t="s">
        <v>5</v>
      </c>
    </row>
    <row r="2" spans="1:14" x14ac:dyDescent="0.2">
      <c r="A2" t="s">
        <v>25</v>
      </c>
      <c r="B2">
        <v>3</v>
      </c>
      <c r="C2" t="s">
        <v>17</v>
      </c>
      <c r="D2" t="s">
        <v>17</v>
      </c>
      <c r="E2" t="s">
        <v>17</v>
      </c>
      <c r="F2">
        <v>0</v>
      </c>
      <c r="G2">
        <v>1.63</v>
      </c>
      <c r="H2">
        <v>0</v>
      </c>
      <c r="I2">
        <v>1.6519999999999999</v>
      </c>
      <c r="J2" t="s">
        <v>22</v>
      </c>
      <c r="K2" t="s">
        <v>17</v>
      </c>
      <c r="L2" t="s">
        <v>17</v>
      </c>
      <c r="M2" t="s">
        <v>17</v>
      </c>
      <c r="N2" t="s">
        <v>17</v>
      </c>
    </row>
    <row r="3" spans="1:14" x14ac:dyDescent="0.2">
      <c r="A3" t="s">
        <v>25</v>
      </c>
      <c r="B3">
        <v>2</v>
      </c>
      <c r="C3" t="s">
        <v>17</v>
      </c>
      <c r="D3" t="s">
        <v>17</v>
      </c>
      <c r="E3" t="s">
        <v>17</v>
      </c>
      <c r="F3">
        <v>0</v>
      </c>
      <c r="G3">
        <v>1.099</v>
      </c>
      <c r="H3">
        <v>0</v>
      </c>
      <c r="I3">
        <v>1.1220000000000001</v>
      </c>
      <c r="J3" t="s">
        <v>22</v>
      </c>
      <c r="K3" t="s">
        <v>17</v>
      </c>
      <c r="L3" t="s">
        <v>17</v>
      </c>
      <c r="M3" t="s">
        <v>17</v>
      </c>
      <c r="N3" t="s">
        <v>17</v>
      </c>
    </row>
    <row r="4" spans="1:14" x14ac:dyDescent="0.2">
      <c r="A4" t="s">
        <v>25</v>
      </c>
      <c r="B4">
        <v>1</v>
      </c>
      <c r="C4" t="s">
        <v>17</v>
      </c>
      <c r="D4" t="s">
        <v>17</v>
      </c>
      <c r="E4" t="s">
        <v>17</v>
      </c>
      <c r="F4">
        <v>0</v>
      </c>
      <c r="G4">
        <v>0.58899999999999997</v>
      </c>
      <c r="H4">
        <v>0</v>
      </c>
      <c r="I4">
        <v>0.56999999999999995</v>
      </c>
      <c r="J4" t="s">
        <v>22</v>
      </c>
      <c r="K4" t="s">
        <v>17</v>
      </c>
      <c r="L4" t="s">
        <v>17</v>
      </c>
      <c r="M4" t="s">
        <v>17</v>
      </c>
      <c r="N4" t="s">
        <v>17</v>
      </c>
    </row>
    <row r="5" spans="1:14" x14ac:dyDescent="0.2">
      <c r="A5" t="s">
        <v>25</v>
      </c>
      <c r="B5">
        <v>0.5</v>
      </c>
      <c r="C5" t="s">
        <v>17</v>
      </c>
      <c r="D5" t="s">
        <v>17</v>
      </c>
      <c r="E5" t="s">
        <v>17</v>
      </c>
      <c r="F5">
        <v>0</v>
      </c>
      <c r="G5">
        <v>0.32500000000000001</v>
      </c>
      <c r="H5">
        <v>0</v>
      </c>
      <c r="I5">
        <v>0.32600000000000001</v>
      </c>
      <c r="J5" t="s">
        <v>22</v>
      </c>
      <c r="K5" t="s">
        <v>17</v>
      </c>
      <c r="L5" t="s">
        <v>17</v>
      </c>
      <c r="M5" t="s">
        <v>17</v>
      </c>
      <c r="N5" t="s">
        <v>17</v>
      </c>
    </row>
    <row r="6" spans="1:14" x14ac:dyDescent="0.2">
      <c r="A6" t="s">
        <v>25</v>
      </c>
      <c r="B6">
        <v>0.2</v>
      </c>
      <c r="C6" t="s">
        <v>17</v>
      </c>
      <c r="D6" t="s">
        <v>17</v>
      </c>
      <c r="E6" t="s">
        <v>17</v>
      </c>
      <c r="F6">
        <v>0</v>
      </c>
      <c r="G6">
        <v>0.16300000000000001</v>
      </c>
      <c r="H6">
        <v>0</v>
      </c>
      <c r="I6">
        <v>0.16800000000000001</v>
      </c>
      <c r="J6" t="s">
        <v>22</v>
      </c>
      <c r="K6" t="s">
        <v>17</v>
      </c>
      <c r="L6" t="s">
        <v>17</v>
      </c>
      <c r="M6" t="s">
        <v>17</v>
      </c>
      <c r="N6" t="s">
        <v>17</v>
      </c>
    </row>
    <row r="7" spans="1:14" x14ac:dyDescent="0.2">
      <c r="A7" t="s">
        <v>25</v>
      </c>
      <c r="B7">
        <v>0.1</v>
      </c>
      <c r="C7" t="s">
        <v>17</v>
      </c>
      <c r="D7" t="s">
        <v>17</v>
      </c>
      <c r="E7" t="s">
        <v>17</v>
      </c>
      <c r="F7">
        <v>0</v>
      </c>
      <c r="G7">
        <v>0.11</v>
      </c>
      <c r="H7">
        <v>0</v>
      </c>
      <c r="I7">
        <v>0.112</v>
      </c>
      <c r="J7" t="s">
        <v>22</v>
      </c>
      <c r="K7" t="s">
        <v>17</v>
      </c>
      <c r="L7" t="s">
        <v>17</v>
      </c>
      <c r="M7" t="s">
        <v>17</v>
      </c>
      <c r="N7" t="s">
        <v>17</v>
      </c>
    </row>
    <row r="8" spans="1:14" x14ac:dyDescent="0.2">
      <c r="A8" t="s">
        <v>25</v>
      </c>
      <c r="B8" t="s">
        <v>28</v>
      </c>
      <c r="C8" t="s">
        <v>17</v>
      </c>
      <c r="D8" t="s">
        <v>17</v>
      </c>
      <c r="E8" t="s">
        <v>17</v>
      </c>
      <c r="F8">
        <v>0</v>
      </c>
      <c r="G8">
        <v>5.5E-2</v>
      </c>
      <c r="H8">
        <v>0</v>
      </c>
      <c r="I8">
        <v>5.7000000000000002E-2</v>
      </c>
      <c r="J8" t="s">
        <v>22</v>
      </c>
      <c r="K8" t="s">
        <v>17</v>
      </c>
      <c r="L8" t="s">
        <v>17</v>
      </c>
      <c r="M8" t="s">
        <v>17</v>
      </c>
      <c r="N8" t="s">
        <v>17</v>
      </c>
    </row>
    <row r="9" spans="1:14" x14ac:dyDescent="0.2">
      <c r="A9" t="s">
        <v>25</v>
      </c>
      <c r="B9">
        <v>3</v>
      </c>
      <c r="C9" t="s">
        <v>17</v>
      </c>
      <c r="D9" t="s">
        <v>17</v>
      </c>
      <c r="E9" t="s">
        <v>17</v>
      </c>
      <c r="F9">
        <v>0</v>
      </c>
      <c r="G9">
        <v>1.359</v>
      </c>
      <c r="H9">
        <v>0</v>
      </c>
      <c r="I9">
        <v>1.375</v>
      </c>
      <c r="J9" t="s">
        <v>23</v>
      </c>
      <c r="K9" t="s">
        <v>17</v>
      </c>
      <c r="L9" t="s">
        <v>17</v>
      </c>
      <c r="M9" t="s">
        <v>17</v>
      </c>
      <c r="N9" t="s">
        <v>17</v>
      </c>
    </row>
    <row r="10" spans="1:14" x14ac:dyDescent="0.2">
      <c r="A10" t="s">
        <v>25</v>
      </c>
      <c r="B10">
        <v>2</v>
      </c>
      <c r="C10" t="s">
        <v>17</v>
      </c>
      <c r="D10" t="s">
        <v>17</v>
      </c>
      <c r="E10" t="s">
        <v>17</v>
      </c>
      <c r="F10">
        <v>0</v>
      </c>
      <c r="G10">
        <v>0.93799999999999994</v>
      </c>
      <c r="H10">
        <v>0</v>
      </c>
      <c r="I10">
        <v>0.93700000000000006</v>
      </c>
      <c r="J10" t="s">
        <v>23</v>
      </c>
      <c r="K10" t="s">
        <v>17</v>
      </c>
      <c r="L10" t="s">
        <v>17</v>
      </c>
      <c r="M10" t="s">
        <v>17</v>
      </c>
      <c r="N10" t="s">
        <v>17</v>
      </c>
    </row>
    <row r="11" spans="1:14" x14ac:dyDescent="0.2">
      <c r="A11" t="s">
        <v>25</v>
      </c>
      <c r="B11">
        <v>1</v>
      </c>
      <c r="C11" t="s">
        <v>17</v>
      </c>
      <c r="D11" t="s">
        <v>17</v>
      </c>
      <c r="E11" t="s">
        <v>17</v>
      </c>
      <c r="F11">
        <v>0</v>
      </c>
      <c r="G11">
        <v>0.499</v>
      </c>
      <c r="H11">
        <v>0</v>
      </c>
      <c r="I11">
        <v>0.50700000000000001</v>
      </c>
      <c r="J11" t="s">
        <v>23</v>
      </c>
      <c r="K11" t="s">
        <v>17</v>
      </c>
      <c r="L11" t="s">
        <v>17</v>
      </c>
      <c r="M11" t="s">
        <v>17</v>
      </c>
      <c r="N11" t="s">
        <v>17</v>
      </c>
    </row>
    <row r="12" spans="1:14" x14ac:dyDescent="0.2">
      <c r="A12" t="s">
        <v>25</v>
      </c>
      <c r="B12">
        <v>0.5</v>
      </c>
      <c r="C12" t="s">
        <v>17</v>
      </c>
      <c r="D12" t="s">
        <v>17</v>
      </c>
      <c r="E12" t="s">
        <v>17</v>
      </c>
      <c r="F12">
        <v>0</v>
      </c>
      <c r="G12">
        <v>0.28199999999999997</v>
      </c>
      <c r="H12">
        <v>0</v>
      </c>
      <c r="I12">
        <v>0.28000000000000003</v>
      </c>
      <c r="J12" t="s">
        <v>23</v>
      </c>
      <c r="K12" t="s">
        <v>17</v>
      </c>
      <c r="L12" t="s">
        <v>17</v>
      </c>
      <c r="M12" t="s">
        <v>17</v>
      </c>
      <c r="N12" t="s">
        <v>17</v>
      </c>
    </row>
    <row r="13" spans="1:14" x14ac:dyDescent="0.2">
      <c r="A13" t="s">
        <v>25</v>
      </c>
      <c r="B13">
        <v>0.2</v>
      </c>
      <c r="C13" t="s">
        <v>17</v>
      </c>
      <c r="D13" t="s">
        <v>17</v>
      </c>
      <c r="E13" t="s">
        <v>17</v>
      </c>
      <c r="F13">
        <v>0</v>
      </c>
      <c r="G13">
        <v>0.14499999999999999</v>
      </c>
      <c r="H13">
        <v>0</v>
      </c>
      <c r="I13">
        <v>0.14799999999999999</v>
      </c>
      <c r="J13" t="s">
        <v>23</v>
      </c>
      <c r="K13" t="s">
        <v>17</v>
      </c>
      <c r="L13" t="s">
        <v>17</v>
      </c>
      <c r="M13" t="s">
        <v>17</v>
      </c>
      <c r="N13" t="s">
        <v>17</v>
      </c>
    </row>
    <row r="14" spans="1:14" x14ac:dyDescent="0.2">
      <c r="A14" t="s">
        <v>25</v>
      </c>
      <c r="B14">
        <v>0.1</v>
      </c>
      <c r="C14" t="s">
        <v>17</v>
      </c>
      <c r="D14" t="s">
        <v>17</v>
      </c>
      <c r="E14" t="s">
        <v>17</v>
      </c>
      <c r="F14">
        <v>0</v>
      </c>
      <c r="G14">
        <v>0.10100000000000001</v>
      </c>
      <c r="H14">
        <v>0</v>
      </c>
      <c r="I14">
        <v>0.10299999999999999</v>
      </c>
      <c r="J14" t="s">
        <v>23</v>
      </c>
      <c r="K14" t="s">
        <v>17</v>
      </c>
      <c r="L14" t="s">
        <v>17</v>
      </c>
      <c r="M14" t="s">
        <v>17</v>
      </c>
      <c r="N14" t="s">
        <v>17</v>
      </c>
    </row>
    <row r="15" spans="1:14" x14ac:dyDescent="0.2">
      <c r="A15" t="s">
        <v>25</v>
      </c>
      <c r="B15" t="s">
        <v>28</v>
      </c>
      <c r="C15" t="s">
        <v>17</v>
      </c>
      <c r="D15" t="s">
        <v>17</v>
      </c>
      <c r="E15" t="s">
        <v>17</v>
      </c>
      <c r="F15">
        <v>0</v>
      </c>
      <c r="G15">
        <v>5.5E-2</v>
      </c>
      <c r="H15">
        <v>0</v>
      </c>
      <c r="I15">
        <v>5.7000000000000002E-2</v>
      </c>
      <c r="J15" t="s">
        <v>23</v>
      </c>
      <c r="K15" t="s">
        <v>17</v>
      </c>
      <c r="L15" t="s">
        <v>17</v>
      </c>
      <c r="M15" t="s">
        <v>17</v>
      </c>
      <c r="N15" t="s">
        <v>17</v>
      </c>
    </row>
    <row r="16" spans="1:14" x14ac:dyDescent="0.2">
      <c r="A16" t="s">
        <v>25</v>
      </c>
      <c r="B16">
        <v>3</v>
      </c>
      <c r="C16" t="s">
        <v>17</v>
      </c>
      <c r="D16" t="s">
        <v>17</v>
      </c>
      <c r="E16" t="s">
        <v>17</v>
      </c>
      <c r="F16">
        <v>0</v>
      </c>
      <c r="G16">
        <v>1.371</v>
      </c>
      <c r="H16">
        <v>0</v>
      </c>
      <c r="I16">
        <v>1.407</v>
      </c>
      <c r="J16" t="s">
        <v>24</v>
      </c>
      <c r="K16" t="s">
        <v>17</v>
      </c>
      <c r="L16" t="s">
        <v>17</v>
      </c>
      <c r="M16" t="s">
        <v>17</v>
      </c>
      <c r="N16" t="s">
        <v>17</v>
      </c>
    </row>
    <row r="17" spans="1:14" x14ac:dyDescent="0.2">
      <c r="A17" t="s">
        <v>25</v>
      </c>
      <c r="B17">
        <v>2</v>
      </c>
      <c r="C17" t="s">
        <v>17</v>
      </c>
      <c r="D17" t="s">
        <v>17</v>
      </c>
      <c r="E17" t="s">
        <v>17</v>
      </c>
      <c r="F17">
        <v>0</v>
      </c>
      <c r="G17">
        <v>0.96099999999999997</v>
      </c>
      <c r="H17">
        <v>0</v>
      </c>
      <c r="I17">
        <v>0.95099999999999996</v>
      </c>
      <c r="J17" t="s">
        <v>24</v>
      </c>
      <c r="K17" t="s">
        <v>17</v>
      </c>
      <c r="L17" t="s">
        <v>17</v>
      </c>
      <c r="M17" t="s">
        <v>17</v>
      </c>
      <c r="N17" t="s">
        <v>17</v>
      </c>
    </row>
    <row r="18" spans="1:14" x14ac:dyDescent="0.2">
      <c r="A18" t="s">
        <v>25</v>
      </c>
      <c r="B18">
        <v>1</v>
      </c>
      <c r="C18" t="s">
        <v>17</v>
      </c>
      <c r="D18" t="s">
        <v>17</v>
      </c>
      <c r="E18" t="s">
        <v>17</v>
      </c>
      <c r="F18">
        <v>0</v>
      </c>
      <c r="G18">
        <v>0.502</v>
      </c>
      <c r="H18">
        <v>0</v>
      </c>
      <c r="I18">
        <v>0.51600000000000001</v>
      </c>
      <c r="J18" t="s">
        <v>24</v>
      </c>
      <c r="K18" t="s">
        <v>17</v>
      </c>
      <c r="L18" t="s">
        <v>17</v>
      </c>
      <c r="M18" t="s">
        <v>17</v>
      </c>
      <c r="N18" t="s">
        <v>17</v>
      </c>
    </row>
    <row r="19" spans="1:14" x14ac:dyDescent="0.2">
      <c r="A19" t="s">
        <v>25</v>
      </c>
      <c r="B19">
        <v>0.5</v>
      </c>
      <c r="C19" t="s">
        <v>17</v>
      </c>
      <c r="D19" t="s">
        <v>17</v>
      </c>
      <c r="E19" t="s">
        <v>17</v>
      </c>
      <c r="F19">
        <v>0</v>
      </c>
      <c r="G19">
        <v>0.27400000000000002</v>
      </c>
      <c r="H19">
        <v>0</v>
      </c>
      <c r="I19">
        <v>0.28599999999999998</v>
      </c>
      <c r="J19" t="s">
        <v>24</v>
      </c>
      <c r="K19" t="s">
        <v>17</v>
      </c>
      <c r="L19" t="s">
        <v>17</v>
      </c>
      <c r="M19" t="s">
        <v>17</v>
      </c>
      <c r="N19" t="s">
        <v>17</v>
      </c>
    </row>
    <row r="20" spans="1:14" x14ac:dyDescent="0.2">
      <c r="A20" t="s">
        <v>25</v>
      </c>
      <c r="B20">
        <v>0.2</v>
      </c>
      <c r="C20" t="s">
        <v>17</v>
      </c>
      <c r="D20" t="s">
        <v>17</v>
      </c>
      <c r="E20" t="s">
        <v>17</v>
      </c>
      <c r="F20">
        <v>0</v>
      </c>
      <c r="G20">
        <v>0.14499999999999999</v>
      </c>
      <c r="H20">
        <v>0</v>
      </c>
      <c r="I20">
        <v>0.15</v>
      </c>
      <c r="J20" t="s">
        <v>24</v>
      </c>
      <c r="K20" t="s">
        <v>17</v>
      </c>
      <c r="L20" t="s">
        <v>17</v>
      </c>
      <c r="M20" t="s">
        <v>17</v>
      </c>
      <c r="N20" t="s">
        <v>17</v>
      </c>
    </row>
    <row r="21" spans="1:14" x14ac:dyDescent="0.2">
      <c r="A21" t="s">
        <v>25</v>
      </c>
      <c r="B21">
        <v>0.1</v>
      </c>
      <c r="C21" t="s">
        <v>17</v>
      </c>
      <c r="D21" t="s">
        <v>17</v>
      </c>
      <c r="E21" t="s">
        <v>17</v>
      </c>
      <c r="F21">
        <v>0</v>
      </c>
      <c r="G21">
        <v>0.10299999999999999</v>
      </c>
      <c r="H21">
        <v>0</v>
      </c>
      <c r="I21">
        <v>0.104</v>
      </c>
      <c r="J21" t="s">
        <v>24</v>
      </c>
      <c r="K21" t="s">
        <v>17</v>
      </c>
      <c r="L21" t="s">
        <v>17</v>
      </c>
      <c r="M21" t="s">
        <v>17</v>
      </c>
      <c r="N21" t="s">
        <v>17</v>
      </c>
    </row>
    <row r="22" spans="1:14" x14ac:dyDescent="0.2">
      <c r="A22" t="s">
        <v>25</v>
      </c>
      <c r="B22" t="s">
        <v>28</v>
      </c>
      <c r="C22" t="s">
        <v>17</v>
      </c>
      <c r="D22" t="s">
        <v>17</v>
      </c>
      <c r="E22" t="s">
        <v>17</v>
      </c>
      <c r="F22">
        <v>0</v>
      </c>
      <c r="G22">
        <v>5.5E-2</v>
      </c>
      <c r="H22">
        <v>0</v>
      </c>
      <c r="I22">
        <v>5.7000000000000002E-2</v>
      </c>
      <c r="J22" t="s">
        <v>24</v>
      </c>
      <c r="K22" t="s">
        <v>17</v>
      </c>
      <c r="L22" t="s">
        <v>17</v>
      </c>
      <c r="M22" t="s">
        <v>17</v>
      </c>
      <c r="N22" t="s">
        <v>17</v>
      </c>
    </row>
    <row r="23" spans="1:14" x14ac:dyDescent="0.2">
      <c r="A23">
        <v>1</v>
      </c>
      <c r="B23" t="s">
        <v>17</v>
      </c>
      <c r="C23" t="s">
        <v>14</v>
      </c>
      <c r="D23">
        <v>1</v>
      </c>
      <c r="E23" t="s">
        <v>7</v>
      </c>
      <c r="F23">
        <v>0</v>
      </c>
      <c r="G23">
        <v>0.113</v>
      </c>
      <c r="H23">
        <v>0</v>
      </c>
      <c r="I23">
        <v>0.91900000000000004</v>
      </c>
      <c r="J23" t="s">
        <v>22</v>
      </c>
      <c r="K23" s="1">
        <v>1</v>
      </c>
      <c r="L23">
        <v>11.98</v>
      </c>
      <c r="M23">
        <v>7.06</v>
      </c>
      <c r="N23">
        <v>5.93</v>
      </c>
    </row>
    <row r="24" spans="1:14" x14ac:dyDescent="0.2">
      <c r="A24">
        <v>2</v>
      </c>
      <c r="B24" t="s">
        <v>17</v>
      </c>
      <c r="C24" t="s">
        <v>14</v>
      </c>
      <c r="D24">
        <v>1</v>
      </c>
      <c r="E24" t="s">
        <v>8</v>
      </c>
      <c r="F24">
        <v>0</v>
      </c>
      <c r="G24">
        <v>8.3000000000000004E-2</v>
      </c>
      <c r="H24">
        <v>0</v>
      </c>
      <c r="I24">
        <v>0.48</v>
      </c>
      <c r="J24" t="s">
        <v>22</v>
      </c>
      <c r="K24" s="1">
        <v>1</v>
      </c>
      <c r="L24">
        <v>11.19</v>
      </c>
      <c r="M24">
        <v>7.42</v>
      </c>
      <c r="N24">
        <v>5.61</v>
      </c>
    </row>
    <row r="25" spans="1:14" x14ac:dyDescent="0.2">
      <c r="A25">
        <v>3</v>
      </c>
      <c r="B25" t="s">
        <v>17</v>
      </c>
      <c r="C25" t="s">
        <v>14</v>
      </c>
      <c r="D25">
        <v>1</v>
      </c>
      <c r="E25" t="s">
        <v>9</v>
      </c>
      <c r="F25">
        <v>0</v>
      </c>
      <c r="G25">
        <v>0.129</v>
      </c>
      <c r="H25">
        <v>0</v>
      </c>
      <c r="I25">
        <v>0.34399999999999997</v>
      </c>
      <c r="J25" t="s">
        <v>22</v>
      </c>
      <c r="K25">
        <v>0.99</v>
      </c>
      <c r="L25">
        <v>11.32</v>
      </c>
      <c r="M25">
        <v>7.6</v>
      </c>
      <c r="N25">
        <v>6.23</v>
      </c>
    </row>
    <row r="26" spans="1:14" x14ac:dyDescent="0.2">
      <c r="A26">
        <v>4</v>
      </c>
      <c r="B26" t="s">
        <v>17</v>
      </c>
      <c r="C26" t="s">
        <v>14</v>
      </c>
      <c r="D26">
        <v>1</v>
      </c>
      <c r="E26" t="s">
        <v>10</v>
      </c>
      <c r="F26">
        <v>0</v>
      </c>
      <c r="G26">
        <v>7.1999999999999995E-2</v>
      </c>
      <c r="H26">
        <v>0</v>
      </c>
      <c r="I26">
        <v>0.20399999999999999</v>
      </c>
      <c r="J26" t="s">
        <v>22</v>
      </c>
      <c r="K26">
        <v>0.99</v>
      </c>
      <c r="L26" s="1">
        <v>11.7</v>
      </c>
      <c r="M26">
        <v>7.92</v>
      </c>
      <c r="N26">
        <v>5.54</v>
      </c>
    </row>
    <row r="27" spans="1:14" x14ac:dyDescent="0.2">
      <c r="A27">
        <v>5</v>
      </c>
      <c r="B27" t="s">
        <v>17</v>
      </c>
      <c r="C27" t="s">
        <v>14</v>
      </c>
      <c r="D27">
        <v>1</v>
      </c>
      <c r="E27" t="s">
        <v>11</v>
      </c>
      <c r="F27">
        <v>0</v>
      </c>
      <c r="G27">
        <v>8.3000000000000004E-2</v>
      </c>
      <c r="H27">
        <v>0</v>
      </c>
      <c r="I27">
        <v>0.16600000000000001</v>
      </c>
      <c r="J27" t="s">
        <v>22</v>
      </c>
      <c r="K27">
        <v>0.98</v>
      </c>
      <c r="L27">
        <v>11.11</v>
      </c>
      <c r="M27">
        <v>7.56</v>
      </c>
      <c r="N27">
        <v>5.87</v>
      </c>
    </row>
    <row r="28" spans="1:14" x14ac:dyDescent="0.2">
      <c r="A28">
        <v>6</v>
      </c>
      <c r="B28" t="s">
        <v>17</v>
      </c>
      <c r="C28" t="s">
        <v>14</v>
      </c>
      <c r="D28">
        <v>1</v>
      </c>
      <c r="E28" t="s">
        <v>12</v>
      </c>
      <c r="F28">
        <v>0</v>
      </c>
      <c r="G28">
        <v>7.0000000000000007E-2</v>
      </c>
      <c r="H28">
        <v>0</v>
      </c>
      <c r="I28">
        <v>0.221</v>
      </c>
      <c r="J28" t="s">
        <v>22</v>
      </c>
      <c r="K28">
        <v>0.99</v>
      </c>
      <c r="L28">
        <v>11.33</v>
      </c>
      <c r="M28">
        <v>7.7</v>
      </c>
      <c r="N28">
        <v>5.33</v>
      </c>
    </row>
    <row r="29" spans="1:14" x14ac:dyDescent="0.2">
      <c r="A29">
        <v>7</v>
      </c>
      <c r="B29" t="s">
        <v>17</v>
      </c>
      <c r="C29" t="s">
        <v>14</v>
      </c>
      <c r="D29">
        <v>1</v>
      </c>
      <c r="E29" t="s">
        <v>13</v>
      </c>
      <c r="F29">
        <v>0</v>
      </c>
      <c r="G29">
        <v>7.1999999999999995E-2</v>
      </c>
      <c r="H29">
        <v>0</v>
      </c>
      <c r="I29">
        <v>0.20499999999999999</v>
      </c>
      <c r="J29" t="s">
        <v>22</v>
      </c>
      <c r="K29" s="1">
        <v>1</v>
      </c>
      <c r="L29">
        <v>11.11</v>
      </c>
      <c r="M29">
        <v>7.58</v>
      </c>
      <c r="N29">
        <v>5.88</v>
      </c>
    </row>
    <row r="30" spans="1:14" x14ac:dyDescent="0.2">
      <c r="A30">
        <v>8</v>
      </c>
      <c r="B30" t="s">
        <v>17</v>
      </c>
      <c r="C30" t="s">
        <v>15</v>
      </c>
      <c r="D30">
        <v>1</v>
      </c>
      <c r="E30" t="s">
        <v>7</v>
      </c>
      <c r="F30">
        <v>0</v>
      </c>
      <c r="G30">
        <v>0.111</v>
      </c>
      <c r="H30">
        <v>0</v>
      </c>
      <c r="I30">
        <v>0.75700000000000001</v>
      </c>
      <c r="J30" t="s">
        <v>22</v>
      </c>
      <c r="K30">
        <v>0.97</v>
      </c>
      <c r="L30">
        <v>11.64</v>
      </c>
      <c r="M30">
        <v>6.86</v>
      </c>
      <c r="N30">
        <v>5.14</v>
      </c>
    </row>
    <row r="31" spans="1:14" x14ac:dyDescent="0.2">
      <c r="A31">
        <v>9</v>
      </c>
      <c r="B31" t="s">
        <v>17</v>
      </c>
      <c r="C31" t="s">
        <v>15</v>
      </c>
      <c r="D31">
        <v>1</v>
      </c>
      <c r="E31" t="s">
        <v>8</v>
      </c>
      <c r="F31">
        <v>0</v>
      </c>
      <c r="G31">
        <v>8.7999999999999995E-2</v>
      </c>
      <c r="H31">
        <v>0</v>
      </c>
      <c r="I31">
        <v>0.504</v>
      </c>
      <c r="J31" t="s">
        <v>22</v>
      </c>
      <c r="K31" s="1">
        <v>1</v>
      </c>
      <c r="L31" s="1">
        <v>11</v>
      </c>
      <c r="M31">
        <v>7.02</v>
      </c>
      <c r="N31">
        <v>5.71</v>
      </c>
    </row>
    <row r="32" spans="1:14" x14ac:dyDescent="0.2">
      <c r="A32">
        <v>10</v>
      </c>
      <c r="B32" t="s">
        <v>17</v>
      </c>
      <c r="C32" t="s">
        <v>15</v>
      </c>
      <c r="D32">
        <v>1</v>
      </c>
      <c r="E32" t="s">
        <v>9</v>
      </c>
      <c r="F32">
        <v>0</v>
      </c>
      <c r="G32">
        <v>0.127</v>
      </c>
      <c r="H32">
        <v>0</v>
      </c>
      <c r="I32">
        <v>0.64300000000000002</v>
      </c>
      <c r="J32" t="s">
        <v>22</v>
      </c>
      <c r="K32" s="1">
        <v>1</v>
      </c>
      <c r="L32">
        <v>11.81</v>
      </c>
      <c r="M32">
        <v>7.86</v>
      </c>
      <c r="N32">
        <v>5.09</v>
      </c>
    </row>
    <row r="33" spans="1:14" x14ac:dyDescent="0.2">
      <c r="A33">
        <v>11</v>
      </c>
      <c r="B33" t="s">
        <v>17</v>
      </c>
      <c r="C33" t="s">
        <v>15</v>
      </c>
      <c r="D33">
        <v>1</v>
      </c>
      <c r="E33" t="s">
        <v>10</v>
      </c>
      <c r="F33">
        <v>0</v>
      </c>
      <c r="G33">
        <v>7.5999999999999998E-2</v>
      </c>
      <c r="H33">
        <v>0</v>
      </c>
      <c r="I33">
        <v>0.32900000000000001</v>
      </c>
      <c r="J33" t="s">
        <v>22</v>
      </c>
      <c r="K33">
        <v>0.99</v>
      </c>
      <c r="L33" s="1">
        <v>11</v>
      </c>
      <c r="M33">
        <v>7</v>
      </c>
      <c r="N33">
        <v>5.89</v>
      </c>
    </row>
    <row r="34" spans="1:14" x14ac:dyDescent="0.2">
      <c r="A34">
        <v>12</v>
      </c>
      <c r="B34" t="s">
        <v>17</v>
      </c>
      <c r="C34" t="s">
        <v>15</v>
      </c>
      <c r="D34">
        <v>1</v>
      </c>
      <c r="E34" t="s">
        <v>11</v>
      </c>
      <c r="F34">
        <v>0</v>
      </c>
      <c r="G34">
        <v>7.9000000000000001E-2</v>
      </c>
      <c r="H34">
        <v>0</v>
      </c>
      <c r="I34">
        <v>0.33400000000000002</v>
      </c>
      <c r="J34" t="s">
        <v>22</v>
      </c>
      <c r="K34">
        <v>0.99</v>
      </c>
      <c r="L34">
        <v>11.42</v>
      </c>
      <c r="M34">
        <v>8.11</v>
      </c>
      <c r="N34">
        <v>5.31</v>
      </c>
    </row>
    <row r="35" spans="1:14" x14ac:dyDescent="0.2">
      <c r="A35">
        <v>13</v>
      </c>
      <c r="B35" t="s">
        <v>17</v>
      </c>
      <c r="C35" t="s">
        <v>15</v>
      </c>
      <c r="D35">
        <v>1</v>
      </c>
      <c r="E35" t="s">
        <v>12</v>
      </c>
      <c r="F35">
        <v>0</v>
      </c>
      <c r="G35" t="s">
        <v>17</v>
      </c>
      <c r="H35">
        <v>0</v>
      </c>
      <c r="I35" t="s">
        <v>17</v>
      </c>
      <c r="J35" t="s">
        <v>22</v>
      </c>
      <c r="K35" t="s">
        <v>17</v>
      </c>
      <c r="L35" t="s">
        <v>17</v>
      </c>
      <c r="M35" t="s">
        <v>17</v>
      </c>
      <c r="N35" t="s">
        <v>17</v>
      </c>
    </row>
    <row r="36" spans="1:14" x14ac:dyDescent="0.2">
      <c r="A36">
        <v>14</v>
      </c>
      <c r="B36" t="s">
        <v>17</v>
      </c>
      <c r="C36" t="s">
        <v>15</v>
      </c>
      <c r="D36">
        <v>1</v>
      </c>
      <c r="E36" t="s">
        <v>13</v>
      </c>
      <c r="F36">
        <v>0</v>
      </c>
      <c r="G36" t="s">
        <v>17</v>
      </c>
      <c r="H36">
        <v>0</v>
      </c>
      <c r="I36" t="s">
        <v>17</v>
      </c>
      <c r="J36" t="s">
        <v>22</v>
      </c>
      <c r="K36" t="s">
        <v>17</v>
      </c>
      <c r="L36" t="s">
        <v>17</v>
      </c>
      <c r="M36" t="s">
        <v>17</v>
      </c>
      <c r="N36" t="s">
        <v>17</v>
      </c>
    </row>
    <row r="37" spans="1:14" x14ac:dyDescent="0.2">
      <c r="A37">
        <v>15</v>
      </c>
      <c r="B37" t="s">
        <v>17</v>
      </c>
      <c r="C37" t="s">
        <v>16</v>
      </c>
      <c r="D37">
        <v>1</v>
      </c>
      <c r="E37" t="s">
        <v>7</v>
      </c>
      <c r="F37">
        <v>10</v>
      </c>
      <c r="G37">
        <v>0.28999999999999998</v>
      </c>
      <c r="H37">
        <v>10</v>
      </c>
      <c r="I37">
        <v>0.30199999999999999</v>
      </c>
      <c r="J37" t="s">
        <v>22</v>
      </c>
      <c r="K37">
        <v>0.99</v>
      </c>
      <c r="L37">
        <v>10.94</v>
      </c>
      <c r="M37">
        <v>6.12</v>
      </c>
      <c r="N37">
        <v>5.83</v>
      </c>
    </row>
    <row r="38" spans="1:14" x14ac:dyDescent="0.2">
      <c r="A38">
        <v>16</v>
      </c>
      <c r="B38" t="s">
        <v>17</v>
      </c>
      <c r="C38" t="s">
        <v>16</v>
      </c>
      <c r="D38">
        <v>1</v>
      </c>
      <c r="E38" t="s">
        <v>8</v>
      </c>
      <c r="F38">
        <v>10</v>
      </c>
      <c r="G38">
        <v>0.95399999999999996</v>
      </c>
      <c r="H38">
        <v>10</v>
      </c>
      <c r="I38">
        <v>0.76100000000000001</v>
      </c>
      <c r="J38" t="s">
        <v>22</v>
      </c>
      <c r="K38" s="1">
        <v>1</v>
      </c>
      <c r="L38">
        <v>11.02</v>
      </c>
      <c r="M38">
        <v>6.36</v>
      </c>
      <c r="N38">
        <v>5.52</v>
      </c>
    </row>
    <row r="39" spans="1:14" x14ac:dyDescent="0.2">
      <c r="A39">
        <v>17</v>
      </c>
      <c r="B39" t="s">
        <v>17</v>
      </c>
      <c r="C39" t="s">
        <v>16</v>
      </c>
      <c r="D39">
        <v>1</v>
      </c>
      <c r="E39" t="s">
        <v>9</v>
      </c>
      <c r="F39">
        <v>10</v>
      </c>
      <c r="G39">
        <v>1.0640000000000001</v>
      </c>
      <c r="H39">
        <v>10</v>
      </c>
      <c r="I39">
        <v>1.02</v>
      </c>
      <c r="J39" t="s">
        <v>22</v>
      </c>
      <c r="K39">
        <v>0.98</v>
      </c>
      <c r="L39">
        <v>10.92</v>
      </c>
      <c r="M39">
        <v>6.26</v>
      </c>
      <c r="N39">
        <v>6.26</v>
      </c>
    </row>
    <row r="40" spans="1:14" x14ac:dyDescent="0.2">
      <c r="A40">
        <v>18</v>
      </c>
      <c r="B40" t="s">
        <v>17</v>
      </c>
      <c r="C40" t="s">
        <v>16</v>
      </c>
      <c r="D40">
        <v>1</v>
      </c>
      <c r="E40" t="s">
        <v>10</v>
      </c>
      <c r="F40">
        <v>10</v>
      </c>
      <c r="G40">
        <v>0.40699999999999997</v>
      </c>
      <c r="H40">
        <v>10</v>
      </c>
      <c r="I40">
        <v>0.35599999999999998</v>
      </c>
      <c r="J40" t="s">
        <v>22</v>
      </c>
      <c r="K40" s="1">
        <v>1</v>
      </c>
      <c r="L40">
        <v>11.95</v>
      </c>
      <c r="M40">
        <v>7.13</v>
      </c>
      <c r="N40">
        <v>5.16</v>
      </c>
    </row>
    <row r="41" spans="1:14" x14ac:dyDescent="0.2">
      <c r="A41">
        <v>19</v>
      </c>
      <c r="B41" t="s">
        <v>17</v>
      </c>
      <c r="C41" t="s">
        <v>16</v>
      </c>
      <c r="D41">
        <v>1</v>
      </c>
      <c r="E41" t="s">
        <v>11</v>
      </c>
      <c r="F41">
        <v>0</v>
      </c>
      <c r="G41">
        <v>7.1999999999999995E-2</v>
      </c>
      <c r="H41">
        <v>0</v>
      </c>
      <c r="I41">
        <v>0.313</v>
      </c>
      <c r="J41" t="s">
        <v>22</v>
      </c>
      <c r="K41" s="1">
        <v>1</v>
      </c>
      <c r="L41">
        <v>10.92</v>
      </c>
      <c r="M41">
        <v>7.4</v>
      </c>
      <c r="N41">
        <v>5.79</v>
      </c>
    </row>
    <row r="42" spans="1:14" x14ac:dyDescent="0.2">
      <c r="A42">
        <v>20</v>
      </c>
      <c r="B42" t="s">
        <v>17</v>
      </c>
      <c r="C42" t="s">
        <v>16</v>
      </c>
      <c r="D42">
        <v>1</v>
      </c>
      <c r="E42" t="s">
        <v>12</v>
      </c>
      <c r="F42">
        <v>0</v>
      </c>
      <c r="G42">
        <v>6.6000000000000003E-2</v>
      </c>
      <c r="H42">
        <v>0</v>
      </c>
      <c r="I42">
        <v>0.23699999999999999</v>
      </c>
      <c r="J42" t="s">
        <v>22</v>
      </c>
      <c r="K42" s="1">
        <v>0.98</v>
      </c>
      <c r="L42">
        <v>11.09</v>
      </c>
      <c r="M42">
        <v>7.34</v>
      </c>
      <c r="N42">
        <v>5.92</v>
      </c>
    </row>
    <row r="43" spans="1:14" x14ac:dyDescent="0.2">
      <c r="A43">
        <v>21</v>
      </c>
      <c r="B43" t="s">
        <v>17</v>
      </c>
      <c r="C43" t="s">
        <v>16</v>
      </c>
      <c r="D43">
        <v>1</v>
      </c>
      <c r="E43" t="s">
        <v>13</v>
      </c>
      <c r="F43">
        <v>0</v>
      </c>
      <c r="G43">
        <v>6.5000000000000002E-2</v>
      </c>
      <c r="H43">
        <v>0</v>
      </c>
      <c r="I43">
        <v>0.23200000000000001</v>
      </c>
      <c r="J43" t="s">
        <v>22</v>
      </c>
      <c r="K43">
        <v>0.99</v>
      </c>
      <c r="L43">
        <v>11.07</v>
      </c>
      <c r="M43">
        <v>7.3</v>
      </c>
      <c r="N43">
        <v>5.98</v>
      </c>
    </row>
    <row r="44" spans="1:14" x14ac:dyDescent="0.2">
      <c r="A44">
        <v>22</v>
      </c>
      <c r="B44" t="s">
        <v>17</v>
      </c>
      <c r="C44" t="s">
        <v>14</v>
      </c>
      <c r="D44">
        <v>2</v>
      </c>
      <c r="E44" t="s">
        <v>7</v>
      </c>
      <c r="F44">
        <v>0</v>
      </c>
      <c r="G44">
        <v>9.9000000000000005E-2</v>
      </c>
      <c r="H44">
        <v>0</v>
      </c>
      <c r="I44">
        <v>0.82099999999999995</v>
      </c>
      <c r="J44" t="s">
        <v>22</v>
      </c>
      <c r="K44" s="1">
        <v>1</v>
      </c>
      <c r="L44">
        <v>10.93</v>
      </c>
      <c r="M44">
        <v>6.71</v>
      </c>
      <c r="N44">
        <v>5.79</v>
      </c>
    </row>
    <row r="45" spans="1:14" x14ac:dyDescent="0.2">
      <c r="A45">
        <v>23</v>
      </c>
      <c r="B45" t="s">
        <v>17</v>
      </c>
      <c r="C45" t="s">
        <v>14</v>
      </c>
      <c r="D45">
        <v>2</v>
      </c>
      <c r="E45" t="s">
        <v>8</v>
      </c>
      <c r="F45">
        <v>0</v>
      </c>
      <c r="G45">
        <v>8.1000000000000003E-2</v>
      </c>
      <c r="H45">
        <v>0</v>
      </c>
      <c r="I45">
        <v>0.43099999999999999</v>
      </c>
      <c r="J45" t="s">
        <v>22</v>
      </c>
      <c r="K45">
        <v>0.99</v>
      </c>
      <c r="L45">
        <v>10.95</v>
      </c>
      <c r="M45">
        <v>7.34</v>
      </c>
      <c r="N45">
        <v>5.89</v>
      </c>
    </row>
    <row r="46" spans="1:14" x14ac:dyDescent="0.2">
      <c r="A46">
        <v>24</v>
      </c>
      <c r="B46" t="s">
        <v>17</v>
      </c>
      <c r="C46" t="s">
        <v>14</v>
      </c>
      <c r="D46">
        <v>2</v>
      </c>
      <c r="E46" t="s">
        <v>9</v>
      </c>
      <c r="F46">
        <v>0</v>
      </c>
      <c r="G46">
        <v>7.1999999999999995E-2</v>
      </c>
      <c r="H46">
        <v>0</v>
      </c>
      <c r="I46">
        <v>0.218</v>
      </c>
      <c r="J46" t="s">
        <v>22</v>
      </c>
      <c r="K46" s="1">
        <v>1</v>
      </c>
      <c r="L46">
        <v>11.07</v>
      </c>
      <c r="M46">
        <v>7.62</v>
      </c>
      <c r="N46">
        <v>5.87</v>
      </c>
    </row>
    <row r="47" spans="1:14" x14ac:dyDescent="0.2">
      <c r="A47">
        <v>25</v>
      </c>
      <c r="B47" t="s">
        <v>17</v>
      </c>
      <c r="C47" t="s">
        <v>14</v>
      </c>
      <c r="D47">
        <v>2</v>
      </c>
      <c r="E47" t="s">
        <v>10</v>
      </c>
      <c r="F47">
        <v>0</v>
      </c>
      <c r="G47">
        <v>6.8000000000000005E-2</v>
      </c>
      <c r="H47">
        <v>0</v>
      </c>
      <c r="I47">
        <v>0.192</v>
      </c>
      <c r="J47" t="s">
        <v>22</v>
      </c>
      <c r="K47">
        <v>0.96</v>
      </c>
      <c r="L47">
        <v>11.12</v>
      </c>
      <c r="M47">
        <v>7.67</v>
      </c>
      <c r="N47" s="1">
        <v>5.8</v>
      </c>
    </row>
    <row r="48" spans="1:14" x14ac:dyDescent="0.2">
      <c r="A48">
        <v>26</v>
      </c>
      <c r="B48" t="s">
        <v>17</v>
      </c>
      <c r="C48" t="s">
        <v>14</v>
      </c>
      <c r="D48">
        <v>2</v>
      </c>
      <c r="E48" t="s">
        <v>11</v>
      </c>
      <c r="F48">
        <v>0</v>
      </c>
      <c r="G48">
        <v>6.6000000000000003E-2</v>
      </c>
      <c r="H48">
        <v>0</v>
      </c>
      <c r="I48">
        <v>0.16</v>
      </c>
      <c r="J48" t="s">
        <v>22</v>
      </c>
      <c r="K48" s="1">
        <v>0.99</v>
      </c>
      <c r="L48">
        <v>11.09</v>
      </c>
      <c r="M48">
        <v>7.59</v>
      </c>
      <c r="N48">
        <v>5.67</v>
      </c>
    </row>
    <row r="49" spans="1:14" x14ac:dyDescent="0.2">
      <c r="A49">
        <v>27</v>
      </c>
      <c r="B49" t="s">
        <v>17</v>
      </c>
      <c r="C49" t="s">
        <v>14</v>
      </c>
      <c r="D49">
        <v>2</v>
      </c>
      <c r="E49" t="s">
        <v>12</v>
      </c>
      <c r="F49">
        <v>0</v>
      </c>
      <c r="G49">
        <v>6.7000000000000004E-2</v>
      </c>
      <c r="H49">
        <v>0</v>
      </c>
      <c r="I49">
        <v>0.20499999999999999</v>
      </c>
      <c r="J49" t="s">
        <v>22</v>
      </c>
      <c r="K49">
        <v>0.98</v>
      </c>
      <c r="L49">
        <v>11.09</v>
      </c>
      <c r="M49">
        <v>7.72</v>
      </c>
      <c r="N49">
        <v>5.49</v>
      </c>
    </row>
    <row r="50" spans="1:14" x14ac:dyDescent="0.2">
      <c r="A50">
        <v>28</v>
      </c>
      <c r="B50" t="s">
        <v>17</v>
      </c>
      <c r="C50" t="s">
        <v>14</v>
      </c>
      <c r="D50">
        <v>2</v>
      </c>
      <c r="E50" t="s">
        <v>13</v>
      </c>
      <c r="F50">
        <v>0</v>
      </c>
      <c r="G50">
        <v>6.5000000000000002E-2</v>
      </c>
      <c r="H50">
        <v>0</v>
      </c>
      <c r="I50">
        <v>0.155</v>
      </c>
      <c r="J50" t="s">
        <v>22</v>
      </c>
      <c r="K50" s="1">
        <v>0.99</v>
      </c>
      <c r="L50">
        <v>11.04</v>
      </c>
      <c r="M50">
        <v>7.74</v>
      </c>
      <c r="N50">
        <v>5.82</v>
      </c>
    </row>
    <row r="51" spans="1:14" x14ac:dyDescent="0.2">
      <c r="A51">
        <v>29</v>
      </c>
      <c r="B51" t="s">
        <v>17</v>
      </c>
      <c r="C51" t="s">
        <v>15</v>
      </c>
      <c r="D51">
        <v>2</v>
      </c>
      <c r="E51" t="s">
        <v>7</v>
      </c>
      <c r="F51">
        <v>0</v>
      </c>
      <c r="G51">
        <v>8.4000000000000005E-2</v>
      </c>
      <c r="H51">
        <v>0</v>
      </c>
      <c r="I51">
        <v>0.51600000000000001</v>
      </c>
      <c r="J51" t="s">
        <v>22</v>
      </c>
      <c r="K51">
        <v>0.99</v>
      </c>
      <c r="L51">
        <v>10.96</v>
      </c>
      <c r="M51">
        <v>6.95</v>
      </c>
      <c r="N51">
        <v>5.73</v>
      </c>
    </row>
    <row r="52" spans="1:14" x14ac:dyDescent="0.2">
      <c r="A52">
        <v>30</v>
      </c>
      <c r="B52" t="s">
        <v>17</v>
      </c>
      <c r="C52" t="s">
        <v>15</v>
      </c>
      <c r="D52">
        <v>2</v>
      </c>
      <c r="E52" t="s">
        <v>8</v>
      </c>
      <c r="F52">
        <v>0</v>
      </c>
      <c r="G52">
        <v>8.3000000000000004E-2</v>
      </c>
      <c r="H52">
        <v>0</v>
      </c>
      <c r="I52">
        <v>0.56000000000000005</v>
      </c>
      <c r="J52" t="s">
        <v>22</v>
      </c>
      <c r="K52">
        <v>0.98</v>
      </c>
      <c r="L52">
        <v>11.37</v>
      </c>
      <c r="M52">
        <v>7.11</v>
      </c>
      <c r="N52">
        <v>5.44</v>
      </c>
    </row>
    <row r="53" spans="1:14" x14ac:dyDescent="0.2">
      <c r="A53">
        <v>31</v>
      </c>
      <c r="B53" t="s">
        <v>17</v>
      </c>
      <c r="C53" t="s">
        <v>15</v>
      </c>
      <c r="D53">
        <v>2</v>
      </c>
      <c r="E53" t="s">
        <v>9</v>
      </c>
      <c r="F53">
        <v>0</v>
      </c>
      <c r="G53">
        <v>7.2999999999999995E-2</v>
      </c>
      <c r="H53">
        <v>0</v>
      </c>
      <c r="I53">
        <v>0.24099999999999999</v>
      </c>
      <c r="J53" t="s">
        <v>22</v>
      </c>
      <c r="K53" s="1">
        <v>1</v>
      </c>
      <c r="L53">
        <v>10.98</v>
      </c>
      <c r="M53">
        <v>7.33</v>
      </c>
      <c r="N53">
        <v>5.87</v>
      </c>
    </row>
    <row r="54" spans="1:14" x14ac:dyDescent="0.2">
      <c r="A54">
        <v>32</v>
      </c>
      <c r="B54" t="s">
        <v>17</v>
      </c>
      <c r="C54" t="s">
        <v>15</v>
      </c>
      <c r="D54">
        <v>2</v>
      </c>
      <c r="E54" t="s">
        <v>10</v>
      </c>
      <c r="F54">
        <v>0</v>
      </c>
      <c r="G54">
        <v>0.08</v>
      </c>
      <c r="H54">
        <v>0</v>
      </c>
      <c r="I54">
        <v>0.222</v>
      </c>
      <c r="J54" t="s">
        <v>22</v>
      </c>
      <c r="K54" s="1">
        <v>1</v>
      </c>
      <c r="L54">
        <v>11.04</v>
      </c>
      <c r="M54">
        <v>7.37</v>
      </c>
      <c r="N54">
        <v>5.66</v>
      </c>
    </row>
    <row r="55" spans="1:14" x14ac:dyDescent="0.2">
      <c r="A55">
        <v>33</v>
      </c>
      <c r="B55" t="s">
        <v>17</v>
      </c>
      <c r="C55" t="s">
        <v>15</v>
      </c>
      <c r="D55">
        <v>2</v>
      </c>
      <c r="E55" t="s">
        <v>11</v>
      </c>
      <c r="F55">
        <v>0</v>
      </c>
      <c r="G55">
        <v>6.6000000000000003E-2</v>
      </c>
      <c r="H55">
        <v>0</v>
      </c>
      <c r="I55">
        <v>0.17</v>
      </c>
      <c r="J55" t="s">
        <v>22</v>
      </c>
      <c r="K55">
        <v>0.98</v>
      </c>
      <c r="L55" s="1">
        <v>11.1</v>
      </c>
      <c r="M55">
        <v>7.43</v>
      </c>
      <c r="N55">
        <v>5.74</v>
      </c>
    </row>
    <row r="56" spans="1:14" x14ac:dyDescent="0.2">
      <c r="A56">
        <v>34</v>
      </c>
      <c r="B56" t="s">
        <v>17</v>
      </c>
      <c r="C56" t="s">
        <v>15</v>
      </c>
      <c r="D56">
        <v>2</v>
      </c>
      <c r="E56" t="s">
        <v>12</v>
      </c>
      <c r="F56">
        <v>0</v>
      </c>
      <c r="G56">
        <v>6.4000000000000001E-2</v>
      </c>
      <c r="H56">
        <v>0</v>
      </c>
      <c r="I56">
        <v>0.17799999999999999</v>
      </c>
      <c r="J56" t="s">
        <v>22</v>
      </c>
      <c r="K56">
        <v>0.98</v>
      </c>
      <c r="L56">
        <v>11.15</v>
      </c>
      <c r="M56">
        <v>7</v>
      </c>
      <c r="N56">
        <v>5.14</v>
      </c>
    </row>
    <row r="57" spans="1:14" x14ac:dyDescent="0.2">
      <c r="A57">
        <v>35</v>
      </c>
      <c r="B57" t="s">
        <v>17</v>
      </c>
      <c r="C57" t="s">
        <v>15</v>
      </c>
      <c r="D57">
        <v>2</v>
      </c>
      <c r="E57" t="s">
        <v>13</v>
      </c>
      <c r="F57">
        <v>0</v>
      </c>
      <c r="G57">
        <v>6.4000000000000001E-2</v>
      </c>
      <c r="H57">
        <v>0</v>
      </c>
      <c r="I57">
        <v>0.20200000000000001</v>
      </c>
      <c r="J57" t="s">
        <v>22</v>
      </c>
      <c r="K57">
        <v>0.99</v>
      </c>
      <c r="L57">
        <v>10.99</v>
      </c>
      <c r="M57">
        <v>6.93</v>
      </c>
      <c r="N57">
        <v>5.73</v>
      </c>
    </row>
    <row r="58" spans="1:14" x14ac:dyDescent="0.2">
      <c r="A58">
        <v>36</v>
      </c>
      <c r="B58" t="s">
        <v>17</v>
      </c>
      <c r="C58" t="s">
        <v>16</v>
      </c>
      <c r="D58">
        <v>2</v>
      </c>
      <c r="E58" t="s">
        <v>7</v>
      </c>
      <c r="F58">
        <v>10</v>
      </c>
      <c r="G58">
        <v>0.70699999999999996</v>
      </c>
      <c r="H58">
        <v>10</v>
      </c>
      <c r="I58">
        <v>0.56200000000000006</v>
      </c>
      <c r="J58" t="s">
        <v>22</v>
      </c>
      <c r="K58" s="1">
        <v>1</v>
      </c>
      <c r="L58">
        <v>11.98</v>
      </c>
      <c r="M58">
        <v>6.78</v>
      </c>
      <c r="N58" s="1">
        <v>5.3</v>
      </c>
    </row>
    <row r="59" spans="1:14" x14ac:dyDescent="0.2">
      <c r="A59">
        <v>37</v>
      </c>
      <c r="B59" t="s">
        <v>17</v>
      </c>
      <c r="C59" t="s">
        <v>16</v>
      </c>
      <c r="D59">
        <v>2</v>
      </c>
      <c r="E59" t="s">
        <v>8</v>
      </c>
      <c r="F59">
        <v>10</v>
      </c>
      <c r="G59">
        <v>0.88500000000000001</v>
      </c>
      <c r="H59">
        <v>10</v>
      </c>
      <c r="I59">
        <v>0.88800000000000001</v>
      </c>
      <c r="J59" t="s">
        <v>22</v>
      </c>
      <c r="K59">
        <v>0.99</v>
      </c>
      <c r="L59">
        <v>11.18</v>
      </c>
      <c r="M59">
        <v>7.2</v>
      </c>
      <c r="N59">
        <v>5.81</v>
      </c>
    </row>
    <row r="60" spans="1:14" x14ac:dyDescent="0.2">
      <c r="A60">
        <v>38</v>
      </c>
      <c r="B60" t="s">
        <v>17</v>
      </c>
      <c r="C60" t="s">
        <v>16</v>
      </c>
      <c r="D60">
        <v>2</v>
      </c>
      <c r="E60" t="s">
        <v>9</v>
      </c>
      <c r="F60">
        <v>2</v>
      </c>
      <c r="G60">
        <v>0.61499999999999999</v>
      </c>
      <c r="H60">
        <v>2</v>
      </c>
      <c r="I60">
        <v>1.266</v>
      </c>
      <c r="K60">
        <v>0.99</v>
      </c>
      <c r="L60">
        <v>10.96</v>
      </c>
      <c r="M60">
        <v>7.5</v>
      </c>
      <c r="N60">
        <v>5.84</v>
      </c>
    </row>
    <row r="61" spans="1:14" x14ac:dyDescent="0.2">
      <c r="A61">
        <v>39</v>
      </c>
      <c r="B61" t="s">
        <v>17</v>
      </c>
      <c r="C61" t="s">
        <v>16</v>
      </c>
      <c r="D61">
        <v>2</v>
      </c>
      <c r="E61" t="s">
        <v>10</v>
      </c>
      <c r="F61">
        <v>0</v>
      </c>
      <c r="G61">
        <v>7.0000000000000007E-2</v>
      </c>
      <c r="H61">
        <v>0</v>
      </c>
      <c r="I61">
        <v>0.24399999999999999</v>
      </c>
      <c r="K61">
        <v>0.99</v>
      </c>
      <c r="L61">
        <v>11.18</v>
      </c>
      <c r="M61">
        <v>7.66</v>
      </c>
      <c r="N61">
        <v>5.46</v>
      </c>
    </row>
    <row r="62" spans="1:14" x14ac:dyDescent="0.2">
      <c r="A62">
        <v>40</v>
      </c>
      <c r="B62" t="s">
        <v>17</v>
      </c>
      <c r="C62" t="s">
        <v>16</v>
      </c>
      <c r="D62">
        <v>2</v>
      </c>
      <c r="E62" t="s">
        <v>11</v>
      </c>
      <c r="F62">
        <v>0</v>
      </c>
      <c r="G62">
        <v>6.8000000000000005E-2</v>
      </c>
      <c r="H62">
        <v>0</v>
      </c>
      <c r="I62">
        <v>0.21299999999999999</v>
      </c>
      <c r="K62" s="1">
        <v>1</v>
      </c>
      <c r="L62" s="1">
        <v>11.1</v>
      </c>
      <c r="M62">
        <v>7.54</v>
      </c>
      <c r="N62">
        <v>6.02</v>
      </c>
    </row>
    <row r="63" spans="1:14" x14ac:dyDescent="0.2">
      <c r="A63">
        <v>41</v>
      </c>
      <c r="B63" t="s">
        <v>17</v>
      </c>
      <c r="C63" t="s">
        <v>16</v>
      </c>
      <c r="D63">
        <v>2</v>
      </c>
      <c r="E63" t="s">
        <v>12</v>
      </c>
      <c r="F63">
        <v>0</v>
      </c>
      <c r="G63">
        <v>7.5999999999999998E-2</v>
      </c>
      <c r="H63">
        <v>0</v>
      </c>
      <c r="I63">
        <v>0.36299999999999999</v>
      </c>
      <c r="K63">
        <v>0.97</v>
      </c>
      <c r="L63">
        <v>11.53</v>
      </c>
      <c r="M63">
        <v>7.76</v>
      </c>
      <c r="N63">
        <v>5.48</v>
      </c>
    </row>
    <row r="64" spans="1:14" x14ac:dyDescent="0.2">
      <c r="A64">
        <v>42</v>
      </c>
      <c r="B64" t="s">
        <v>17</v>
      </c>
      <c r="C64" t="s">
        <v>16</v>
      </c>
      <c r="D64">
        <v>2</v>
      </c>
      <c r="E64" t="s">
        <v>13</v>
      </c>
      <c r="F64">
        <v>0</v>
      </c>
      <c r="G64">
        <v>8.5999999999999993E-2</v>
      </c>
      <c r="H64">
        <v>0</v>
      </c>
      <c r="I64">
        <v>0.70199999999999996</v>
      </c>
      <c r="K64">
        <v>0.98</v>
      </c>
      <c r="L64">
        <v>11.05</v>
      </c>
      <c r="M64">
        <v>7.57</v>
      </c>
      <c r="N64">
        <v>6.02</v>
      </c>
    </row>
    <row r="65" spans="1:14" x14ac:dyDescent="0.2">
      <c r="A65">
        <v>43</v>
      </c>
      <c r="B65" t="s">
        <v>17</v>
      </c>
      <c r="C65" t="s">
        <v>14</v>
      </c>
      <c r="D65">
        <v>3</v>
      </c>
      <c r="E65" t="s">
        <v>7</v>
      </c>
      <c r="F65">
        <v>0</v>
      </c>
      <c r="G65">
        <v>0.13800000000000001</v>
      </c>
      <c r="H65">
        <v>0</v>
      </c>
      <c r="I65">
        <v>1.0549999999999999</v>
      </c>
      <c r="K65">
        <v>0.97</v>
      </c>
      <c r="L65">
        <v>11.24</v>
      </c>
      <c r="M65">
        <v>7.03</v>
      </c>
      <c r="N65">
        <v>5.61</v>
      </c>
    </row>
    <row r="66" spans="1:14" x14ac:dyDescent="0.2">
      <c r="A66">
        <v>44</v>
      </c>
      <c r="B66" t="s">
        <v>17</v>
      </c>
      <c r="C66" t="s">
        <v>14</v>
      </c>
      <c r="D66">
        <v>3</v>
      </c>
      <c r="E66" t="s">
        <v>8</v>
      </c>
      <c r="F66">
        <v>0</v>
      </c>
      <c r="G66">
        <v>0.113</v>
      </c>
      <c r="H66">
        <v>0</v>
      </c>
      <c r="I66">
        <v>0.876</v>
      </c>
      <c r="K66" s="1">
        <v>1</v>
      </c>
      <c r="L66">
        <v>11.94</v>
      </c>
      <c r="M66">
        <v>7.29</v>
      </c>
      <c r="N66">
        <v>5.74</v>
      </c>
    </row>
    <row r="67" spans="1:14" x14ac:dyDescent="0.2">
      <c r="A67">
        <v>45</v>
      </c>
      <c r="B67" t="s">
        <v>17</v>
      </c>
      <c r="C67" t="s">
        <v>14</v>
      </c>
      <c r="D67">
        <v>3</v>
      </c>
      <c r="E67" t="s">
        <v>9</v>
      </c>
      <c r="F67">
        <v>0</v>
      </c>
      <c r="G67">
        <v>8.7999999999999995E-2</v>
      </c>
      <c r="H67">
        <v>0</v>
      </c>
      <c r="I67">
        <v>0.621</v>
      </c>
      <c r="K67">
        <v>0.98</v>
      </c>
      <c r="L67">
        <v>11.45</v>
      </c>
      <c r="M67">
        <v>7.65</v>
      </c>
      <c r="N67" s="1">
        <v>5.4</v>
      </c>
    </row>
    <row r="68" spans="1:14" x14ac:dyDescent="0.2">
      <c r="A68">
        <v>46</v>
      </c>
      <c r="B68" t="s">
        <v>17</v>
      </c>
      <c r="C68" t="s">
        <v>14</v>
      </c>
      <c r="D68">
        <v>3</v>
      </c>
      <c r="E68" t="s">
        <v>10</v>
      </c>
      <c r="F68">
        <v>0</v>
      </c>
      <c r="G68">
        <v>7.3999999999999996E-2</v>
      </c>
      <c r="H68">
        <v>0</v>
      </c>
      <c r="I68">
        <v>0.34799999999999998</v>
      </c>
      <c r="K68" s="1">
        <v>1</v>
      </c>
      <c r="L68">
        <v>10.94</v>
      </c>
      <c r="M68">
        <v>8.1300000000000008</v>
      </c>
      <c r="N68">
        <v>5.75</v>
      </c>
    </row>
    <row r="69" spans="1:14" x14ac:dyDescent="0.2">
      <c r="A69">
        <v>47</v>
      </c>
      <c r="B69" t="s">
        <v>17</v>
      </c>
      <c r="C69" t="s">
        <v>14</v>
      </c>
      <c r="D69">
        <v>3</v>
      </c>
      <c r="E69" t="s">
        <v>11</v>
      </c>
      <c r="F69">
        <v>0</v>
      </c>
      <c r="G69">
        <v>6.7000000000000004E-2</v>
      </c>
      <c r="H69">
        <v>0</v>
      </c>
      <c r="I69">
        <v>0.23100000000000001</v>
      </c>
      <c r="K69">
        <v>1.01</v>
      </c>
      <c r="L69">
        <v>11.45</v>
      </c>
      <c r="M69">
        <v>7.99</v>
      </c>
      <c r="N69">
        <v>5.28</v>
      </c>
    </row>
    <row r="70" spans="1:14" x14ac:dyDescent="0.2">
      <c r="A70">
        <v>48</v>
      </c>
      <c r="B70" t="s">
        <v>17</v>
      </c>
      <c r="C70" t="s">
        <v>14</v>
      </c>
      <c r="D70">
        <v>3</v>
      </c>
      <c r="E70" t="s">
        <v>12</v>
      </c>
      <c r="F70">
        <v>0</v>
      </c>
      <c r="G70">
        <v>7.1999999999999995E-2</v>
      </c>
      <c r="H70">
        <v>0</v>
      </c>
      <c r="I70">
        <v>0.23699999999999999</v>
      </c>
      <c r="K70" s="1">
        <v>1</v>
      </c>
      <c r="L70">
        <v>11.15</v>
      </c>
      <c r="M70">
        <v>8.67</v>
      </c>
      <c r="N70">
        <v>5.74</v>
      </c>
    </row>
    <row r="71" spans="1:14" x14ac:dyDescent="0.2">
      <c r="A71">
        <v>49</v>
      </c>
      <c r="B71" t="s">
        <v>17</v>
      </c>
      <c r="C71" t="s">
        <v>14</v>
      </c>
      <c r="D71">
        <v>3</v>
      </c>
      <c r="E71" t="s">
        <v>13</v>
      </c>
      <c r="F71">
        <v>0</v>
      </c>
      <c r="G71">
        <v>6.9000000000000006E-2</v>
      </c>
      <c r="H71">
        <v>0</v>
      </c>
      <c r="I71">
        <v>0.20799999999999999</v>
      </c>
      <c r="K71">
        <v>0.97</v>
      </c>
      <c r="L71">
        <v>11.05</v>
      </c>
      <c r="M71">
        <v>7.66</v>
      </c>
      <c r="N71">
        <v>5.53</v>
      </c>
    </row>
    <row r="72" spans="1:14" x14ac:dyDescent="0.2">
      <c r="A72">
        <v>50</v>
      </c>
      <c r="B72" t="s">
        <v>17</v>
      </c>
      <c r="C72" t="s">
        <v>15</v>
      </c>
      <c r="D72">
        <v>3</v>
      </c>
      <c r="E72" t="s">
        <v>7</v>
      </c>
      <c r="F72">
        <v>0</v>
      </c>
      <c r="G72">
        <v>9.2999999999999999E-2</v>
      </c>
      <c r="H72">
        <v>0</v>
      </c>
      <c r="I72">
        <v>0.92</v>
      </c>
      <c r="K72">
        <v>0.98</v>
      </c>
      <c r="L72">
        <v>11.24</v>
      </c>
      <c r="M72">
        <v>6.56</v>
      </c>
      <c r="N72">
        <v>6.67</v>
      </c>
    </row>
    <row r="73" spans="1:14" x14ac:dyDescent="0.2">
      <c r="A73">
        <v>51</v>
      </c>
      <c r="B73" t="s">
        <v>17</v>
      </c>
      <c r="C73" t="s">
        <v>15</v>
      </c>
      <c r="D73">
        <v>3</v>
      </c>
      <c r="E73" t="s">
        <v>8</v>
      </c>
      <c r="F73">
        <v>0</v>
      </c>
      <c r="G73">
        <v>7.1999999999999995E-2</v>
      </c>
      <c r="H73">
        <v>0</v>
      </c>
      <c r="I73">
        <v>0.28100000000000003</v>
      </c>
      <c r="K73">
        <v>0.98</v>
      </c>
      <c r="L73" s="1">
        <v>11</v>
      </c>
      <c r="M73">
        <v>7.25</v>
      </c>
      <c r="N73">
        <v>5.65</v>
      </c>
    </row>
    <row r="74" spans="1:14" x14ac:dyDescent="0.2">
      <c r="A74">
        <v>52</v>
      </c>
      <c r="B74" t="s">
        <v>17</v>
      </c>
      <c r="C74" t="s">
        <v>15</v>
      </c>
      <c r="D74">
        <v>3</v>
      </c>
      <c r="E74" t="s">
        <v>9</v>
      </c>
      <c r="F74">
        <v>0</v>
      </c>
      <c r="G74">
        <v>6.8000000000000005E-2</v>
      </c>
      <c r="H74">
        <v>0</v>
      </c>
      <c r="I74">
        <v>0.28799999999999998</v>
      </c>
      <c r="K74">
        <v>0.99</v>
      </c>
      <c r="L74">
        <v>11.09</v>
      </c>
      <c r="M74">
        <v>7.5</v>
      </c>
      <c r="N74">
        <v>5.73</v>
      </c>
    </row>
    <row r="75" spans="1:14" x14ac:dyDescent="0.2">
      <c r="A75">
        <v>53</v>
      </c>
      <c r="B75" t="s">
        <v>17</v>
      </c>
      <c r="C75" t="s">
        <v>15</v>
      </c>
      <c r="D75">
        <v>3</v>
      </c>
      <c r="E75" t="s">
        <v>10</v>
      </c>
      <c r="F75">
        <v>0</v>
      </c>
      <c r="G75">
        <v>6.7000000000000004E-2</v>
      </c>
      <c r="H75">
        <v>0</v>
      </c>
      <c r="I75">
        <v>0.26400000000000001</v>
      </c>
      <c r="K75">
        <v>1.08</v>
      </c>
      <c r="L75">
        <v>11.08</v>
      </c>
      <c r="M75">
        <v>7.47</v>
      </c>
      <c r="N75">
        <v>5.49</v>
      </c>
    </row>
    <row r="76" spans="1:14" x14ac:dyDescent="0.2">
      <c r="A76">
        <v>54</v>
      </c>
      <c r="B76" t="s">
        <v>17</v>
      </c>
      <c r="C76" t="s">
        <v>15</v>
      </c>
      <c r="D76">
        <v>3</v>
      </c>
      <c r="E76" t="s">
        <v>11</v>
      </c>
      <c r="F76">
        <v>0</v>
      </c>
      <c r="G76">
        <v>6.4000000000000001E-2</v>
      </c>
      <c r="H76">
        <v>0</v>
      </c>
      <c r="I76">
        <v>0.23300000000000001</v>
      </c>
      <c r="K76">
        <v>0.98</v>
      </c>
      <c r="L76">
        <v>11.11</v>
      </c>
      <c r="M76">
        <v>7.27</v>
      </c>
      <c r="N76">
        <v>5.77</v>
      </c>
    </row>
    <row r="77" spans="1:14" x14ac:dyDescent="0.2">
      <c r="A77">
        <v>55</v>
      </c>
      <c r="B77" t="s">
        <v>17</v>
      </c>
      <c r="C77" t="s">
        <v>15</v>
      </c>
      <c r="D77">
        <v>3</v>
      </c>
      <c r="E77" t="s">
        <v>12</v>
      </c>
      <c r="F77">
        <v>0</v>
      </c>
      <c r="G77">
        <v>6.3E-2</v>
      </c>
      <c r="H77">
        <v>0</v>
      </c>
      <c r="I77">
        <v>0.219</v>
      </c>
      <c r="K77" s="1">
        <v>1</v>
      </c>
      <c r="L77">
        <v>11.01</v>
      </c>
      <c r="M77">
        <v>7.21</v>
      </c>
      <c r="N77">
        <v>5.24</v>
      </c>
    </row>
    <row r="78" spans="1:14" x14ac:dyDescent="0.2">
      <c r="A78">
        <v>56</v>
      </c>
      <c r="B78" t="s">
        <v>17</v>
      </c>
      <c r="C78" t="s">
        <v>15</v>
      </c>
      <c r="D78">
        <v>3</v>
      </c>
      <c r="E78" t="s">
        <v>13</v>
      </c>
      <c r="F78">
        <v>0</v>
      </c>
      <c r="G78">
        <v>6.9000000000000006E-2</v>
      </c>
      <c r="H78">
        <v>0</v>
      </c>
      <c r="I78">
        <v>0.27400000000000002</v>
      </c>
      <c r="K78" s="1">
        <v>1</v>
      </c>
      <c r="L78">
        <v>11.12</v>
      </c>
      <c r="M78">
        <v>6.89</v>
      </c>
      <c r="N78">
        <v>6.03</v>
      </c>
    </row>
    <row r="79" spans="1:14" x14ac:dyDescent="0.2">
      <c r="A79">
        <v>57</v>
      </c>
      <c r="B79" t="s">
        <v>17</v>
      </c>
      <c r="C79" t="s">
        <v>16</v>
      </c>
      <c r="D79">
        <v>3</v>
      </c>
      <c r="E79" t="s">
        <v>7</v>
      </c>
      <c r="F79">
        <v>10</v>
      </c>
      <c r="G79">
        <v>0.27800000000000002</v>
      </c>
      <c r="H79">
        <v>10</v>
      </c>
      <c r="I79">
        <v>0.82799999999999996</v>
      </c>
      <c r="K79" s="1">
        <v>1</v>
      </c>
      <c r="L79">
        <v>11.41</v>
      </c>
      <c r="M79">
        <v>5.81</v>
      </c>
      <c r="N79">
        <v>5.67</v>
      </c>
    </row>
    <row r="80" spans="1:14" x14ac:dyDescent="0.2">
      <c r="A80">
        <v>58</v>
      </c>
      <c r="B80" t="s">
        <v>17</v>
      </c>
      <c r="C80" t="s">
        <v>16</v>
      </c>
      <c r="D80">
        <v>3</v>
      </c>
      <c r="E80" t="s">
        <v>8</v>
      </c>
      <c r="F80">
        <v>10</v>
      </c>
      <c r="G80">
        <v>0.42699999999999999</v>
      </c>
      <c r="H80">
        <v>10</v>
      </c>
      <c r="I80">
        <v>0.54400000000000004</v>
      </c>
      <c r="K80" s="1">
        <v>1.01</v>
      </c>
      <c r="L80" s="1">
        <v>11.1</v>
      </c>
      <c r="M80">
        <v>5.98</v>
      </c>
      <c r="N80">
        <v>5.75</v>
      </c>
    </row>
    <row r="81" spans="1:14" x14ac:dyDescent="0.2">
      <c r="A81">
        <v>59</v>
      </c>
      <c r="B81" t="s">
        <v>17</v>
      </c>
      <c r="C81" t="s">
        <v>16</v>
      </c>
      <c r="D81">
        <v>3</v>
      </c>
      <c r="E81" t="s">
        <v>9</v>
      </c>
      <c r="F81">
        <v>10</v>
      </c>
      <c r="G81">
        <v>1.2909999999999999</v>
      </c>
      <c r="H81">
        <v>10</v>
      </c>
      <c r="I81">
        <v>0.82199999999999995</v>
      </c>
      <c r="K81" s="1">
        <v>1</v>
      </c>
      <c r="L81">
        <v>11.09</v>
      </c>
      <c r="M81">
        <v>6.8</v>
      </c>
      <c r="N81">
        <v>5.53</v>
      </c>
    </row>
    <row r="82" spans="1:14" x14ac:dyDescent="0.2">
      <c r="A82">
        <v>60</v>
      </c>
      <c r="B82" t="s">
        <v>17</v>
      </c>
      <c r="C82" t="s">
        <v>16</v>
      </c>
      <c r="D82">
        <v>3</v>
      </c>
      <c r="E82" t="s">
        <v>10</v>
      </c>
      <c r="F82">
        <v>10</v>
      </c>
      <c r="G82">
        <v>0.432</v>
      </c>
      <c r="H82">
        <v>10</v>
      </c>
      <c r="I82">
        <v>0.751</v>
      </c>
      <c r="K82" s="1">
        <v>1</v>
      </c>
      <c r="L82">
        <v>12.15</v>
      </c>
      <c r="M82">
        <v>8</v>
      </c>
      <c r="N82" s="1">
        <v>6</v>
      </c>
    </row>
    <row r="83" spans="1:14" x14ac:dyDescent="0.2">
      <c r="A83">
        <v>61</v>
      </c>
      <c r="B83" t="s">
        <v>17</v>
      </c>
      <c r="C83" t="s">
        <v>16</v>
      </c>
      <c r="D83">
        <v>3</v>
      </c>
      <c r="E83" t="s">
        <v>11</v>
      </c>
      <c r="F83">
        <v>0</v>
      </c>
      <c r="G83">
        <v>8.8999999999999996E-2</v>
      </c>
      <c r="H83">
        <v>0</v>
      </c>
      <c r="I83">
        <v>0.251</v>
      </c>
      <c r="K83">
        <v>0.99</v>
      </c>
      <c r="L83">
        <v>11.53</v>
      </c>
      <c r="M83">
        <v>7.62</v>
      </c>
      <c r="N83" s="1">
        <v>5.2</v>
      </c>
    </row>
    <row r="84" spans="1:14" x14ac:dyDescent="0.2">
      <c r="A84">
        <v>62</v>
      </c>
      <c r="B84" t="s">
        <v>17</v>
      </c>
      <c r="C84" t="s">
        <v>16</v>
      </c>
      <c r="D84">
        <v>3</v>
      </c>
      <c r="E84" t="s">
        <v>12</v>
      </c>
      <c r="F84">
        <v>0</v>
      </c>
      <c r="G84">
        <v>7.6999999999999999E-2</v>
      </c>
      <c r="H84">
        <v>0</v>
      </c>
      <c r="I84">
        <v>0.17899999999999999</v>
      </c>
      <c r="K84" s="1">
        <v>1.02</v>
      </c>
      <c r="L84">
        <v>11.12</v>
      </c>
      <c r="M84">
        <v>7.61</v>
      </c>
      <c r="N84">
        <v>5.59</v>
      </c>
    </row>
    <row r="85" spans="1:14" x14ac:dyDescent="0.2">
      <c r="A85">
        <v>63</v>
      </c>
      <c r="B85" t="s">
        <v>17</v>
      </c>
      <c r="C85" t="s">
        <v>16</v>
      </c>
      <c r="D85">
        <v>3</v>
      </c>
      <c r="E85" t="s">
        <v>13</v>
      </c>
      <c r="F85">
        <v>0</v>
      </c>
      <c r="G85">
        <v>8.5999999999999993E-2</v>
      </c>
      <c r="H85">
        <v>0</v>
      </c>
      <c r="I85">
        <v>0.25700000000000001</v>
      </c>
      <c r="K85">
        <v>0.99</v>
      </c>
      <c r="L85">
        <v>11.35</v>
      </c>
      <c r="M85">
        <v>7.63</v>
      </c>
      <c r="N85">
        <v>5.31</v>
      </c>
    </row>
    <row r="86" spans="1:14" x14ac:dyDescent="0.2">
      <c r="A86">
        <v>64</v>
      </c>
      <c r="B86" t="s">
        <v>17</v>
      </c>
      <c r="C86" t="s">
        <v>14</v>
      </c>
      <c r="D86">
        <v>4</v>
      </c>
      <c r="E86" t="s">
        <v>7</v>
      </c>
      <c r="F86">
        <v>0</v>
      </c>
      <c r="G86">
        <v>9.7000000000000003E-2</v>
      </c>
      <c r="H86">
        <v>0</v>
      </c>
      <c r="I86">
        <v>0.87</v>
      </c>
      <c r="K86" s="1">
        <v>0.94</v>
      </c>
      <c r="L86">
        <v>11.16</v>
      </c>
      <c r="M86">
        <v>6.82</v>
      </c>
      <c r="N86" s="1">
        <v>5.9</v>
      </c>
    </row>
    <row r="87" spans="1:14" x14ac:dyDescent="0.2">
      <c r="A87">
        <v>65</v>
      </c>
      <c r="B87" t="s">
        <v>17</v>
      </c>
      <c r="C87" t="s">
        <v>14</v>
      </c>
      <c r="D87">
        <v>4</v>
      </c>
      <c r="E87" t="s">
        <v>8</v>
      </c>
      <c r="F87">
        <v>0</v>
      </c>
      <c r="G87">
        <v>7.8E-2</v>
      </c>
      <c r="H87">
        <v>0</v>
      </c>
      <c r="I87">
        <v>0.57099999999999995</v>
      </c>
      <c r="K87">
        <v>0.98</v>
      </c>
      <c r="L87">
        <v>10.98</v>
      </c>
      <c r="M87">
        <v>7.26</v>
      </c>
      <c r="N87">
        <v>5.28</v>
      </c>
    </row>
    <row r="88" spans="1:14" x14ac:dyDescent="0.2">
      <c r="A88">
        <v>66</v>
      </c>
      <c r="B88" t="s">
        <v>17</v>
      </c>
      <c r="C88" t="s">
        <v>14</v>
      </c>
      <c r="D88">
        <v>4</v>
      </c>
      <c r="E88" t="s">
        <v>9</v>
      </c>
      <c r="F88">
        <v>0</v>
      </c>
      <c r="G88">
        <v>6.9000000000000006E-2</v>
      </c>
      <c r="H88">
        <v>0</v>
      </c>
      <c r="I88">
        <v>0.36699999999999999</v>
      </c>
      <c r="K88" s="1">
        <v>1</v>
      </c>
      <c r="L88">
        <v>11.14</v>
      </c>
      <c r="M88">
        <v>7.45</v>
      </c>
      <c r="N88" s="1">
        <v>5.7</v>
      </c>
    </row>
    <row r="89" spans="1:14" x14ac:dyDescent="0.2">
      <c r="A89">
        <v>67</v>
      </c>
      <c r="B89" t="s">
        <v>17</v>
      </c>
      <c r="C89" t="s">
        <v>14</v>
      </c>
      <c r="D89">
        <v>4</v>
      </c>
      <c r="E89" t="s">
        <v>10</v>
      </c>
      <c r="F89">
        <v>0</v>
      </c>
      <c r="G89">
        <v>6.6000000000000003E-2</v>
      </c>
      <c r="H89">
        <v>0</v>
      </c>
      <c r="I89">
        <v>0.187</v>
      </c>
      <c r="K89">
        <v>0.99</v>
      </c>
      <c r="L89">
        <v>11.32</v>
      </c>
      <c r="M89">
        <v>7.48</v>
      </c>
      <c r="N89">
        <v>5.31</v>
      </c>
    </row>
    <row r="90" spans="1:14" x14ac:dyDescent="0.2">
      <c r="A90">
        <v>68</v>
      </c>
      <c r="B90" t="s">
        <v>17</v>
      </c>
      <c r="C90" t="s">
        <v>14</v>
      </c>
      <c r="D90">
        <v>4</v>
      </c>
      <c r="E90" t="s">
        <v>11</v>
      </c>
      <c r="F90">
        <v>0</v>
      </c>
      <c r="G90">
        <v>6.5000000000000002E-2</v>
      </c>
      <c r="H90">
        <v>0</v>
      </c>
      <c r="I90">
        <v>0.16900000000000001</v>
      </c>
      <c r="K90" s="1">
        <v>0.98</v>
      </c>
      <c r="L90">
        <v>10.95</v>
      </c>
      <c r="M90">
        <v>7.35</v>
      </c>
      <c r="N90">
        <v>5.81</v>
      </c>
    </row>
    <row r="91" spans="1:14" x14ac:dyDescent="0.2">
      <c r="A91">
        <v>69</v>
      </c>
      <c r="B91" t="s">
        <v>17</v>
      </c>
      <c r="C91" t="s">
        <v>14</v>
      </c>
      <c r="D91">
        <v>4</v>
      </c>
      <c r="E91" t="s">
        <v>12</v>
      </c>
      <c r="F91">
        <v>0</v>
      </c>
      <c r="G91">
        <v>6.5000000000000002E-2</v>
      </c>
      <c r="H91">
        <v>0</v>
      </c>
      <c r="I91">
        <v>0.189</v>
      </c>
      <c r="K91">
        <v>0.97</v>
      </c>
      <c r="L91">
        <v>11.23</v>
      </c>
      <c r="M91">
        <v>7.59</v>
      </c>
      <c r="N91">
        <v>5.03</v>
      </c>
    </row>
    <row r="92" spans="1:14" x14ac:dyDescent="0.2">
      <c r="A92">
        <v>70</v>
      </c>
      <c r="B92" t="s">
        <v>17</v>
      </c>
      <c r="C92" t="s">
        <v>14</v>
      </c>
      <c r="D92">
        <v>4</v>
      </c>
      <c r="E92" t="s">
        <v>13</v>
      </c>
      <c r="F92">
        <v>0</v>
      </c>
      <c r="G92">
        <v>6.6000000000000003E-2</v>
      </c>
      <c r="H92">
        <v>0</v>
      </c>
      <c r="I92">
        <v>0.19900000000000001</v>
      </c>
      <c r="K92" s="1">
        <v>0.96</v>
      </c>
      <c r="L92">
        <v>10.96</v>
      </c>
      <c r="M92">
        <v>7.19</v>
      </c>
      <c r="N92">
        <v>5.81</v>
      </c>
    </row>
    <row r="93" spans="1:14" x14ac:dyDescent="0.2">
      <c r="A93">
        <v>71</v>
      </c>
      <c r="B93" t="s">
        <v>17</v>
      </c>
      <c r="C93" t="s">
        <v>15</v>
      </c>
      <c r="D93">
        <v>4</v>
      </c>
      <c r="E93" t="s">
        <v>7</v>
      </c>
      <c r="F93">
        <v>0</v>
      </c>
      <c r="G93">
        <v>7.4999999999999997E-2</v>
      </c>
      <c r="H93">
        <v>0</v>
      </c>
      <c r="I93">
        <v>0.35799999999999998</v>
      </c>
      <c r="K93">
        <v>0.98</v>
      </c>
      <c r="L93">
        <v>10.93</v>
      </c>
      <c r="M93">
        <v>7.12</v>
      </c>
      <c r="N93">
        <v>5.19</v>
      </c>
    </row>
    <row r="94" spans="1:14" x14ac:dyDescent="0.2">
      <c r="A94">
        <v>72</v>
      </c>
      <c r="B94" t="s">
        <v>17</v>
      </c>
      <c r="C94" t="s">
        <v>15</v>
      </c>
      <c r="D94">
        <v>4</v>
      </c>
      <c r="E94" t="s">
        <v>8</v>
      </c>
      <c r="F94">
        <v>0</v>
      </c>
      <c r="G94">
        <v>7.0000000000000007E-2</v>
      </c>
      <c r="H94">
        <v>0</v>
      </c>
      <c r="I94">
        <v>0.22900000000000001</v>
      </c>
      <c r="K94">
        <v>0.99</v>
      </c>
      <c r="L94">
        <v>10.94</v>
      </c>
      <c r="M94">
        <v>7.29</v>
      </c>
      <c r="N94">
        <v>5.56</v>
      </c>
    </row>
    <row r="95" spans="1:14" x14ac:dyDescent="0.2">
      <c r="A95">
        <v>73</v>
      </c>
      <c r="B95" t="s">
        <v>17</v>
      </c>
      <c r="C95" t="s">
        <v>15</v>
      </c>
      <c r="D95">
        <v>4</v>
      </c>
      <c r="E95" t="s">
        <v>9</v>
      </c>
      <c r="F95">
        <v>0</v>
      </c>
      <c r="G95">
        <v>6.7000000000000004E-2</v>
      </c>
      <c r="H95">
        <v>0</v>
      </c>
      <c r="I95">
        <v>0.17699999999999999</v>
      </c>
      <c r="K95">
        <v>1</v>
      </c>
      <c r="L95">
        <v>11.21</v>
      </c>
      <c r="M95">
        <v>7.46</v>
      </c>
      <c r="N95">
        <v>5.56</v>
      </c>
    </row>
    <row r="96" spans="1:14" x14ac:dyDescent="0.2">
      <c r="A96">
        <v>74</v>
      </c>
      <c r="B96" t="s">
        <v>17</v>
      </c>
      <c r="C96" t="s">
        <v>15</v>
      </c>
      <c r="D96">
        <v>4</v>
      </c>
      <c r="E96" t="s">
        <v>10</v>
      </c>
      <c r="F96">
        <v>0</v>
      </c>
      <c r="G96">
        <v>6.8000000000000005E-2</v>
      </c>
      <c r="H96">
        <v>0</v>
      </c>
      <c r="I96">
        <v>0.247</v>
      </c>
      <c r="K96">
        <v>1.01</v>
      </c>
      <c r="L96">
        <v>11.04</v>
      </c>
      <c r="M96">
        <v>7.37</v>
      </c>
      <c r="N96">
        <v>5.7</v>
      </c>
    </row>
    <row r="97" spans="1:14" x14ac:dyDescent="0.2">
      <c r="A97">
        <v>75</v>
      </c>
      <c r="B97" t="s">
        <v>17</v>
      </c>
      <c r="C97" t="s">
        <v>15</v>
      </c>
      <c r="D97">
        <v>4</v>
      </c>
      <c r="E97" t="s">
        <v>11</v>
      </c>
      <c r="F97">
        <v>0</v>
      </c>
      <c r="G97">
        <v>6.8000000000000005E-2</v>
      </c>
      <c r="H97">
        <v>0</v>
      </c>
      <c r="I97">
        <v>0.26500000000000001</v>
      </c>
      <c r="K97">
        <v>0.98</v>
      </c>
      <c r="L97">
        <v>11.21</v>
      </c>
      <c r="M97">
        <v>7.52</v>
      </c>
      <c r="N97">
        <v>7.19</v>
      </c>
    </row>
    <row r="98" spans="1:14" x14ac:dyDescent="0.2">
      <c r="A98">
        <v>76</v>
      </c>
      <c r="B98" t="s">
        <v>17</v>
      </c>
      <c r="C98" t="s">
        <v>15</v>
      </c>
      <c r="D98">
        <v>4</v>
      </c>
      <c r="E98" t="s">
        <v>12</v>
      </c>
      <c r="F98">
        <v>0</v>
      </c>
      <c r="G98">
        <v>6.3E-2</v>
      </c>
      <c r="H98">
        <v>0</v>
      </c>
      <c r="I98">
        <v>0.252</v>
      </c>
      <c r="K98">
        <v>0.97</v>
      </c>
      <c r="L98">
        <v>11.11</v>
      </c>
      <c r="M98">
        <v>7.3</v>
      </c>
      <c r="N98">
        <v>6.2</v>
      </c>
    </row>
    <row r="99" spans="1:14" x14ac:dyDescent="0.2">
      <c r="A99">
        <v>77</v>
      </c>
      <c r="B99" t="s">
        <v>17</v>
      </c>
      <c r="C99" t="s">
        <v>15</v>
      </c>
      <c r="D99">
        <v>4</v>
      </c>
      <c r="E99" t="s">
        <v>13</v>
      </c>
      <c r="F99">
        <v>0</v>
      </c>
      <c r="G99">
        <v>0.06</v>
      </c>
      <c r="H99">
        <v>0</v>
      </c>
      <c r="I99">
        <v>0.21299999999999999</v>
      </c>
      <c r="K99">
        <v>0.98</v>
      </c>
      <c r="L99">
        <v>11.2</v>
      </c>
      <c r="M99">
        <v>7.16</v>
      </c>
      <c r="N99">
        <v>5.2</v>
      </c>
    </row>
    <row r="100" spans="1:14" x14ac:dyDescent="0.2">
      <c r="A100">
        <v>78</v>
      </c>
      <c r="B100" t="s">
        <v>17</v>
      </c>
      <c r="C100" t="s">
        <v>16</v>
      </c>
      <c r="D100">
        <v>4</v>
      </c>
      <c r="E100" t="s">
        <v>7</v>
      </c>
      <c r="F100">
        <v>10</v>
      </c>
      <c r="G100">
        <v>0.13100000000000001</v>
      </c>
      <c r="H100">
        <v>10</v>
      </c>
      <c r="I100">
        <v>0.39</v>
      </c>
      <c r="K100">
        <v>0.98</v>
      </c>
      <c r="L100">
        <v>11.09</v>
      </c>
      <c r="M100">
        <v>6.56</v>
      </c>
      <c r="N100">
        <v>6.44</v>
      </c>
    </row>
    <row r="101" spans="1:14" x14ac:dyDescent="0.2">
      <c r="A101">
        <v>79</v>
      </c>
      <c r="B101" t="s">
        <v>17</v>
      </c>
      <c r="C101" t="s">
        <v>16</v>
      </c>
      <c r="D101">
        <v>4</v>
      </c>
      <c r="E101" t="s">
        <v>8</v>
      </c>
      <c r="F101">
        <v>0</v>
      </c>
      <c r="G101">
        <v>8.5999999999999993E-2</v>
      </c>
      <c r="H101">
        <v>0</v>
      </c>
      <c r="I101">
        <v>0.54500000000000004</v>
      </c>
      <c r="K101">
        <v>0.98</v>
      </c>
      <c r="L101">
        <v>11.2</v>
      </c>
      <c r="M101">
        <v>7.23</v>
      </c>
      <c r="N101">
        <v>5.17</v>
      </c>
    </row>
    <row r="102" spans="1:14" x14ac:dyDescent="0.2">
      <c r="A102">
        <v>80</v>
      </c>
      <c r="B102" t="s">
        <v>17</v>
      </c>
      <c r="C102" t="s">
        <v>16</v>
      </c>
      <c r="D102">
        <v>4</v>
      </c>
      <c r="E102" t="s">
        <v>9</v>
      </c>
      <c r="F102">
        <v>0</v>
      </c>
      <c r="G102">
        <v>6.3E-2</v>
      </c>
      <c r="H102">
        <v>0</v>
      </c>
      <c r="I102">
        <v>0.128</v>
      </c>
      <c r="K102">
        <v>0.98</v>
      </c>
      <c r="L102">
        <v>11.13</v>
      </c>
      <c r="M102">
        <v>7.59</v>
      </c>
      <c r="N102">
        <v>7.34</v>
      </c>
    </row>
    <row r="103" spans="1:14" x14ac:dyDescent="0.2">
      <c r="A103">
        <v>81</v>
      </c>
      <c r="B103" t="s">
        <v>17</v>
      </c>
      <c r="C103" t="s">
        <v>16</v>
      </c>
      <c r="D103">
        <v>4</v>
      </c>
      <c r="E103" t="s">
        <v>10</v>
      </c>
      <c r="F103">
        <v>0</v>
      </c>
      <c r="G103">
        <v>6.2E-2</v>
      </c>
      <c r="H103">
        <v>0</v>
      </c>
      <c r="I103">
        <v>0.129</v>
      </c>
      <c r="K103">
        <v>0.97</v>
      </c>
      <c r="L103">
        <v>11.21</v>
      </c>
      <c r="M103">
        <v>7.64</v>
      </c>
      <c r="N103">
        <v>5.31</v>
      </c>
    </row>
    <row r="104" spans="1:14" x14ac:dyDescent="0.2">
      <c r="A104">
        <v>82</v>
      </c>
      <c r="B104" t="s">
        <v>17</v>
      </c>
      <c r="C104" t="s">
        <v>16</v>
      </c>
      <c r="D104">
        <v>4</v>
      </c>
      <c r="E104" t="s">
        <v>11</v>
      </c>
      <c r="F104">
        <v>0</v>
      </c>
      <c r="G104">
        <v>6.5000000000000002E-2</v>
      </c>
      <c r="H104">
        <v>0</v>
      </c>
      <c r="I104">
        <v>0.19</v>
      </c>
      <c r="K104">
        <v>0.99</v>
      </c>
      <c r="L104">
        <v>11.02</v>
      </c>
      <c r="M104">
        <v>7.42</v>
      </c>
      <c r="N104">
        <v>6.02</v>
      </c>
    </row>
    <row r="105" spans="1:14" x14ac:dyDescent="0.2">
      <c r="A105">
        <v>83</v>
      </c>
      <c r="B105" t="s">
        <v>17</v>
      </c>
      <c r="C105" t="s">
        <v>16</v>
      </c>
      <c r="D105">
        <v>4</v>
      </c>
      <c r="E105" t="s">
        <v>12</v>
      </c>
      <c r="F105">
        <v>0</v>
      </c>
      <c r="G105">
        <v>6.4000000000000001E-2</v>
      </c>
      <c r="H105">
        <v>0</v>
      </c>
      <c r="I105">
        <v>0.17399999999999999</v>
      </c>
      <c r="K105">
        <v>0.99</v>
      </c>
      <c r="L105">
        <v>10.92</v>
      </c>
      <c r="M105">
        <v>6.94</v>
      </c>
      <c r="N105">
        <v>5.38</v>
      </c>
    </row>
    <row r="106" spans="1:14" x14ac:dyDescent="0.2">
      <c r="A106">
        <v>84</v>
      </c>
      <c r="B106" t="s">
        <v>17</v>
      </c>
      <c r="C106" t="s">
        <v>16</v>
      </c>
      <c r="D106">
        <v>4</v>
      </c>
      <c r="E106" t="s">
        <v>13</v>
      </c>
      <c r="F106">
        <v>0</v>
      </c>
      <c r="G106">
        <v>6.5000000000000002E-2</v>
      </c>
      <c r="H106">
        <v>0</v>
      </c>
      <c r="I106">
        <v>0.16700000000000001</v>
      </c>
      <c r="K106">
        <v>0.99</v>
      </c>
      <c r="L106">
        <v>11.17</v>
      </c>
      <c r="M106">
        <v>7.51</v>
      </c>
      <c r="N106">
        <v>5.92</v>
      </c>
    </row>
    <row r="107" spans="1:14" x14ac:dyDescent="0.2">
      <c r="A107" t="s">
        <v>18</v>
      </c>
      <c r="F107">
        <v>0</v>
      </c>
      <c r="G107">
        <v>5.5E-2</v>
      </c>
      <c r="H107">
        <v>0</v>
      </c>
      <c r="I107">
        <v>5.7000000000000002E-2</v>
      </c>
      <c r="K107" t="s">
        <v>17</v>
      </c>
      <c r="L107" t="s">
        <v>17</v>
      </c>
      <c r="M107" t="s">
        <v>17</v>
      </c>
    </row>
    <row r="108" spans="1:14" x14ac:dyDescent="0.2">
      <c r="A108" t="s">
        <v>19</v>
      </c>
      <c r="F108">
        <v>0</v>
      </c>
      <c r="G108">
        <v>5.3999999999999999E-2</v>
      </c>
      <c r="H108">
        <v>0</v>
      </c>
      <c r="I108">
        <v>5.7000000000000002E-2</v>
      </c>
      <c r="K108" t="s">
        <v>17</v>
      </c>
      <c r="L108" t="s">
        <v>17</v>
      </c>
      <c r="M108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8"/>
  <sheetViews>
    <sheetView tabSelected="1" topLeftCell="N1" workbookViewId="0">
      <pane ySplit="1" topLeftCell="A13" activePane="bottomLeft" state="frozen"/>
      <selection pane="bottomLeft" activeCell="Q26" sqref="Q26"/>
    </sheetView>
  </sheetViews>
  <sheetFormatPr baseColWidth="10" defaultRowHeight="15" x14ac:dyDescent="0.2"/>
  <cols>
    <col min="6" max="14" width="10.83203125" customWidth="1"/>
    <col min="15" max="16" width="10.33203125" customWidth="1"/>
    <col min="17" max="18" width="10.33203125" style="3" customWidth="1"/>
    <col min="19" max="19" width="10.33203125" customWidth="1"/>
    <col min="20" max="20" width="12.5" customWidth="1"/>
    <col min="21" max="21" width="8.83203125" customWidth="1"/>
    <col min="22" max="24" width="10.83203125" customWidth="1"/>
    <col min="25" max="25" width="9.83203125" customWidth="1"/>
    <col min="26" max="26" width="10.83203125" customWidth="1"/>
    <col min="27" max="28" width="10.83203125" style="3"/>
  </cols>
  <sheetData>
    <row r="1" spans="1:29" x14ac:dyDescent="0.2">
      <c r="A1" t="s">
        <v>0</v>
      </c>
      <c r="B1" t="s">
        <v>29</v>
      </c>
      <c r="C1" t="s">
        <v>1</v>
      </c>
      <c r="D1" t="s">
        <v>2</v>
      </c>
      <c r="E1" t="s">
        <v>6</v>
      </c>
      <c r="F1" t="s">
        <v>20</v>
      </c>
      <c r="G1" t="s">
        <v>21</v>
      </c>
      <c r="H1" t="s">
        <v>20</v>
      </c>
      <c r="I1" t="s">
        <v>27</v>
      </c>
      <c r="J1" t="s">
        <v>26</v>
      </c>
      <c r="K1" t="s">
        <v>35</v>
      </c>
      <c r="L1" t="s">
        <v>36</v>
      </c>
      <c r="M1" t="s">
        <v>37</v>
      </c>
      <c r="N1" t="s">
        <v>38</v>
      </c>
      <c r="O1" t="s">
        <v>58</v>
      </c>
      <c r="P1" t="s">
        <v>47</v>
      </c>
      <c r="Q1" s="3" t="s">
        <v>51</v>
      </c>
      <c r="R1" s="3" t="s">
        <v>52</v>
      </c>
      <c r="S1" t="s">
        <v>3</v>
      </c>
      <c r="T1" t="s">
        <v>4</v>
      </c>
      <c r="U1" t="s">
        <v>41</v>
      </c>
      <c r="V1" t="s">
        <v>42</v>
      </c>
      <c r="W1" t="s">
        <v>43</v>
      </c>
      <c r="X1" t="s">
        <v>44</v>
      </c>
      <c r="Y1" t="s">
        <v>5</v>
      </c>
      <c r="Z1" t="s">
        <v>45</v>
      </c>
      <c r="AA1" s="3" t="s">
        <v>61</v>
      </c>
      <c r="AB1" s="3" t="s">
        <v>62</v>
      </c>
      <c r="AC1" s="3" t="s">
        <v>63</v>
      </c>
    </row>
    <row r="2" spans="1:29" x14ac:dyDescent="0.2">
      <c r="A2" t="s">
        <v>25</v>
      </c>
      <c r="B2">
        <v>3</v>
      </c>
      <c r="C2" t="s">
        <v>17</v>
      </c>
      <c r="D2" t="s">
        <v>17</v>
      </c>
      <c r="E2" t="s">
        <v>17</v>
      </c>
      <c r="F2">
        <v>1</v>
      </c>
      <c r="G2">
        <v>1.63</v>
      </c>
      <c r="H2">
        <v>1</v>
      </c>
      <c r="I2">
        <v>1.6519999999999999</v>
      </c>
      <c r="J2" t="s">
        <v>22</v>
      </c>
      <c r="K2" t="s">
        <v>17</v>
      </c>
      <c r="L2" t="s">
        <v>17</v>
      </c>
      <c r="M2" t="s">
        <v>17</v>
      </c>
      <c r="N2" t="s">
        <v>17</v>
      </c>
      <c r="O2" t="s">
        <v>17</v>
      </c>
      <c r="P2" t="s">
        <v>17</v>
      </c>
      <c r="Q2" s="3" t="s">
        <v>17</v>
      </c>
      <c r="R2" s="3" t="s">
        <v>17</v>
      </c>
      <c r="S2" t="s">
        <v>17</v>
      </c>
      <c r="T2" t="s">
        <v>17</v>
      </c>
      <c r="U2" t="s">
        <v>17</v>
      </c>
      <c r="V2" t="s">
        <v>17</v>
      </c>
      <c r="W2" t="s">
        <v>17</v>
      </c>
      <c r="X2" t="s">
        <v>17</v>
      </c>
      <c r="Y2" t="s">
        <v>17</v>
      </c>
      <c r="Z2" t="s">
        <v>17</v>
      </c>
      <c r="AA2" s="3" t="s">
        <v>17</v>
      </c>
      <c r="AB2" s="3" t="s">
        <v>17</v>
      </c>
      <c r="AC2" s="3" t="s">
        <v>17</v>
      </c>
    </row>
    <row r="3" spans="1:29" x14ac:dyDescent="0.2">
      <c r="A3" t="s">
        <v>25</v>
      </c>
      <c r="B3">
        <v>2</v>
      </c>
      <c r="C3" t="s">
        <v>17</v>
      </c>
      <c r="D3" t="s">
        <v>17</v>
      </c>
      <c r="E3" t="s">
        <v>17</v>
      </c>
      <c r="F3">
        <v>1</v>
      </c>
      <c r="G3">
        <v>1.099</v>
      </c>
      <c r="H3">
        <v>1</v>
      </c>
      <c r="I3">
        <v>1.1220000000000001</v>
      </c>
      <c r="J3" t="s">
        <v>22</v>
      </c>
      <c r="K3" t="s">
        <v>17</v>
      </c>
      <c r="L3" t="s">
        <v>17</v>
      </c>
      <c r="M3" t="s">
        <v>17</v>
      </c>
      <c r="N3" t="s">
        <v>17</v>
      </c>
      <c r="O3" t="s">
        <v>17</v>
      </c>
      <c r="P3" t="s">
        <v>17</v>
      </c>
      <c r="Q3" s="3" t="s">
        <v>17</v>
      </c>
      <c r="R3" s="3" t="s">
        <v>17</v>
      </c>
      <c r="S3" t="s">
        <v>17</v>
      </c>
      <c r="T3" t="s">
        <v>17</v>
      </c>
      <c r="U3" t="s">
        <v>17</v>
      </c>
      <c r="V3" t="s">
        <v>17</v>
      </c>
      <c r="W3" t="s">
        <v>17</v>
      </c>
      <c r="X3" t="s">
        <v>17</v>
      </c>
      <c r="Y3" t="s">
        <v>17</v>
      </c>
      <c r="Z3" t="s">
        <v>17</v>
      </c>
      <c r="AA3" s="3" t="s">
        <v>17</v>
      </c>
      <c r="AB3" s="3" t="s">
        <v>17</v>
      </c>
      <c r="AC3" s="3" t="s">
        <v>17</v>
      </c>
    </row>
    <row r="4" spans="1:29" x14ac:dyDescent="0.2">
      <c r="A4" t="s">
        <v>25</v>
      </c>
      <c r="B4">
        <v>1</v>
      </c>
      <c r="C4" t="s">
        <v>17</v>
      </c>
      <c r="D4" t="s">
        <v>17</v>
      </c>
      <c r="E4" t="s">
        <v>17</v>
      </c>
      <c r="F4">
        <v>1</v>
      </c>
      <c r="G4">
        <v>0.58899999999999997</v>
      </c>
      <c r="H4">
        <v>1</v>
      </c>
      <c r="I4">
        <v>0.56999999999999995</v>
      </c>
      <c r="J4" t="s">
        <v>22</v>
      </c>
      <c r="K4" t="s">
        <v>17</v>
      </c>
      <c r="L4" t="s">
        <v>17</v>
      </c>
      <c r="M4" t="s">
        <v>17</v>
      </c>
      <c r="N4" t="s">
        <v>17</v>
      </c>
      <c r="O4" t="s">
        <v>17</v>
      </c>
      <c r="P4" t="s">
        <v>17</v>
      </c>
      <c r="Q4" s="3" t="s">
        <v>17</v>
      </c>
      <c r="R4" s="3" t="s">
        <v>17</v>
      </c>
      <c r="S4" t="s">
        <v>17</v>
      </c>
      <c r="T4" t="s">
        <v>17</v>
      </c>
      <c r="U4" t="s">
        <v>17</v>
      </c>
      <c r="V4" t="s">
        <v>17</v>
      </c>
      <c r="W4" t="s">
        <v>17</v>
      </c>
      <c r="X4" t="s">
        <v>17</v>
      </c>
      <c r="Y4" t="s">
        <v>17</v>
      </c>
      <c r="Z4" t="s">
        <v>17</v>
      </c>
      <c r="AA4" s="3" t="s">
        <v>17</v>
      </c>
      <c r="AB4" s="3" t="s">
        <v>17</v>
      </c>
      <c r="AC4" s="3" t="s">
        <v>17</v>
      </c>
    </row>
    <row r="5" spans="1:29" x14ac:dyDescent="0.2">
      <c r="A5" t="s">
        <v>25</v>
      </c>
      <c r="B5">
        <v>0.5</v>
      </c>
      <c r="C5" t="s">
        <v>17</v>
      </c>
      <c r="D5" t="s">
        <v>17</v>
      </c>
      <c r="E5" t="s">
        <v>17</v>
      </c>
      <c r="F5">
        <v>1</v>
      </c>
      <c r="G5">
        <v>0.32500000000000001</v>
      </c>
      <c r="H5">
        <v>1</v>
      </c>
      <c r="I5">
        <v>0.32600000000000001</v>
      </c>
      <c r="J5" t="s">
        <v>22</v>
      </c>
      <c r="K5" t="s">
        <v>17</v>
      </c>
      <c r="L5" t="s">
        <v>17</v>
      </c>
      <c r="M5" t="s">
        <v>17</v>
      </c>
      <c r="N5" t="s">
        <v>17</v>
      </c>
      <c r="O5" t="s">
        <v>17</v>
      </c>
      <c r="P5" t="s">
        <v>17</v>
      </c>
      <c r="Q5" s="3" t="s">
        <v>17</v>
      </c>
      <c r="R5" s="3" t="s">
        <v>17</v>
      </c>
      <c r="S5" t="s">
        <v>17</v>
      </c>
      <c r="T5" t="s">
        <v>17</v>
      </c>
      <c r="U5" t="s">
        <v>17</v>
      </c>
      <c r="V5" t="s">
        <v>17</v>
      </c>
      <c r="W5" t="s">
        <v>17</v>
      </c>
      <c r="X5" t="s">
        <v>17</v>
      </c>
      <c r="Y5" t="s">
        <v>17</v>
      </c>
      <c r="Z5" t="s">
        <v>17</v>
      </c>
      <c r="AA5" s="3" t="s">
        <v>17</v>
      </c>
      <c r="AB5" s="3" t="s">
        <v>17</v>
      </c>
      <c r="AC5" s="3" t="s">
        <v>17</v>
      </c>
    </row>
    <row r="6" spans="1:29" x14ac:dyDescent="0.2">
      <c r="A6" t="s">
        <v>25</v>
      </c>
      <c r="B6">
        <v>0.2</v>
      </c>
      <c r="C6" t="s">
        <v>17</v>
      </c>
      <c r="D6" t="s">
        <v>17</v>
      </c>
      <c r="E6" t="s">
        <v>17</v>
      </c>
      <c r="F6">
        <v>1</v>
      </c>
      <c r="G6">
        <v>0.16300000000000001</v>
      </c>
      <c r="H6">
        <v>1</v>
      </c>
      <c r="I6">
        <v>0.16800000000000001</v>
      </c>
      <c r="J6" t="s">
        <v>22</v>
      </c>
      <c r="K6" t="s">
        <v>17</v>
      </c>
      <c r="L6" t="s">
        <v>17</v>
      </c>
      <c r="M6" t="s">
        <v>17</v>
      </c>
      <c r="N6" t="s">
        <v>17</v>
      </c>
      <c r="O6" t="s">
        <v>17</v>
      </c>
      <c r="P6" t="s">
        <v>17</v>
      </c>
      <c r="Q6" s="3" t="s">
        <v>17</v>
      </c>
      <c r="R6" s="3" t="s">
        <v>17</v>
      </c>
      <c r="S6" t="s">
        <v>17</v>
      </c>
      <c r="T6" t="s">
        <v>17</v>
      </c>
      <c r="U6" t="s">
        <v>17</v>
      </c>
      <c r="V6" t="s">
        <v>17</v>
      </c>
      <c r="W6" t="s">
        <v>17</v>
      </c>
      <c r="X6" t="s">
        <v>17</v>
      </c>
      <c r="Y6" t="s">
        <v>17</v>
      </c>
      <c r="Z6" t="s">
        <v>17</v>
      </c>
      <c r="AA6" s="3" t="s">
        <v>17</v>
      </c>
      <c r="AB6" s="3" t="s">
        <v>17</v>
      </c>
      <c r="AC6" s="3" t="s">
        <v>17</v>
      </c>
    </row>
    <row r="7" spans="1:29" x14ac:dyDescent="0.2">
      <c r="A7" t="s">
        <v>25</v>
      </c>
      <c r="B7">
        <v>0.1</v>
      </c>
      <c r="C7" t="s">
        <v>17</v>
      </c>
      <c r="D7" t="s">
        <v>17</v>
      </c>
      <c r="E7" t="s">
        <v>17</v>
      </c>
      <c r="F7">
        <v>1</v>
      </c>
      <c r="G7">
        <v>0.11</v>
      </c>
      <c r="H7">
        <v>1</v>
      </c>
      <c r="I7">
        <v>0.112</v>
      </c>
      <c r="J7" t="s">
        <v>22</v>
      </c>
      <c r="K7" t="s">
        <v>17</v>
      </c>
      <c r="L7" t="s">
        <v>17</v>
      </c>
      <c r="M7" t="s">
        <v>17</v>
      </c>
      <c r="N7" t="s">
        <v>17</v>
      </c>
      <c r="O7" t="s">
        <v>17</v>
      </c>
      <c r="P7" t="s">
        <v>17</v>
      </c>
      <c r="Q7" s="3" t="s">
        <v>17</v>
      </c>
      <c r="R7" s="3" t="s">
        <v>17</v>
      </c>
      <c r="S7" t="s">
        <v>17</v>
      </c>
      <c r="T7" t="s">
        <v>17</v>
      </c>
      <c r="U7" t="s">
        <v>17</v>
      </c>
      <c r="V7" t="s">
        <v>17</v>
      </c>
      <c r="W7" t="s">
        <v>17</v>
      </c>
      <c r="X7" t="s">
        <v>17</v>
      </c>
      <c r="Y7" t="s">
        <v>17</v>
      </c>
      <c r="Z7" t="s">
        <v>17</v>
      </c>
      <c r="AA7" s="3" t="s">
        <v>17</v>
      </c>
      <c r="AB7" s="3" t="s">
        <v>17</v>
      </c>
      <c r="AC7" s="3" t="s">
        <v>17</v>
      </c>
    </row>
    <row r="8" spans="1:29" x14ac:dyDescent="0.2">
      <c r="A8" t="s">
        <v>25</v>
      </c>
      <c r="B8" t="s">
        <v>28</v>
      </c>
      <c r="C8" t="s">
        <v>17</v>
      </c>
      <c r="D8" t="s">
        <v>17</v>
      </c>
      <c r="E8" t="s">
        <v>17</v>
      </c>
      <c r="F8">
        <v>1</v>
      </c>
      <c r="G8">
        <v>5.5E-2</v>
      </c>
      <c r="H8">
        <v>1</v>
      </c>
      <c r="I8">
        <v>5.7000000000000002E-2</v>
      </c>
      <c r="J8" t="s">
        <v>22</v>
      </c>
      <c r="K8" t="s">
        <v>17</v>
      </c>
      <c r="L8" t="s">
        <v>17</v>
      </c>
      <c r="M8" t="s">
        <v>17</v>
      </c>
      <c r="N8" t="s">
        <v>17</v>
      </c>
      <c r="O8" t="s">
        <v>17</v>
      </c>
      <c r="P8" t="s">
        <v>17</v>
      </c>
      <c r="Q8" s="3" t="s">
        <v>17</v>
      </c>
      <c r="R8" s="3" t="s">
        <v>17</v>
      </c>
      <c r="S8" t="s">
        <v>17</v>
      </c>
      <c r="T8" t="s">
        <v>17</v>
      </c>
      <c r="U8" t="s">
        <v>17</v>
      </c>
      <c r="V8" t="s">
        <v>17</v>
      </c>
      <c r="W8" t="s">
        <v>17</v>
      </c>
      <c r="X8" t="s">
        <v>17</v>
      </c>
      <c r="Y8" t="s">
        <v>17</v>
      </c>
      <c r="Z8" t="s">
        <v>17</v>
      </c>
      <c r="AA8" s="3" t="s">
        <v>17</v>
      </c>
      <c r="AB8" s="3" t="s">
        <v>17</v>
      </c>
      <c r="AC8" s="3" t="s">
        <v>17</v>
      </c>
    </row>
    <row r="9" spans="1:29" x14ac:dyDescent="0.2">
      <c r="A9" t="s">
        <v>25</v>
      </c>
      <c r="B9">
        <v>3</v>
      </c>
      <c r="C9" t="s">
        <v>17</v>
      </c>
      <c r="D9" t="s">
        <v>17</v>
      </c>
      <c r="E9" t="s">
        <v>17</v>
      </c>
      <c r="F9">
        <v>1</v>
      </c>
      <c r="G9">
        <v>1.359</v>
      </c>
      <c r="H9">
        <v>1</v>
      </c>
      <c r="I9">
        <v>1.375</v>
      </c>
      <c r="J9" t="s">
        <v>23</v>
      </c>
      <c r="K9" t="s">
        <v>17</v>
      </c>
      <c r="L9" t="s">
        <v>17</v>
      </c>
      <c r="M9" t="s">
        <v>17</v>
      </c>
      <c r="N9" t="s">
        <v>17</v>
      </c>
      <c r="O9" t="s">
        <v>17</v>
      </c>
      <c r="P9" t="s">
        <v>17</v>
      </c>
      <c r="Q9" s="3" t="s">
        <v>17</v>
      </c>
      <c r="R9" s="3" t="s">
        <v>17</v>
      </c>
      <c r="S9" t="s">
        <v>17</v>
      </c>
      <c r="T9" t="s">
        <v>17</v>
      </c>
      <c r="U9" t="s">
        <v>17</v>
      </c>
      <c r="V9" t="s">
        <v>17</v>
      </c>
      <c r="W9" t="s">
        <v>17</v>
      </c>
      <c r="X9" t="s">
        <v>17</v>
      </c>
      <c r="Y9" t="s">
        <v>17</v>
      </c>
      <c r="Z9" t="s">
        <v>17</v>
      </c>
      <c r="AA9" s="3" t="s">
        <v>17</v>
      </c>
      <c r="AB9" s="3" t="s">
        <v>17</v>
      </c>
      <c r="AC9" s="3" t="s">
        <v>17</v>
      </c>
    </row>
    <row r="10" spans="1:29" x14ac:dyDescent="0.2">
      <c r="A10" t="s">
        <v>25</v>
      </c>
      <c r="B10">
        <v>2</v>
      </c>
      <c r="C10" t="s">
        <v>17</v>
      </c>
      <c r="D10" t="s">
        <v>17</v>
      </c>
      <c r="E10" t="s">
        <v>17</v>
      </c>
      <c r="F10">
        <v>1</v>
      </c>
      <c r="G10">
        <v>0.93799999999999994</v>
      </c>
      <c r="H10">
        <v>1</v>
      </c>
      <c r="I10">
        <v>0.93700000000000006</v>
      </c>
      <c r="J10" t="s">
        <v>23</v>
      </c>
      <c r="K10" t="s">
        <v>17</v>
      </c>
      <c r="L10" t="s">
        <v>17</v>
      </c>
      <c r="M10" t="s">
        <v>17</v>
      </c>
      <c r="N10" t="s">
        <v>17</v>
      </c>
      <c r="O10" t="s">
        <v>17</v>
      </c>
      <c r="P10" t="s">
        <v>17</v>
      </c>
      <c r="Q10" s="3" t="s">
        <v>17</v>
      </c>
      <c r="R10" s="3" t="s">
        <v>17</v>
      </c>
      <c r="S10" t="s">
        <v>17</v>
      </c>
      <c r="T10" t="s">
        <v>17</v>
      </c>
      <c r="U10" t="s">
        <v>17</v>
      </c>
      <c r="V10" t="s">
        <v>17</v>
      </c>
      <c r="W10" t="s">
        <v>17</v>
      </c>
      <c r="X10" t="s">
        <v>17</v>
      </c>
      <c r="Y10" t="s">
        <v>17</v>
      </c>
      <c r="Z10" t="s">
        <v>17</v>
      </c>
      <c r="AA10" s="3" t="s">
        <v>17</v>
      </c>
      <c r="AB10" s="3" t="s">
        <v>17</v>
      </c>
      <c r="AC10" s="3" t="s">
        <v>17</v>
      </c>
    </row>
    <row r="11" spans="1:29" x14ac:dyDescent="0.2">
      <c r="A11" t="s">
        <v>25</v>
      </c>
      <c r="B11">
        <v>1</v>
      </c>
      <c r="C11" t="s">
        <v>17</v>
      </c>
      <c r="D11" t="s">
        <v>17</v>
      </c>
      <c r="E11" t="s">
        <v>17</v>
      </c>
      <c r="F11">
        <v>1</v>
      </c>
      <c r="G11">
        <v>0.499</v>
      </c>
      <c r="H11">
        <v>1</v>
      </c>
      <c r="I11">
        <v>0.50700000000000001</v>
      </c>
      <c r="J11" t="s">
        <v>23</v>
      </c>
      <c r="K11" t="s">
        <v>17</v>
      </c>
      <c r="L11" t="s">
        <v>17</v>
      </c>
      <c r="M11" t="s">
        <v>17</v>
      </c>
      <c r="N11" t="s">
        <v>17</v>
      </c>
      <c r="O11" t="s">
        <v>17</v>
      </c>
      <c r="P11" t="s">
        <v>17</v>
      </c>
      <c r="Q11" s="3" t="s">
        <v>17</v>
      </c>
      <c r="R11" s="3" t="s">
        <v>17</v>
      </c>
      <c r="S11" t="s">
        <v>17</v>
      </c>
      <c r="T11" t="s">
        <v>17</v>
      </c>
      <c r="U11" t="s">
        <v>17</v>
      </c>
      <c r="V11" t="s">
        <v>17</v>
      </c>
      <c r="W11" t="s">
        <v>17</v>
      </c>
      <c r="X11" t="s">
        <v>17</v>
      </c>
      <c r="Y11" t="s">
        <v>17</v>
      </c>
      <c r="Z11" t="s">
        <v>17</v>
      </c>
      <c r="AA11" s="3" t="s">
        <v>17</v>
      </c>
      <c r="AB11" s="3" t="s">
        <v>17</v>
      </c>
      <c r="AC11" s="3" t="s">
        <v>17</v>
      </c>
    </row>
    <row r="12" spans="1:29" x14ac:dyDescent="0.2">
      <c r="A12" t="s">
        <v>25</v>
      </c>
      <c r="B12">
        <v>0.5</v>
      </c>
      <c r="C12" t="s">
        <v>17</v>
      </c>
      <c r="D12" t="s">
        <v>17</v>
      </c>
      <c r="E12" t="s">
        <v>17</v>
      </c>
      <c r="F12">
        <v>1</v>
      </c>
      <c r="G12">
        <v>0.28199999999999997</v>
      </c>
      <c r="H12">
        <v>1</v>
      </c>
      <c r="I12">
        <v>0.28000000000000003</v>
      </c>
      <c r="J12" t="s">
        <v>23</v>
      </c>
      <c r="K12" t="s">
        <v>17</v>
      </c>
      <c r="L12" t="s">
        <v>17</v>
      </c>
      <c r="M12" t="s">
        <v>17</v>
      </c>
      <c r="N12" t="s">
        <v>17</v>
      </c>
      <c r="O12" t="s">
        <v>17</v>
      </c>
      <c r="P12" t="s">
        <v>17</v>
      </c>
      <c r="Q12" s="3" t="s">
        <v>17</v>
      </c>
      <c r="R12" s="3" t="s">
        <v>17</v>
      </c>
      <c r="S12" t="s">
        <v>17</v>
      </c>
      <c r="T12" t="s">
        <v>17</v>
      </c>
      <c r="U12" t="s">
        <v>17</v>
      </c>
      <c r="V12" t="s">
        <v>17</v>
      </c>
      <c r="W12" t="s">
        <v>17</v>
      </c>
      <c r="X12" t="s">
        <v>17</v>
      </c>
      <c r="Y12" t="s">
        <v>17</v>
      </c>
      <c r="Z12" t="s">
        <v>17</v>
      </c>
      <c r="AA12" s="3" t="s">
        <v>17</v>
      </c>
      <c r="AB12" s="3" t="s">
        <v>17</v>
      </c>
      <c r="AC12" s="3" t="s">
        <v>17</v>
      </c>
    </row>
    <row r="13" spans="1:29" x14ac:dyDescent="0.2">
      <c r="A13" t="s">
        <v>25</v>
      </c>
      <c r="B13">
        <v>0.2</v>
      </c>
      <c r="C13" t="s">
        <v>17</v>
      </c>
      <c r="D13" t="s">
        <v>17</v>
      </c>
      <c r="E13" t="s">
        <v>17</v>
      </c>
      <c r="F13">
        <v>1</v>
      </c>
      <c r="G13">
        <v>0.14499999999999999</v>
      </c>
      <c r="H13">
        <v>1</v>
      </c>
      <c r="I13">
        <v>0.14799999999999999</v>
      </c>
      <c r="J13" t="s">
        <v>23</v>
      </c>
      <c r="K13" t="s">
        <v>17</v>
      </c>
      <c r="L13" t="s">
        <v>17</v>
      </c>
      <c r="M13" t="s">
        <v>17</v>
      </c>
      <c r="N13" t="s">
        <v>17</v>
      </c>
      <c r="O13" t="s">
        <v>17</v>
      </c>
      <c r="P13" t="s">
        <v>17</v>
      </c>
      <c r="Q13" s="3" t="s">
        <v>17</v>
      </c>
      <c r="R13" s="3" t="s">
        <v>17</v>
      </c>
      <c r="S13" t="s">
        <v>17</v>
      </c>
      <c r="T13" t="s">
        <v>17</v>
      </c>
      <c r="U13" t="s">
        <v>17</v>
      </c>
      <c r="V13" t="s">
        <v>17</v>
      </c>
      <c r="W13" t="s">
        <v>17</v>
      </c>
      <c r="X13" t="s">
        <v>17</v>
      </c>
      <c r="Y13" t="s">
        <v>17</v>
      </c>
      <c r="Z13" t="s">
        <v>17</v>
      </c>
      <c r="AA13" s="3" t="s">
        <v>17</v>
      </c>
      <c r="AB13" s="3" t="s">
        <v>17</v>
      </c>
      <c r="AC13" s="3" t="s">
        <v>17</v>
      </c>
    </row>
    <row r="14" spans="1:29" x14ac:dyDescent="0.2">
      <c r="A14" t="s">
        <v>25</v>
      </c>
      <c r="B14">
        <v>0.1</v>
      </c>
      <c r="C14" t="s">
        <v>17</v>
      </c>
      <c r="D14" t="s">
        <v>17</v>
      </c>
      <c r="E14" t="s">
        <v>17</v>
      </c>
      <c r="F14">
        <v>1</v>
      </c>
      <c r="G14">
        <v>0.10100000000000001</v>
      </c>
      <c r="H14">
        <v>1</v>
      </c>
      <c r="I14">
        <v>0.10299999999999999</v>
      </c>
      <c r="J14" t="s">
        <v>23</v>
      </c>
      <c r="K14" t="s">
        <v>17</v>
      </c>
      <c r="L14" t="s">
        <v>17</v>
      </c>
      <c r="M14" t="s">
        <v>17</v>
      </c>
      <c r="N14" t="s">
        <v>17</v>
      </c>
      <c r="O14" t="s">
        <v>17</v>
      </c>
      <c r="P14" t="s">
        <v>17</v>
      </c>
      <c r="Q14" s="3" t="s">
        <v>17</v>
      </c>
      <c r="R14" s="3" t="s">
        <v>17</v>
      </c>
      <c r="S14" t="s">
        <v>17</v>
      </c>
      <c r="T14" t="s">
        <v>17</v>
      </c>
      <c r="U14" t="s">
        <v>17</v>
      </c>
      <c r="V14" t="s">
        <v>17</v>
      </c>
      <c r="W14" t="s">
        <v>17</v>
      </c>
      <c r="X14" t="s">
        <v>17</v>
      </c>
      <c r="Y14" t="s">
        <v>17</v>
      </c>
      <c r="Z14" t="s">
        <v>17</v>
      </c>
      <c r="AA14" s="3" t="s">
        <v>17</v>
      </c>
      <c r="AB14" s="3" t="s">
        <v>17</v>
      </c>
      <c r="AC14" s="3" t="s">
        <v>17</v>
      </c>
    </row>
    <row r="15" spans="1:29" x14ac:dyDescent="0.2">
      <c r="A15" t="s">
        <v>25</v>
      </c>
      <c r="B15" t="s">
        <v>28</v>
      </c>
      <c r="C15" t="s">
        <v>17</v>
      </c>
      <c r="D15" t="s">
        <v>17</v>
      </c>
      <c r="E15" t="s">
        <v>17</v>
      </c>
      <c r="F15">
        <v>1</v>
      </c>
      <c r="G15">
        <v>5.5E-2</v>
      </c>
      <c r="H15">
        <v>1</v>
      </c>
      <c r="I15">
        <v>5.7000000000000002E-2</v>
      </c>
      <c r="J15" t="s">
        <v>23</v>
      </c>
      <c r="K15" t="s">
        <v>17</v>
      </c>
      <c r="L15" t="s">
        <v>17</v>
      </c>
      <c r="M15" t="s">
        <v>17</v>
      </c>
      <c r="N15" t="s">
        <v>17</v>
      </c>
      <c r="O15" t="s">
        <v>17</v>
      </c>
      <c r="P15" t="s">
        <v>17</v>
      </c>
      <c r="Q15" s="3" t="s">
        <v>17</v>
      </c>
      <c r="R15" s="3" t="s">
        <v>17</v>
      </c>
      <c r="S15" t="s">
        <v>17</v>
      </c>
      <c r="T15" t="s">
        <v>17</v>
      </c>
      <c r="U15" t="s">
        <v>17</v>
      </c>
      <c r="V15" t="s">
        <v>17</v>
      </c>
      <c r="W15" t="s">
        <v>17</v>
      </c>
      <c r="X15" t="s">
        <v>17</v>
      </c>
      <c r="Y15" t="s">
        <v>17</v>
      </c>
      <c r="Z15" t="s">
        <v>17</v>
      </c>
      <c r="AA15" s="3" t="s">
        <v>17</v>
      </c>
      <c r="AB15" s="3" t="s">
        <v>17</v>
      </c>
      <c r="AC15" s="3" t="s">
        <v>17</v>
      </c>
    </row>
    <row r="16" spans="1:29" x14ac:dyDescent="0.2">
      <c r="A16" t="s">
        <v>25</v>
      </c>
      <c r="B16">
        <v>3</v>
      </c>
      <c r="C16" t="s">
        <v>17</v>
      </c>
      <c r="D16" t="s">
        <v>17</v>
      </c>
      <c r="E16" t="s">
        <v>17</v>
      </c>
      <c r="F16">
        <v>1</v>
      </c>
      <c r="G16">
        <v>1.371</v>
      </c>
      <c r="H16">
        <v>1</v>
      </c>
      <c r="I16">
        <v>1.407</v>
      </c>
      <c r="J16" t="s">
        <v>24</v>
      </c>
      <c r="K16" t="s">
        <v>17</v>
      </c>
      <c r="L16" t="s">
        <v>17</v>
      </c>
      <c r="M16" t="s">
        <v>17</v>
      </c>
      <c r="N16" t="s">
        <v>17</v>
      </c>
      <c r="O16" t="s">
        <v>17</v>
      </c>
      <c r="P16" t="s">
        <v>17</v>
      </c>
      <c r="Q16" s="3" t="s">
        <v>17</v>
      </c>
      <c r="R16" s="3" t="s">
        <v>17</v>
      </c>
      <c r="S16" t="s">
        <v>17</v>
      </c>
      <c r="T16" t="s">
        <v>17</v>
      </c>
      <c r="U16" t="s">
        <v>17</v>
      </c>
      <c r="V16" t="s">
        <v>17</v>
      </c>
      <c r="W16" t="s">
        <v>17</v>
      </c>
      <c r="X16" t="s">
        <v>17</v>
      </c>
      <c r="Y16" t="s">
        <v>17</v>
      </c>
      <c r="Z16" t="s">
        <v>17</v>
      </c>
      <c r="AA16" s="3" t="s">
        <v>17</v>
      </c>
      <c r="AB16" s="3" t="s">
        <v>17</v>
      </c>
      <c r="AC16" s="3" t="s">
        <v>17</v>
      </c>
    </row>
    <row r="17" spans="1:29" x14ac:dyDescent="0.2">
      <c r="A17" t="s">
        <v>25</v>
      </c>
      <c r="B17">
        <v>2</v>
      </c>
      <c r="C17" t="s">
        <v>17</v>
      </c>
      <c r="D17" t="s">
        <v>17</v>
      </c>
      <c r="E17" t="s">
        <v>17</v>
      </c>
      <c r="F17">
        <v>1</v>
      </c>
      <c r="G17">
        <v>0.96099999999999997</v>
      </c>
      <c r="H17">
        <v>1</v>
      </c>
      <c r="I17">
        <v>0.95099999999999996</v>
      </c>
      <c r="J17" t="s">
        <v>24</v>
      </c>
      <c r="K17" t="s">
        <v>17</v>
      </c>
      <c r="L17" t="s">
        <v>17</v>
      </c>
      <c r="M17" t="s">
        <v>17</v>
      </c>
      <c r="N17" t="s">
        <v>17</v>
      </c>
      <c r="O17" t="s">
        <v>17</v>
      </c>
      <c r="P17" t="s">
        <v>17</v>
      </c>
      <c r="Q17" s="3" t="s">
        <v>17</v>
      </c>
      <c r="R17" s="3" t="s">
        <v>17</v>
      </c>
      <c r="S17" t="s">
        <v>17</v>
      </c>
      <c r="T17" t="s">
        <v>17</v>
      </c>
      <c r="U17" t="s">
        <v>17</v>
      </c>
      <c r="V17" t="s">
        <v>17</v>
      </c>
      <c r="W17" t="s">
        <v>17</v>
      </c>
      <c r="X17" t="s">
        <v>17</v>
      </c>
      <c r="Y17" t="s">
        <v>17</v>
      </c>
      <c r="Z17" t="s">
        <v>17</v>
      </c>
      <c r="AA17" s="3" t="s">
        <v>17</v>
      </c>
      <c r="AB17" s="3" t="s">
        <v>17</v>
      </c>
      <c r="AC17" s="3" t="s">
        <v>17</v>
      </c>
    </row>
    <row r="18" spans="1:29" x14ac:dyDescent="0.2">
      <c r="A18" t="s">
        <v>25</v>
      </c>
      <c r="B18">
        <v>1</v>
      </c>
      <c r="C18" t="s">
        <v>17</v>
      </c>
      <c r="D18" t="s">
        <v>17</v>
      </c>
      <c r="E18" t="s">
        <v>17</v>
      </c>
      <c r="F18">
        <v>1</v>
      </c>
      <c r="G18">
        <v>0.502</v>
      </c>
      <c r="H18">
        <v>1</v>
      </c>
      <c r="I18">
        <v>0.51600000000000001</v>
      </c>
      <c r="J18" t="s">
        <v>24</v>
      </c>
      <c r="K18" t="s">
        <v>17</v>
      </c>
      <c r="L18" t="s">
        <v>17</v>
      </c>
      <c r="M18" t="s">
        <v>17</v>
      </c>
      <c r="N18" t="s">
        <v>17</v>
      </c>
      <c r="O18" t="s">
        <v>17</v>
      </c>
      <c r="P18" t="s">
        <v>17</v>
      </c>
      <c r="Q18" s="3" t="s">
        <v>17</v>
      </c>
      <c r="R18" s="3" t="s">
        <v>17</v>
      </c>
      <c r="S18" t="s">
        <v>17</v>
      </c>
      <c r="T18" t="s">
        <v>17</v>
      </c>
      <c r="U18" t="s">
        <v>17</v>
      </c>
      <c r="V18" t="s">
        <v>17</v>
      </c>
      <c r="W18" t="s">
        <v>17</v>
      </c>
      <c r="X18" t="s">
        <v>17</v>
      </c>
      <c r="Y18" t="s">
        <v>17</v>
      </c>
      <c r="Z18" t="s">
        <v>17</v>
      </c>
      <c r="AA18" s="3" t="s">
        <v>17</v>
      </c>
      <c r="AB18" s="3" t="s">
        <v>17</v>
      </c>
      <c r="AC18" s="3" t="s">
        <v>17</v>
      </c>
    </row>
    <row r="19" spans="1:29" x14ac:dyDescent="0.2">
      <c r="A19" t="s">
        <v>25</v>
      </c>
      <c r="B19">
        <v>0.5</v>
      </c>
      <c r="C19" t="s">
        <v>17</v>
      </c>
      <c r="D19" t="s">
        <v>17</v>
      </c>
      <c r="E19" t="s">
        <v>17</v>
      </c>
      <c r="F19">
        <v>1</v>
      </c>
      <c r="G19">
        <v>0.27400000000000002</v>
      </c>
      <c r="H19">
        <v>1</v>
      </c>
      <c r="I19">
        <v>0.28599999999999998</v>
      </c>
      <c r="J19" t="s">
        <v>24</v>
      </c>
      <c r="K19" t="s">
        <v>17</v>
      </c>
      <c r="L19" t="s">
        <v>17</v>
      </c>
      <c r="M19" t="s">
        <v>17</v>
      </c>
      <c r="N19" t="s">
        <v>17</v>
      </c>
      <c r="O19" t="s">
        <v>17</v>
      </c>
      <c r="P19" t="s">
        <v>17</v>
      </c>
      <c r="Q19" s="3" t="s">
        <v>17</v>
      </c>
      <c r="R19" s="3" t="s">
        <v>17</v>
      </c>
      <c r="S19" t="s">
        <v>17</v>
      </c>
      <c r="T19" t="s">
        <v>17</v>
      </c>
      <c r="U19" t="s">
        <v>17</v>
      </c>
      <c r="V19" t="s">
        <v>17</v>
      </c>
      <c r="W19" t="s">
        <v>17</v>
      </c>
      <c r="X19" t="s">
        <v>17</v>
      </c>
      <c r="Y19" t="s">
        <v>17</v>
      </c>
      <c r="Z19" t="s">
        <v>17</v>
      </c>
      <c r="AA19" s="3" t="s">
        <v>17</v>
      </c>
      <c r="AB19" s="3" t="s">
        <v>17</v>
      </c>
      <c r="AC19" s="3" t="s">
        <v>17</v>
      </c>
    </row>
    <row r="20" spans="1:29" x14ac:dyDescent="0.2">
      <c r="A20" t="s">
        <v>25</v>
      </c>
      <c r="B20">
        <v>0.2</v>
      </c>
      <c r="C20" t="s">
        <v>17</v>
      </c>
      <c r="D20" t="s">
        <v>17</v>
      </c>
      <c r="E20" t="s">
        <v>17</v>
      </c>
      <c r="F20">
        <v>1</v>
      </c>
      <c r="G20">
        <v>0.14499999999999999</v>
      </c>
      <c r="H20">
        <v>1</v>
      </c>
      <c r="I20">
        <v>0.15</v>
      </c>
      <c r="J20" t="s">
        <v>24</v>
      </c>
      <c r="K20" t="s">
        <v>17</v>
      </c>
      <c r="L20" t="s">
        <v>17</v>
      </c>
      <c r="M20" t="s">
        <v>17</v>
      </c>
      <c r="N20" t="s">
        <v>17</v>
      </c>
      <c r="O20" t="s">
        <v>17</v>
      </c>
      <c r="P20" t="s">
        <v>17</v>
      </c>
      <c r="Q20" s="3" t="s">
        <v>17</v>
      </c>
      <c r="R20" s="3" t="s">
        <v>17</v>
      </c>
      <c r="S20" t="s">
        <v>17</v>
      </c>
      <c r="T20" t="s">
        <v>17</v>
      </c>
      <c r="U20" t="s">
        <v>17</v>
      </c>
      <c r="V20" t="s">
        <v>17</v>
      </c>
      <c r="W20" t="s">
        <v>17</v>
      </c>
      <c r="X20" t="s">
        <v>17</v>
      </c>
      <c r="Y20" t="s">
        <v>17</v>
      </c>
      <c r="Z20" t="s">
        <v>17</v>
      </c>
      <c r="AA20" s="3" t="s">
        <v>17</v>
      </c>
      <c r="AB20" s="3" t="s">
        <v>17</v>
      </c>
      <c r="AC20" s="3" t="s">
        <v>17</v>
      </c>
    </row>
    <row r="21" spans="1:29" x14ac:dyDescent="0.2">
      <c r="A21" t="s">
        <v>25</v>
      </c>
      <c r="B21">
        <v>0.1</v>
      </c>
      <c r="C21" t="s">
        <v>17</v>
      </c>
      <c r="D21" t="s">
        <v>17</v>
      </c>
      <c r="E21" t="s">
        <v>17</v>
      </c>
      <c r="F21">
        <v>1</v>
      </c>
      <c r="G21">
        <v>0.10299999999999999</v>
      </c>
      <c r="H21">
        <v>1</v>
      </c>
      <c r="I21">
        <v>0.104</v>
      </c>
      <c r="J21" t="s">
        <v>24</v>
      </c>
      <c r="K21" t="s">
        <v>17</v>
      </c>
      <c r="L21" t="s">
        <v>17</v>
      </c>
      <c r="M21" t="s">
        <v>17</v>
      </c>
      <c r="N21" t="s">
        <v>17</v>
      </c>
      <c r="O21" t="s">
        <v>17</v>
      </c>
      <c r="P21" t="s">
        <v>17</v>
      </c>
      <c r="Q21" s="3" t="s">
        <v>17</v>
      </c>
      <c r="R21" s="3" t="s">
        <v>17</v>
      </c>
      <c r="S21" t="s">
        <v>17</v>
      </c>
      <c r="T21" t="s">
        <v>17</v>
      </c>
      <c r="U21" t="s">
        <v>17</v>
      </c>
      <c r="V21" t="s">
        <v>17</v>
      </c>
      <c r="W21" t="s">
        <v>17</v>
      </c>
      <c r="X21" t="s">
        <v>17</v>
      </c>
      <c r="Y21" t="s">
        <v>17</v>
      </c>
      <c r="Z21" t="s">
        <v>17</v>
      </c>
      <c r="AA21" s="3" t="s">
        <v>17</v>
      </c>
      <c r="AB21" s="3" t="s">
        <v>17</v>
      </c>
      <c r="AC21" s="3" t="s">
        <v>17</v>
      </c>
    </row>
    <row r="22" spans="1:29" x14ac:dyDescent="0.2">
      <c r="A22" t="s">
        <v>25</v>
      </c>
      <c r="B22" t="s">
        <v>28</v>
      </c>
      <c r="C22" t="s">
        <v>17</v>
      </c>
      <c r="D22" t="s">
        <v>17</v>
      </c>
      <c r="E22" t="s">
        <v>17</v>
      </c>
      <c r="F22">
        <v>1</v>
      </c>
      <c r="G22">
        <v>5.5E-2</v>
      </c>
      <c r="H22">
        <v>1</v>
      </c>
      <c r="I22">
        <v>5.7000000000000002E-2</v>
      </c>
      <c r="J22" t="s">
        <v>24</v>
      </c>
      <c r="K22" t="s">
        <v>17</v>
      </c>
      <c r="L22" t="s">
        <v>17</v>
      </c>
      <c r="M22" t="s">
        <v>17</v>
      </c>
      <c r="N22" t="s">
        <v>17</v>
      </c>
      <c r="O22" t="s">
        <v>17</v>
      </c>
      <c r="P22" t="s">
        <v>17</v>
      </c>
      <c r="Q22" s="3" t="s">
        <v>17</v>
      </c>
      <c r="R22" s="3" t="s">
        <v>17</v>
      </c>
      <c r="S22" t="s">
        <v>17</v>
      </c>
      <c r="T22" t="s">
        <v>17</v>
      </c>
      <c r="U22" t="s">
        <v>17</v>
      </c>
      <c r="V22" t="s">
        <v>17</v>
      </c>
      <c r="W22" t="s">
        <v>17</v>
      </c>
      <c r="X22" t="s">
        <v>17</v>
      </c>
      <c r="Y22" t="s">
        <v>17</v>
      </c>
      <c r="Z22" t="s">
        <v>17</v>
      </c>
      <c r="AA22" s="3" t="s">
        <v>17</v>
      </c>
      <c r="AB22" s="3" t="s">
        <v>17</v>
      </c>
      <c r="AC22" s="3" t="s">
        <v>17</v>
      </c>
    </row>
    <row r="23" spans="1:29" x14ac:dyDescent="0.2">
      <c r="A23">
        <v>1</v>
      </c>
      <c r="B23" t="s">
        <v>17</v>
      </c>
      <c r="C23" t="s">
        <v>14</v>
      </c>
      <c r="D23">
        <v>1</v>
      </c>
      <c r="E23" t="s">
        <v>7</v>
      </c>
      <c r="F23">
        <v>1</v>
      </c>
      <c r="G23">
        <v>0.113</v>
      </c>
      <c r="H23">
        <v>1</v>
      </c>
      <c r="I23">
        <v>0.91900000000000004</v>
      </c>
      <c r="J23" t="s">
        <v>22</v>
      </c>
      <c r="K23">
        <f>(stds!$B$27)*G23+stds!$C$27</f>
        <v>0.11812159999999999</v>
      </c>
      <c r="L23">
        <f>(stds!$B$27)*I23+stds!$C$27</f>
        <v>0.53982079999999999</v>
      </c>
      <c r="M23">
        <f>K23*F23</f>
        <v>0.11812159999999999</v>
      </c>
      <c r="N23">
        <f>H23*L23</f>
        <v>0.53982079999999999</v>
      </c>
      <c r="O23">
        <f>M23-AVERAGE($M$107:$M$108)</f>
        <v>3.5938049999999999E-2</v>
      </c>
      <c r="P23">
        <f t="shared" ref="P23:P86" si="0">N23-AVERAGE($N$107:$N$108)</f>
        <v>0.45653250000000001</v>
      </c>
      <c r="Q23" s="3">
        <f>O23*55.84*0.03</f>
        <v>6.0203421359999995E-2</v>
      </c>
      <c r="R23" s="3">
        <f>P23*55.84*0.03</f>
        <v>0.76478324400000008</v>
      </c>
      <c r="S23" s="1">
        <v>1</v>
      </c>
      <c r="T23">
        <v>11.98</v>
      </c>
      <c r="U23">
        <v>7.06</v>
      </c>
      <c r="V23" s="1">
        <f>T23-S23</f>
        <v>10.98</v>
      </c>
      <c r="W23" s="1">
        <f>U23-S23</f>
        <v>6.06</v>
      </c>
      <c r="X23">
        <f>(V23-W23)/V23</f>
        <v>0.44808743169398912</v>
      </c>
      <c r="Y23">
        <v>5.93</v>
      </c>
      <c r="Z23">
        <f>Y23*(1-X23)</f>
        <v>3.2728415300546443</v>
      </c>
      <c r="AA23" s="3">
        <f>Q23/$Z23</f>
        <v>1.8394847659793299E-2</v>
      </c>
      <c r="AB23" s="3">
        <f>R23/$Z23</f>
        <v>0.23367561092615169</v>
      </c>
      <c r="AC23">
        <f>AB23-AA23</f>
        <v>0.21528076326635839</v>
      </c>
    </row>
    <row r="24" spans="1:29" x14ac:dyDescent="0.2">
      <c r="A24">
        <v>2</v>
      </c>
      <c r="B24" t="s">
        <v>17</v>
      </c>
      <c r="C24" t="s">
        <v>14</v>
      </c>
      <c r="D24">
        <v>1</v>
      </c>
      <c r="E24" t="s">
        <v>8</v>
      </c>
      <c r="F24">
        <v>1</v>
      </c>
      <c r="G24">
        <v>8.3000000000000004E-2</v>
      </c>
      <c r="H24">
        <v>1</v>
      </c>
      <c r="I24">
        <v>0.48</v>
      </c>
      <c r="J24" t="s">
        <v>22</v>
      </c>
      <c r="K24">
        <f>(stds!$B$27)*G24+stds!$C$27</f>
        <v>0.10242560000000001</v>
      </c>
      <c r="L24">
        <f>(stds!$B$27)*I24+stds!$C$27</f>
        <v>0.31013599999999997</v>
      </c>
      <c r="M24">
        <f t="shared" ref="M24:M87" si="1">K24*F24</f>
        <v>0.10242560000000001</v>
      </c>
      <c r="N24">
        <f t="shared" ref="N24:N87" si="2">H24*L24</f>
        <v>0.31013599999999997</v>
      </c>
      <c r="O24">
        <f>M24-AVERAGE($M$107:$M$108)</f>
        <v>2.0242050000000011E-2</v>
      </c>
      <c r="P24">
        <f t="shared" si="0"/>
        <v>0.22684769999999999</v>
      </c>
      <c r="Q24" s="3">
        <f t="shared" ref="Q24:Q87" si="3">O24*55.84*0.03</f>
        <v>3.3909482160000018E-2</v>
      </c>
      <c r="R24" s="3">
        <f t="shared" ref="R24:R87" si="4">P24*55.84*0.03</f>
        <v>0.38001526703999999</v>
      </c>
      <c r="S24" s="1">
        <v>1</v>
      </c>
      <c r="T24">
        <v>11.19</v>
      </c>
      <c r="U24">
        <v>7.42</v>
      </c>
      <c r="V24" s="1">
        <f t="shared" ref="V24:V87" si="5">T24-S24</f>
        <v>10.19</v>
      </c>
      <c r="W24" s="1">
        <f t="shared" ref="W24:W87" si="6">U24-S24</f>
        <v>6.42</v>
      </c>
      <c r="X24">
        <f t="shared" ref="X24:X87" si="7">(V24-W24)/V24</f>
        <v>0.36997055937193324</v>
      </c>
      <c r="Y24">
        <v>5.61</v>
      </c>
      <c r="Z24">
        <f t="shared" ref="Z24:Z87" si="8">Y24*(1-X24)</f>
        <v>3.5344651619234546</v>
      </c>
      <c r="AA24" s="3">
        <f>Q24/$Z24</f>
        <v>9.5939500338847565E-3</v>
      </c>
      <c r="AB24" s="3">
        <f>R24/$Z24</f>
        <v>0.10751704985916337</v>
      </c>
      <c r="AC24">
        <f t="shared" ref="AC24:AC87" si="9">AB24-AA24</f>
        <v>9.7923099825278609E-2</v>
      </c>
    </row>
    <row r="25" spans="1:29" x14ac:dyDescent="0.2">
      <c r="A25">
        <v>3</v>
      </c>
      <c r="B25" t="s">
        <v>17</v>
      </c>
      <c r="C25" t="s">
        <v>14</v>
      </c>
      <c r="D25">
        <v>1</v>
      </c>
      <c r="E25" t="s">
        <v>9</v>
      </c>
      <c r="F25">
        <v>1</v>
      </c>
      <c r="G25">
        <v>0.129</v>
      </c>
      <c r="H25">
        <v>1</v>
      </c>
      <c r="I25">
        <v>0.34399999999999997</v>
      </c>
      <c r="J25" t="s">
        <v>22</v>
      </c>
      <c r="K25">
        <f>(stds!$B$27)*G25+stds!$C$27</f>
        <v>0.12649280000000002</v>
      </c>
      <c r="L25">
        <f>(stds!$B$27)*I25+stds!$C$27</f>
        <v>0.23898079999999999</v>
      </c>
      <c r="M25">
        <f t="shared" si="1"/>
        <v>0.12649280000000002</v>
      </c>
      <c r="N25">
        <f t="shared" si="2"/>
        <v>0.23898079999999999</v>
      </c>
      <c r="O25">
        <f t="shared" ref="O25:O34" si="10">M25-AVERAGE($M$107:$M$108)</f>
        <v>4.4309250000000022E-2</v>
      </c>
      <c r="P25">
        <f t="shared" si="0"/>
        <v>0.15569250000000001</v>
      </c>
      <c r="Q25" s="3">
        <f t="shared" si="3"/>
        <v>7.4226855600000044E-2</v>
      </c>
      <c r="R25" s="3">
        <f t="shared" si="4"/>
        <v>0.26081607600000006</v>
      </c>
      <c r="S25">
        <v>0.99</v>
      </c>
      <c r="T25">
        <v>11.32</v>
      </c>
      <c r="U25">
        <v>7.6</v>
      </c>
      <c r="V25" s="1">
        <f t="shared" si="5"/>
        <v>10.33</v>
      </c>
      <c r="W25" s="1">
        <f t="shared" si="6"/>
        <v>6.6099999999999994</v>
      </c>
      <c r="X25">
        <f t="shared" si="7"/>
        <v>0.36011616650532435</v>
      </c>
      <c r="Y25">
        <v>6.23</v>
      </c>
      <c r="Z25">
        <f t="shared" si="8"/>
        <v>3.9864762826718301</v>
      </c>
      <c r="AA25" s="3">
        <f t="shared" ref="AA25:AA88" si="11">Q25/$Z25</f>
        <v>1.8619665673829486E-2</v>
      </c>
      <c r="AB25" s="3">
        <f t="shared" ref="AB25:AB88" si="12">R25/$Z25</f>
        <v>6.5425217035330011E-2</v>
      </c>
      <c r="AC25">
        <f t="shared" si="9"/>
        <v>4.6805551361500525E-2</v>
      </c>
    </row>
    <row r="26" spans="1:29" x14ac:dyDescent="0.2">
      <c r="A26">
        <v>4</v>
      </c>
      <c r="B26" t="s">
        <v>17</v>
      </c>
      <c r="C26" t="s">
        <v>14</v>
      </c>
      <c r="D26">
        <v>1</v>
      </c>
      <c r="E26" t="s">
        <v>10</v>
      </c>
      <c r="F26">
        <v>1</v>
      </c>
      <c r="G26">
        <v>7.1999999999999995E-2</v>
      </c>
      <c r="H26">
        <v>1</v>
      </c>
      <c r="I26">
        <v>0.20399999999999999</v>
      </c>
      <c r="J26" t="s">
        <v>22</v>
      </c>
      <c r="K26">
        <f>(stds!$B$27)*G26+stds!$C$27</f>
        <v>9.667039999999999E-2</v>
      </c>
      <c r="L26">
        <f>(stds!$B$27)*I26+stds!$C$27</f>
        <v>0.16573279999999999</v>
      </c>
      <c r="M26">
        <f t="shared" si="1"/>
        <v>9.667039999999999E-2</v>
      </c>
      <c r="N26">
        <f t="shared" si="2"/>
        <v>0.16573279999999999</v>
      </c>
      <c r="O26">
        <f t="shared" si="10"/>
        <v>1.4486849999999996E-2</v>
      </c>
      <c r="P26">
        <f t="shared" si="0"/>
        <v>8.244449999999999E-2</v>
      </c>
      <c r="Q26" s="3">
        <f t="shared" si="3"/>
        <v>2.4268371119999993E-2</v>
      </c>
      <c r="R26" s="3">
        <f t="shared" si="4"/>
        <v>0.1381110264</v>
      </c>
      <c r="S26">
        <v>0.99</v>
      </c>
      <c r="T26" s="1">
        <v>11.7</v>
      </c>
      <c r="U26">
        <v>7.92</v>
      </c>
      <c r="V26" s="1">
        <f t="shared" si="5"/>
        <v>10.709999999999999</v>
      </c>
      <c r="W26" s="1">
        <f t="shared" si="6"/>
        <v>6.93</v>
      </c>
      <c r="X26">
        <f t="shared" si="7"/>
        <v>0.3529411764705882</v>
      </c>
      <c r="Y26">
        <v>5.54</v>
      </c>
      <c r="Z26">
        <f t="shared" si="8"/>
        <v>3.5847058823529414</v>
      </c>
      <c r="AA26" s="3">
        <f t="shared" si="11"/>
        <v>6.7699755339678345E-3</v>
      </c>
      <c r="AB26" s="3">
        <f t="shared" si="12"/>
        <v>3.8527854427305545E-2</v>
      </c>
      <c r="AC26">
        <f t="shared" si="9"/>
        <v>3.1757878893337713E-2</v>
      </c>
    </row>
    <row r="27" spans="1:29" x14ac:dyDescent="0.2">
      <c r="A27">
        <v>5</v>
      </c>
      <c r="B27" t="s">
        <v>17</v>
      </c>
      <c r="C27" t="s">
        <v>14</v>
      </c>
      <c r="D27">
        <v>1</v>
      </c>
      <c r="E27" t="s">
        <v>11</v>
      </c>
      <c r="F27">
        <v>1</v>
      </c>
      <c r="G27">
        <v>8.3000000000000004E-2</v>
      </c>
      <c r="H27">
        <v>1</v>
      </c>
      <c r="I27">
        <v>0.16600000000000001</v>
      </c>
      <c r="J27" t="s">
        <v>22</v>
      </c>
      <c r="K27">
        <f>(stds!$B$27)*G27+stds!$C$27</f>
        <v>0.10242560000000001</v>
      </c>
      <c r="L27">
        <f>(stds!$B$27)*I27+stds!$C$27</f>
        <v>0.14585120000000001</v>
      </c>
      <c r="M27">
        <f t="shared" si="1"/>
        <v>0.10242560000000001</v>
      </c>
      <c r="N27">
        <f t="shared" si="2"/>
        <v>0.14585120000000001</v>
      </c>
      <c r="O27">
        <f t="shared" si="10"/>
        <v>2.0242050000000011E-2</v>
      </c>
      <c r="P27">
        <f t="shared" si="0"/>
        <v>6.2562900000000018E-2</v>
      </c>
      <c r="Q27" s="3">
        <f t="shared" si="3"/>
        <v>3.3909482160000018E-2</v>
      </c>
      <c r="R27" s="3">
        <f t="shared" si="4"/>
        <v>0.10480537008000003</v>
      </c>
      <c r="S27">
        <v>0.98</v>
      </c>
      <c r="T27">
        <v>11.11</v>
      </c>
      <c r="U27">
        <v>7.56</v>
      </c>
      <c r="V27" s="1">
        <f t="shared" si="5"/>
        <v>10.129999999999999</v>
      </c>
      <c r="W27" s="1">
        <f t="shared" si="6"/>
        <v>6.58</v>
      </c>
      <c r="X27">
        <f t="shared" si="7"/>
        <v>0.35044422507403744</v>
      </c>
      <c r="Y27">
        <v>5.87</v>
      </c>
      <c r="Z27">
        <f t="shared" si="8"/>
        <v>3.8128923988154004</v>
      </c>
      <c r="AA27" s="3">
        <f t="shared" si="11"/>
        <v>8.8933750584031974E-3</v>
      </c>
      <c r="AB27" s="3">
        <f t="shared" si="12"/>
        <v>2.7487104045359697E-2</v>
      </c>
      <c r="AC27">
        <f t="shared" si="9"/>
        <v>1.85937289869565E-2</v>
      </c>
    </row>
    <row r="28" spans="1:29" x14ac:dyDescent="0.2">
      <c r="A28">
        <v>6</v>
      </c>
      <c r="B28" t="s">
        <v>17</v>
      </c>
      <c r="C28" t="s">
        <v>14</v>
      </c>
      <c r="D28">
        <v>1</v>
      </c>
      <c r="E28" t="s">
        <v>12</v>
      </c>
      <c r="F28">
        <v>1</v>
      </c>
      <c r="G28">
        <v>7.0000000000000007E-2</v>
      </c>
      <c r="H28">
        <v>1</v>
      </c>
      <c r="I28">
        <v>0.221</v>
      </c>
      <c r="J28" t="s">
        <v>22</v>
      </c>
      <c r="K28">
        <f>(stds!$B$27)*G28+stds!$C$27</f>
        <v>9.5624000000000001E-2</v>
      </c>
      <c r="L28">
        <f>(stds!$B$27)*I28+stds!$C$27</f>
        <v>0.17462719999999998</v>
      </c>
      <c r="M28">
        <f t="shared" si="1"/>
        <v>9.5624000000000001E-2</v>
      </c>
      <c r="N28">
        <f t="shared" si="2"/>
        <v>0.17462719999999998</v>
      </c>
      <c r="O28">
        <f t="shared" si="10"/>
        <v>1.3440450000000007E-2</v>
      </c>
      <c r="P28">
        <f t="shared" si="0"/>
        <v>9.1338899999999987E-2</v>
      </c>
      <c r="Q28" s="3">
        <f t="shared" si="3"/>
        <v>2.2515441840000011E-2</v>
      </c>
      <c r="R28" s="3">
        <f t="shared" si="4"/>
        <v>0.15301092527999999</v>
      </c>
      <c r="S28">
        <v>0.99</v>
      </c>
      <c r="T28">
        <v>11.33</v>
      </c>
      <c r="U28">
        <v>7.7</v>
      </c>
      <c r="V28" s="1">
        <f t="shared" si="5"/>
        <v>10.34</v>
      </c>
      <c r="W28" s="1">
        <f t="shared" si="6"/>
        <v>6.71</v>
      </c>
      <c r="X28">
        <f t="shared" si="7"/>
        <v>0.35106382978723405</v>
      </c>
      <c r="Y28">
        <v>5.33</v>
      </c>
      <c r="Z28">
        <f t="shared" si="8"/>
        <v>3.4588297872340426</v>
      </c>
      <c r="AA28" s="3">
        <f t="shared" si="11"/>
        <v>6.5095547410574262E-3</v>
      </c>
      <c r="AB28" s="3">
        <f t="shared" si="12"/>
        <v>4.4237772510441975E-2</v>
      </c>
      <c r="AC28">
        <f t="shared" si="9"/>
        <v>3.7728217769384551E-2</v>
      </c>
    </row>
    <row r="29" spans="1:29" x14ac:dyDescent="0.2">
      <c r="A29">
        <v>7</v>
      </c>
      <c r="B29" t="s">
        <v>17</v>
      </c>
      <c r="C29" t="s">
        <v>14</v>
      </c>
      <c r="D29">
        <v>1</v>
      </c>
      <c r="E29" t="s">
        <v>13</v>
      </c>
      <c r="F29">
        <v>1</v>
      </c>
      <c r="G29">
        <v>7.1999999999999995E-2</v>
      </c>
      <c r="H29">
        <v>1</v>
      </c>
      <c r="I29">
        <v>0.20499999999999999</v>
      </c>
      <c r="J29" t="s">
        <v>22</v>
      </c>
      <c r="K29">
        <f>(stds!$B$27)*G29+stds!$C$27</f>
        <v>9.667039999999999E-2</v>
      </c>
      <c r="L29">
        <f>(stds!$B$27)*I29+stds!$C$27</f>
        <v>0.16625599999999999</v>
      </c>
      <c r="M29">
        <f t="shared" si="1"/>
        <v>9.667039999999999E-2</v>
      </c>
      <c r="N29">
        <f t="shared" si="2"/>
        <v>0.16625599999999999</v>
      </c>
      <c r="O29">
        <f t="shared" si="10"/>
        <v>1.4486849999999996E-2</v>
      </c>
      <c r="P29">
        <f t="shared" si="0"/>
        <v>8.2967699999999991E-2</v>
      </c>
      <c r="Q29" s="3">
        <f t="shared" si="3"/>
        <v>2.4268371119999993E-2</v>
      </c>
      <c r="R29" s="3">
        <f t="shared" si="4"/>
        <v>0.13898749103999999</v>
      </c>
      <c r="S29" s="1">
        <v>1</v>
      </c>
      <c r="T29">
        <v>11.11</v>
      </c>
      <c r="U29">
        <v>7.58</v>
      </c>
      <c r="V29" s="1">
        <f t="shared" si="5"/>
        <v>10.11</v>
      </c>
      <c r="W29" s="1">
        <f t="shared" si="6"/>
        <v>6.58</v>
      </c>
      <c r="X29">
        <f t="shared" si="7"/>
        <v>0.34915924826904049</v>
      </c>
      <c r="Y29">
        <v>5.88</v>
      </c>
      <c r="Z29">
        <f t="shared" si="8"/>
        <v>3.8269436201780422</v>
      </c>
      <c r="AA29" s="3">
        <f t="shared" si="11"/>
        <v>6.3414498693009089E-3</v>
      </c>
      <c r="AB29" s="3">
        <f t="shared" si="12"/>
        <v>3.6318144408287317E-2</v>
      </c>
      <c r="AC29">
        <f t="shared" si="9"/>
        <v>2.9976694538986409E-2</v>
      </c>
    </row>
    <row r="30" spans="1:29" x14ac:dyDescent="0.2">
      <c r="A30">
        <v>8</v>
      </c>
      <c r="B30" t="s">
        <v>17</v>
      </c>
      <c r="C30" t="s">
        <v>15</v>
      </c>
      <c r="D30">
        <v>1</v>
      </c>
      <c r="E30" t="s">
        <v>7</v>
      </c>
      <c r="F30">
        <v>1</v>
      </c>
      <c r="G30">
        <v>0.111</v>
      </c>
      <c r="H30">
        <v>1</v>
      </c>
      <c r="I30">
        <v>0.75700000000000001</v>
      </c>
      <c r="J30" t="s">
        <v>22</v>
      </c>
      <c r="K30">
        <f>(stds!$B$27)*G30+stds!$C$27</f>
        <v>0.11707519999999999</v>
      </c>
      <c r="L30">
        <f>(stds!$B$27)*I30+stds!$C$27</f>
        <v>0.45506239999999998</v>
      </c>
      <c r="M30">
        <f t="shared" si="1"/>
        <v>0.11707519999999999</v>
      </c>
      <c r="N30">
        <f t="shared" si="2"/>
        <v>0.45506239999999998</v>
      </c>
      <c r="O30">
        <f t="shared" si="10"/>
        <v>3.4891649999999996E-2</v>
      </c>
      <c r="P30">
        <f t="shared" si="0"/>
        <v>0.3717741</v>
      </c>
      <c r="Q30" s="3">
        <f t="shared" si="3"/>
        <v>5.8450492079999999E-2</v>
      </c>
      <c r="R30" s="3">
        <f t="shared" si="4"/>
        <v>0.62279597232000006</v>
      </c>
      <c r="S30">
        <v>0.97</v>
      </c>
      <c r="T30">
        <v>11.64</v>
      </c>
      <c r="U30">
        <v>6.86</v>
      </c>
      <c r="V30" s="1">
        <f t="shared" si="5"/>
        <v>10.67</v>
      </c>
      <c r="W30" s="1">
        <f t="shared" si="6"/>
        <v>5.8900000000000006</v>
      </c>
      <c r="X30">
        <f t="shared" si="7"/>
        <v>0.44798500468603558</v>
      </c>
      <c r="Y30">
        <v>5.14</v>
      </c>
      <c r="Z30">
        <f t="shared" si="8"/>
        <v>2.8373570759137765</v>
      </c>
      <c r="AA30" s="3">
        <f t="shared" si="11"/>
        <v>2.0600329995890947E-2</v>
      </c>
      <c r="AB30" s="3">
        <f t="shared" si="12"/>
        <v>0.21949862342208987</v>
      </c>
      <c r="AC30">
        <f t="shared" si="9"/>
        <v>0.19889829342619891</v>
      </c>
    </row>
    <row r="31" spans="1:29" x14ac:dyDescent="0.2">
      <c r="A31">
        <v>9</v>
      </c>
      <c r="B31" t="s">
        <v>17</v>
      </c>
      <c r="C31" t="s">
        <v>15</v>
      </c>
      <c r="D31">
        <v>1</v>
      </c>
      <c r="E31" t="s">
        <v>8</v>
      </c>
      <c r="F31">
        <v>1</v>
      </c>
      <c r="G31">
        <v>8.7999999999999995E-2</v>
      </c>
      <c r="H31">
        <v>1</v>
      </c>
      <c r="I31">
        <v>0.504</v>
      </c>
      <c r="J31" t="s">
        <v>22</v>
      </c>
      <c r="K31">
        <f>(stds!$B$27)*G31+stds!$C$27</f>
        <v>0.10504159999999998</v>
      </c>
      <c r="L31">
        <f>(stds!$B$27)*I31+stds!$C$27</f>
        <v>0.3226928</v>
      </c>
      <c r="M31">
        <f t="shared" si="1"/>
        <v>0.10504159999999998</v>
      </c>
      <c r="N31">
        <f t="shared" si="2"/>
        <v>0.3226928</v>
      </c>
      <c r="O31">
        <f t="shared" si="10"/>
        <v>2.2858049999999991E-2</v>
      </c>
      <c r="P31">
        <f t="shared" si="0"/>
        <v>0.23940450000000002</v>
      </c>
      <c r="Q31" s="3">
        <f t="shared" si="3"/>
        <v>3.8291805359999986E-2</v>
      </c>
      <c r="R31" s="3">
        <f t="shared" si="4"/>
        <v>0.40105041840000005</v>
      </c>
      <c r="S31" s="1">
        <v>1</v>
      </c>
      <c r="T31" s="1">
        <v>11</v>
      </c>
      <c r="U31">
        <v>7.02</v>
      </c>
      <c r="V31" s="1">
        <f t="shared" si="5"/>
        <v>10</v>
      </c>
      <c r="W31" s="1">
        <f t="shared" si="6"/>
        <v>6.02</v>
      </c>
      <c r="X31">
        <f t="shared" si="7"/>
        <v>0.39800000000000002</v>
      </c>
      <c r="Y31">
        <v>5.71</v>
      </c>
      <c r="Z31">
        <f t="shared" si="8"/>
        <v>3.4374199999999999</v>
      </c>
      <c r="AA31" s="3">
        <f t="shared" si="11"/>
        <v>1.1139693537595053E-2</v>
      </c>
      <c r="AB31" s="3">
        <f t="shared" si="12"/>
        <v>0.11667192789941296</v>
      </c>
      <c r="AC31">
        <f t="shared" si="9"/>
        <v>0.1055322343618179</v>
      </c>
    </row>
    <row r="32" spans="1:29" x14ac:dyDescent="0.2">
      <c r="A32">
        <v>10</v>
      </c>
      <c r="B32" t="s">
        <v>17</v>
      </c>
      <c r="C32" t="s">
        <v>15</v>
      </c>
      <c r="D32">
        <v>1</v>
      </c>
      <c r="E32" t="s">
        <v>9</v>
      </c>
      <c r="F32">
        <v>1</v>
      </c>
      <c r="G32">
        <v>0.127</v>
      </c>
      <c r="H32">
        <v>1</v>
      </c>
      <c r="I32">
        <v>0.64300000000000002</v>
      </c>
      <c r="J32" t="s">
        <v>22</v>
      </c>
      <c r="K32">
        <f>(stds!$B$27)*G32+stds!$C$27</f>
        <v>0.12544640000000001</v>
      </c>
      <c r="L32">
        <f>(stds!$B$27)*I32+stds!$C$27</f>
        <v>0.39541759999999998</v>
      </c>
      <c r="M32">
        <f t="shared" si="1"/>
        <v>0.12544640000000001</v>
      </c>
      <c r="N32">
        <f t="shared" si="2"/>
        <v>0.39541759999999998</v>
      </c>
      <c r="O32">
        <f>M32-AVERAGE($M$107:$M$108)</f>
        <v>4.3262850000000019E-2</v>
      </c>
      <c r="P32">
        <f t="shared" si="0"/>
        <v>0.3121293</v>
      </c>
      <c r="Q32" s="3">
        <f t="shared" si="3"/>
        <v>7.2473926320000034E-2</v>
      </c>
      <c r="R32" s="3">
        <f t="shared" si="4"/>
        <v>0.52287900335999993</v>
      </c>
      <c r="S32" s="1">
        <v>1</v>
      </c>
      <c r="T32">
        <v>11.81</v>
      </c>
      <c r="U32">
        <v>7.86</v>
      </c>
      <c r="V32" s="1">
        <f t="shared" si="5"/>
        <v>10.81</v>
      </c>
      <c r="W32" s="1">
        <f t="shared" si="6"/>
        <v>6.86</v>
      </c>
      <c r="X32">
        <f t="shared" si="7"/>
        <v>0.36540240518038852</v>
      </c>
      <c r="Y32">
        <v>5.09</v>
      </c>
      <c r="Z32">
        <f t="shared" si="8"/>
        <v>3.2301017576318221</v>
      </c>
      <c r="AA32" s="3">
        <f t="shared" si="11"/>
        <v>2.2437041232142154E-2</v>
      </c>
      <c r="AB32" s="3">
        <f t="shared" si="12"/>
        <v>0.16187694462707991</v>
      </c>
      <c r="AC32">
        <f t="shared" si="9"/>
        <v>0.13943990339493775</v>
      </c>
    </row>
    <row r="33" spans="1:29" x14ac:dyDescent="0.2">
      <c r="A33">
        <v>11</v>
      </c>
      <c r="B33" t="s">
        <v>17</v>
      </c>
      <c r="C33" t="s">
        <v>15</v>
      </c>
      <c r="D33">
        <v>1</v>
      </c>
      <c r="E33" t="s">
        <v>10</v>
      </c>
      <c r="F33">
        <v>1</v>
      </c>
      <c r="G33">
        <v>7.5999999999999998E-2</v>
      </c>
      <c r="H33">
        <v>1</v>
      </c>
      <c r="I33">
        <v>0.32900000000000001</v>
      </c>
      <c r="J33" t="s">
        <v>22</v>
      </c>
      <c r="K33">
        <f>(stds!$B$27)*G33+stds!$C$27</f>
        <v>9.8763199999999995E-2</v>
      </c>
      <c r="L33">
        <f>(stds!$B$27)*I33+stds!$C$27</f>
        <v>0.2311328</v>
      </c>
      <c r="M33">
        <f t="shared" si="1"/>
        <v>9.8763199999999995E-2</v>
      </c>
      <c r="N33">
        <f t="shared" si="2"/>
        <v>0.2311328</v>
      </c>
      <c r="O33">
        <f t="shared" si="10"/>
        <v>1.6579650000000001E-2</v>
      </c>
      <c r="P33">
        <f t="shared" si="0"/>
        <v>0.14784449999999999</v>
      </c>
      <c r="Q33" s="3">
        <f t="shared" si="3"/>
        <v>2.7774229680000002E-2</v>
      </c>
      <c r="R33" s="3">
        <f t="shared" si="4"/>
        <v>0.24766910639999995</v>
      </c>
      <c r="S33">
        <v>0.99</v>
      </c>
      <c r="T33" s="1">
        <v>11</v>
      </c>
      <c r="U33">
        <v>7</v>
      </c>
      <c r="V33" s="1">
        <f t="shared" si="5"/>
        <v>10.01</v>
      </c>
      <c r="W33" s="1">
        <f t="shared" si="6"/>
        <v>6.01</v>
      </c>
      <c r="X33">
        <f t="shared" si="7"/>
        <v>0.39960039960039961</v>
      </c>
      <c r="Y33">
        <v>5.89</v>
      </c>
      <c r="Z33">
        <f t="shared" si="8"/>
        <v>3.5363536463536462</v>
      </c>
      <c r="AA33" s="3">
        <f t="shared" si="11"/>
        <v>7.8539174690964979E-3</v>
      </c>
      <c r="AB33" s="3">
        <f t="shared" si="12"/>
        <v>7.0035163665085623E-2</v>
      </c>
      <c r="AC33">
        <f t="shared" si="9"/>
        <v>6.2181246195989123E-2</v>
      </c>
    </row>
    <row r="34" spans="1:29" x14ac:dyDescent="0.2">
      <c r="A34">
        <v>12</v>
      </c>
      <c r="B34" t="s">
        <v>17</v>
      </c>
      <c r="C34" t="s">
        <v>15</v>
      </c>
      <c r="D34">
        <v>1</v>
      </c>
      <c r="E34" t="s">
        <v>11</v>
      </c>
      <c r="F34">
        <v>1</v>
      </c>
      <c r="G34">
        <v>7.9000000000000001E-2</v>
      </c>
      <c r="H34">
        <v>1</v>
      </c>
      <c r="I34">
        <v>0.33400000000000002</v>
      </c>
      <c r="J34" t="s">
        <v>22</v>
      </c>
      <c r="K34">
        <f>(stds!$B$27)*G34+stds!$C$27</f>
        <v>0.1003328</v>
      </c>
      <c r="L34">
        <f>(stds!$B$27)*I34+stds!$C$27</f>
        <v>0.23374880000000001</v>
      </c>
      <c r="M34">
        <f t="shared" si="1"/>
        <v>0.1003328</v>
      </c>
      <c r="N34">
        <f t="shared" si="2"/>
        <v>0.23374880000000001</v>
      </c>
      <c r="O34">
        <f t="shared" si="10"/>
        <v>1.8149250000000006E-2</v>
      </c>
      <c r="P34">
        <f t="shared" si="0"/>
        <v>0.1504605</v>
      </c>
      <c r="Q34" s="3">
        <f t="shared" si="3"/>
        <v>3.0403623600000013E-2</v>
      </c>
      <c r="R34" s="3">
        <f t="shared" si="4"/>
        <v>0.25205142959999999</v>
      </c>
      <c r="S34">
        <v>0.99</v>
      </c>
      <c r="T34">
        <v>11.42</v>
      </c>
      <c r="U34">
        <v>8.11</v>
      </c>
      <c r="V34" s="1">
        <f t="shared" si="5"/>
        <v>10.43</v>
      </c>
      <c r="W34" s="1">
        <f t="shared" si="6"/>
        <v>7.1199999999999992</v>
      </c>
      <c r="X34">
        <f t="shared" si="7"/>
        <v>0.31735378715244494</v>
      </c>
      <c r="Y34">
        <v>5.31</v>
      </c>
      <c r="Z34">
        <f t="shared" si="8"/>
        <v>3.6248513902205168</v>
      </c>
      <c r="AA34" s="3">
        <f t="shared" si="11"/>
        <v>8.3875503646924452E-3</v>
      </c>
      <c r="AB34" s="3">
        <f t="shared" si="12"/>
        <v>6.9534279468672647E-2</v>
      </c>
      <c r="AC34">
        <f t="shared" si="9"/>
        <v>6.1146729103980203E-2</v>
      </c>
    </row>
    <row r="35" spans="1:29" x14ac:dyDescent="0.2">
      <c r="A35">
        <v>13</v>
      </c>
      <c r="B35" t="s">
        <v>17</v>
      </c>
      <c r="C35" t="s">
        <v>15</v>
      </c>
      <c r="D35">
        <v>1</v>
      </c>
      <c r="E35" t="s">
        <v>12</v>
      </c>
      <c r="F35">
        <v>1</v>
      </c>
      <c r="G35" t="s">
        <v>17</v>
      </c>
      <c r="H35">
        <v>1</v>
      </c>
      <c r="I35" t="s">
        <v>17</v>
      </c>
      <c r="J35" t="s">
        <v>22</v>
      </c>
      <c r="K35" t="s">
        <v>17</v>
      </c>
      <c r="L35" t="s">
        <v>17</v>
      </c>
      <c r="M35" t="s">
        <v>17</v>
      </c>
      <c r="N35" t="s">
        <v>17</v>
      </c>
      <c r="O35" t="s">
        <v>17</v>
      </c>
      <c r="P35" t="s">
        <v>17</v>
      </c>
      <c r="Q35" s="3" t="s">
        <v>17</v>
      </c>
      <c r="R35" s="3" t="s">
        <v>17</v>
      </c>
      <c r="S35" t="s">
        <v>17</v>
      </c>
      <c r="T35" t="s">
        <v>17</v>
      </c>
      <c r="U35" t="s">
        <v>17</v>
      </c>
      <c r="V35" t="s">
        <v>17</v>
      </c>
      <c r="W35" t="s">
        <v>17</v>
      </c>
      <c r="X35" t="s">
        <v>17</v>
      </c>
      <c r="Y35" t="s">
        <v>17</v>
      </c>
      <c r="Z35" t="s">
        <v>17</v>
      </c>
      <c r="AA35" t="s">
        <v>17</v>
      </c>
      <c r="AB35" t="s">
        <v>17</v>
      </c>
      <c r="AC35" s="3" t="s">
        <v>17</v>
      </c>
    </row>
    <row r="36" spans="1:29" x14ac:dyDescent="0.2">
      <c r="A36">
        <v>14</v>
      </c>
      <c r="B36" t="s">
        <v>17</v>
      </c>
      <c r="C36" t="s">
        <v>15</v>
      </c>
      <c r="D36">
        <v>1</v>
      </c>
      <c r="E36" t="s">
        <v>13</v>
      </c>
      <c r="F36">
        <v>1</v>
      </c>
      <c r="G36" t="s">
        <v>17</v>
      </c>
      <c r="H36">
        <v>1</v>
      </c>
      <c r="I36" t="s">
        <v>17</v>
      </c>
      <c r="J36" t="s">
        <v>22</v>
      </c>
      <c r="K36" t="s">
        <v>17</v>
      </c>
      <c r="L36" t="s">
        <v>17</v>
      </c>
      <c r="M36" t="s">
        <v>17</v>
      </c>
      <c r="N36" t="s">
        <v>17</v>
      </c>
      <c r="O36" t="s">
        <v>17</v>
      </c>
      <c r="P36" t="s">
        <v>17</v>
      </c>
      <c r="Q36" s="3" t="s">
        <v>17</v>
      </c>
      <c r="R36" s="3" t="s">
        <v>17</v>
      </c>
      <c r="S36" t="s">
        <v>17</v>
      </c>
      <c r="T36" t="s">
        <v>17</v>
      </c>
      <c r="U36" t="s">
        <v>17</v>
      </c>
      <c r="V36" t="s">
        <v>17</v>
      </c>
      <c r="W36" t="s">
        <v>17</v>
      </c>
      <c r="X36" t="s">
        <v>17</v>
      </c>
      <c r="Y36" t="s">
        <v>17</v>
      </c>
      <c r="Z36" t="s">
        <v>17</v>
      </c>
      <c r="AA36" t="s">
        <v>17</v>
      </c>
      <c r="AB36" t="s">
        <v>17</v>
      </c>
      <c r="AC36" s="3" t="s">
        <v>17</v>
      </c>
    </row>
    <row r="37" spans="1:29" x14ac:dyDescent="0.2">
      <c r="A37">
        <v>15</v>
      </c>
      <c r="B37" t="s">
        <v>17</v>
      </c>
      <c r="C37" t="s">
        <v>16</v>
      </c>
      <c r="D37">
        <v>1</v>
      </c>
      <c r="E37" t="s">
        <v>7</v>
      </c>
      <c r="F37">
        <v>10</v>
      </c>
      <c r="G37">
        <v>0.28999999999999998</v>
      </c>
      <c r="H37">
        <v>10</v>
      </c>
      <c r="I37">
        <v>0.30199999999999999</v>
      </c>
      <c r="J37" t="s">
        <v>22</v>
      </c>
      <c r="K37">
        <f>(stds!$B$27)*G37+stds!$C$27</f>
        <v>0.210728</v>
      </c>
      <c r="L37">
        <f>(stds!$B$27)*I37+stds!$C$27</f>
        <v>0.21700639999999999</v>
      </c>
      <c r="M37">
        <f t="shared" si="1"/>
        <v>2.1072799999999998</v>
      </c>
      <c r="N37">
        <f t="shared" si="2"/>
        <v>2.170064</v>
      </c>
      <c r="O37">
        <f t="shared" ref="O37:O100" si="13">M37-AVERAGE($M$107:$M$108)</f>
        <v>2.0250964499999999</v>
      </c>
      <c r="P37">
        <f>N37-AVERAGE($N$107:$N$108)</f>
        <v>2.0867757</v>
      </c>
      <c r="Q37" s="3">
        <f t="shared" si="3"/>
        <v>3.3924415730400002</v>
      </c>
      <c r="R37" s="3">
        <f t="shared" si="4"/>
        <v>3.49576665264</v>
      </c>
      <c r="S37">
        <v>0.99</v>
      </c>
      <c r="T37">
        <v>10.94</v>
      </c>
      <c r="U37">
        <v>6.12</v>
      </c>
      <c r="V37" s="1">
        <f t="shared" si="5"/>
        <v>9.9499999999999993</v>
      </c>
      <c r="W37" s="1">
        <f t="shared" si="6"/>
        <v>5.13</v>
      </c>
      <c r="X37">
        <f t="shared" si="7"/>
        <v>0.4844221105527638</v>
      </c>
      <c r="Y37">
        <v>5.83</v>
      </c>
      <c r="Z37">
        <f t="shared" si="8"/>
        <v>3.0058190954773876</v>
      </c>
      <c r="AA37" s="3">
        <f t="shared" si="11"/>
        <v>1.1286246661165777</v>
      </c>
      <c r="AB37" s="3">
        <f t="shared" si="12"/>
        <v>1.1629996821497997</v>
      </c>
      <c r="AC37">
        <f t="shared" si="9"/>
        <v>3.4375016033221906E-2</v>
      </c>
    </row>
    <row r="38" spans="1:29" x14ac:dyDescent="0.2">
      <c r="A38">
        <v>16</v>
      </c>
      <c r="B38" t="s">
        <v>17</v>
      </c>
      <c r="C38" t="s">
        <v>16</v>
      </c>
      <c r="D38">
        <v>1</v>
      </c>
      <c r="E38" t="s">
        <v>8</v>
      </c>
      <c r="F38">
        <v>10</v>
      </c>
      <c r="G38">
        <v>0.95399999999999996</v>
      </c>
      <c r="H38">
        <v>10</v>
      </c>
      <c r="I38">
        <v>0.76100000000000001</v>
      </c>
      <c r="J38" t="s">
        <v>22</v>
      </c>
      <c r="K38">
        <f>(stds!$B$27)*G38+stds!$C$27</f>
        <v>0.55813279999999998</v>
      </c>
      <c r="L38">
        <f>(stds!$B$27)*I38+stds!$C$27</f>
        <v>0.45715519999999998</v>
      </c>
      <c r="M38">
        <f t="shared" si="1"/>
        <v>5.5813280000000001</v>
      </c>
      <c r="N38">
        <f t="shared" si="2"/>
        <v>4.5715519999999996</v>
      </c>
      <c r="O38">
        <f t="shared" si="13"/>
        <v>5.4991444500000002</v>
      </c>
      <c r="P38">
        <f t="shared" si="0"/>
        <v>4.4882636999999992</v>
      </c>
      <c r="Q38" s="3">
        <f t="shared" si="3"/>
        <v>9.2121667826400007</v>
      </c>
      <c r="R38" s="3">
        <f t="shared" si="4"/>
        <v>7.5187393502399988</v>
      </c>
      <c r="S38" s="1">
        <v>1</v>
      </c>
      <c r="T38">
        <v>11.02</v>
      </c>
      <c r="U38">
        <v>6.36</v>
      </c>
      <c r="V38" s="1">
        <f t="shared" si="5"/>
        <v>10.02</v>
      </c>
      <c r="W38" s="1">
        <f t="shared" si="6"/>
        <v>5.36</v>
      </c>
      <c r="X38">
        <f t="shared" si="7"/>
        <v>0.46506986027944108</v>
      </c>
      <c r="Y38">
        <v>5.52</v>
      </c>
      <c r="Z38">
        <f t="shared" si="8"/>
        <v>2.9528143712574848</v>
      </c>
      <c r="AA38" s="3">
        <f>Q38/$Z38</f>
        <v>3.1197920439261848</v>
      </c>
      <c r="AB38" s="3">
        <f>R38/$Z38</f>
        <v>2.5462959756044774</v>
      </c>
      <c r="AC38">
        <f t="shared" si="9"/>
        <v>-0.57349606832170741</v>
      </c>
    </row>
    <row r="39" spans="1:29" x14ac:dyDescent="0.2">
      <c r="A39">
        <v>17</v>
      </c>
      <c r="B39" t="s">
        <v>17</v>
      </c>
      <c r="C39" t="s">
        <v>16</v>
      </c>
      <c r="D39">
        <v>1</v>
      </c>
      <c r="E39" t="s">
        <v>9</v>
      </c>
      <c r="F39">
        <v>10</v>
      </c>
      <c r="G39">
        <v>1.0640000000000001</v>
      </c>
      <c r="H39">
        <v>10</v>
      </c>
      <c r="I39">
        <v>1.02</v>
      </c>
      <c r="J39" t="s">
        <v>22</v>
      </c>
      <c r="K39">
        <f>(stds!$B$27)*G39+stds!$C$27</f>
        <v>0.61568479999999992</v>
      </c>
      <c r="L39">
        <f>(stds!$B$27)*I39+stds!$C$27</f>
        <v>0.59266400000000008</v>
      </c>
      <c r="M39">
        <f t="shared" si="1"/>
        <v>6.1568479999999992</v>
      </c>
      <c r="N39">
        <f t="shared" si="2"/>
        <v>5.9266400000000008</v>
      </c>
      <c r="O39">
        <f t="shared" si="13"/>
        <v>6.0746644499999993</v>
      </c>
      <c r="P39">
        <f t="shared" si="0"/>
        <v>5.8433517000000004</v>
      </c>
      <c r="Q39" s="3">
        <f t="shared" si="3"/>
        <v>10.176277886639998</v>
      </c>
      <c r="R39" s="3">
        <f t="shared" si="4"/>
        <v>9.7887827678400026</v>
      </c>
      <c r="S39">
        <v>0.98</v>
      </c>
      <c r="T39">
        <v>10.92</v>
      </c>
      <c r="U39">
        <v>6.26</v>
      </c>
      <c r="V39" s="1">
        <f t="shared" si="5"/>
        <v>9.94</v>
      </c>
      <c r="W39" s="1">
        <f t="shared" si="6"/>
        <v>5.2799999999999994</v>
      </c>
      <c r="X39">
        <f t="shared" si="7"/>
        <v>0.46881287726358151</v>
      </c>
      <c r="Y39">
        <v>6.26</v>
      </c>
      <c r="Z39">
        <f t="shared" si="8"/>
        <v>3.3252313883299793</v>
      </c>
      <c r="AA39" s="3">
        <f t="shared" si="11"/>
        <v>3.0603217335052277</v>
      </c>
      <c r="AB39" s="3">
        <f t="shared" si="12"/>
        <v>2.9437899576535012</v>
      </c>
      <c r="AC39">
        <f t="shared" si="9"/>
        <v>-0.11653177585172658</v>
      </c>
    </row>
    <row r="40" spans="1:29" x14ac:dyDescent="0.2">
      <c r="A40">
        <v>18</v>
      </c>
      <c r="B40" t="s">
        <v>17</v>
      </c>
      <c r="C40" t="s">
        <v>16</v>
      </c>
      <c r="D40">
        <v>1</v>
      </c>
      <c r="E40" t="s">
        <v>10</v>
      </c>
      <c r="F40">
        <v>10</v>
      </c>
      <c r="G40">
        <v>0.40699999999999997</v>
      </c>
      <c r="H40">
        <v>10</v>
      </c>
      <c r="I40">
        <v>0.35599999999999998</v>
      </c>
      <c r="J40" t="s">
        <v>22</v>
      </c>
      <c r="K40">
        <f>(stds!$B$27)*G40+stds!$C$27</f>
        <v>0.27194239999999997</v>
      </c>
      <c r="L40">
        <f>(stds!$B$27)*I40+stds!$C$27</f>
        <v>0.24525919999999998</v>
      </c>
      <c r="M40">
        <f t="shared" si="1"/>
        <v>2.7194239999999996</v>
      </c>
      <c r="N40">
        <f t="shared" si="2"/>
        <v>2.4525919999999997</v>
      </c>
      <c r="O40">
        <f t="shared" si="13"/>
        <v>2.6372404499999997</v>
      </c>
      <c r="P40">
        <f t="shared" si="0"/>
        <v>2.3693036999999997</v>
      </c>
      <c r="Q40" s="3">
        <f t="shared" si="3"/>
        <v>4.4179052018399991</v>
      </c>
      <c r="R40" s="3">
        <f t="shared" si="4"/>
        <v>3.9690575582399998</v>
      </c>
      <c r="S40" s="1">
        <v>1</v>
      </c>
      <c r="T40">
        <v>11.95</v>
      </c>
      <c r="U40">
        <v>7.13</v>
      </c>
      <c r="V40" s="1">
        <f t="shared" si="5"/>
        <v>10.95</v>
      </c>
      <c r="W40" s="1">
        <f t="shared" si="6"/>
        <v>6.13</v>
      </c>
      <c r="X40">
        <f t="shared" si="7"/>
        <v>0.44018264840182647</v>
      </c>
      <c r="Y40">
        <v>5.16</v>
      </c>
      <c r="Z40">
        <f t="shared" si="8"/>
        <v>2.8886575342465752</v>
      </c>
      <c r="AA40" s="3">
        <f t="shared" si="11"/>
        <v>1.529397358275731</v>
      </c>
      <c r="AB40" s="3">
        <f t="shared" si="12"/>
        <v>1.3740145763852953</v>
      </c>
      <c r="AC40">
        <f t="shared" si="9"/>
        <v>-0.15538278189043564</v>
      </c>
    </row>
    <row r="41" spans="1:29" x14ac:dyDescent="0.2">
      <c r="A41">
        <v>19</v>
      </c>
      <c r="B41" t="s">
        <v>17</v>
      </c>
      <c r="C41" t="s">
        <v>16</v>
      </c>
      <c r="D41">
        <v>1</v>
      </c>
      <c r="E41" t="s">
        <v>11</v>
      </c>
      <c r="F41">
        <v>1</v>
      </c>
      <c r="G41">
        <v>7.1999999999999995E-2</v>
      </c>
      <c r="H41">
        <v>1</v>
      </c>
      <c r="I41">
        <v>0.313</v>
      </c>
      <c r="J41" t="s">
        <v>22</v>
      </c>
      <c r="K41">
        <f>(stds!$B$27)*G41+stds!$C$27</f>
        <v>9.667039999999999E-2</v>
      </c>
      <c r="L41">
        <f>(stds!$B$27)*I41+stds!$C$27</f>
        <v>0.2227616</v>
      </c>
      <c r="M41">
        <f t="shared" si="1"/>
        <v>9.667039999999999E-2</v>
      </c>
      <c r="N41">
        <f t="shared" si="2"/>
        <v>0.2227616</v>
      </c>
      <c r="O41">
        <f t="shared" si="13"/>
        <v>1.4486849999999996E-2</v>
      </c>
      <c r="P41">
        <f t="shared" si="0"/>
        <v>0.13947330000000002</v>
      </c>
      <c r="Q41" s="3">
        <f t="shared" si="3"/>
        <v>2.4268371119999993E-2</v>
      </c>
      <c r="R41" s="3">
        <f t="shared" si="4"/>
        <v>0.23364567216000004</v>
      </c>
      <c r="S41" s="1">
        <v>1</v>
      </c>
      <c r="T41">
        <v>10.92</v>
      </c>
      <c r="U41">
        <v>7.4</v>
      </c>
      <c r="V41" s="1">
        <f t="shared" si="5"/>
        <v>9.92</v>
      </c>
      <c r="W41" s="1">
        <f t="shared" si="6"/>
        <v>6.4</v>
      </c>
      <c r="X41">
        <f t="shared" si="7"/>
        <v>0.35483870967741932</v>
      </c>
      <c r="Y41">
        <v>5.79</v>
      </c>
      <c r="Z41">
        <f t="shared" si="8"/>
        <v>3.7354838709677427</v>
      </c>
      <c r="AA41" s="3">
        <f t="shared" si="11"/>
        <v>6.4967142031088047E-3</v>
      </c>
      <c r="AB41" s="3">
        <f t="shared" si="12"/>
        <v>6.2547632443523307E-2</v>
      </c>
      <c r="AC41">
        <f t="shared" si="9"/>
        <v>5.6050918240414499E-2</v>
      </c>
    </row>
    <row r="42" spans="1:29" x14ac:dyDescent="0.2">
      <c r="A42">
        <v>20</v>
      </c>
      <c r="B42" t="s">
        <v>17</v>
      </c>
      <c r="C42" t="s">
        <v>16</v>
      </c>
      <c r="D42">
        <v>1</v>
      </c>
      <c r="E42" t="s">
        <v>12</v>
      </c>
      <c r="F42">
        <v>1</v>
      </c>
      <c r="G42">
        <v>6.6000000000000003E-2</v>
      </c>
      <c r="H42">
        <v>1</v>
      </c>
      <c r="I42">
        <v>0.23699999999999999</v>
      </c>
      <c r="J42" t="s">
        <v>22</v>
      </c>
      <c r="K42">
        <f>(stds!$B$27)*G42+stds!$C$27</f>
        <v>9.3531200000000009E-2</v>
      </c>
      <c r="L42">
        <f>(stds!$B$27)*I42+stds!$C$27</f>
        <v>0.18299840000000001</v>
      </c>
      <c r="M42">
        <f t="shared" si="1"/>
        <v>9.3531200000000009E-2</v>
      </c>
      <c r="N42">
        <f t="shared" si="2"/>
        <v>0.18299840000000001</v>
      </c>
      <c r="O42">
        <f t="shared" si="13"/>
        <v>1.1347650000000015E-2</v>
      </c>
      <c r="P42">
        <f t="shared" si="0"/>
        <v>9.971010000000001E-2</v>
      </c>
      <c r="Q42" s="3">
        <f t="shared" si="3"/>
        <v>1.9009583280000023E-2</v>
      </c>
      <c r="R42" s="3">
        <f t="shared" si="4"/>
        <v>0.16703435952000004</v>
      </c>
      <c r="S42" s="1">
        <v>0.98</v>
      </c>
      <c r="T42">
        <v>11.09</v>
      </c>
      <c r="U42">
        <v>7.34</v>
      </c>
      <c r="V42" s="1">
        <f t="shared" si="5"/>
        <v>10.11</v>
      </c>
      <c r="W42" s="1">
        <f t="shared" si="6"/>
        <v>6.3599999999999994</v>
      </c>
      <c r="X42">
        <f t="shared" si="7"/>
        <v>0.37091988130563802</v>
      </c>
      <c r="Y42">
        <v>5.92</v>
      </c>
      <c r="Z42">
        <f t="shared" si="8"/>
        <v>3.7241543026706228</v>
      </c>
      <c r="AA42" s="3">
        <f t="shared" si="11"/>
        <v>5.1044027005991907E-3</v>
      </c>
      <c r="AB42" s="3">
        <f t="shared" si="12"/>
        <v>4.4851621588347795E-2</v>
      </c>
      <c r="AC42">
        <f t="shared" si="9"/>
        <v>3.9747218887748605E-2</v>
      </c>
    </row>
    <row r="43" spans="1:29" x14ac:dyDescent="0.2">
      <c r="A43">
        <v>21</v>
      </c>
      <c r="B43" t="s">
        <v>17</v>
      </c>
      <c r="C43" t="s">
        <v>16</v>
      </c>
      <c r="D43">
        <v>1</v>
      </c>
      <c r="E43" t="s">
        <v>13</v>
      </c>
      <c r="F43">
        <v>1</v>
      </c>
      <c r="G43">
        <v>6.5000000000000002E-2</v>
      </c>
      <c r="H43">
        <v>1</v>
      </c>
      <c r="I43">
        <v>0.23200000000000001</v>
      </c>
      <c r="J43" t="s">
        <v>22</v>
      </c>
      <c r="K43">
        <f>(stds!$B$27)*G43+stds!$C$27</f>
        <v>9.3008000000000007E-2</v>
      </c>
      <c r="L43">
        <f>(stds!$B$27)*I43+stds!$C$27</f>
        <v>0.1803824</v>
      </c>
      <c r="M43">
        <f t="shared" si="1"/>
        <v>9.3008000000000007E-2</v>
      </c>
      <c r="N43">
        <f t="shared" si="2"/>
        <v>0.1803824</v>
      </c>
      <c r="O43">
        <f t="shared" si="13"/>
        <v>1.0824450000000013E-2</v>
      </c>
      <c r="P43">
        <f t="shared" si="0"/>
        <v>9.7094100000000003E-2</v>
      </c>
      <c r="Q43" s="3">
        <f t="shared" si="3"/>
        <v>1.8133118640000022E-2</v>
      </c>
      <c r="R43" s="3">
        <f t="shared" si="4"/>
        <v>0.16265203632</v>
      </c>
      <c r="S43">
        <v>0.99</v>
      </c>
      <c r="T43">
        <v>11.07</v>
      </c>
      <c r="U43">
        <v>7.3</v>
      </c>
      <c r="V43" s="1">
        <f t="shared" si="5"/>
        <v>10.08</v>
      </c>
      <c r="W43" s="1">
        <f t="shared" si="6"/>
        <v>6.31</v>
      </c>
      <c r="X43">
        <f t="shared" si="7"/>
        <v>0.37400793650793657</v>
      </c>
      <c r="Y43">
        <v>5.98</v>
      </c>
      <c r="Z43">
        <f t="shared" si="8"/>
        <v>3.7434325396825399</v>
      </c>
      <c r="AA43" s="3">
        <f t="shared" si="11"/>
        <v>4.8439816793219926E-3</v>
      </c>
      <c r="AB43" s="3">
        <f t="shared" si="12"/>
        <v>4.3449971275238641E-2</v>
      </c>
      <c r="AC43">
        <f t="shared" si="9"/>
        <v>3.860598959591665E-2</v>
      </c>
    </row>
    <row r="44" spans="1:29" x14ac:dyDescent="0.2">
      <c r="A44">
        <v>22</v>
      </c>
      <c r="B44" t="s">
        <v>17</v>
      </c>
      <c r="C44" t="s">
        <v>14</v>
      </c>
      <c r="D44">
        <v>2</v>
      </c>
      <c r="E44" t="s">
        <v>7</v>
      </c>
      <c r="F44">
        <v>1</v>
      </c>
      <c r="G44">
        <v>9.9000000000000005E-2</v>
      </c>
      <c r="H44">
        <v>1</v>
      </c>
      <c r="I44">
        <v>0.82099999999999995</v>
      </c>
      <c r="J44" t="s">
        <v>22</v>
      </c>
      <c r="K44">
        <f>(stds!$B$27)*G44+stds!$C$27</f>
        <v>0.1107968</v>
      </c>
      <c r="L44">
        <f>(stds!$B$27)*I44+stds!$C$27</f>
        <v>0.48854719999999996</v>
      </c>
      <c r="M44">
        <f t="shared" si="1"/>
        <v>0.1107968</v>
      </c>
      <c r="N44">
        <f t="shared" si="2"/>
        <v>0.48854719999999996</v>
      </c>
      <c r="O44">
        <f t="shared" si="13"/>
        <v>2.8613250000000007E-2</v>
      </c>
      <c r="P44">
        <f t="shared" si="0"/>
        <v>0.40525889999999998</v>
      </c>
      <c r="Q44" s="3">
        <f t="shared" si="3"/>
        <v>4.7932916400000011E-2</v>
      </c>
      <c r="R44" s="3">
        <f t="shared" si="4"/>
        <v>0.67888970927999992</v>
      </c>
      <c r="S44" s="1">
        <v>1</v>
      </c>
      <c r="T44">
        <v>10.93</v>
      </c>
      <c r="U44">
        <v>6.71</v>
      </c>
      <c r="V44" s="1">
        <f t="shared" si="5"/>
        <v>9.93</v>
      </c>
      <c r="W44" s="1">
        <f t="shared" si="6"/>
        <v>5.71</v>
      </c>
      <c r="X44">
        <f t="shared" si="7"/>
        <v>0.42497482376636453</v>
      </c>
      <c r="Y44">
        <v>5.79</v>
      </c>
      <c r="Z44">
        <f t="shared" si="8"/>
        <v>3.3293957703927495</v>
      </c>
      <c r="AA44" s="3">
        <f t="shared" si="11"/>
        <v>1.4396881508125915E-2</v>
      </c>
      <c r="AB44" s="3">
        <f t="shared" si="12"/>
        <v>0.20390778270253981</v>
      </c>
      <c r="AC44">
        <f t="shared" si="9"/>
        <v>0.18951090119441391</v>
      </c>
    </row>
    <row r="45" spans="1:29" x14ac:dyDescent="0.2">
      <c r="A45">
        <v>23</v>
      </c>
      <c r="B45" t="s">
        <v>17</v>
      </c>
      <c r="C45" t="s">
        <v>14</v>
      </c>
      <c r="D45">
        <v>2</v>
      </c>
      <c r="E45" t="s">
        <v>8</v>
      </c>
      <c r="F45">
        <v>1</v>
      </c>
      <c r="G45">
        <v>8.1000000000000003E-2</v>
      </c>
      <c r="H45">
        <v>1</v>
      </c>
      <c r="I45">
        <v>0.43099999999999999</v>
      </c>
      <c r="J45" t="s">
        <v>22</v>
      </c>
      <c r="K45">
        <f>(stds!$B$27)*G45+stds!$C$27</f>
        <v>0.1013792</v>
      </c>
      <c r="L45">
        <f>(stds!$B$27)*I45+stds!$C$27</f>
        <v>0.28449919999999995</v>
      </c>
      <c r="M45">
        <f t="shared" si="1"/>
        <v>0.1013792</v>
      </c>
      <c r="N45">
        <f t="shared" si="2"/>
        <v>0.28449919999999995</v>
      </c>
      <c r="O45">
        <f t="shared" si="13"/>
        <v>1.9195650000000009E-2</v>
      </c>
      <c r="P45">
        <f t="shared" si="0"/>
        <v>0.20121089999999997</v>
      </c>
      <c r="Q45" s="3">
        <f t="shared" si="3"/>
        <v>3.2156552880000015E-2</v>
      </c>
      <c r="R45" s="3">
        <f t="shared" si="4"/>
        <v>0.33706849967999997</v>
      </c>
      <c r="S45">
        <v>0.99</v>
      </c>
      <c r="T45">
        <v>10.95</v>
      </c>
      <c r="U45">
        <v>7.34</v>
      </c>
      <c r="V45" s="1">
        <f t="shared" si="5"/>
        <v>9.9599999999999991</v>
      </c>
      <c r="W45" s="1">
        <f t="shared" si="6"/>
        <v>6.35</v>
      </c>
      <c r="X45">
        <f t="shared" si="7"/>
        <v>0.3624497991967871</v>
      </c>
      <c r="Y45">
        <v>5.89</v>
      </c>
      <c r="Z45">
        <f t="shared" si="8"/>
        <v>3.7551706827309239</v>
      </c>
      <c r="AA45" s="3">
        <f t="shared" si="11"/>
        <v>8.5632733094875915E-3</v>
      </c>
      <c r="AB45" s="3">
        <f t="shared" si="12"/>
        <v>8.9761166178169316E-2</v>
      </c>
      <c r="AC45">
        <f t="shared" si="9"/>
        <v>8.1197892868681731E-2</v>
      </c>
    </row>
    <row r="46" spans="1:29" x14ac:dyDescent="0.2">
      <c r="A46">
        <v>24</v>
      </c>
      <c r="B46" t="s">
        <v>17</v>
      </c>
      <c r="C46" t="s">
        <v>14</v>
      </c>
      <c r="D46">
        <v>2</v>
      </c>
      <c r="E46" t="s">
        <v>9</v>
      </c>
      <c r="F46">
        <v>1</v>
      </c>
      <c r="G46">
        <v>7.1999999999999995E-2</v>
      </c>
      <c r="H46">
        <v>1</v>
      </c>
      <c r="I46">
        <v>0.218</v>
      </c>
      <c r="J46" t="s">
        <v>22</v>
      </c>
      <c r="K46">
        <f>(stds!$B$27)*G46+stds!$C$27</f>
        <v>9.667039999999999E-2</v>
      </c>
      <c r="L46">
        <f>(stds!$B$27)*I46+stds!$C$27</f>
        <v>0.17305759999999998</v>
      </c>
      <c r="M46">
        <f t="shared" si="1"/>
        <v>9.667039999999999E-2</v>
      </c>
      <c r="N46">
        <f t="shared" si="2"/>
        <v>0.17305759999999998</v>
      </c>
      <c r="O46">
        <f t="shared" si="13"/>
        <v>1.4486849999999996E-2</v>
      </c>
      <c r="P46">
        <f t="shared" si="0"/>
        <v>8.9769299999999982E-2</v>
      </c>
      <c r="Q46" s="3">
        <f t="shared" si="3"/>
        <v>2.4268371119999993E-2</v>
      </c>
      <c r="R46" s="3">
        <f t="shared" si="4"/>
        <v>0.15038153135999999</v>
      </c>
      <c r="S46" s="1">
        <v>1</v>
      </c>
      <c r="T46">
        <v>11.07</v>
      </c>
      <c r="U46">
        <v>7.62</v>
      </c>
      <c r="V46" s="1">
        <f t="shared" si="5"/>
        <v>10.07</v>
      </c>
      <c r="W46" s="1">
        <f t="shared" si="6"/>
        <v>6.62</v>
      </c>
      <c r="X46">
        <f t="shared" si="7"/>
        <v>0.34260178748758691</v>
      </c>
      <c r="Y46">
        <v>5.87</v>
      </c>
      <c r="Z46">
        <f t="shared" si="8"/>
        <v>3.8589275074478651</v>
      </c>
      <c r="AA46" s="3">
        <f t="shared" si="11"/>
        <v>6.2888901315614736E-3</v>
      </c>
      <c r="AB46" s="3">
        <f t="shared" si="12"/>
        <v>3.896977361449739E-2</v>
      </c>
      <c r="AC46">
        <f t="shared" si="9"/>
        <v>3.2680883482935914E-2</v>
      </c>
    </row>
    <row r="47" spans="1:29" x14ac:dyDescent="0.2">
      <c r="A47">
        <v>25</v>
      </c>
      <c r="B47" t="s">
        <v>17</v>
      </c>
      <c r="C47" t="s">
        <v>14</v>
      </c>
      <c r="D47">
        <v>2</v>
      </c>
      <c r="E47" t="s">
        <v>10</v>
      </c>
      <c r="F47">
        <v>1</v>
      </c>
      <c r="G47">
        <v>6.8000000000000005E-2</v>
      </c>
      <c r="H47">
        <v>1</v>
      </c>
      <c r="I47">
        <v>0.192</v>
      </c>
      <c r="J47" t="s">
        <v>22</v>
      </c>
      <c r="K47">
        <f>(stds!$B$27)*G47+stds!$C$27</f>
        <v>9.4577599999999998E-2</v>
      </c>
      <c r="L47">
        <f>(stds!$B$27)*I47+stds!$C$27</f>
        <v>0.1594544</v>
      </c>
      <c r="M47">
        <f t="shared" si="1"/>
        <v>9.4577599999999998E-2</v>
      </c>
      <c r="N47">
        <f t="shared" si="2"/>
        <v>0.1594544</v>
      </c>
      <c r="O47">
        <f t="shared" si="13"/>
        <v>1.2394050000000004E-2</v>
      </c>
      <c r="P47">
        <f t="shared" si="0"/>
        <v>7.61661E-2</v>
      </c>
      <c r="Q47" s="3">
        <f t="shared" si="3"/>
        <v>2.0762512560000008E-2</v>
      </c>
      <c r="R47" s="3">
        <f t="shared" si="4"/>
        <v>0.12759345072</v>
      </c>
      <c r="S47">
        <v>0.96</v>
      </c>
      <c r="T47">
        <v>11.12</v>
      </c>
      <c r="U47">
        <v>7.67</v>
      </c>
      <c r="V47" s="1">
        <f t="shared" si="5"/>
        <v>10.16</v>
      </c>
      <c r="W47" s="1">
        <f t="shared" si="6"/>
        <v>6.71</v>
      </c>
      <c r="X47">
        <f t="shared" si="7"/>
        <v>0.33956692913385828</v>
      </c>
      <c r="Y47" s="1">
        <v>5.8</v>
      </c>
      <c r="Z47">
        <f t="shared" si="8"/>
        <v>3.8305118110236216</v>
      </c>
      <c r="AA47" s="3">
        <f t="shared" si="11"/>
        <v>5.4202972303201633E-3</v>
      </c>
      <c r="AB47" s="3">
        <f t="shared" si="12"/>
        <v>3.33097656435377E-2</v>
      </c>
      <c r="AC47">
        <f t="shared" si="9"/>
        <v>2.7889468413217537E-2</v>
      </c>
    </row>
    <row r="48" spans="1:29" x14ac:dyDescent="0.2">
      <c r="A48">
        <v>26</v>
      </c>
      <c r="B48" t="s">
        <v>17</v>
      </c>
      <c r="C48" t="s">
        <v>14</v>
      </c>
      <c r="D48">
        <v>2</v>
      </c>
      <c r="E48" t="s">
        <v>11</v>
      </c>
      <c r="F48">
        <v>1</v>
      </c>
      <c r="G48">
        <v>6.6000000000000003E-2</v>
      </c>
      <c r="H48">
        <v>1</v>
      </c>
      <c r="I48">
        <v>0.16</v>
      </c>
      <c r="J48" t="s">
        <v>22</v>
      </c>
      <c r="K48">
        <f>(stds!$B$27)*G48+stds!$C$27</f>
        <v>9.3531200000000009E-2</v>
      </c>
      <c r="L48">
        <f>(stds!$B$27)*I48+stds!$C$27</f>
        <v>0.14271200000000001</v>
      </c>
      <c r="M48">
        <f t="shared" si="1"/>
        <v>9.3531200000000009E-2</v>
      </c>
      <c r="N48">
        <f t="shared" si="2"/>
        <v>0.14271200000000001</v>
      </c>
      <c r="O48">
        <f t="shared" si="13"/>
        <v>1.1347650000000015E-2</v>
      </c>
      <c r="P48">
        <f t="shared" si="0"/>
        <v>5.942370000000001E-2</v>
      </c>
      <c r="Q48" s="3">
        <f t="shared" si="3"/>
        <v>1.9009583280000023E-2</v>
      </c>
      <c r="R48" s="3">
        <f t="shared" si="4"/>
        <v>9.9546582240000028E-2</v>
      </c>
      <c r="S48" s="1">
        <v>0.99</v>
      </c>
      <c r="T48">
        <v>11.09</v>
      </c>
      <c r="U48">
        <v>7.59</v>
      </c>
      <c r="V48" s="1">
        <f t="shared" si="5"/>
        <v>10.1</v>
      </c>
      <c r="W48" s="1">
        <f t="shared" si="6"/>
        <v>6.6</v>
      </c>
      <c r="X48">
        <f t="shared" si="7"/>
        <v>0.34653465346534656</v>
      </c>
      <c r="Y48">
        <v>5.67</v>
      </c>
      <c r="Z48">
        <f t="shared" si="8"/>
        <v>3.7051485148514844</v>
      </c>
      <c r="AA48" s="3">
        <f t="shared" si="11"/>
        <v>5.130586049062056E-3</v>
      </c>
      <c r="AB48" s="3">
        <f t="shared" si="12"/>
        <v>2.6867096377104389E-2</v>
      </c>
      <c r="AC48">
        <f t="shared" si="9"/>
        <v>2.1736510328042333E-2</v>
      </c>
    </row>
    <row r="49" spans="1:29" x14ac:dyDescent="0.2">
      <c r="A49">
        <v>27</v>
      </c>
      <c r="B49" t="s">
        <v>17</v>
      </c>
      <c r="C49" t="s">
        <v>14</v>
      </c>
      <c r="D49">
        <v>2</v>
      </c>
      <c r="E49" t="s">
        <v>12</v>
      </c>
      <c r="F49">
        <v>1</v>
      </c>
      <c r="G49">
        <v>6.7000000000000004E-2</v>
      </c>
      <c r="H49">
        <v>1</v>
      </c>
      <c r="I49">
        <v>0.20499999999999999</v>
      </c>
      <c r="J49" t="s">
        <v>22</v>
      </c>
      <c r="K49">
        <f>(stds!$B$27)*G49+stds!$C$27</f>
        <v>9.4054399999999996E-2</v>
      </c>
      <c r="L49">
        <f>(stds!$B$27)*I49+stds!$C$27</f>
        <v>0.16625599999999999</v>
      </c>
      <c r="M49">
        <f t="shared" si="1"/>
        <v>9.4054399999999996E-2</v>
      </c>
      <c r="N49">
        <f t="shared" si="2"/>
        <v>0.16625599999999999</v>
      </c>
      <c r="O49">
        <f t="shared" si="13"/>
        <v>1.1870850000000002E-2</v>
      </c>
      <c r="P49">
        <f t="shared" si="0"/>
        <v>8.2967699999999991E-2</v>
      </c>
      <c r="Q49" s="3">
        <f t="shared" si="3"/>
        <v>1.9886047920000007E-2</v>
      </c>
      <c r="R49" s="3">
        <f t="shared" si="4"/>
        <v>0.13898749103999999</v>
      </c>
      <c r="S49">
        <v>0.98</v>
      </c>
      <c r="T49">
        <v>11.09</v>
      </c>
      <c r="U49">
        <v>7.72</v>
      </c>
      <c r="V49" s="1">
        <f t="shared" si="5"/>
        <v>10.11</v>
      </c>
      <c r="W49" s="1">
        <f t="shared" si="6"/>
        <v>6.74</v>
      </c>
      <c r="X49">
        <f t="shared" si="7"/>
        <v>0.33333333333333326</v>
      </c>
      <c r="Y49">
        <v>5.49</v>
      </c>
      <c r="Z49">
        <f t="shared" si="8"/>
        <v>3.6600000000000006</v>
      </c>
      <c r="AA49" s="3">
        <f t="shared" si="11"/>
        <v>5.4333464262295095E-3</v>
      </c>
      <c r="AB49" s="3">
        <f t="shared" si="12"/>
        <v>3.7974724327868845E-2</v>
      </c>
      <c r="AC49">
        <f t="shared" si="9"/>
        <v>3.2541377901639336E-2</v>
      </c>
    </row>
    <row r="50" spans="1:29" x14ac:dyDescent="0.2">
      <c r="A50">
        <v>28</v>
      </c>
      <c r="B50" t="s">
        <v>17</v>
      </c>
      <c r="C50" t="s">
        <v>14</v>
      </c>
      <c r="D50">
        <v>2</v>
      </c>
      <c r="E50" t="s">
        <v>13</v>
      </c>
      <c r="F50">
        <v>1</v>
      </c>
      <c r="G50">
        <v>6.5000000000000002E-2</v>
      </c>
      <c r="H50">
        <v>1</v>
      </c>
      <c r="I50">
        <v>0.155</v>
      </c>
      <c r="J50" t="s">
        <v>22</v>
      </c>
      <c r="K50">
        <f>(stds!$B$27)*G50+stds!$C$27</f>
        <v>9.3008000000000007E-2</v>
      </c>
      <c r="L50">
        <f>(stds!$B$27)*I50+stds!$C$27</f>
        <v>0.140096</v>
      </c>
      <c r="M50">
        <f t="shared" si="1"/>
        <v>9.3008000000000007E-2</v>
      </c>
      <c r="N50">
        <f t="shared" si="2"/>
        <v>0.140096</v>
      </c>
      <c r="O50">
        <f t="shared" si="13"/>
        <v>1.0824450000000013E-2</v>
      </c>
      <c r="P50">
        <f t="shared" si="0"/>
        <v>5.6807700000000003E-2</v>
      </c>
      <c r="Q50" s="3">
        <f t="shared" si="3"/>
        <v>1.8133118640000022E-2</v>
      </c>
      <c r="R50" s="3">
        <f t="shared" si="4"/>
        <v>9.5164259040000004E-2</v>
      </c>
      <c r="S50" s="1">
        <v>0.99</v>
      </c>
      <c r="T50">
        <v>11.04</v>
      </c>
      <c r="U50">
        <v>7.74</v>
      </c>
      <c r="V50" s="1">
        <f t="shared" si="5"/>
        <v>10.049999999999999</v>
      </c>
      <c r="W50" s="1">
        <f t="shared" si="6"/>
        <v>6.75</v>
      </c>
      <c r="X50">
        <f t="shared" si="7"/>
        <v>0.32835820895522383</v>
      </c>
      <c r="Y50">
        <v>5.82</v>
      </c>
      <c r="Z50">
        <f t="shared" si="8"/>
        <v>3.9089552238805974</v>
      </c>
      <c r="AA50" s="3">
        <f t="shared" si="11"/>
        <v>4.6388657841924452E-3</v>
      </c>
      <c r="AB50" s="3">
        <f t="shared" si="12"/>
        <v>2.4345190361512028E-2</v>
      </c>
      <c r="AC50">
        <f t="shared" si="9"/>
        <v>1.9706324577319582E-2</v>
      </c>
    </row>
    <row r="51" spans="1:29" x14ac:dyDescent="0.2">
      <c r="A51">
        <v>29</v>
      </c>
      <c r="B51" t="s">
        <v>17</v>
      </c>
      <c r="C51" t="s">
        <v>15</v>
      </c>
      <c r="D51">
        <v>2</v>
      </c>
      <c r="E51" t="s">
        <v>7</v>
      </c>
      <c r="F51">
        <v>1</v>
      </c>
      <c r="G51">
        <v>8.4000000000000005E-2</v>
      </c>
      <c r="H51">
        <v>1</v>
      </c>
      <c r="I51">
        <v>0.51600000000000001</v>
      </c>
      <c r="J51" t="s">
        <v>22</v>
      </c>
      <c r="K51">
        <f>(stds!$B$27)*G51+stds!$C$27</f>
        <v>0.10294880000000001</v>
      </c>
      <c r="L51">
        <f>(stds!$B$27)*I51+stds!$C$27</f>
        <v>0.32897120000000002</v>
      </c>
      <c r="M51">
        <f t="shared" si="1"/>
        <v>0.10294880000000001</v>
      </c>
      <c r="N51">
        <f t="shared" si="2"/>
        <v>0.32897120000000002</v>
      </c>
      <c r="O51">
        <f t="shared" si="13"/>
        <v>2.0765250000000013E-2</v>
      </c>
      <c r="P51">
        <f t="shared" si="0"/>
        <v>0.24568290000000004</v>
      </c>
      <c r="Q51" s="3">
        <f t="shared" si="3"/>
        <v>3.4785946800000016E-2</v>
      </c>
      <c r="R51" s="3">
        <f t="shared" si="4"/>
        <v>0.41156799408000005</v>
      </c>
      <c r="S51">
        <v>0.99</v>
      </c>
      <c r="T51">
        <v>10.96</v>
      </c>
      <c r="U51">
        <v>6.95</v>
      </c>
      <c r="V51" s="1">
        <f t="shared" si="5"/>
        <v>9.9700000000000006</v>
      </c>
      <c r="W51" s="1">
        <f t="shared" si="6"/>
        <v>5.96</v>
      </c>
      <c r="X51">
        <f t="shared" si="7"/>
        <v>0.40220661985957878</v>
      </c>
      <c r="Y51">
        <v>5.73</v>
      </c>
      <c r="Z51">
        <f t="shared" si="8"/>
        <v>3.4253560682046134</v>
      </c>
      <c r="AA51" s="3">
        <f t="shared" si="11"/>
        <v>1.0155425044098533E-2</v>
      </c>
      <c r="AB51" s="3">
        <f t="shared" si="12"/>
        <v>0.1201533463631189</v>
      </c>
      <c r="AC51">
        <f t="shared" si="9"/>
        <v>0.10999792131902036</v>
      </c>
    </row>
    <row r="52" spans="1:29" x14ac:dyDescent="0.2">
      <c r="A52">
        <v>30</v>
      </c>
      <c r="B52" t="s">
        <v>17</v>
      </c>
      <c r="C52" t="s">
        <v>15</v>
      </c>
      <c r="D52">
        <v>2</v>
      </c>
      <c r="E52" t="s">
        <v>8</v>
      </c>
      <c r="F52">
        <v>1</v>
      </c>
      <c r="G52">
        <v>8.3000000000000004E-2</v>
      </c>
      <c r="H52">
        <v>1</v>
      </c>
      <c r="I52">
        <v>0.56000000000000005</v>
      </c>
      <c r="J52" t="s">
        <v>22</v>
      </c>
      <c r="K52">
        <f>(stds!$B$27)*G52+stds!$C$27</f>
        <v>0.10242560000000001</v>
      </c>
      <c r="L52">
        <f>(stds!$B$27)*I52+stds!$C$27</f>
        <v>0.35199200000000003</v>
      </c>
      <c r="M52">
        <f t="shared" si="1"/>
        <v>0.10242560000000001</v>
      </c>
      <c r="N52">
        <f t="shared" si="2"/>
        <v>0.35199200000000003</v>
      </c>
      <c r="O52">
        <f t="shared" si="13"/>
        <v>2.0242050000000011E-2</v>
      </c>
      <c r="P52">
        <f t="shared" si="0"/>
        <v>0.26870370000000005</v>
      </c>
      <c r="Q52" s="3">
        <f t="shared" si="3"/>
        <v>3.3909482160000018E-2</v>
      </c>
      <c r="R52" s="3">
        <f t="shared" si="4"/>
        <v>0.45013243824000004</v>
      </c>
      <c r="S52">
        <v>0.98</v>
      </c>
      <c r="T52">
        <v>11.37</v>
      </c>
      <c r="U52">
        <v>7.11</v>
      </c>
      <c r="V52" s="1">
        <f t="shared" si="5"/>
        <v>10.389999999999999</v>
      </c>
      <c r="W52" s="1">
        <f t="shared" si="6"/>
        <v>6.1300000000000008</v>
      </c>
      <c r="X52">
        <f t="shared" si="7"/>
        <v>0.41000962463907586</v>
      </c>
      <c r="Y52">
        <v>5.44</v>
      </c>
      <c r="Z52">
        <f t="shared" si="8"/>
        <v>3.2095476419634275</v>
      </c>
      <c r="AA52" s="3">
        <f t="shared" si="11"/>
        <v>1.0565190470036467E-2</v>
      </c>
      <c r="AB52" s="3">
        <f t="shared" si="12"/>
        <v>0.14024793785725934</v>
      </c>
      <c r="AC52">
        <f t="shared" si="9"/>
        <v>0.12968274738722288</v>
      </c>
    </row>
    <row r="53" spans="1:29" x14ac:dyDescent="0.2">
      <c r="A53">
        <v>31</v>
      </c>
      <c r="B53" t="s">
        <v>17</v>
      </c>
      <c r="C53" t="s">
        <v>15</v>
      </c>
      <c r="D53">
        <v>2</v>
      </c>
      <c r="E53" t="s">
        <v>9</v>
      </c>
      <c r="F53">
        <v>1</v>
      </c>
      <c r="G53">
        <v>7.2999999999999995E-2</v>
      </c>
      <c r="H53">
        <v>1</v>
      </c>
      <c r="I53">
        <v>0.24099999999999999</v>
      </c>
      <c r="J53" t="s">
        <v>22</v>
      </c>
      <c r="K53">
        <f>(stds!$B$27)*G53+stds!$C$27</f>
        <v>9.7193599999999991E-2</v>
      </c>
      <c r="L53">
        <f>(stds!$B$27)*I53+stds!$C$27</f>
        <v>0.18509119999999998</v>
      </c>
      <c r="M53">
        <f t="shared" si="1"/>
        <v>9.7193599999999991E-2</v>
      </c>
      <c r="N53">
        <f t="shared" si="2"/>
        <v>0.18509119999999998</v>
      </c>
      <c r="O53">
        <f t="shared" si="13"/>
        <v>1.5010049999999997E-2</v>
      </c>
      <c r="P53">
        <f t="shared" si="0"/>
        <v>0.10180289999999999</v>
      </c>
      <c r="Q53" s="3">
        <f t="shared" si="3"/>
        <v>2.5144835759999994E-2</v>
      </c>
      <c r="R53" s="3">
        <f t="shared" si="4"/>
        <v>0.17054021807999997</v>
      </c>
      <c r="S53" s="1">
        <v>1</v>
      </c>
      <c r="T53">
        <v>10.98</v>
      </c>
      <c r="U53">
        <v>7.33</v>
      </c>
      <c r="V53" s="1">
        <f t="shared" si="5"/>
        <v>9.98</v>
      </c>
      <c r="W53" s="1">
        <f t="shared" si="6"/>
        <v>6.33</v>
      </c>
      <c r="X53">
        <f t="shared" si="7"/>
        <v>0.36573146292585174</v>
      </c>
      <c r="Y53">
        <v>5.87</v>
      </c>
      <c r="Z53">
        <f t="shared" si="8"/>
        <v>3.7231563126252505</v>
      </c>
      <c r="AA53" s="3">
        <f t="shared" si="11"/>
        <v>6.7536341879425449E-3</v>
      </c>
      <c r="AB53" s="3">
        <f t="shared" si="12"/>
        <v>4.5805280187054417E-2</v>
      </c>
      <c r="AC53">
        <f t="shared" si="9"/>
        <v>3.9051645999111873E-2</v>
      </c>
    </row>
    <row r="54" spans="1:29" x14ac:dyDescent="0.2">
      <c r="A54">
        <v>32</v>
      </c>
      <c r="B54" t="s">
        <v>17</v>
      </c>
      <c r="C54" t="s">
        <v>15</v>
      </c>
      <c r="D54">
        <v>2</v>
      </c>
      <c r="E54" t="s">
        <v>10</v>
      </c>
      <c r="F54">
        <v>1</v>
      </c>
      <c r="G54">
        <v>0.08</v>
      </c>
      <c r="H54">
        <v>1</v>
      </c>
      <c r="I54">
        <v>0.222</v>
      </c>
      <c r="J54" t="s">
        <v>22</v>
      </c>
      <c r="K54">
        <f>(stds!$B$27)*G54+stds!$C$27</f>
        <v>0.100856</v>
      </c>
      <c r="L54">
        <f>(stds!$B$27)*I54+stds!$C$27</f>
        <v>0.17515039999999998</v>
      </c>
      <c r="M54">
        <f t="shared" si="1"/>
        <v>0.100856</v>
      </c>
      <c r="N54">
        <f t="shared" si="2"/>
        <v>0.17515039999999998</v>
      </c>
      <c r="O54">
        <f t="shared" si="13"/>
        <v>1.8672450000000007E-2</v>
      </c>
      <c r="P54">
        <f t="shared" si="0"/>
        <v>9.1862099999999988E-2</v>
      </c>
      <c r="Q54" s="3">
        <f t="shared" si="3"/>
        <v>3.128008824000001E-2</v>
      </c>
      <c r="R54" s="3">
        <f t="shared" si="4"/>
        <v>0.15388738991999998</v>
      </c>
      <c r="S54" s="1">
        <v>1</v>
      </c>
      <c r="T54">
        <v>11.04</v>
      </c>
      <c r="U54">
        <v>7.37</v>
      </c>
      <c r="V54" s="1">
        <f t="shared" si="5"/>
        <v>10.039999999999999</v>
      </c>
      <c r="W54" s="1">
        <f t="shared" si="6"/>
        <v>6.37</v>
      </c>
      <c r="X54">
        <f t="shared" si="7"/>
        <v>0.36553784860557764</v>
      </c>
      <c r="Y54">
        <v>5.66</v>
      </c>
      <c r="Z54">
        <f t="shared" si="8"/>
        <v>3.5910557768924312</v>
      </c>
      <c r="AA54" s="3">
        <f t="shared" si="11"/>
        <v>8.7105548293846501E-3</v>
      </c>
      <c r="AB54" s="3">
        <f t="shared" si="12"/>
        <v>4.2852965668266095E-2</v>
      </c>
      <c r="AC54">
        <f t="shared" si="9"/>
        <v>3.4142410838881448E-2</v>
      </c>
    </row>
    <row r="55" spans="1:29" x14ac:dyDescent="0.2">
      <c r="A55">
        <v>33</v>
      </c>
      <c r="B55" t="s">
        <v>17</v>
      </c>
      <c r="C55" t="s">
        <v>15</v>
      </c>
      <c r="D55">
        <v>2</v>
      </c>
      <c r="E55" t="s">
        <v>11</v>
      </c>
      <c r="F55">
        <v>1</v>
      </c>
      <c r="G55">
        <v>6.6000000000000003E-2</v>
      </c>
      <c r="H55">
        <v>1</v>
      </c>
      <c r="I55">
        <v>0.17</v>
      </c>
      <c r="J55" t="s">
        <v>22</v>
      </c>
      <c r="K55">
        <f>(stds!$B$27)*G55+stds!$C$27</f>
        <v>9.3531200000000009E-2</v>
      </c>
      <c r="L55">
        <f>(stds!$B$27)*I55+stds!$C$27</f>
        <v>0.14794400000000002</v>
      </c>
      <c r="M55">
        <f t="shared" si="1"/>
        <v>9.3531200000000009E-2</v>
      </c>
      <c r="N55">
        <f t="shared" si="2"/>
        <v>0.14794400000000002</v>
      </c>
      <c r="O55">
        <f t="shared" si="13"/>
        <v>1.1347650000000015E-2</v>
      </c>
      <c r="P55">
        <f t="shared" si="0"/>
        <v>6.4655700000000024E-2</v>
      </c>
      <c r="Q55" s="3">
        <f t="shared" si="3"/>
        <v>1.9009583280000023E-2</v>
      </c>
      <c r="R55" s="3">
        <f t="shared" si="4"/>
        <v>0.10831122864000003</v>
      </c>
      <c r="S55">
        <v>0.98</v>
      </c>
      <c r="T55" s="1">
        <v>11.1</v>
      </c>
      <c r="U55">
        <v>7.43</v>
      </c>
      <c r="V55" s="1">
        <f t="shared" si="5"/>
        <v>10.119999999999999</v>
      </c>
      <c r="W55" s="1">
        <f t="shared" si="6"/>
        <v>6.4499999999999993</v>
      </c>
      <c r="X55">
        <f t="shared" si="7"/>
        <v>0.36264822134387353</v>
      </c>
      <c r="Y55">
        <v>5.74</v>
      </c>
      <c r="Z55">
        <f t="shared" si="8"/>
        <v>3.6583992094861659</v>
      </c>
      <c r="AA55" s="3">
        <f t="shared" si="11"/>
        <v>5.1961478754720108E-3</v>
      </c>
      <c r="AB55" s="3">
        <f t="shared" si="12"/>
        <v>2.9606180856138087E-2</v>
      </c>
      <c r="AC55">
        <f t="shared" si="9"/>
        <v>2.4410032980666074E-2</v>
      </c>
    </row>
    <row r="56" spans="1:29" x14ac:dyDescent="0.2">
      <c r="A56">
        <v>34</v>
      </c>
      <c r="B56" t="s">
        <v>17</v>
      </c>
      <c r="C56" t="s">
        <v>15</v>
      </c>
      <c r="D56">
        <v>2</v>
      </c>
      <c r="E56" t="s">
        <v>12</v>
      </c>
      <c r="F56">
        <v>1</v>
      </c>
      <c r="G56">
        <v>6.4000000000000001E-2</v>
      </c>
      <c r="H56">
        <v>1</v>
      </c>
      <c r="I56">
        <v>0.17799999999999999</v>
      </c>
      <c r="J56" t="s">
        <v>22</v>
      </c>
      <c r="K56">
        <f>(stds!$B$27)*G56+stds!$C$27</f>
        <v>9.2484800000000006E-2</v>
      </c>
      <c r="L56">
        <f>(stds!$B$27)*I56+stds!$C$27</f>
        <v>0.15212959999999998</v>
      </c>
      <c r="M56">
        <f t="shared" si="1"/>
        <v>9.2484800000000006E-2</v>
      </c>
      <c r="N56">
        <f t="shared" si="2"/>
        <v>0.15212959999999998</v>
      </c>
      <c r="O56">
        <f t="shared" si="13"/>
        <v>1.0301250000000012E-2</v>
      </c>
      <c r="P56">
        <f t="shared" si="0"/>
        <v>6.884129999999998E-2</v>
      </c>
      <c r="Q56" s="3">
        <f t="shared" si="3"/>
        <v>1.7256654000000021E-2</v>
      </c>
      <c r="R56" s="3">
        <f t="shared" si="4"/>
        <v>0.11532294575999998</v>
      </c>
      <c r="S56">
        <v>0.98</v>
      </c>
      <c r="T56">
        <v>11.15</v>
      </c>
      <c r="U56">
        <v>7</v>
      </c>
      <c r="V56" s="1">
        <f t="shared" si="5"/>
        <v>10.17</v>
      </c>
      <c r="W56" s="1">
        <f t="shared" si="6"/>
        <v>6.02</v>
      </c>
      <c r="X56">
        <f t="shared" si="7"/>
        <v>0.40806293018682405</v>
      </c>
      <c r="Y56">
        <v>5.14</v>
      </c>
      <c r="Z56">
        <f t="shared" si="8"/>
        <v>3.0425565388397242</v>
      </c>
      <c r="AA56" s="3">
        <f t="shared" si="11"/>
        <v>5.6717611586540404E-3</v>
      </c>
      <c r="AB56" s="3">
        <f t="shared" si="12"/>
        <v>3.7903304108846E-2</v>
      </c>
      <c r="AC56">
        <f t="shared" si="9"/>
        <v>3.2231542950191962E-2</v>
      </c>
    </row>
    <row r="57" spans="1:29" x14ac:dyDescent="0.2">
      <c r="A57">
        <v>35</v>
      </c>
      <c r="B57" t="s">
        <v>17</v>
      </c>
      <c r="C57" t="s">
        <v>15</v>
      </c>
      <c r="D57">
        <v>2</v>
      </c>
      <c r="E57" t="s">
        <v>13</v>
      </c>
      <c r="F57">
        <v>1</v>
      </c>
      <c r="G57">
        <v>6.4000000000000001E-2</v>
      </c>
      <c r="H57">
        <v>1</v>
      </c>
      <c r="I57">
        <v>0.20200000000000001</v>
      </c>
      <c r="J57" t="s">
        <v>22</v>
      </c>
      <c r="K57">
        <f>(stds!$B$27)*G57+stds!$C$27</f>
        <v>9.2484800000000006E-2</v>
      </c>
      <c r="L57">
        <f>(stds!$B$27)*I57+stds!$C$27</f>
        <v>0.16468640000000001</v>
      </c>
      <c r="M57">
        <f t="shared" si="1"/>
        <v>9.2484800000000006E-2</v>
      </c>
      <c r="N57">
        <f t="shared" si="2"/>
        <v>0.16468640000000001</v>
      </c>
      <c r="O57">
        <f t="shared" si="13"/>
        <v>1.0301250000000012E-2</v>
      </c>
      <c r="P57">
        <f t="shared" si="0"/>
        <v>8.1398100000000015E-2</v>
      </c>
      <c r="Q57" s="3">
        <f t="shared" si="3"/>
        <v>1.7256654000000021E-2</v>
      </c>
      <c r="R57" s="3">
        <f t="shared" si="4"/>
        <v>0.13635809712000002</v>
      </c>
      <c r="S57">
        <v>0.99</v>
      </c>
      <c r="T57">
        <v>10.99</v>
      </c>
      <c r="U57">
        <v>6.93</v>
      </c>
      <c r="V57" s="1">
        <f t="shared" si="5"/>
        <v>10</v>
      </c>
      <c r="W57" s="1">
        <f t="shared" si="6"/>
        <v>5.9399999999999995</v>
      </c>
      <c r="X57">
        <f t="shared" si="7"/>
        <v>0.40600000000000003</v>
      </c>
      <c r="Y57">
        <v>5.73</v>
      </c>
      <c r="Z57">
        <f t="shared" si="8"/>
        <v>3.4036200000000001</v>
      </c>
      <c r="AA57" s="3">
        <f t="shared" si="11"/>
        <v>5.0700883177323026E-3</v>
      </c>
      <c r="AB57" s="3">
        <f t="shared" si="12"/>
        <v>4.0062667724364065E-2</v>
      </c>
      <c r="AC57">
        <f t="shared" si="9"/>
        <v>3.4992579406631766E-2</v>
      </c>
    </row>
    <row r="58" spans="1:29" x14ac:dyDescent="0.2">
      <c r="A58">
        <v>36</v>
      </c>
      <c r="B58" t="s">
        <v>17</v>
      </c>
      <c r="C58" t="s">
        <v>16</v>
      </c>
      <c r="D58">
        <v>2</v>
      </c>
      <c r="E58" t="s">
        <v>7</v>
      </c>
      <c r="F58">
        <v>10</v>
      </c>
      <c r="G58">
        <v>0.70699999999999996</v>
      </c>
      <c r="H58">
        <v>10</v>
      </c>
      <c r="I58">
        <v>0.56200000000000006</v>
      </c>
      <c r="J58" t="s">
        <v>22</v>
      </c>
      <c r="K58">
        <f>(stds!$B$27)*G58+stds!$C$27</f>
        <v>0.42890239999999996</v>
      </c>
      <c r="L58">
        <f>(stds!$B$27)*I58+stds!$C$27</f>
        <v>0.35303840000000003</v>
      </c>
      <c r="M58">
        <f t="shared" si="1"/>
        <v>4.2890239999999995</v>
      </c>
      <c r="N58">
        <f t="shared" si="2"/>
        <v>3.5303840000000002</v>
      </c>
      <c r="O58">
        <f t="shared" si="13"/>
        <v>4.2068404499999996</v>
      </c>
      <c r="P58">
        <f t="shared" si="0"/>
        <v>3.4470957000000002</v>
      </c>
      <c r="Q58" s="3">
        <f t="shared" si="3"/>
        <v>7.0472991218399992</v>
      </c>
      <c r="R58" s="3">
        <f t="shared" si="4"/>
        <v>5.774574716640001</v>
      </c>
      <c r="S58" s="1">
        <v>1</v>
      </c>
      <c r="T58">
        <v>11.98</v>
      </c>
      <c r="U58">
        <v>6.78</v>
      </c>
      <c r="V58" s="1">
        <f t="shared" si="5"/>
        <v>10.98</v>
      </c>
      <c r="W58" s="1">
        <f t="shared" si="6"/>
        <v>5.78</v>
      </c>
      <c r="X58">
        <f t="shared" si="7"/>
        <v>0.47358834244080145</v>
      </c>
      <c r="Y58" s="1">
        <v>5.3</v>
      </c>
      <c r="Z58">
        <f t="shared" si="8"/>
        <v>2.7899817850637527</v>
      </c>
      <c r="AA58" s="3">
        <f t="shared" si="11"/>
        <v>2.5259301546583268</v>
      </c>
      <c r="AB58" s="3">
        <f t="shared" si="12"/>
        <v>2.0697535545050338</v>
      </c>
      <c r="AC58">
        <f t="shared" si="9"/>
        <v>-0.45617660015329298</v>
      </c>
    </row>
    <row r="59" spans="1:29" x14ac:dyDescent="0.2">
      <c r="A59">
        <v>37</v>
      </c>
      <c r="B59" t="s">
        <v>17</v>
      </c>
      <c r="C59" t="s">
        <v>16</v>
      </c>
      <c r="D59">
        <v>2</v>
      </c>
      <c r="E59" t="s">
        <v>8</v>
      </c>
      <c r="F59">
        <v>10</v>
      </c>
      <c r="G59">
        <v>0.88500000000000001</v>
      </c>
      <c r="H59">
        <v>10</v>
      </c>
      <c r="I59">
        <v>0.88800000000000001</v>
      </c>
      <c r="J59" t="s">
        <v>22</v>
      </c>
      <c r="K59">
        <f>(stds!$B$27)*G59+stds!$C$27</f>
        <v>0.52203200000000005</v>
      </c>
      <c r="L59">
        <f>(stds!$B$27)*I59+stds!$C$27</f>
        <v>0.5236016</v>
      </c>
      <c r="M59">
        <f t="shared" si="1"/>
        <v>5.220320000000001</v>
      </c>
      <c r="N59">
        <f t="shared" si="2"/>
        <v>5.2360160000000002</v>
      </c>
      <c r="O59">
        <f t="shared" si="13"/>
        <v>5.1381364500000011</v>
      </c>
      <c r="P59">
        <f t="shared" si="0"/>
        <v>5.1527276999999998</v>
      </c>
      <c r="Q59" s="3">
        <f t="shared" si="3"/>
        <v>8.6074061810400035</v>
      </c>
      <c r="R59" s="3">
        <f t="shared" si="4"/>
        <v>8.6318494430400001</v>
      </c>
      <c r="S59">
        <v>0.99</v>
      </c>
      <c r="T59">
        <v>11.18</v>
      </c>
      <c r="U59">
        <v>7.2</v>
      </c>
      <c r="V59" s="1">
        <f t="shared" si="5"/>
        <v>10.19</v>
      </c>
      <c r="W59" s="1">
        <f t="shared" si="6"/>
        <v>6.21</v>
      </c>
      <c r="X59">
        <f t="shared" si="7"/>
        <v>0.39057899901864568</v>
      </c>
      <c r="Y59">
        <v>5.81</v>
      </c>
      <c r="Z59">
        <f t="shared" si="8"/>
        <v>3.5407360157016683</v>
      </c>
      <c r="AA59" s="3">
        <f t="shared" si="11"/>
        <v>2.4309652408058082</v>
      </c>
      <c r="AB59" s="3">
        <f t="shared" si="12"/>
        <v>2.4378686817546957</v>
      </c>
      <c r="AC59">
        <f t="shared" si="9"/>
        <v>6.903440948887507E-3</v>
      </c>
    </row>
    <row r="60" spans="1:29" x14ac:dyDescent="0.2">
      <c r="A60">
        <v>38</v>
      </c>
      <c r="B60" t="s">
        <v>17</v>
      </c>
      <c r="C60" t="s">
        <v>16</v>
      </c>
      <c r="D60">
        <v>2</v>
      </c>
      <c r="E60" t="s">
        <v>9</v>
      </c>
      <c r="F60">
        <v>2</v>
      </c>
      <c r="G60">
        <v>0.61499999999999999</v>
      </c>
      <c r="H60">
        <v>2</v>
      </c>
      <c r="I60">
        <v>1.266</v>
      </c>
      <c r="J60" t="s">
        <v>23</v>
      </c>
      <c r="K60">
        <f>(stds!$B$28)*G60+stds!$C$28</f>
        <v>0.32750950000000001</v>
      </c>
      <c r="L60">
        <f>(stds!$B$28)*I60+stds!$C$28</f>
        <v>0.61088980000000004</v>
      </c>
      <c r="M60">
        <f t="shared" si="1"/>
        <v>0.65501900000000002</v>
      </c>
      <c r="N60">
        <f t="shared" si="2"/>
        <v>1.2217796000000001</v>
      </c>
      <c r="O60">
        <f t="shared" si="13"/>
        <v>0.57283545000000002</v>
      </c>
      <c r="P60">
        <f t="shared" si="0"/>
        <v>1.1384913000000001</v>
      </c>
      <c r="Q60" s="3">
        <f t="shared" si="3"/>
        <v>0.95961394584000004</v>
      </c>
      <c r="R60" s="3">
        <f t="shared" si="4"/>
        <v>1.9072006257600003</v>
      </c>
      <c r="S60">
        <v>0.99</v>
      </c>
      <c r="T60">
        <v>10.96</v>
      </c>
      <c r="U60">
        <v>7.5</v>
      </c>
      <c r="V60" s="1">
        <f t="shared" si="5"/>
        <v>9.9700000000000006</v>
      </c>
      <c r="W60" s="1">
        <f t="shared" si="6"/>
        <v>6.51</v>
      </c>
      <c r="X60">
        <f t="shared" si="7"/>
        <v>0.34704112337011039</v>
      </c>
      <c r="Y60">
        <v>5.84</v>
      </c>
      <c r="Z60">
        <f t="shared" si="8"/>
        <v>3.8132798395185552</v>
      </c>
      <c r="AA60" s="3">
        <f t="shared" si="11"/>
        <v>0.25165054394779374</v>
      </c>
      <c r="AB60" s="3">
        <f t="shared" si="12"/>
        <v>0.50014704034959923</v>
      </c>
      <c r="AC60">
        <f t="shared" si="9"/>
        <v>0.24849649640180549</v>
      </c>
    </row>
    <row r="61" spans="1:29" x14ac:dyDescent="0.2">
      <c r="A61">
        <v>39</v>
      </c>
      <c r="B61" t="s">
        <v>17</v>
      </c>
      <c r="C61" t="s">
        <v>16</v>
      </c>
      <c r="D61">
        <v>2</v>
      </c>
      <c r="E61" t="s">
        <v>10</v>
      </c>
      <c r="F61">
        <v>1</v>
      </c>
      <c r="G61">
        <v>7.0000000000000007E-2</v>
      </c>
      <c r="H61">
        <v>1</v>
      </c>
      <c r="I61">
        <v>0.24399999999999999</v>
      </c>
      <c r="J61" t="s">
        <v>23</v>
      </c>
      <c r="K61">
        <f>(stds!$B$28)*G61+stds!$C$28</f>
        <v>9.0271000000000004E-2</v>
      </c>
      <c r="L61">
        <f>(stds!$B$28)*I61+stds!$C$28</f>
        <v>0.1660132</v>
      </c>
      <c r="M61">
        <f t="shared" si="1"/>
        <v>9.0271000000000004E-2</v>
      </c>
      <c r="N61">
        <f t="shared" si="2"/>
        <v>0.1660132</v>
      </c>
      <c r="O61">
        <f t="shared" si="13"/>
        <v>8.0874500000000099E-3</v>
      </c>
      <c r="P61">
        <f t="shared" si="0"/>
        <v>8.2724900000000004E-2</v>
      </c>
      <c r="Q61" s="3">
        <f t="shared" si="3"/>
        <v>1.3548096240000017E-2</v>
      </c>
      <c r="R61" s="3">
        <f t="shared" si="4"/>
        <v>0.13858075248000001</v>
      </c>
      <c r="S61">
        <v>0.99</v>
      </c>
      <c r="T61">
        <v>11.18</v>
      </c>
      <c r="U61">
        <v>7.66</v>
      </c>
      <c r="V61" s="1">
        <f t="shared" si="5"/>
        <v>10.19</v>
      </c>
      <c r="W61" s="1">
        <f t="shared" si="6"/>
        <v>6.67</v>
      </c>
      <c r="X61">
        <f t="shared" si="7"/>
        <v>0.34543670264965648</v>
      </c>
      <c r="Y61">
        <v>5.46</v>
      </c>
      <c r="Z61">
        <f t="shared" si="8"/>
        <v>3.5739156035328752</v>
      </c>
      <c r="AA61" s="3">
        <f t="shared" si="11"/>
        <v>3.7908271327413267E-3</v>
      </c>
      <c r="AB61" s="3">
        <f t="shared" si="12"/>
        <v>3.8775608563059137E-2</v>
      </c>
      <c r="AC61">
        <f t="shared" si="9"/>
        <v>3.4984781430317809E-2</v>
      </c>
    </row>
    <row r="62" spans="1:29" x14ac:dyDescent="0.2">
      <c r="A62">
        <v>40</v>
      </c>
      <c r="B62" t="s">
        <v>17</v>
      </c>
      <c r="C62" t="s">
        <v>16</v>
      </c>
      <c r="D62">
        <v>2</v>
      </c>
      <c r="E62" t="s">
        <v>11</v>
      </c>
      <c r="F62">
        <v>1</v>
      </c>
      <c r="G62">
        <v>6.8000000000000005E-2</v>
      </c>
      <c r="H62">
        <v>1</v>
      </c>
      <c r="I62">
        <v>0.21299999999999999</v>
      </c>
      <c r="J62" t="s">
        <v>23</v>
      </c>
      <c r="K62">
        <f>(stds!$B$28)*G62+stds!$C$28</f>
        <v>8.9400400000000005E-2</v>
      </c>
      <c r="L62">
        <f>(stds!$B$28)*I62+stds!$C$28</f>
        <v>0.15251890000000001</v>
      </c>
      <c r="M62">
        <f t="shared" si="1"/>
        <v>8.9400400000000005E-2</v>
      </c>
      <c r="N62">
        <f t="shared" si="2"/>
        <v>0.15251890000000001</v>
      </c>
      <c r="O62">
        <f t="shared" si="13"/>
        <v>7.2168500000000108E-3</v>
      </c>
      <c r="P62">
        <f t="shared" si="0"/>
        <v>6.9230600000000017E-2</v>
      </c>
      <c r="Q62" s="3">
        <f t="shared" si="3"/>
        <v>1.2089667120000019E-2</v>
      </c>
      <c r="R62" s="3">
        <f t="shared" si="4"/>
        <v>0.11597510112000003</v>
      </c>
      <c r="S62" s="1">
        <v>1</v>
      </c>
      <c r="T62" s="1">
        <v>11.1</v>
      </c>
      <c r="U62">
        <v>7.54</v>
      </c>
      <c r="V62" s="1">
        <f t="shared" si="5"/>
        <v>10.1</v>
      </c>
      <c r="W62" s="1">
        <f t="shared" si="6"/>
        <v>6.54</v>
      </c>
      <c r="X62">
        <f t="shared" si="7"/>
        <v>0.35247524752475246</v>
      </c>
      <c r="Y62">
        <v>6.02</v>
      </c>
      <c r="Z62">
        <f t="shared" si="8"/>
        <v>3.89809900990099</v>
      </c>
      <c r="AA62" s="3">
        <f t="shared" si="11"/>
        <v>3.1014263848334347E-3</v>
      </c>
      <c r="AB62" s="3">
        <f t="shared" si="12"/>
        <v>2.9751707390045425E-2</v>
      </c>
      <c r="AC62">
        <f t="shared" si="9"/>
        <v>2.6650281005211992E-2</v>
      </c>
    </row>
    <row r="63" spans="1:29" x14ac:dyDescent="0.2">
      <c r="A63">
        <v>41</v>
      </c>
      <c r="B63" t="s">
        <v>17</v>
      </c>
      <c r="C63" t="s">
        <v>16</v>
      </c>
      <c r="D63">
        <v>2</v>
      </c>
      <c r="E63" t="s">
        <v>12</v>
      </c>
      <c r="F63">
        <v>1</v>
      </c>
      <c r="G63">
        <v>7.5999999999999998E-2</v>
      </c>
      <c r="H63">
        <v>1</v>
      </c>
      <c r="I63">
        <v>0.36299999999999999</v>
      </c>
      <c r="J63" t="s">
        <v>23</v>
      </c>
      <c r="K63">
        <f>(stds!$B$28)*G63+stds!$C$28</f>
        <v>9.2882800000000001E-2</v>
      </c>
      <c r="L63">
        <f>(stds!$B$28)*I63+stds!$C$28</f>
        <v>0.2178139</v>
      </c>
      <c r="M63">
        <f t="shared" si="1"/>
        <v>9.2882800000000001E-2</v>
      </c>
      <c r="N63">
        <f t="shared" si="2"/>
        <v>0.2178139</v>
      </c>
      <c r="O63">
        <f t="shared" si="13"/>
        <v>1.0699250000000007E-2</v>
      </c>
      <c r="P63">
        <f t="shared" si="0"/>
        <v>0.13452560000000002</v>
      </c>
      <c r="Q63" s="3">
        <f t="shared" si="3"/>
        <v>1.7923383600000013E-2</v>
      </c>
      <c r="R63" s="3">
        <f t="shared" si="4"/>
        <v>0.22535728512000006</v>
      </c>
      <c r="S63">
        <v>0.97</v>
      </c>
      <c r="T63">
        <v>11.53</v>
      </c>
      <c r="U63">
        <v>7.76</v>
      </c>
      <c r="V63" s="1">
        <f t="shared" si="5"/>
        <v>10.559999999999999</v>
      </c>
      <c r="W63" s="1">
        <f t="shared" si="6"/>
        <v>6.79</v>
      </c>
      <c r="X63">
        <f t="shared" si="7"/>
        <v>0.35700757575757569</v>
      </c>
      <c r="Y63">
        <v>5.48</v>
      </c>
      <c r="Z63">
        <f t="shared" si="8"/>
        <v>3.5235984848484856</v>
      </c>
      <c r="AA63" s="3">
        <f t="shared" si="11"/>
        <v>5.0866702540232006E-3</v>
      </c>
      <c r="AB63" s="3">
        <f t="shared" si="12"/>
        <v>6.3956573397632846E-2</v>
      </c>
      <c r="AC63">
        <f t="shared" si="9"/>
        <v>5.8869903143609646E-2</v>
      </c>
    </row>
    <row r="64" spans="1:29" x14ac:dyDescent="0.2">
      <c r="A64">
        <v>42</v>
      </c>
      <c r="B64" t="s">
        <v>17</v>
      </c>
      <c r="C64" t="s">
        <v>16</v>
      </c>
      <c r="D64">
        <v>2</v>
      </c>
      <c r="E64" t="s">
        <v>13</v>
      </c>
      <c r="F64">
        <v>1</v>
      </c>
      <c r="G64">
        <v>8.5999999999999993E-2</v>
      </c>
      <c r="H64">
        <v>1</v>
      </c>
      <c r="I64">
        <v>0.70199999999999996</v>
      </c>
      <c r="J64" t="s">
        <v>23</v>
      </c>
      <c r="K64">
        <f>(stds!$B$28)*G64+stds!$C$28</f>
        <v>9.7235799999999997E-2</v>
      </c>
      <c r="L64">
        <f>(stds!$B$28)*I64+stds!$C$28</f>
        <v>0.3653806</v>
      </c>
      <c r="M64">
        <f t="shared" si="1"/>
        <v>9.7235799999999997E-2</v>
      </c>
      <c r="N64">
        <f t="shared" si="2"/>
        <v>0.3653806</v>
      </c>
      <c r="O64">
        <f t="shared" si="13"/>
        <v>1.5052250000000003E-2</v>
      </c>
      <c r="P64">
        <f t="shared" si="0"/>
        <v>0.28209230000000002</v>
      </c>
      <c r="Q64" s="3">
        <f t="shared" si="3"/>
        <v>2.5215529200000003E-2</v>
      </c>
      <c r="R64" s="3">
        <f t="shared" si="4"/>
        <v>0.47256102096000008</v>
      </c>
      <c r="S64">
        <v>0.98</v>
      </c>
      <c r="T64">
        <v>11.05</v>
      </c>
      <c r="U64">
        <v>7.57</v>
      </c>
      <c r="V64" s="1">
        <f t="shared" si="5"/>
        <v>10.07</v>
      </c>
      <c r="W64" s="1">
        <f t="shared" si="6"/>
        <v>6.59</v>
      </c>
      <c r="X64">
        <f t="shared" si="7"/>
        <v>0.34558093346573987</v>
      </c>
      <c r="Y64">
        <v>6.02</v>
      </c>
      <c r="Z64">
        <f t="shared" si="8"/>
        <v>3.9396027805362461</v>
      </c>
      <c r="AA64" s="3">
        <f t="shared" si="11"/>
        <v>6.4005257902086631E-3</v>
      </c>
      <c r="AB64" s="3">
        <f t="shared" si="12"/>
        <v>0.11995143858023082</v>
      </c>
      <c r="AC64">
        <f t="shared" si="9"/>
        <v>0.11355091279002215</v>
      </c>
    </row>
    <row r="65" spans="1:29" x14ac:dyDescent="0.2">
      <c r="A65">
        <v>43</v>
      </c>
      <c r="B65" t="s">
        <v>17</v>
      </c>
      <c r="C65" t="s">
        <v>14</v>
      </c>
      <c r="D65">
        <v>3</v>
      </c>
      <c r="E65" t="s">
        <v>7</v>
      </c>
      <c r="F65">
        <v>1</v>
      </c>
      <c r="G65">
        <v>0.13800000000000001</v>
      </c>
      <c r="H65">
        <v>1</v>
      </c>
      <c r="I65">
        <v>1.0549999999999999</v>
      </c>
      <c r="J65" t="s">
        <v>23</v>
      </c>
      <c r="K65">
        <f>(stds!$B$28)*G65+stds!$C$28</f>
        <v>0.11987140000000002</v>
      </c>
      <c r="L65">
        <f>(stds!$B$28)*I65+stds!$C$28</f>
        <v>0.51904149999999993</v>
      </c>
      <c r="M65">
        <f t="shared" si="1"/>
        <v>0.11987140000000002</v>
      </c>
      <c r="N65">
        <f t="shared" si="2"/>
        <v>0.51904149999999993</v>
      </c>
      <c r="O65">
        <f t="shared" si="13"/>
        <v>3.7687850000000023E-2</v>
      </c>
      <c r="P65">
        <f t="shared" si="0"/>
        <v>0.43575319999999995</v>
      </c>
      <c r="Q65" s="3">
        <f t="shared" si="3"/>
        <v>6.313468632000005E-2</v>
      </c>
      <c r="R65" s="3">
        <f t="shared" si="4"/>
        <v>0.72997376063999997</v>
      </c>
      <c r="S65">
        <v>0.97</v>
      </c>
      <c r="T65">
        <v>11.24</v>
      </c>
      <c r="U65">
        <v>7.03</v>
      </c>
      <c r="V65" s="1">
        <f t="shared" si="5"/>
        <v>10.27</v>
      </c>
      <c r="W65" s="1">
        <f t="shared" si="6"/>
        <v>6.0600000000000005</v>
      </c>
      <c r="X65">
        <f t="shared" si="7"/>
        <v>0.40993184031158708</v>
      </c>
      <c r="Y65">
        <v>5.61</v>
      </c>
      <c r="Z65">
        <f t="shared" si="8"/>
        <v>3.310282375851997</v>
      </c>
      <c r="AA65" s="3">
        <f t="shared" si="11"/>
        <v>1.9072296303347992E-2</v>
      </c>
      <c r="AB65" s="3">
        <f t="shared" si="12"/>
        <v>0.22051706705296406</v>
      </c>
      <c r="AC65">
        <f t="shared" si="9"/>
        <v>0.20144477074961606</v>
      </c>
    </row>
    <row r="66" spans="1:29" x14ac:dyDescent="0.2">
      <c r="A66">
        <v>44</v>
      </c>
      <c r="B66" t="s">
        <v>17</v>
      </c>
      <c r="C66" t="s">
        <v>14</v>
      </c>
      <c r="D66">
        <v>3</v>
      </c>
      <c r="E66" t="s">
        <v>8</v>
      </c>
      <c r="F66">
        <v>1</v>
      </c>
      <c r="G66">
        <v>0.113</v>
      </c>
      <c r="H66">
        <v>1</v>
      </c>
      <c r="I66">
        <v>0.876</v>
      </c>
      <c r="J66" t="s">
        <v>23</v>
      </c>
      <c r="K66">
        <f>(stds!$B$28)*G66+stds!$C$28</f>
        <v>0.1089889</v>
      </c>
      <c r="L66">
        <f>(stds!$B$28)*I66+stds!$C$28</f>
        <v>0.44112280000000004</v>
      </c>
      <c r="M66">
        <f t="shared" si="1"/>
        <v>0.1089889</v>
      </c>
      <c r="N66">
        <f t="shared" si="2"/>
        <v>0.44112280000000004</v>
      </c>
      <c r="O66">
        <f t="shared" si="13"/>
        <v>2.6805350000000006E-2</v>
      </c>
      <c r="P66">
        <f t="shared" si="0"/>
        <v>0.35783450000000006</v>
      </c>
      <c r="Q66" s="3">
        <f t="shared" si="3"/>
        <v>4.4904322320000009E-2</v>
      </c>
      <c r="R66" s="3">
        <f t="shared" si="4"/>
        <v>0.5994443544000001</v>
      </c>
      <c r="S66" s="1">
        <v>1</v>
      </c>
      <c r="T66">
        <v>11.94</v>
      </c>
      <c r="U66">
        <v>7.29</v>
      </c>
      <c r="V66" s="1">
        <f t="shared" si="5"/>
        <v>10.94</v>
      </c>
      <c r="W66" s="1">
        <f t="shared" si="6"/>
        <v>6.29</v>
      </c>
      <c r="X66">
        <f t="shared" si="7"/>
        <v>0.42504570383912244</v>
      </c>
      <c r="Y66">
        <v>5.74</v>
      </c>
      <c r="Z66">
        <f t="shared" si="8"/>
        <v>3.3002376599634373</v>
      </c>
      <c r="AA66" s="3">
        <f t="shared" si="11"/>
        <v>1.3606390492646368E-2</v>
      </c>
      <c r="AB66" s="3">
        <f t="shared" si="12"/>
        <v>0.18163672321909122</v>
      </c>
      <c r="AC66">
        <f t="shared" si="9"/>
        <v>0.16803033272644485</v>
      </c>
    </row>
    <row r="67" spans="1:29" x14ac:dyDescent="0.2">
      <c r="A67">
        <v>45</v>
      </c>
      <c r="B67" t="s">
        <v>17</v>
      </c>
      <c r="C67" t="s">
        <v>14</v>
      </c>
      <c r="D67">
        <v>3</v>
      </c>
      <c r="E67" t="s">
        <v>9</v>
      </c>
      <c r="F67">
        <v>1</v>
      </c>
      <c r="G67">
        <v>8.7999999999999995E-2</v>
      </c>
      <c r="H67">
        <v>1</v>
      </c>
      <c r="I67">
        <v>0.621</v>
      </c>
      <c r="J67" t="s">
        <v>23</v>
      </c>
      <c r="K67">
        <f>(stds!$B$28)*G67+stds!$C$28</f>
        <v>9.8106399999999996E-2</v>
      </c>
      <c r="L67">
        <f>(stds!$B$28)*I67+stds!$C$28</f>
        <v>0.33012130000000001</v>
      </c>
      <c r="M67">
        <f t="shared" si="1"/>
        <v>9.8106399999999996E-2</v>
      </c>
      <c r="N67">
        <f t="shared" si="2"/>
        <v>0.33012130000000001</v>
      </c>
      <c r="O67">
        <f t="shared" si="13"/>
        <v>1.5922850000000002E-2</v>
      </c>
      <c r="P67">
        <f t="shared" si="0"/>
        <v>0.24683300000000002</v>
      </c>
      <c r="Q67" s="3">
        <f t="shared" si="3"/>
        <v>2.6673958320000003E-2</v>
      </c>
      <c r="R67" s="3">
        <f t="shared" si="4"/>
        <v>0.41349464160000005</v>
      </c>
      <c r="S67">
        <v>0.98</v>
      </c>
      <c r="T67">
        <v>11.45</v>
      </c>
      <c r="U67">
        <v>7.65</v>
      </c>
      <c r="V67" s="1">
        <f t="shared" si="5"/>
        <v>10.469999999999999</v>
      </c>
      <c r="W67" s="1">
        <f t="shared" si="6"/>
        <v>6.67</v>
      </c>
      <c r="X67">
        <f t="shared" si="7"/>
        <v>0.36294173829990445</v>
      </c>
      <c r="Y67" s="1">
        <v>5.4</v>
      </c>
      <c r="Z67">
        <f t="shared" si="8"/>
        <v>3.440114613180516</v>
      </c>
      <c r="AA67" s="3">
        <f t="shared" si="11"/>
        <v>7.7537993117441284E-3</v>
      </c>
      <c r="AB67" s="3">
        <f t="shared" si="12"/>
        <v>0.12019792596901549</v>
      </c>
      <c r="AC67">
        <f t="shared" si="9"/>
        <v>0.11244412665727137</v>
      </c>
    </row>
    <row r="68" spans="1:29" x14ac:dyDescent="0.2">
      <c r="A68">
        <v>46</v>
      </c>
      <c r="B68" t="s">
        <v>17</v>
      </c>
      <c r="C68" t="s">
        <v>14</v>
      </c>
      <c r="D68">
        <v>3</v>
      </c>
      <c r="E68" t="s">
        <v>10</v>
      </c>
      <c r="F68">
        <v>1</v>
      </c>
      <c r="G68">
        <v>7.3999999999999996E-2</v>
      </c>
      <c r="H68">
        <v>1</v>
      </c>
      <c r="I68">
        <v>0.34799999999999998</v>
      </c>
      <c r="J68" t="s">
        <v>23</v>
      </c>
      <c r="K68">
        <f>(stds!$B$28)*G68+stds!$C$28</f>
        <v>9.2012200000000002E-2</v>
      </c>
      <c r="L68">
        <f>(stds!$B$28)*I68+stds!$C$28</f>
        <v>0.21128439999999998</v>
      </c>
      <c r="M68">
        <f t="shared" si="1"/>
        <v>9.2012200000000002E-2</v>
      </c>
      <c r="N68">
        <f t="shared" si="2"/>
        <v>0.21128439999999998</v>
      </c>
      <c r="O68">
        <f t="shared" si="13"/>
        <v>9.8286500000000082E-3</v>
      </c>
      <c r="P68">
        <f t="shared" si="0"/>
        <v>0.1279961</v>
      </c>
      <c r="Q68" s="3">
        <f t="shared" si="3"/>
        <v>1.6464954480000016E-2</v>
      </c>
      <c r="R68" s="3">
        <f t="shared" si="4"/>
        <v>0.21441906672000002</v>
      </c>
      <c r="S68" s="1">
        <v>1</v>
      </c>
      <c r="T68">
        <v>10.94</v>
      </c>
      <c r="U68">
        <v>8.1300000000000008</v>
      </c>
      <c r="V68" s="1">
        <f t="shared" si="5"/>
        <v>9.94</v>
      </c>
      <c r="W68" s="1">
        <f t="shared" si="6"/>
        <v>7.1300000000000008</v>
      </c>
      <c r="X68">
        <f t="shared" si="7"/>
        <v>0.28269617706237415</v>
      </c>
      <c r="Y68">
        <v>5.75</v>
      </c>
      <c r="Z68">
        <f t="shared" si="8"/>
        <v>4.1244969818913484</v>
      </c>
      <c r="AA68" s="3">
        <f t="shared" si="11"/>
        <v>3.9919909148411524E-3</v>
      </c>
      <c r="AB68" s="3">
        <f t="shared" si="12"/>
        <v>5.1986719268170015E-2</v>
      </c>
      <c r="AC68">
        <f t="shared" si="9"/>
        <v>4.799472835332886E-2</v>
      </c>
    </row>
    <row r="69" spans="1:29" x14ac:dyDescent="0.2">
      <c r="A69">
        <v>47</v>
      </c>
      <c r="B69" t="s">
        <v>17</v>
      </c>
      <c r="C69" t="s">
        <v>14</v>
      </c>
      <c r="D69">
        <v>3</v>
      </c>
      <c r="E69" t="s">
        <v>11</v>
      </c>
      <c r="F69">
        <v>1</v>
      </c>
      <c r="G69">
        <v>6.7000000000000004E-2</v>
      </c>
      <c r="H69">
        <v>1</v>
      </c>
      <c r="I69">
        <v>0.23100000000000001</v>
      </c>
      <c r="J69" t="s">
        <v>23</v>
      </c>
      <c r="K69">
        <f>(stds!$B$28)*G69+stds!$C$28</f>
        <v>8.8965100000000005E-2</v>
      </c>
      <c r="L69">
        <f>(stds!$B$28)*I69+stds!$C$28</f>
        <v>0.16035430000000001</v>
      </c>
      <c r="M69">
        <f t="shared" si="1"/>
        <v>8.8965100000000005E-2</v>
      </c>
      <c r="N69">
        <f t="shared" si="2"/>
        <v>0.16035430000000001</v>
      </c>
      <c r="O69">
        <f t="shared" si="13"/>
        <v>6.7815500000000112E-3</v>
      </c>
      <c r="P69">
        <f t="shared" si="0"/>
        <v>7.7066000000000009E-2</v>
      </c>
      <c r="Q69" s="3">
        <f t="shared" si="3"/>
        <v>1.1360452560000019E-2</v>
      </c>
      <c r="R69" s="3">
        <f t="shared" si="4"/>
        <v>0.12910096320000003</v>
      </c>
      <c r="S69">
        <v>1.01</v>
      </c>
      <c r="T69">
        <v>11.45</v>
      </c>
      <c r="U69">
        <v>7.99</v>
      </c>
      <c r="V69" s="1">
        <f t="shared" si="5"/>
        <v>10.44</v>
      </c>
      <c r="W69" s="1">
        <f t="shared" si="6"/>
        <v>6.98</v>
      </c>
      <c r="X69">
        <f t="shared" si="7"/>
        <v>0.33141762452107271</v>
      </c>
      <c r="Y69">
        <v>5.28</v>
      </c>
      <c r="Z69">
        <f t="shared" si="8"/>
        <v>3.5301149425287361</v>
      </c>
      <c r="AA69" s="3">
        <f t="shared" si="11"/>
        <v>3.2181537272727321E-3</v>
      </c>
      <c r="AB69" s="3">
        <f t="shared" si="12"/>
        <v>3.6571320000000004E-2</v>
      </c>
      <c r="AC69">
        <f t="shared" si="9"/>
        <v>3.3353166272727275E-2</v>
      </c>
    </row>
    <row r="70" spans="1:29" x14ac:dyDescent="0.2">
      <c r="A70">
        <v>48</v>
      </c>
      <c r="B70" t="s">
        <v>17</v>
      </c>
      <c r="C70" t="s">
        <v>14</v>
      </c>
      <c r="D70">
        <v>3</v>
      </c>
      <c r="E70" t="s">
        <v>12</v>
      </c>
      <c r="F70">
        <v>1</v>
      </c>
      <c r="G70">
        <v>7.1999999999999995E-2</v>
      </c>
      <c r="H70">
        <v>1</v>
      </c>
      <c r="I70">
        <v>0.23699999999999999</v>
      </c>
      <c r="J70" t="s">
        <v>23</v>
      </c>
      <c r="K70">
        <f>(stds!$B$28)*G70+stds!$C$28</f>
        <v>9.1141599999999989E-2</v>
      </c>
      <c r="L70">
        <f>(stds!$B$28)*I70+stds!$C$28</f>
        <v>0.1629661</v>
      </c>
      <c r="M70">
        <f t="shared" si="1"/>
        <v>9.1141599999999989E-2</v>
      </c>
      <c r="N70">
        <f t="shared" si="2"/>
        <v>0.1629661</v>
      </c>
      <c r="O70">
        <f t="shared" si="13"/>
        <v>8.9580499999999952E-3</v>
      </c>
      <c r="P70">
        <f t="shared" si="0"/>
        <v>7.9677800000000007E-2</v>
      </c>
      <c r="Q70" s="3">
        <f t="shared" si="3"/>
        <v>1.5006525359999991E-2</v>
      </c>
      <c r="R70" s="3">
        <f t="shared" si="4"/>
        <v>0.13347625056000001</v>
      </c>
      <c r="S70" s="1">
        <v>1</v>
      </c>
      <c r="T70">
        <v>11.15</v>
      </c>
      <c r="U70">
        <v>8.67</v>
      </c>
      <c r="V70" s="1">
        <f t="shared" si="5"/>
        <v>10.15</v>
      </c>
      <c r="W70" s="1">
        <f t="shared" si="6"/>
        <v>7.67</v>
      </c>
      <c r="X70">
        <f t="shared" si="7"/>
        <v>0.24433497536945817</v>
      </c>
      <c r="Y70">
        <v>5.74</v>
      </c>
      <c r="Z70">
        <f t="shared" si="8"/>
        <v>4.3375172413793104</v>
      </c>
      <c r="AA70" s="3">
        <f t="shared" si="11"/>
        <v>3.4597039100709107E-3</v>
      </c>
      <c r="AB70" s="3">
        <f t="shared" si="12"/>
        <v>3.0772500288103796E-2</v>
      </c>
      <c r="AC70">
        <f t="shared" si="9"/>
        <v>2.7312796378032883E-2</v>
      </c>
    </row>
    <row r="71" spans="1:29" x14ac:dyDescent="0.2">
      <c r="A71">
        <v>49</v>
      </c>
      <c r="B71" t="s">
        <v>17</v>
      </c>
      <c r="C71" t="s">
        <v>14</v>
      </c>
      <c r="D71">
        <v>3</v>
      </c>
      <c r="E71" t="s">
        <v>13</v>
      </c>
      <c r="F71">
        <v>1</v>
      </c>
      <c r="G71">
        <v>6.9000000000000006E-2</v>
      </c>
      <c r="H71">
        <v>1</v>
      </c>
      <c r="I71">
        <v>0.20799999999999999</v>
      </c>
      <c r="J71" t="s">
        <v>23</v>
      </c>
      <c r="K71">
        <f>(stds!$B$28)*G71+stds!$C$28</f>
        <v>8.9835700000000004E-2</v>
      </c>
      <c r="L71">
        <f>(stds!$B$28)*I71+stds!$C$28</f>
        <v>0.15034239999999999</v>
      </c>
      <c r="M71">
        <f t="shared" si="1"/>
        <v>8.9835700000000004E-2</v>
      </c>
      <c r="N71">
        <f t="shared" si="2"/>
        <v>0.15034239999999999</v>
      </c>
      <c r="O71">
        <f t="shared" si="13"/>
        <v>7.6521500000000103E-3</v>
      </c>
      <c r="P71">
        <f t="shared" si="0"/>
        <v>6.7054099999999991E-2</v>
      </c>
      <c r="Q71" s="3">
        <f t="shared" si="3"/>
        <v>1.2818881680000017E-2</v>
      </c>
      <c r="R71" s="3">
        <f t="shared" si="4"/>
        <v>0.11232902832</v>
      </c>
      <c r="S71">
        <v>0.97</v>
      </c>
      <c r="T71">
        <v>11.05</v>
      </c>
      <c r="U71">
        <v>7.66</v>
      </c>
      <c r="V71" s="1">
        <f t="shared" si="5"/>
        <v>10.08</v>
      </c>
      <c r="W71" s="1">
        <f t="shared" si="6"/>
        <v>6.69</v>
      </c>
      <c r="X71">
        <f t="shared" si="7"/>
        <v>0.33630952380952378</v>
      </c>
      <c r="Y71">
        <v>5.53</v>
      </c>
      <c r="Z71">
        <f t="shared" si="8"/>
        <v>3.670208333333334</v>
      </c>
      <c r="AA71" s="3">
        <f t="shared" si="11"/>
        <v>3.4926850237838492E-3</v>
      </c>
      <c r="AB71" s="3">
        <f t="shared" si="12"/>
        <v>3.060562728818754E-2</v>
      </c>
      <c r="AC71">
        <f t="shared" si="9"/>
        <v>2.7112942264403691E-2</v>
      </c>
    </row>
    <row r="72" spans="1:29" x14ac:dyDescent="0.2">
      <c r="A72">
        <v>50</v>
      </c>
      <c r="B72" t="s">
        <v>17</v>
      </c>
      <c r="C72" t="s">
        <v>15</v>
      </c>
      <c r="D72">
        <v>3</v>
      </c>
      <c r="E72" t="s">
        <v>7</v>
      </c>
      <c r="F72">
        <v>1</v>
      </c>
      <c r="G72">
        <v>9.2999999999999999E-2</v>
      </c>
      <c r="H72">
        <v>1</v>
      </c>
      <c r="I72">
        <v>0.92</v>
      </c>
      <c r="J72" t="s">
        <v>23</v>
      </c>
      <c r="K72">
        <f>(stds!$B$28)*G72+stds!$C$28</f>
        <v>0.10028290000000001</v>
      </c>
      <c r="L72">
        <f>(stds!$B$28)*I72+stds!$C$28</f>
        <v>0.46027600000000007</v>
      </c>
      <c r="M72">
        <f t="shared" si="1"/>
        <v>0.10028290000000001</v>
      </c>
      <c r="N72">
        <f t="shared" si="2"/>
        <v>0.46027600000000007</v>
      </c>
      <c r="O72">
        <f t="shared" si="13"/>
        <v>1.8099350000000014E-2</v>
      </c>
      <c r="P72">
        <f t="shared" si="0"/>
        <v>0.37698770000000009</v>
      </c>
      <c r="Q72" s="3">
        <f t="shared" si="3"/>
        <v>3.0320031120000028E-2</v>
      </c>
      <c r="R72" s="3">
        <f t="shared" si="4"/>
        <v>0.63152979504000017</v>
      </c>
      <c r="S72">
        <v>0.98</v>
      </c>
      <c r="T72">
        <v>11.24</v>
      </c>
      <c r="U72">
        <v>6.56</v>
      </c>
      <c r="V72" s="1">
        <f t="shared" si="5"/>
        <v>10.26</v>
      </c>
      <c r="W72" s="1">
        <f t="shared" si="6"/>
        <v>5.58</v>
      </c>
      <c r="X72">
        <f t="shared" si="7"/>
        <v>0.45614035087719296</v>
      </c>
      <c r="Y72">
        <v>6.67</v>
      </c>
      <c r="Z72">
        <f t="shared" si="8"/>
        <v>3.6275438596491227</v>
      </c>
      <c r="AA72" s="3">
        <f t="shared" si="11"/>
        <v>8.3582810554722713E-3</v>
      </c>
      <c r="AB72" s="3">
        <f t="shared" si="12"/>
        <v>0.17409294538511394</v>
      </c>
      <c r="AC72">
        <f t="shared" si="9"/>
        <v>0.16573466432964168</v>
      </c>
    </row>
    <row r="73" spans="1:29" x14ac:dyDescent="0.2">
      <c r="A73">
        <v>51</v>
      </c>
      <c r="B73" t="s">
        <v>17</v>
      </c>
      <c r="C73" t="s">
        <v>15</v>
      </c>
      <c r="D73">
        <v>3</v>
      </c>
      <c r="E73" t="s">
        <v>8</v>
      </c>
      <c r="F73">
        <v>1</v>
      </c>
      <c r="G73">
        <v>7.1999999999999995E-2</v>
      </c>
      <c r="H73">
        <v>1</v>
      </c>
      <c r="I73">
        <v>0.28100000000000003</v>
      </c>
      <c r="J73" t="s">
        <v>23</v>
      </c>
      <c r="K73">
        <f>(stds!$B$28)*G73+stds!$C$28</f>
        <v>9.1141599999999989E-2</v>
      </c>
      <c r="L73">
        <f>(stds!$B$28)*I73+stds!$C$28</f>
        <v>0.18211930000000001</v>
      </c>
      <c r="M73">
        <f t="shared" si="1"/>
        <v>9.1141599999999989E-2</v>
      </c>
      <c r="N73">
        <f t="shared" si="2"/>
        <v>0.18211930000000001</v>
      </c>
      <c r="O73">
        <f t="shared" si="13"/>
        <v>8.9580499999999952E-3</v>
      </c>
      <c r="P73">
        <f t="shared" si="0"/>
        <v>9.8831000000000016E-2</v>
      </c>
      <c r="Q73" s="3">
        <f t="shared" si="3"/>
        <v>1.5006525359999991E-2</v>
      </c>
      <c r="R73" s="3">
        <f t="shared" si="4"/>
        <v>0.16556169120000003</v>
      </c>
      <c r="S73">
        <v>0.98</v>
      </c>
      <c r="T73" s="1">
        <v>11</v>
      </c>
      <c r="U73">
        <v>7.25</v>
      </c>
      <c r="V73" s="1">
        <f t="shared" si="5"/>
        <v>10.02</v>
      </c>
      <c r="W73" s="1">
        <f t="shared" si="6"/>
        <v>6.27</v>
      </c>
      <c r="X73">
        <f t="shared" si="7"/>
        <v>0.37425149700598803</v>
      </c>
      <c r="Y73">
        <v>5.65</v>
      </c>
      <c r="Z73">
        <f t="shared" si="8"/>
        <v>3.5354790419161679</v>
      </c>
      <c r="AA73" s="3">
        <f t="shared" si="11"/>
        <v>4.2445522041241451E-3</v>
      </c>
      <c r="AB73" s="3">
        <f t="shared" si="12"/>
        <v>4.6828644502519376E-2</v>
      </c>
      <c r="AC73">
        <f t="shared" si="9"/>
        <v>4.2584092298395229E-2</v>
      </c>
    </row>
    <row r="74" spans="1:29" x14ac:dyDescent="0.2">
      <c r="A74">
        <v>52</v>
      </c>
      <c r="B74" t="s">
        <v>17</v>
      </c>
      <c r="C74" t="s">
        <v>15</v>
      </c>
      <c r="D74">
        <v>3</v>
      </c>
      <c r="E74" t="s">
        <v>9</v>
      </c>
      <c r="F74">
        <v>1</v>
      </c>
      <c r="G74">
        <v>6.8000000000000005E-2</v>
      </c>
      <c r="H74">
        <v>1</v>
      </c>
      <c r="I74">
        <v>0.28799999999999998</v>
      </c>
      <c r="J74" t="s">
        <v>23</v>
      </c>
      <c r="K74">
        <f>(stds!$B$28)*G74+stds!$C$28</f>
        <v>8.9400400000000005E-2</v>
      </c>
      <c r="L74">
        <f>(stds!$B$28)*I74+stds!$C$28</f>
        <v>0.18516639999999998</v>
      </c>
      <c r="M74">
        <f t="shared" si="1"/>
        <v>8.9400400000000005E-2</v>
      </c>
      <c r="N74">
        <f t="shared" si="2"/>
        <v>0.18516639999999998</v>
      </c>
      <c r="O74">
        <f t="shared" si="13"/>
        <v>7.2168500000000108E-3</v>
      </c>
      <c r="P74">
        <f t="shared" si="0"/>
        <v>0.10187809999999999</v>
      </c>
      <c r="Q74" s="3">
        <f t="shared" si="3"/>
        <v>1.2089667120000019E-2</v>
      </c>
      <c r="R74" s="3">
        <f t="shared" si="4"/>
        <v>0.17066619311999998</v>
      </c>
      <c r="S74">
        <v>0.99</v>
      </c>
      <c r="T74">
        <v>11.09</v>
      </c>
      <c r="U74">
        <v>7.5</v>
      </c>
      <c r="V74" s="1">
        <f t="shared" si="5"/>
        <v>10.1</v>
      </c>
      <c r="W74" s="1">
        <f t="shared" si="6"/>
        <v>6.51</v>
      </c>
      <c r="X74">
        <f t="shared" si="7"/>
        <v>0.35544554455445543</v>
      </c>
      <c r="Y74">
        <v>5.73</v>
      </c>
      <c r="Z74">
        <f t="shared" si="8"/>
        <v>3.6932970297029706</v>
      </c>
      <c r="AA74" s="3">
        <f t="shared" si="11"/>
        <v>3.2734077499778883E-3</v>
      </c>
      <c r="AB74" s="3">
        <f t="shared" si="12"/>
        <v>4.6209712283478491E-2</v>
      </c>
      <c r="AC74">
        <f t="shared" si="9"/>
        <v>4.2936304533500599E-2</v>
      </c>
    </row>
    <row r="75" spans="1:29" x14ac:dyDescent="0.2">
      <c r="A75">
        <v>53</v>
      </c>
      <c r="B75" t="s">
        <v>17</v>
      </c>
      <c r="C75" t="s">
        <v>15</v>
      </c>
      <c r="D75">
        <v>3</v>
      </c>
      <c r="E75" t="s">
        <v>10</v>
      </c>
      <c r="F75">
        <v>1</v>
      </c>
      <c r="G75">
        <v>6.7000000000000004E-2</v>
      </c>
      <c r="H75">
        <v>1</v>
      </c>
      <c r="I75">
        <v>0.26400000000000001</v>
      </c>
      <c r="J75" t="s">
        <v>23</v>
      </c>
      <c r="K75">
        <f>(stds!$B$28)*G75+stds!$C$28</f>
        <v>8.8965100000000005E-2</v>
      </c>
      <c r="L75">
        <f>(stds!$B$28)*I75+stds!$C$28</f>
        <v>0.17471920000000002</v>
      </c>
      <c r="M75">
        <f t="shared" si="1"/>
        <v>8.8965100000000005E-2</v>
      </c>
      <c r="N75">
        <f t="shared" si="2"/>
        <v>0.17471920000000002</v>
      </c>
      <c r="O75">
        <f t="shared" si="13"/>
        <v>6.7815500000000112E-3</v>
      </c>
      <c r="P75">
        <f t="shared" si="0"/>
        <v>9.1430900000000023E-2</v>
      </c>
      <c r="Q75" s="3">
        <f t="shared" si="3"/>
        <v>1.1360452560000019E-2</v>
      </c>
      <c r="R75" s="3">
        <f t="shared" si="4"/>
        <v>0.15316504368000003</v>
      </c>
      <c r="S75">
        <v>1.08</v>
      </c>
      <c r="T75">
        <v>11.08</v>
      </c>
      <c r="U75">
        <v>7.47</v>
      </c>
      <c r="V75" s="1">
        <f t="shared" si="5"/>
        <v>10</v>
      </c>
      <c r="W75" s="1">
        <f t="shared" si="6"/>
        <v>6.39</v>
      </c>
      <c r="X75">
        <f t="shared" si="7"/>
        <v>0.36100000000000004</v>
      </c>
      <c r="Y75">
        <v>5.49</v>
      </c>
      <c r="Z75">
        <f t="shared" si="8"/>
        <v>3.5081100000000003</v>
      </c>
      <c r="AA75" s="3">
        <f t="shared" si="11"/>
        <v>3.23833989242071E-3</v>
      </c>
      <c r="AB75" s="3">
        <f t="shared" si="12"/>
        <v>4.3660273959482458E-2</v>
      </c>
      <c r="AC75">
        <f t="shared" si="9"/>
        <v>4.0421934067061752E-2</v>
      </c>
    </row>
    <row r="76" spans="1:29" x14ac:dyDescent="0.2">
      <c r="A76">
        <v>54</v>
      </c>
      <c r="B76" t="s">
        <v>17</v>
      </c>
      <c r="C76" t="s">
        <v>15</v>
      </c>
      <c r="D76">
        <v>3</v>
      </c>
      <c r="E76" t="s">
        <v>11</v>
      </c>
      <c r="F76">
        <v>1</v>
      </c>
      <c r="G76">
        <v>6.4000000000000001E-2</v>
      </c>
      <c r="H76">
        <v>1</v>
      </c>
      <c r="I76">
        <v>0.23300000000000001</v>
      </c>
      <c r="J76" t="s">
        <v>23</v>
      </c>
      <c r="K76">
        <f>(stds!$B$28)*G76+stds!$C$28</f>
        <v>8.7659199999999993E-2</v>
      </c>
      <c r="L76">
        <f>(stds!$B$28)*I76+stds!$C$28</f>
        <v>0.1612249</v>
      </c>
      <c r="M76">
        <f t="shared" si="1"/>
        <v>8.7659199999999993E-2</v>
      </c>
      <c r="N76">
        <f t="shared" si="2"/>
        <v>0.1612249</v>
      </c>
      <c r="O76">
        <f t="shared" si="13"/>
        <v>5.4756499999999986E-3</v>
      </c>
      <c r="P76">
        <f t="shared" si="0"/>
        <v>7.7936600000000009E-2</v>
      </c>
      <c r="Q76" s="3">
        <f t="shared" si="3"/>
        <v>9.1728088799999975E-3</v>
      </c>
      <c r="R76" s="3">
        <f t="shared" si="4"/>
        <v>0.13055939232</v>
      </c>
      <c r="S76">
        <v>0.98</v>
      </c>
      <c r="T76">
        <v>11.11</v>
      </c>
      <c r="U76">
        <v>7.27</v>
      </c>
      <c r="V76" s="1">
        <f t="shared" si="5"/>
        <v>10.129999999999999</v>
      </c>
      <c r="W76" s="1">
        <f t="shared" si="6"/>
        <v>6.2899999999999991</v>
      </c>
      <c r="X76">
        <f t="shared" si="7"/>
        <v>0.3790720631786772</v>
      </c>
      <c r="Y76">
        <v>5.77</v>
      </c>
      <c r="Z76">
        <f t="shared" si="8"/>
        <v>3.5827541954590321</v>
      </c>
      <c r="AA76" s="3">
        <f t="shared" si="11"/>
        <v>2.5602674310244589E-3</v>
      </c>
      <c r="AB76" s="3">
        <f t="shared" si="12"/>
        <v>3.6441068852972866E-2</v>
      </c>
      <c r="AC76">
        <f t="shared" si="9"/>
        <v>3.3880801421948409E-2</v>
      </c>
    </row>
    <row r="77" spans="1:29" x14ac:dyDescent="0.2">
      <c r="A77">
        <v>55</v>
      </c>
      <c r="B77" t="s">
        <v>17</v>
      </c>
      <c r="C77" t="s">
        <v>15</v>
      </c>
      <c r="D77">
        <v>3</v>
      </c>
      <c r="E77" t="s">
        <v>12</v>
      </c>
      <c r="F77">
        <v>1</v>
      </c>
      <c r="G77">
        <v>6.3E-2</v>
      </c>
      <c r="H77">
        <v>1</v>
      </c>
      <c r="I77">
        <v>0.219</v>
      </c>
      <c r="J77" t="s">
        <v>23</v>
      </c>
      <c r="K77">
        <f>(stds!$B$28)*G77+stds!$C$28</f>
        <v>8.7223899999999993E-2</v>
      </c>
      <c r="L77">
        <f>(stds!$B$28)*I77+stds!$C$28</f>
        <v>0.15513070000000001</v>
      </c>
      <c r="M77">
        <f t="shared" si="1"/>
        <v>8.7223899999999993E-2</v>
      </c>
      <c r="N77">
        <f t="shared" si="2"/>
        <v>0.15513070000000001</v>
      </c>
      <c r="O77">
        <f t="shared" si="13"/>
        <v>5.040349999999999E-3</v>
      </c>
      <c r="P77">
        <f t="shared" si="0"/>
        <v>7.1842400000000015E-2</v>
      </c>
      <c r="Q77" s="3">
        <f t="shared" si="3"/>
        <v>8.4435943199999992E-3</v>
      </c>
      <c r="R77" s="3">
        <f t="shared" si="4"/>
        <v>0.12035038848000003</v>
      </c>
      <c r="S77" s="1">
        <v>1</v>
      </c>
      <c r="T77">
        <v>11.01</v>
      </c>
      <c r="U77">
        <v>7.21</v>
      </c>
      <c r="V77" s="1">
        <f t="shared" si="5"/>
        <v>10.01</v>
      </c>
      <c r="W77" s="1">
        <f t="shared" si="6"/>
        <v>6.21</v>
      </c>
      <c r="X77">
        <f t="shared" si="7"/>
        <v>0.37962037962037959</v>
      </c>
      <c r="Y77">
        <v>5.24</v>
      </c>
      <c r="Z77">
        <f t="shared" si="8"/>
        <v>3.2507892107892107</v>
      </c>
      <c r="AA77" s="3">
        <f t="shared" si="11"/>
        <v>2.5973982846922592E-3</v>
      </c>
      <c r="AB77" s="3">
        <f t="shared" si="12"/>
        <v>3.7021898584061672E-2</v>
      </c>
      <c r="AC77">
        <f t="shared" si="9"/>
        <v>3.4424500299369415E-2</v>
      </c>
    </row>
    <row r="78" spans="1:29" x14ac:dyDescent="0.2">
      <c r="A78">
        <v>56</v>
      </c>
      <c r="B78" t="s">
        <v>17</v>
      </c>
      <c r="C78" t="s">
        <v>15</v>
      </c>
      <c r="D78">
        <v>3</v>
      </c>
      <c r="E78" t="s">
        <v>13</v>
      </c>
      <c r="F78">
        <v>1</v>
      </c>
      <c r="G78">
        <v>6.9000000000000006E-2</v>
      </c>
      <c r="H78">
        <v>1</v>
      </c>
      <c r="I78">
        <v>0.27400000000000002</v>
      </c>
      <c r="J78" t="s">
        <v>23</v>
      </c>
      <c r="K78">
        <f>(stds!$B$28)*G78+stds!$C$28</f>
        <v>8.9835700000000004E-2</v>
      </c>
      <c r="L78">
        <f>(stds!$B$28)*I78+stds!$C$28</f>
        <v>0.17907220000000001</v>
      </c>
      <c r="M78">
        <f t="shared" si="1"/>
        <v>8.9835700000000004E-2</v>
      </c>
      <c r="N78">
        <f t="shared" si="2"/>
        <v>0.17907220000000001</v>
      </c>
      <c r="O78">
        <f t="shared" si="13"/>
        <v>7.6521500000000103E-3</v>
      </c>
      <c r="P78">
        <f t="shared" si="0"/>
        <v>9.5783900000000019E-2</v>
      </c>
      <c r="Q78" s="3">
        <f t="shared" si="3"/>
        <v>1.2818881680000017E-2</v>
      </c>
      <c r="R78" s="3">
        <f t="shared" si="4"/>
        <v>0.16045718928000005</v>
      </c>
      <c r="S78" s="1">
        <v>1</v>
      </c>
      <c r="T78">
        <v>11.12</v>
      </c>
      <c r="U78">
        <v>6.89</v>
      </c>
      <c r="V78" s="1">
        <f t="shared" si="5"/>
        <v>10.119999999999999</v>
      </c>
      <c r="W78" s="1">
        <f t="shared" si="6"/>
        <v>5.89</v>
      </c>
      <c r="X78">
        <f t="shared" si="7"/>
        <v>0.41798418972332013</v>
      </c>
      <c r="Y78">
        <v>6.03</v>
      </c>
      <c r="Z78">
        <f t="shared" si="8"/>
        <v>3.50955533596838</v>
      </c>
      <c r="AA78" s="3">
        <f t="shared" si="11"/>
        <v>3.6525657676980167E-3</v>
      </c>
      <c r="AB78" s="3">
        <f t="shared" si="12"/>
        <v>4.5720090985750375E-2</v>
      </c>
      <c r="AC78">
        <f t="shared" si="9"/>
        <v>4.2067525218052355E-2</v>
      </c>
    </row>
    <row r="79" spans="1:29" x14ac:dyDescent="0.2">
      <c r="A79">
        <v>57</v>
      </c>
      <c r="B79" t="s">
        <v>17</v>
      </c>
      <c r="C79" t="s">
        <v>16</v>
      </c>
      <c r="D79">
        <v>3</v>
      </c>
      <c r="E79" t="s">
        <v>7</v>
      </c>
      <c r="F79">
        <v>10</v>
      </c>
      <c r="G79">
        <v>0.27800000000000002</v>
      </c>
      <c r="H79">
        <v>10</v>
      </c>
      <c r="I79">
        <v>0.82799999999999996</v>
      </c>
      <c r="J79" t="s">
        <v>23</v>
      </c>
      <c r="K79">
        <f>(stds!$B$28)*G79+stds!$C$28</f>
        <v>0.18081340000000001</v>
      </c>
      <c r="L79">
        <f>(stds!$B$28)*I79+stds!$C$28</f>
        <v>0.4202284</v>
      </c>
      <c r="M79">
        <f t="shared" si="1"/>
        <v>1.8081340000000001</v>
      </c>
      <c r="N79">
        <f t="shared" si="2"/>
        <v>4.2022839999999997</v>
      </c>
      <c r="O79">
        <f t="shared" si="13"/>
        <v>1.72595045</v>
      </c>
      <c r="P79">
        <f t="shared" si="0"/>
        <v>4.1189956999999993</v>
      </c>
      <c r="Q79" s="3">
        <f t="shared" si="3"/>
        <v>2.8913121938400002</v>
      </c>
      <c r="R79" s="3">
        <f t="shared" si="4"/>
        <v>6.9001415966399993</v>
      </c>
      <c r="S79" s="1">
        <v>1</v>
      </c>
      <c r="T79">
        <v>11.41</v>
      </c>
      <c r="U79">
        <v>5.81</v>
      </c>
      <c r="V79" s="1">
        <f t="shared" si="5"/>
        <v>10.41</v>
      </c>
      <c r="W79" s="1">
        <f t="shared" si="6"/>
        <v>4.8099999999999996</v>
      </c>
      <c r="X79">
        <f t="shared" si="7"/>
        <v>0.53794428434197894</v>
      </c>
      <c r="Y79">
        <v>5.67</v>
      </c>
      <c r="Z79">
        <f t="shared" si="8"/>
        <v>2.6198559077809795</v>
      </c>
      <c r="AA79" s="3">
        <f t="shared" si="11"/>
        <v>1.1036149680036962</v>
      </c>
      <c r="AB79" s="3">
        <f t="shared" si="12"/>
        <v>2.6337866812241693</v>
      </c>
      <c r="AC79">
        <f t="shared" si="9"/>
        <v>1.5301717132204731</v>
      </c>
    </row>
    <row r="80" spans="1:29" x14ac:dyDescent="0.2">
      <c r="A80">
        <v>58</v>
      </c>
      <c r="B80" t="s">
        <v>17</v>
      </c>
      <c r="C80" t="s">
        <v>16</v>
      </c>
      <c r="D80">
        <v>3</v>
      </c>
      <c r="E80" t="s">
        <v>8</v>
      </c>
      <c r="F80">
        <v>10</v>
      </c>
      <c r="G80">
        <v>0.42699999999999999</v>
      </c>
      <c r="H80">
        <v>10</v>
      </c>
      <c r="I80">
        <v>0.54400000000000004</v>
      </c>
      <c r="J80" t="s">
        <v>23</v>
      </c>
      <c r="K80">
        <f>(stds!$B$28)*G80+stds!$C$28</f>
        <v>0.24567310000000001</v>
      </c>
      <c r="L80">
        <f>(stds!$B$28)*I80+stds!$C$28</f>
        <v>0.29660320000000001</v>
      </c>
      <c r="M80">
        <f t="shared" si="1"/>
        <v>2.456731</v>
      </c>
      <c r="N80">
        <f t="shared" si="2"/>
        <v>2.9660320000000002</v>
      </c>
      <c r="O80">
        <f t="shared" si="13"/>
        <v>2.3745474500000001</v>
      </c>
      <c r="P80">
        <f t="shared" si="0"/>
        <v>2.8827437000000002</v>
      </c>
      <c r="Q80" s="3">
        <f t="shared" si="3"/>
        <v>3.9778418882400004</v>
      </c>
      <c r="R80" s="3">
        <f t="shared" si="4"/>
        <v>4.8291722462400006</v>
      </c>
      <c r="S80" s="1">
        <v>1.01</v>
      </c>
      <c r="T80" s="1">
        <v>11.1</v>
      </c>
      <c r="U80">
        <v>5.98</v>
      </c>
      <c r="V80" s="1">
        <f t="shared" si="5"/>
        <v>10.09</v>
      </c>
      <c r="W80" s="1">
        <f t="shared" si="6"/>
        <v>4.9700000000000006</v>
      </c>
      <c r="X80">
        <f t="shared" si="7"/>
        <v>0.50743310208126846</v>
      </c>
      <c r="Y80">
        <v>5.75</v>
      </c>
      <c r="Z80">
        <f t="shared" si="8"/>
        <v>2.8322596630327062</v>
      </c>
      <c r="AA80" s="3">
        <f t="shared" si="11"/>
        <v>1.4044764115944921</v>
      </c>
      <c r="AB80" s="3">
        <f t="shared" si="12"/>
        <v>1.7050598535407786</v>
      </c>
      <c r="AC80">
        <f t="shared" si="9"/>
        <v>0.3005834419462865</v>
      </c>
    </row>
    <row r="81" spans="1:29" x14ac:dyDescent="0.2">
      <c r="A81">
        <v>59</v>
      </c>
      <c r="B81" t="s">
        <v>17</v>
      </c>
      <c r="C81" t="s">
        <v>16</v>
      </c>
      <c r="D81">
        <v>3</v>
      </c>
      <c r="E81" t="s">
        <v>9</v>
      </c>
      <c r="F81">
        <v>10</v>
      </c>
      <c r="G81">
        <v>1.2909999999999999</v>
      </c>
      <c r="H81">
        <v>10</v>
      </c>
      <c r="I81">
        <v>0.82199999999999995</v>
      </c>
      <c r="J81" t="s">
        <v>23</v>
      </c>
      <c r="K81">
        <f>(stds!$B$28)*G81+stds!$C$28</f>
        <v>0.62177229999999994</v>
      </c>
      <c r="L81">
        <f>(stds!$B$28)*I81+stds!$C$28</f>
        <v>0.4176166</v>
      </c>
      <c r="M81">
        <f t="shared" si="1"/>
        <v>6.2177229999999994</v>
      </c>
      <c r="N81">
        <f t="shared" si="2"/>
        <v>4.1761660000000003</v>
      </c>
      <c r="O81">
        <f t="shared" si="13"/>
        <v>6.1355394499999996</v>
      </c>
      <c r="P81">
        <f t="shared" si="0"/>
        <v>4.0928776999999998</v>
      </c>
      <c r="Q81" s="3">
        <f t="shared" si="3"/>
        <v>10.27825568664</v>
      </c>
      <c r="R81" s="3">
        <f t="shared" si="4"/>
        <v>6.8563887230400002</v>
      </c>
      <c r="S81" s="1">
        <v>1</v>
      </c>
      <c r="T81">
        <v>11.09</v>
      </c>
      <c r="U81">
        <v>6.8</v>
      </c>
      <c r="V81" s="1">
        <f t="shared" si="5"/>
        <v>10.09</v>
      </c>
      <c r="W81" s="1">
        <f t="shared" si="6"/>
        <v>5.8</v>
      </c>
      <c r="X81">
        <f t="shared" si="7"/>
        <v>0.42517343904856292</v>
      </c>
      <c r="Y81">
        <v>5.53</v>
      </c>
      <c r="Z81">
        <f t="shared" si="8"/>
        <v>3.1787908820614477</v>
      </c>
      <c r="AA81" s="3">
        <f t="shared" si="11"/>
        <v>3.2333852927042956</v>
      </c>
      <c r="AB81" s="3">
        <f t="shared" si="12"/>
        <v>2.1569171982126827</v>
      </c>
      <c r="AC81">
        <f t="shared" si="9"/>
        <v>-1.076468094491613</v>
      </c>
    </row>
    <row r="82" spans="1:29" x14ac:dyDescent="0.2">
      <c r="A82">
        <v>60</v>
      </c>
      <c r="B82" t="s">
        <v>17</v>
      </c>
      <c r="C82" t="s">
        <v>16</v>
      </c>
      <c r="D82">
        <v>3</v>
      </c>
      <c r="E82" t="s">
        <v>10</v>
      </c>
      <c r="F82">
        <v>10</v>
      </c>
      <c r="G82">
        <v>0.432</v>
      </c>
      <c r="H82">
        <v>10</v>
      </c>
      <c r="I82">
        <v>0.751</v>
      </c>
      <c r="J82" t="s">
        <v>46</v>
      </c>
      <c r="K82">
        <f>(stds!$B$28)*G82+stds!$C$28</f>
        <v>0.2478496</v>
      </c>
      <c r="L82">
        <f>(stds!$B$28)*I82+stds!$C$28</f>
        <v>0.38671030000000006</v>
      </c>
      <c r="M82">
        <f t="shared" si="1"/>
        <v>2.4784959999999998</v>
      </c>
      <c r="N82">
        <f t="shared" si="2"/>
        <v>3.8671030000000006</v>
      </c>
      <c r="O82">
        <f t="shared" si="13"/>
        <v>2.3963124499999999</v>
      </c>
      <c r="P82">
        <f t="shared" si="0"/>
        <v>3.7838147000000006</v>
      </c>
      <c r="Q82" s="3">
        <f t="shared" si="3"/>
        <v>4.0143026162400002</v>
      </c>
      <c r="R82" s="3">
        <f t="shared" si="4"/>
        <v>6.3386463854400015</v>
      </c>
      <c r="S82" s="1">
        <v>1</v>
      </c>
      <c r="T82">
        <v>12.15</v>
      </c>
      <c r="U82">
        <v>8</v>
      </c>
      <c r="V82" s="1">
        <f t="shared" si="5"/>
        <v>11.15</v>
      </c>
      <c r="W82" s="1">
        <f t="shared" si="6"/>
        <v>7</v>
      </c>
      <c r="X82">
        <f t="shared" si="7"/>
        <v>0.37219730941704038</v>
      </c>
      <c r="Y82" s="1">
        <v>6</v>
      </c>
      <c r="Z82">
        <f t="shared" si="8"/>
        <v>3.7668161434977581</v>
      </c>
      <c r="AA82" s="3">
        <f t="shared" si="11"/>
        <v>1.0657017659779999</v>
      </c>
      <c r="AB82" s="3">
        <f t="shared" si="12"/>
        <v>1.6827596951822861</v>
      </c>
      <c r="AC82">
        <f t="shared" si="9"/>
        <v>0.61705792920428615</v>
      </c>
    </row>
    <row r="83" spans="1:29" x14ac:dyDescent="0.2">
      <c r="A83">
        <v>61</v>
      </c>
      <c r="B83" t="s">
        <v>17</v>
      </c>
      <c r="C83" t="s">
        <v>16</v>
      </c>
      <c r="D83">
        <v>3</v>
      </c>
      <c r="E83" t="s">
        <v>11</v>
      </c>
      <c r="F83">
        <v>1</v>
      </c>
      <c r="G83">
        <v>8.8999999999999996E-2</v>
      </c>
      <c r="H83">
        <v>1</v>
      </c>
      <c r="I83">
        <v>0.251</v>
      </c>
      <c r="J83" t="s">
        <v>46</v>
      </c>
      <c r="K83">
        <f>(stds!$B$28)*G83+stds!$C$28</f>
        <v>9.8541699999999996E-2</v>
      </c>
      <c r="L83">
        <f>(stds!$B$28)*I83+stds!$C$28</f>
        <v>0.1690603</v>
      </c>
      <c r="M83">
        <f t="shared" si="1"/>
        <v>9.8541699999999996E-2</v>
      </c>
      <c r="N83">
        <f t="shared" si="2"/>
        <v>0.1690603</v>
      </c>
      <c r="O83">
        <f t="shared" si="13"/>
        <v>1.6358150000000002E-2</v>
      </c>
      <c r="P83">
        <f t="shared" si="0"/>
        <v>8.5772000000000001E-2</v>
      </c>
      <c r="Q83" s="3">
        <f t="shared" si="3"/>
        <v>2.7403172880000003E-2</v>
      </c>
      <c r="R83" s="3">
        <f t="shared" si="4"/>
        <v>0.14368525439999999</v>
      </c>
      <c r="S83">
        <v>0.99</v>
      </c>
      <c r="T83">
        <v>11.53</v>
      </c>
      <c r="U83">
        <v>7.62</v>
      </c>
      <c r="V83" s="1">
        <f t="shared" si="5"/>
        <v>10.54</v>
      </c>
      <c r="W83" s="1">
        <f t="shared" si="6"/>
        <v>6.63</v>
      </c>
      <c r="X83">
        <f t="shared" si="7"/>
        <v>0.37096774193548382</v>
      </c>
      <c r="Y83" s="1">
        <v>5.2</v>
      </c>
      <c r="Z83">
        <f t="shared" si="8"/>
        <v>3.2709677419354843</v>
      </c>
      <c r="AA83" s="3">
        <f t="shared" si="11"/>
        <v>8.3776958508875732E-3</v>
      </c>
      <c r="AB83" s="3">
        <f t="shared" si="12"/>
        <v>4.3927444639053244E-2</v>
      </c>
      <c r="AC83">
        <f t="shared" si="9"/>
        <v>3.5549748788165671E-2</v>
      </c>
    </row>
    <row r="84" spans="1:29" x14ac:dyDescent="0.2">
      <c r="A84">
        <v>62</v>
      </c>
      <c r="B84" t="s">
        <v>17</v>
      </c>
      <c r="C84" t="s">
        <v>16</v>
      </c>
      <c r="D84">
        <v>3</v>
      </c>
      <c r="E84" t="s">
        <v>12</v>
      </c>
      <c r="F84">
        <v>1</v>
      </c>
      <c r="G84">
        <v>7.6999999999999999E-2</v>
      </c>
      <c r="H84">
        <v>1</v>
      </c>
      <c r="I84">
        <v>0.17899999999999999</v>
      </c>
      <c r="J84" t="s">
        <v>46</v>
      </c>
      <c r="K84">
        <f>(stds!$B$28)*G84+stds!$C$28</f>
        <v>9.3318100000000001E-2</v>
      </c>
      <c r="L84">
        <f>(stds!$B$28)*I84+stds!$C$28</f>
        <v>0.1377187</v>
      </c>
      <c r="M84">
        <f t="shared" si="1"/>
        <v>9.3318100000000001E-2</v>
      </c>
      <c r="N84">
        <f t="shared" si="2"/>
        <v>0.1377187</v>
      </c>
      <c r="O84">
        <f t="shared" si="13"/>
        <v>1.1134550000000007E-2</v>
      </c>
      <c r="P84">
        <f t="shared" si="0"/>
        <v>5.4430400000000004E-2</v>
      </c>
      <c r="Q84" s="3">
        <f t="shared" si="3"/>
        <v>1.8652598160000013E-2</v>
      </c>
      <c r="R84" s="3">
        <f t="shared" si="4"/>
        <v>9.1181806080000011E-2</v>
      </c>
      <c r="S84" s="1">
        <v>1.02</v>
      </c>
      <c r="T84">
        <v>11.12</v>
      </c>
      <c r="U84">
        <v>7.61</v>
      </c>
      <c r="V84" s="1">
        <f t="shared" si="5"/>
        <v>10.1</v>
      </c>
      <c r="W84" s="1">
        <f t="shared" si="6"/>
        <v>6.59</v>
      </c>
      <c r="X84">
        <f t="shared" si="7"/>
        <v>0.3475247524752475</v>
      </c>
      <c r="Y84">
        <v>5.59</v>
      </c>
      <c r="Z84">
        <f t="shared" si="8"/>
        <v>3.6473366336633664</v>
      </c>
      <c r="AA84" s="3">
        <f t="shared" si="11"/>
        <v>5.1140325211126558E-3</v>
      </c>
      <c r="AB84" s="3">
        <f t="shared" si="12"/>
        <v>2.4999558647378666E-2</v>
      </c>
      <c r="AC84">
        <f t="shared" si="9"/>
        <v>1.9885526126266012E-2</v>
      </c>
    </row>
    <row r="85" spans="1:29" x14ac:dyDescent="0.2">
      <c r="A85">
        <v>63</v>
      </c>
      <c r="B85" t="s">
        <v>17</v>
      </c>
      <c r="C85" t="s">
        <v>16</v>
      </c>
      <c r="D85">
        <v>3</v>
      </c>
      <c r="E85" t="s">
        <v>13</v>
      </c>
      <c r="F85">
        <v>1</v>
      </c>
      <c r="G85">
        <v>8.5999999999999993E-2</v>
      </c>
      <c r="H85">
        <v>1</v>
      </c>
      <c r="I85">
        <v>0.25700000000000001</v>
      </c>
      <c r="J85" t="s">
        <v>46</v>
      </c>
      <c r="K85">
        <f>(stds!$B$28)*G85+stds!$C$28</f>
        <v>9.7235799999999997E-2</v>
      </c>
      <c r="L85">
        <f>(stds!$B$28)*I85+stds!$C$28</f>
        <v>0.17167209999999999</v>
      </c>
      <c r="M85">
        <f t="shared" si="1"/>
        <v>9.7235799999999997E-2</v>
      </c>
      <c r="N85">
        <f t="shared" si="2"/>
        <v>0.17167209999999999</v>
      </c>
      <c r="O85">
        <f t="shared" si="13"/>
        <v>1.5052250000000003E-2</v>
      </c>
      <c r="P85">
        <f t="shared" si="0"/>
        <v>8.8383799999999998E-2</v>
      </c>
      <c r="Q85" s="3">
        <f t="shared" si="3"/>
        <v>2.5215529200000003E-2</v>
      </c>
      <c r="R85" s="3">
        <f t="shared" si="4"/>
        <v>0.14806054176</v>
      </c>
      <c r="S85">
        <v>0.99</v>
      </c>
      <c r="T85">
        <v>11.35</v>
      </c>
      <c r="U85">
        <v>7.63</v>
      </c>
      <c r="V85" s="1">
        <f t="shared" si="5"/>
        <v>10.36</v>
      </c>
      <c r="W85" s="1">
        <f t="shared" si="6"/>
        <v>6.64</v>
      </c>
      <c r="X85">
        <f t="shared" si="7"/>
        <v>0.35907335907335908</v>
      </c>
      <c r="Y85">
        <v>5.31</v>
      </c>
      <c r="Z85">
        <f t="shared" si="8"/>
        <v>3.4033204633204632</v>
      </c>
      <c r="AA85" s="3">
        <f t="shared" si="11"/>
        <v>7.4090963433394606E-3</v>
      </c>
      <c r="AB85" s="3">
        <f t="shared" si="12"/>
        <v>4.3504731145871625E-2</v>
      </c>
      <c r="AC85">
        <f t="shared" si="9"/>
        <v>3.6095634802532167E-2</v>
      </c>
    </row>
    <row r="86" spans="1:29" x14ac:dyDescent="0.2">
      <c r="A86">
        <v>64</v>
      </c>
      <c r="B86" t="s">
        <v>17</v>
      </c>
      <c r="C86" t="s">
        <v>14</v>
      </c>
      <c r="D86">
        <v>4</v>
      </c>
      <c r="E86" t="s">
        <v>7</v>
      </c>
      <c r="F86">
        <v>1</v>
      </c>
      <c r="G86">
        <v>9.7000000000000003E-2</v>
      </c>
      <c r="H86">
        <v>1</v>
      </c>
      <c r="I86">
        <v>0.87</v>
      </c>
      <c r="J86" t="s">
        <v>46</v>
      </c>
      <c r="K86">
        <f>(stds!$B$28)*G86+stds!$C$28</f>
        <v>0.10202410000000001</v>
      </c>
      <c r="L86">
        <f>(stds!$B$28)*I86+stds!$C$28</f>
        <v>0.43851100000000004</v>
      </c>
      <c r="M86">
        <f t="shared" si="1"/>
        <v>0.10202410000000001</v>
      </c>
      <c r="N86">
        <f t="shared" si="2"/>
        <v>0.43851100000000004</v>
      </c>
      <c r="O86">
        <f t="shared" si="13"/>
        <v>1.9840550000000012E-2</v>
      </c>
      <c r="P86">
        <f t="shared" si="0"/>
        <v>0.35522270000000006</v>
      </c>
      <c r="Q86" s="3">
        <f t="shared" si="3"/>
        <v>3.3236889360000021E-2</v>
      </c>
      <c r="R86" s="3">
        <f t="shared" si="4"/>
        <v>0.59506906704000007</v>
      </c>
      <c r="S86" s="1">
        <v>0.94</v>
      </c>
      <c r="T86">
        <v>11.16</v>
      </c>
      <c r="U86">
        <v>6.82</v>
      </c>
      <c r="V86" s="1">
        <f t="shared" si="5"/>
        <v>10.220000000000001</v>
      </c>
      <c r="W86" s="1">
        <f t="shared" si="6"/>
        <v>5.8800000000000008</v>
      </c>
      <c r="X86">
        <f t="shared" si="7"/>
        <v>0.42465753424657532</v>
      </c>
      <c r="Y86" s="1">
        <v>5.9</v>
      </c>
      <c r="Z86">
        <f t="shared" si="8"/>
        <v>3.3945205479452061</v>
      </c>
      <c r="AA86" s="3">
        <f t="shared" si="11"/>
        <v>9.7913354450363237E-3</v>
      </c>
      <c r="AB86" s="3">
        <f t="shared" si="12"/>
        <v>0.1753028325016949</v>
      </c>
      <c r="AC86">
        <f t="shared" si="9"/>
        <v>0.16551149705665857</v>
      </c>
    </row>
    <row r="87" spans="1:29" x14ac:dyDescent="0.2">
      <c r="A87">
        <v>65</v>
      </c>
      <c r="B87" t="s">
        <v>17</v>
      </c>
      <c r="C87" t="s">
        <v>14</v>
      </c>
      <c r="D87">
        <v>4</v>
      </c>
      <c r="E87" t="s">
        <v>8</v>
      </c>
      <c r="F87">
        <v>1</v>
      </c>
      <c r="G87">
        <v>7.8E-2</v>
      </c>
      <c r="H87">
        <v>1</v>
      </c>
      <c r="I87">
        <v>0.57099999999999995</v>
      </c>
      <c r="J87" t="s">
        <v>46</v>
      </c>
      <c r="K87">
        <f>(stds!$B$28)*G87+stds!$C$28</f>
        <v>9.3753400000000001E-2</v>
      </c>
      <c r="L87">
        <f>(stds!$B$28)*I87+stds!$C$28</f>
        <v>0.30835629999999997</v>
      </c>
      <c r="M87">
        <f t="shared" si="1"/>
        <v>9.3753400000000001E-2</v>
      </c>
      <c r="N87">
        <f t="shared" si="2"/>
        <v>0.30835629999999997</v>
      </c>
      <c r="O87">
        <f t="shared" si="13"/>
        <v>1.1569850000000007E-2</v>
      </c>
      <c r="P87">
        <f t="shared" ref="P87:P105" si="14">N87-AVERAGE($N$107:$N$108)</f>
        <v>0.22506799999999999</v>
      </c>
      <c r="Q87" s="3">
        <f t="shared" si="3"/>
        <v>1.9381812720000013E-2</v>
      </c>
      <c r="R87" s="3">
        <f t="shared" si="4"/>
        <v>0.37703391359999999</v>
      </c>
      <c r="S87">
        <v>0.98</v>
      </c>
      <c r="T87">
        <v>10.98</v>
      </c>
      <c r="U87">
        <v>7.26</v>
      </c>
      <c r="V87" s="1">
        <f t="shared" si="5"/>
        <v>10</v>
      </c>
      <c r="W87" s="1">
        <f t="shared" si="6"/>
        <v>6.2799999999999994</v>
      </c>
      <c r="X87">
        <f t="shared" si="7"/>
        <v>0.37200000000000005</v>
      </c>
      <c r="Y87">
        <v>5.28</v>
      </c>
      <c r="Z87">
        <f t="shared" si="8"/>
        <v>3.3158399999999997</v>
      </c>
      <c r="AA87" s="3">
        <f t="shared" si="11"/>
        <v>5.8452195280833856E-3</v>
      </c>
      <c r="AB87" s="3">
        <f t="shared" si="12"/>
        <v>0.1137069079328315</v>
      </c>
      <c r="AC87">
        <f t="shared" si="9"/>
        <v>0.10786168840474812</v>
      </c>
    </row>
    <row r="88" spans="1:29" x14ac:dyDescent="0.2">
      <c r="A88">
        <v>66</v>
      </c>
      <c r="B88" t="s">
        <v>17</v>
      </c>
      <c r="C88" t="s">
        <v>14</v>
      </c>
      <c r="D88">
        <v>4</v>
      </c>
      <c r="E88" t="s">
        <v>9</v>
      </c>
      <c r="F88">
        <v>1</v>
      </c>
      <c r="G88">
        <v>6.9000000000000006E-2</v>
      </c>
      <c r="H88">
        <v>1</v>
      </c>
      <c r="I88">
        <v>0.36699999999999999</v>
      </c>
      <c r="J88" t="s">
        <v>46</v>
      </c>
      <c r="K88">
        <f>(stds!$B$28)*G88+stds!$C$28</f>
        <v>8.9835700000000004E-2</v>
      </c>
      <c r="L88">
        <f>(stds!$B$28)*I88+stds!$C$28</f>
        <v>0.2195551</v>
      </c>
      <c r="M88">
        <f t="shared" ref="M88:M91" si="15">K88*F88</f>
        <v>8.9835700000000004E-2</v>
      </c>
      <c r="N88">
        <f t="shared" ref="N88:N108" si="16">H88*L88</f>
        <v>0.2195551</v>
      </c>
      <c r="O88">
        <f t="shared" si="13"/>
        <v>7.6521500000000103E-3</v>
      </c>
      <c r="P88">
        <f t="shared" si="14"/>
        <v>0.13626680000000002</v>
      </c>
      <c r="Q88" s="3">
        <f t="shared" ref="Q88:Q106" si="17">O88*55.84*0.03</f>
        <v>1.2818881680000017E-2</v>
      </c>
      <c r="R88" s="3">
        <f t="shared" ref="R88:R106" si="18">P88*55.84*0.03</f>
        <v>0.22827414336000004</v>
      </c>
      <c r="S88" s="1">
        <v>1</v>
      </c>
      <c r="T88">
        <v>11.14</v>
      </c>
      <c r="U88">
        <v>7.45</v>
      </c>
      <c r="V88" s="1">
        <f t="shared" ref="V88:V106" si="19">T88-S88</f>
        <v>10.14</v>
      </c>
      <c r="W88" s="1">
        <f t="shared" ref="W88:W106" si="20">U88-S88</f>
        <v>6.45</v>
      </c>
      <c r="X88">
        <f t="shared" ref="X88:X106" si="21">(V88-W88)/V88</f>
        <v>0.36390532544378701</v>
      </c>
      <c r="Y88" s="1">
        <v>5.7</v>
      </c>
      <c r="Z88">
        <f t="shared" ref="Z88:Z106" si="22">Y88*(1-X88)</f>
        <v>3.6257396449704147</v>
      </c>
      <c r="AA88" s="3">
        <f t="shared" si="11"/>
        <v>3.5355218342227705E-3</v>
      </c>
      <c r="AB88" s="3">
        <f t="shared" si="12"/>
        <v>6.2959331257184822E-2</v>
      </c>
      <c r="AC88">
        <f t="shared" ref="AC88:AC106" si="23">AB88-AA88</f>
        <v>5.9423809422962048E-2</v>
      </c>
    </row>
    <row r="89" spans="1:29" x14ac:dyDescent="0.2">
      <c r="A89">
        <v>67</v>
      </c>
      <c r="B89" t="s">
        <v>17</v>
      </c>
      <c r="C89" t="s">
        <v>14</v>
      </c>
      <c r="D89">
        <v>4</v>
      </c>
      <c r="E89" t="s">
        <v>10</v>
      </c>
      <c r="F89">
        <v>1</v>
      </c>
      <c r="G89">
        <v>6.6000000000000003E-2</v>
      </c>
      <c r="H89">
        <v>1</v>
      </c>
      <c r="I89">
        <v>0.187</v>
      </c>
      <c r="J89" t="s">
        <v>46</v>
      </c>
      <c r="K89">
        <f>(stds!$B$28)*G89+stds!$C$28</f>
        <v>8.8529800000000006E-2</v>
      </c>
      <c r="L89">
        <f>(stds!$B$28)*I89+stds!$C$28</f>
        <v>0.1412011</v>
      </c>
      <c r="M89">
        <f t="shared" si="15"/>
        <v>8.8529800000000006E-2</v>
      </c>
      <c r="N89">
        <f t="shared" si="16"/>
        <v>0.1412011</v>
      </c>
      <c r="O89">
        <f t="shared" si="13"/>
        <v>6.3462500000000116E-3</v>
      </c>
      <c r="P89">
        <f t="shared" si="14"/>
        <v>5.79128E-2</v>
      </c>
      <c r="Q89" s="3">
        <f t="shared" si="17"/>
        <v>1.0631238000000019E-2</v>
      </c>
      <c r="R89" s="3">
        <f t="shared" si="18"/>
        <v>9.7015522560000012E-2</v>
      </c>
      <c r="S89">
        <v>0.99</v>
      </c>
      <c r="T89">
        <v>11.32</v>
      </c>
      <c r="U89">
        <v>7.48</v>
      </c>
      <c r="V89" s="1">
        <f t="shared" si="19"/>
        <v>10.33</v>
      </c>
      <c r="W89" s="1">
        <f t="shared" si="20"/>
        <v>6.49</v>
      </c>
      <c r="X89">
        <f t="shared" si="21"/>
        <v>0.37173281703775407</v>
      </c>
      <c r="Y89">
        <v>5.31</v>
      </c>
      <c r="Z89">
        <f t="shared" si="22"/>
        <v>3.3360987415295256</v>
      </c>
      <c r="AA89" s="3">
        <f t="shared" ref="AA89:AA105" si="24">Q89/$Z89</f>
        <v>3.1867276191968577E-3</v>
      </c>
      <c r="AB89" s="3">
        <f t="shared" ref="AB89:AB105" si="25">R89/$Z89</f>
        <v>2.9080530906444513E-2</v>
      </c>
      <c r="AC89">
        <f t="shared" si="23"/>
        <v>2.5893803287247656E-2</v>
      </c>
    </row>
    <row r="90" spans="1:29" x14ac:dyDescent="0.2">
      <c r="A90">
        <v>68</v>
      </c>
      <c r="B90" t="s">
        <v>17</v>
      </c>
      <c r="C90" t="s">
        <v>14</v>
      </c>
      <c r="D90">
        <v>4</v>
      </c>
      <c r="E90" t="s">
        <v>11</v>
      </c>
      <c r="F90">
        <v>1</v>
      </c>
      <c r="G90">
        <v>6.5000000000000002E-2</v>
      </c>
      <c r="H90">
        <v>1</v>
      </c>
      <c r="I90">
        <v>0.16900000000000001</v>
      </c>
      <c r="J90" t="s">
        <v>46</v>
      </c>
      <c r="K90">
        <f>(stds!$B$28)*G90+stds!$C$28</f>
        <v>8.8094500000000006E-2</v>
      </c>
      <c r="L90">
        <f>(stds!$B$28)*I90+stds!$C$28</f>
        <v>0.1333657</v>
      </c>
      <c r="M90">
        <f t="shared" si="15"/>
        <v>8.8094500000000006E-2</v>
      </c>
      <c r="N90">
        <f t="shared" si="16"/>
        <v>0.1333657</v>
      </c>
      <c r="O90">
        <f t="shared" si="13"/>
        <v>5.910950000000012E-3</v>
      </c>
      <c r="P90">
        <f t="shared" si="14"/>
        <v>5.0077400000000008E-2</v>
      </c>
      <c r="Q90" s="3">
        <f t="shared" si="17"/>
        <v>9.9020234400000202E-3</v>
      </c>
      <c r="R90" s="3">
        <f t="shared" si="18"/>
        <v>8.3889660480000003E-2</v>
      </c>
      <c r="S90" s="1">
        <v>0.98</v>
      </c>
      <c r="T90">
        <v>10.95</v>
      </c>
      <c r="U90">
        <v>7.35</v>
      </c>
      <c r="V90" s="1">
        <f t="shared" si="19"/>
        <v>9.9699999999999989</v>
      </c>
      <c r="W90" s="1">
        <f t="shared" si="20"/>
        <v>6.3699999999999992</v>
      </c>
      <c r="X90">
        <f t="shared" si="21"/>
        <v>0.36108324974924777</v>
      </c>
      <c r="Y90">
        <v>5.81</v>
      </c>
      <c r="Z90">
        <f t="shared" si="22"/>
        <v>3.7121063189568702</v>
      </c>
      <c r="AA90" s="3">
        <f t="shared" si="24"/>
        <v>2.6674945675539173E-3</v>
      </c>
      <c r="AB90" s="3">
        <f t="shared" si="25"/>
        <v>2.2598937980734785E-2</v>
      </c>
      <c r="AC90">
        <f t="shared" si="23"/>
        <v>1.9931443413180868E-2</v>
      </c>
    </row>
    <row r="91" spans="1:29" x14ac:dyDescent="0.2">
      <c r="A91">
        <v>69</v>
      </c>
      <c r="B91" t="s">
        <v>17</v>
      </c>
      <c r="C91" t="s">
        <v>14</v>
      </c>
      <c r="D91">
        <v>4</v>
      </c>
      <c r="E91" t="s">
        <v>12</v>
      </c>
      <c r="F91">
        <v>1</v>
      </c>
      <c r="G91">
        <v>6.5000000000000002E-2</v>
      </c>
      <c r="H91">
        <v>1</v>
      </c>
      <c r="I91">
        <v>0.189</v>
      </c>
      <c r="J91" t="s">
        <v>46</v>
      </c>
      <c r="K91">
        <f>(stds!$B$28)*G91+stds!$C$28</f>
        <v>8.8094500000000006E-2</v>
      </c>
      <c r="L91">
        <f>(stds!$B$28)*I91+stds!$C$28</f>
        <v>0.1420717</v>
      </c>
      <c r="M91">
        <f t="shared" si="15"/>
        <v>8.8094500000000006E-2</v>
      </c>
      <c r="N91">
        <f t="shared" si="16"/>
        <v>0.1420717</v>
      </c>
      <c r="O91">
        <f t="shared" si="13"/>
        <v>5.910950000000012E-3</v>
      </c>
      <c r="P91">
        <f t="shared" si="14"/>
        <v>5.87834E-2</v>
      </c>
      <c r="Q91" s="3">
        <f t="shared" si="17"/>
        <v>9.9020234400000202E-3</v>
      </c>
      <c r="R91" s="3">
        <f t="shared" si="18"/>
        <v>9.8473951680000005E-2</v>
      </c>
      <c r="S91">
        <v>0.97</v>
      </c>
      <c r="T91">
        <v>11.23</v>
      </c>
      <c r="U91">
        <v>7.59</v>
      </c>
      <c r="V91" s="1">
        <f t="shared" si="19"/>
        <v>10.26</v>
      </c>
      <c r="W91" s="1">
        <f t="shared" si="20"/>
        <v>6.62</v>
      </c>
      <c r="X91">
        <f t="shared" si="21"/>
        <v>0.35477582846003897</v>
      </c>
      <c r="Y91">
        <v>5.03</v>
      </c>
      <c r="Z91">
        <f t="shared" si="22"/>
        <v>3.2454775828460041</v>
      </c>
      <c r="AA91" s="3">
        <f t="shared" si="24"/>
        <v>3.0510219797348897E-3</v>
      </c>
      <c r="AB91" s="3">
        <f t="shared" si="25"/>
        <v>3.034189858543002E-2</v>
      </c>
      <c r="AC91">
        <f t="shared" si="23"/>
        <v>2.7290876605695132E-2</v>
      </c>
    </row>
    <row r="92" spans="1:29" x14ac:dyDescent="0.2">
      <c r="A92">
        <v>70</v>
      </c>
      <c r="B92" t="s">
        <v>17</v>
      </c>
      <c r="C92" t="s">
        <v>14</v>
      </c>
      <c r="D92">
        <v>4</v>
      </c>
      <c r="E92" t="s">
        <v>13</v>
      </c>
      <c r="F92">
        <v>1</v>
      </c>
      <c r="G92">
        <v>6.6000000000000003E-2</v>
      </c>
      <c r="H92">
        <v>1</v>
      </c>
      <c r="I92">
        <v>0.19900000000000001</v>
      </c>
      <c r="J92" t="s">
        <v>46</v>
      </c>
      <c r="K92">
        <f>(stds!$B$28)*G92+stds!$C$28</f>
        <v>8.8529800000000006E-2</v>
      </c>
      <c r="L92">
        <f>(stds!$B$28)*I92+stds!$C$28</f>
        <v>0.14642470000000002</v>
      </c>
      <c r="M92">
        <f>K92*F92</f>
        <v>8.8529800000000006E-2</v>
      </c>
      <c r="N92">
        <f t="shared" si="16"/>
        <v>0.14642470000000002</v>
      </c>
      <c r="O92">
        <f t="shared" si="13"/>
        <v>6.3462500000000116E-3</v>
      </c>
      <c r="P92">
        <f t="shared" si="14"/>
        <v>6.3136400000000023E-2</v>
      </c>
      <c r="Q92" s="3">
        <f t="shared" si="17"/>
        <v>1.0631238000000019E-2</v>
      </c>
      <c r="R92" s="3">
        <f t="shared" si="18"/>
        <v>0.10576609728000004</v>
      </c>
      <c r="S92" s="1">
        <v>0.96</v>
      </c>
      <c r="T92">
        <v>10.96</v>
      </c>
      <c r="U92">
        <v>7.19</v>
      </c>
      <c r="V92" s="1">
        <f t="shared" si="19"/>
        <v>10</v>
      </c>
      <c r="W92" s="1">
        <f t="shared" si="20"/>
        <v>6.23</v>
      </c>
      <c r="X92">
        <f t="shared" si="21"/>
        <v>0.37699999999999995</v>
      </c>
      <c r="Y92">
        <v>5.81</v>
      </c>
      <c r="Z92">
        <f t="shared" si="22"/>
        <v>3.6196299999999999</v>
      </c>
      <c r="AA92" s="3">
        <f t="shared" si="24"/>
        <v>2.9371062788185586E-3</v>
      </c>
      <c r="AB92" s="3">
        <f t="shared" si="25"/>
        <v>2.9220140533700971E-2</v>
      </c>
      <c r="AC92">
        <f t="shared" si="23"/>
        <v>2.6283034254882411E-2</v>
      </c>
    </row>
    <row r="93" spans="1:29" x14ac:dyDescent="0.2">
      <c r="A93">
        <v>71</v>
      </c>
      <c r="B93" t="s">
        <v>17</v>
      </c>
      <c r="C93" t="s">
        <v>15</v>
      </c>
      <c r="D93">
        <v>4</v>
      </c>
      <c r="E93" t="s">
        <v>7</v>
      </c>
      <c r="F93">
        <v>1</v>
      </c>
      <c r="G93">
        <v>7.4999999999999997E-2</v>
      </c>
      <c r="H93">
        <v>1</v>
      </c>
      <c r="I93">
        <v>0.35799999999999998</v>
      </c>
      <c r="J93" t="s">
        <v>24</v>
      </c>
      <c r="K93">
        <f>(stds!$B$29)*G93+stds!$C$29</f>
        <v>9.1242500000000004E-2</v>
      </c>
      <c r="L93">
        <f>(stds!$B$29)*I93+stds!$C$29</f>
        <v>0.2163002</v>
      </c>
      <c r="M93">
        <f>K93*F93</f>
        <v>9.1242500000000004E-2</v>
      </c>
      <c r="N93">
        <f t="shared" si="16"/>
        <v>0.2163002</v>
      </c>
      <c r="O93">
        <f t="shared" si="13"/>
        <v>9.05895000000001E-3</v>
      </c>
      <c r="P93">
        <f t="shared" si="14"/>
        <v>0.13301190000000002</v>
      </c>
      <c r="Q93" s="3">
        <f t="shared" si="17"/>
        <v>1.5175553040000019E-2</v>
      </c>
      <c r="R93" s="3">
        <f t="shared" si="18"/>
        <v>0.22282153488000003</v>
      </c>
      <c r="S93">
        <v>0.98</v>
      </c>
      <c r="T93">
        <v>10.93</v>
      </c>
      <c r="U93">
        <v>7.12</v>
      </c>
      <c r="V93" s="1">
        <f t="shared" si="19"/>
        <v>9.9499999999999993</v>
      </c>
      <c r="W93" s="1">
        <f t="shared" si="20"/>
        <v>6.1400000000000006</v>
      </c>
      <c r="X93">
        <f t="shared" si="21"/>
        <v>0.38291457286432151</v>
      </c>
      <c r="Y93">
        <v>5.19</v>
      </c>
      <c r="Z93">
        <f t="shared" si="22"/>
        <v>3.2026733668341718</v>
      </c>
      <c r="AA93" s="3">
        <f t="shared" si="24"/>
        <v>4.7384017356103302E-3</v>
      </c>
      <c r="AB93" s="3">
        <f t="shared" si="25"/>
        <v>6.9573605971644276E-2</v>
      </c>
      <c r="AC93">
        <f t="shared" si="23"/>
        <v>6.483520423603395E-2</v>
      </c>
    </row>
    <row r="94" spans="1:29" x14ac:dyDescent="0.2">
      <c r="A94">
        <v>72</v>
      </c>
      <c r="B94" t="s">
        <v>17</v>
      </c>
      <c r="C94" t="s">
        <v>15</v>
      </c>
      <c r="D94">
        <v>4</v>
      </c>
      <c r="E94" t="s">
        <v>8</v>
      </c>
      <c r="F94">
        <v>1</v>
      </c>
      <c r="G94">
        <v>7.0000000000000007E-2</v>
      </c>
      <c r="H94">
        <v>1</v>
      </c>
      <c r="I94">
        <v>0.22900000000000001</v>
      </c>
      <c r="J94" t="s">
        <v>24</v>
      </c>
      <c r="K94">
        <f>(stds!$B$29)*G94+stds!$C$29</f>
        <v>8.9033000000000001E-2</v>
      </c>
      <c r="L94">
        <f>(stds!$B$29)*I94+stds!$C$29</f>
        <v>0.15929510000000002</v>
      </c>
      <c r="M94">
        <f t="shared" ref="M94:M108" si="26">K94*F94</f>
        <v>8.9033000000000001E-2</v>
      </c>
      <c r="N94">
        <f t="shared" si="16"/>
        <v>0.15929510000000002</v>
      </c>
      <c r="O94">
        <f t="shared" si="13"/>
        <v>6.8494500000000069E-3</v>
      </c>
      <c r="P94">
        <f t="shared" si="14"/>
        <v>7.6006800000000027E-2</v>
      </c>
      <c r="Q94" s="3">
        <f t="shared" si="17"/>
        <v>1.1474198640000013E-2</v>
      </c>
      <c r="R94" s="3">
        <f t="shared" si="18"/>
        <v>0.12732659136000005</v>
      </c>
      <c r="S94">
        <v>0.99</v>
      </c>
      <c r="T94">
        <v>10.94</v>
      </c>
      <c r="U94">
        <v>7.29</v>
      </c>
      <c r="V94" s="1">
        <f t="shared" si="19"/>
        <v>9.9499999999999993</v>
      </c>
      <c r="W94" s="1">
        <f t="shared" si="20"/>
        <v>6.3</v>
      </c>
      <c r="X94">
        <f t="shared" si="21"/>
        <v>0.36683417085427134</v>
      </c>
      <c r="Y94">
        <v>5.56</v>
      </c>
      <c r="Z94">
        <f t="shared" si="22"/>
        <v>3.5204020100502516</v>
      </c>
      <c r="AA94" s="3">
        <f t="shared" si="24"/>
        <v>3.2593432816032919E-3</v>
      </c>
      <c r="AB94" s="3">
        <f t="shared" si="25"/>
        <v>3.6168196415210699E-2</v>
      </c>
      <c r="AC94">
        <f t="shared" si="23"/>
        <v>3.2908853133607405E-2</v>
      </c>
    </row>
    <row r="95" spans="1:29" x14ac:dyDescent="0.2">
      <c r="A95">
        <v>73</v>
      </c>
      <c r="B95" t="s">
        <v>17</v>
      </c>
      <c r="C95" t="s">
        <v>15</v>
      </c>
      <c r="D95">
        <v>4</v>
      </c>
      <c r="E95" t="s">
        <v>9</v>
      </c>
      <c r="F95">
        <v>1</v>
      </c>
      <c r="G95">
        <v>6.7000000000000004E-2</v>
      </c>
      <c r="H95">
        <v>1</v>
      </c>
      <c r="I95">
        <v>0.17699999999999999</v>
      </c>
      <c r="J95" t="s">
        <v>24</v>
      </c>
      <c r="K95">
        <f>(stds!$B$29)*G95+stds!$C$29</f>
        <v>8.7707300000000002E-2</v>
      </c>
      <c r="L95">
        <f>(stds!$B$29)*I95+stds!$C$29</f>
        <v>0.1363163</v>
      </c>
      <c r="M95">
        <f t="shared" si="26"/>
        <v>8.7707300000000002E-2</v>
      </c>
      <c r="N95">
        <f t="shared" si="16"/>
        <v>0.1363163</v>
      </c>
      <c r="O95">
        <f t="shared" si="13"/>
        <v>5.5237500000000078E-3</v>
      </c>
      <c r="P95">
        <f t="shared" si="14"/>
        <v>5.3028000000000006E-2</v>
      </c>
      <c r="Q95" s="3">
        <f t="shared" si="17"/>
        <v>9.2533860000000127E-3</v>
      </c>
      <c r="R95" s="3">
        <f t="shared" si="18"/>
        <v>8.88325056E-2</v>
      </c>
      <c r="S95">
        <v>1</v>
      </c>
      <c r="T95">
        <v>11.21</v>
      </c>
      <c r="U95">
        <v>7.46</v>
      </c>
      <c r="V95" s="1">
        <f t="shared" si="19"/>
        <v>10.210000000000001</v>
      </c>
      <c r="W95" s="1">
        <f t="shared" si="20"/>
        <v>6.46</v>
      </c>
      <c r="X95">
        <f t="shared" si="21"/>
        <v>0.36728697355533796</v>
      </c>
      <c r="Y95">
        <v>5.56</v>
      </c>
      <c r="Z95">
        <f t="shared" si="22"/>
        <v>3.5178844270323211</v>
      </c>
      <c r="AA95" s="3">
        <f t="shared" si="24"/>
        <v>2.6303837411185641E-3</v>
      </c>
      <c r="AB95" s="3">
        <f t="shared" si="25"/>
        <v>2.5251683914738181E-2</v>
      </c>
      <c r="AC95">
        <f t="shared" si="23"/>
        <v>2.2621300173619616E-2</v>
      </c>
    </row>
    <row r="96" spans="1:29" x14ac:dyDescent="0.2">
      <c r="A96">
        <v>74</v>
      </c>
      <c r="B96" t="s">
        <v>17</v>
      </c>
      <c r="C96" t="s">
        <v>15</v>
      </c>
      <c r="D96">
        <v>4</v>
      </c>
      <c r="E96" t="s">
        <v>10</v>
      </c>
      <c r="F96">
        <v>1</v>
      </c>
      <c r="G96">
        <v>6.8000000000000005E-2</v>
      </c>
      <c r="H96">
        <v>1</v>
      </c>
      <c r="I96">
        <v>0.247</v>
      </c>
      <c r="J96" t="s">
        <v>24</v>
      </c>
      <c r="K96">
        <f>(stds!$B$29)*G96+stds!$C$29</f>
        <v>8.8149199999999997E-2</v>
      </c>
      <c r="L96">
        <f>(stds!$B$29)*I96+stds!$C$29</f>
        <v>0.16724929999999999</v>
      </c>
      <c r="M96">
        <f t="shared" si="26"/>
        <v>8.8149199999999997E-2</v>
      </c>
      <c r="N96">
        <f t="shared" si="16"/>
        <v>0.16724929999999999</v>
      </c>
      <c r="O96">
        <f t="shared" si="13"/>
        <v>5.9656500000000029E-3</v>
      </c>
      <c r="P96">
        <f t="shared" si="14"/>
        <v>8.3960999999999994E-2</v>
      </c>
      <c r="Q96" s="3">
        <f t="shared" si="17"/>
        <v>9.9936568800000052E-3</v>
      </c>
      <c r="R96" s="3">
        <f t="shared" si="18"/>
        <v>0.14065146719999999</v>
      </c>
      <c r="S96">
        <v>1.01</v>
      </c>
      <c r="T96">
        <v>11.04</v>
      </c>
      <c r="U96">
        <v>7.37</v>
      </c>
      <c r="V96" s="1">
        <f t="shared" si="19"/>
        <v>10.029999999999999</v>
      </c>
      <c r="W96" s="1">
        <f t="shared" si="20"/>
        <v>6.36</v>
      </c>
      <c r="X96">
        <f t="shared" si="21"/>
        <v>0.36590229312063799</v>
      </c>
      <c r="Y96">
        <v>5.7</v>
      </c>
      <c r="Z96">
        <f t="shared" si="22"/>
        <v>3.6143569292123638</v>
      </c>
      <c r="AA96" s="3">
        <f t="shared" si="24"/>
        <v>2.7649889249255219E-3</v>
      </c>
      <c r="AB96" s="3">
        <f t="shared" si="25"/>
        <v>3.8914658943396213E-2</v>
      </c>
      <c r="AC96">
        <f t="shared" si="23"/>
        <v>3.6149670018470692E-2</v>
      </c>
    </row>
    <row r="97" spans="1:29" x14ac:dyDescent="0.2">
      <c r="A97">
        <v>75</v>
      </c>
      <c r="B97" t="s">
        <v>17</v>
      </c>
      <c r="C97" t="s">
        <v>15</v>
      </c>
      <c r="D97">
        <v>4</v>
      </c>
      <c r="E97" t="s">
        <v>11</v>
      </c>
      <c r="F97">
        <v>1</v>
      </c>
      <c r="G97">
        <v>6.8000000000000005E-2</v>
      </c>
      <c r="H97">
        <v>1</v>
      </c>
      <c r="I97">
        <v>0.26500000000000001</v>
      </c>
      <c r="J97" t="s">
        <v>24</v>
      </c>
      <c r="K97">
        <f>(stds!$B$29)*G97+stds!$C$29</f>
        <v>8.8149199999999997E-2</v>
      </c>
      <c r="L97">
        <f>(stds!$B$29)*I97+stds!$C$29</f>
        <v>0.17520350000000001</v>
      </c>
      <c r="M97">
        <f t="shared" si="26"/>
        <v>8.8149199999999997E-2</v>
      </c>
      <c r="N97">
        <f t="shared" si="16"/>
        <v>0.17520350000000001</v>
      </c>
      <c r="O97">
        <f t="shared" si="13"/>
        <v>5.9656500000000029E-3</v>
      </c>
      <c r="P97">
        <f t="shared" si="14"/>
        <v>9.1915200000000016E-2</v>
      </c>
      <c r="Q97" s="3">
        <f t="shared" si="17"/>
        <v>9.9936568800000052E-3</v>
      </c>
      <c r="R97" s="3">
        <f t="shared" si="18"/>
        <v>0.15397634304000005</v>
      </c>
      <c r="S97">
        <v>0.98</v>
      </c>
      <c r="T97">
        <v>11.21</v>
      </c>
      <c r="U97">
        <v>7.52</v>
      </c>
      <c r="V97" s="1">
        <f t="shared" si="19"/>
        <v>10.23</v>
      </c>
      <c r="W97" s="1">
        <f t="shared" si="20"/>
        <v>6.5399999999999991</v>
      </c>
      <c r="X97">
        <f t="shared" si="21"/>
        <v>0.36070381231671567</v>
      </c>
      <c r="Y97">
        <v>7.19</v>
      </c>
      <c r="Z97">
        <f t="shared" si="22"/>
        <v>4.5965395894428145</v>
      </c>
      <c r="AA97" s="3">
        <f t="shared" si="24"/>
        <v>2.1741696520906984E-3</v>
      </c>
      <c r="AB97" s="3">
        <f t="shared" si="25"/>
        <v>3.3498317602582602E-2</v>
      </c>
      <c r="AC97">
        <f t="shared" si="23"/>
        <v>3.1324147950491904E-2</v>
      </c>
    </row>
    <row r="98" spans="1:29" x14ac:dyDescent="0.2">
      <c r="A98">
        <v>76</v>
      </c>
      <c r="B98" t="s">
        <v>17</v>
      </c>
      <c r="C98" t="s">
        <v>15</v>
      </c>
      <c r="D98">
        <v>4</v>
      </c>
      <c r="E98" t="s">
        <v>12</v>
      </c>
      <c r="F98">
        <v>1</v>
      </c>
      <c r="G98">
        <v>6.3E-2</v>
      </c>
      <c r="H98">
        <v>1</v>
      </c>
      <c r="I98">
        <v>0.252</v>
      </c>
      <c r="J98" t="s">
        <v>24</v>
      </c>
      <c r="K98">
        <f>(stds!$B$29)*G98+stds!$C$29</f>
        <v>8.5939700000000008E-2</v>
      </c>
      <c r="L98">
        <f>(stds!$B$29)*I98+stds!$C$29</f>
        <v>0.16945880000000002</v>
      </c>
      <c r="M98">
        <f t="shared" si="26"/>
        <v>8.5939700000000008E-2</v>
      </c>
      <c r="N98">
        <f t="shared" si="16"/>
        <v>0.16945880000000002</v>
      </c>
      <c r="O98">
        <f t="shared" si="13"/>
        <v>3.7561500000000136E-3</v>
      </c>
      <c r="P98">
        <f t="shared" si="14"/>
        <v>8.6170500000000025E-2</v>
      </c>
      <c r="Q98" s="3">
        <f t="shared" si="17"/>
        <v>6.2923024800000229E-3</v>
      </c>
      <c r="R98" s="3">
        <f t="shared" si="18"/>
        <v>0.14435282160000004</v>
      </c>
      <c r="S98">
        <v>0.97</v>
      </c>
      <c r="T98">
        <v>11.11</v>
      </c>
      <c r="U98">
        <v>7.3</v>
      </c>
      <c r="V98" s="1">
        <f t="shared" si="19"/>
        <v>10.139999999999999</v>
      </c>
      <c r="W98" s="1">
        <f t="shared" si="20"/>
        <v>6.33</v>
      </c>
      <c r="X98">
        <f t="shared" si="21"/>
        <v>0.37573964497041412</v>
      </c>
      <c r="Y98">
        <v>6.2</v>
      </c>
      <c r="Z98">
        <f t="shared" si="22"/>
        <v>3.8704142011834324</v>
      </c>
      <c r="AA98" s="3">
        <f t="shared" si="24"/>
        <v>1.6257439521785717E-3</v>
      </c>
      <c r="AB98" s="3">
        <f t="shared" si="25"/>
        <v>3.7296478902920052E-2</v>
      </c>
      <c r="AC98">
        <f t="shared" si="23"/>
        <v>3.5670734950741481E-2</v>
      </c>
    </row>
    <row r="99" spans="1:29" x14ac:dyDescent="0.2">
      <c r="A99">
        <v>77</v>
      </c>
      <c r="B99" t="s">
        <v>17</v>
      </c>
      <c r="C99" t="s">
        <v>15</v>
      </c>
      <c r="D99">
        <v>4</v>
      </c>
      <c r="E99" t="s">
        <v>13</v>
      </c>
      <c r="F99">
        <v>1</v>
      </c>
      <c r="G99">
        <v>0.06</v>
      </c>
      <c r="H99">
        <v>1</v>
      </c>
      <c r="I99">
        <v>0.21299999999999999</v>
      </c>
      <c r="J99" t="s">
        <v>24</v>
      </c>
      <c r="K99">
        <f>(stds!$B$29)*G99+stds!$C$29</f>
        <v>8.4613999999999995E-2</v>
      </c>
      <c r="L99">
        <f>(stds!$B$29)*I99+stds!$C$29</f>
        <v>0.15222469999999999</v>
      </c>
      <c r="M99">
        <f t="shared" si="26"/>
        <v>8.4613999999999995E-2</v>
      </c>
      <c r="N99">
        <f t="shared" si="16"/>
        <v>0.15222469999999999</v>
      </c>
      <c r="O99">
        <f t="shared" si="13"/>
        <v>2.4304500000000007E-3</v>
      </c>
      <c r="P99">
        <f t="shared" si="14"/>
        <v>6.8936399999999995E-2</v>
      </c>
      <c r="Q99" s="3">
        <f t="shared" si="17"/>
        <v>4.0714898400000012E-3</v>
      </c>
      <c r="R99" s="3">
        <f t="shared" si="18"/>
        <v>0.11548225728</v>
      </c>
      <c r="S99">
        <v>0.98</v>
      </c>
      <c r="T99">
        <v>11.2</v>
      </c>
      <c r="U99">
        <v>7.16</v>
      </c>
      <c r="V99" s="1">
        <f t="shared" si="19"/>
        <v>10.219999999999999</v>
      </c>
      <c r="W99" s="1">
        <f t="shared" si="20"/>
        <v>6.18</v>
      </c>
      <c r="X99">
        <f t="shared" si="21"/>
        <v>0.3953033268101761</v>
      </c>
      <c r="Y99">
        <v>5.2</v>
      </c>
      <c r="Z99">
        <f t="shared" si="22"/>
        <v>3.1444227005870844</v>
      </c>
      <c r="AA99" s="3">
        <f>Q99/$Z99</f>
        <v>1.2948290442120988E-3</v>
      </c>
      <c r="AB99" s="3">
        <f>R99/$Z99</f>
        <v>3.672606016310679E-2</v>
      </c>
      <c r="AC99">
        <f t="shared" si="23"/>
        <v>3.5431231118894693E-2</v>
      </c>
    </row>
    <row r="100" spans="1:29" x14ac:dyDescent="0.2">
      <c r="A100">
        <v>78</v>
      </c>
      <c r="B100" t="s">
        <v>17</v>
      </c>
      <c r="C100" t="s">
        <v>16</v>
      </c>
      <c r="D100">
        <v>4</v>
      </c>
      <c r="E100" t="s">
        <v>7</v>
      </c>
      <c r="F100">
        <v>10</v>
      </c>
      <c r="G100">
        <v>0.13100000000000001</v>
      </c>
      <c r="H100">
        <v>10</v>
      </c>
      <c r="I100">
        <v>0.39</v>
      </c>
      <c r="J100" t="s">
        <v>24</v>
      </c>
      <c r="K100">
        <f>(stds!$B$29)*G100+stds!$C$29</f>
        <v>0.11598890000000001</v>
      </c>
      <c r="L100">
        <f>(stds!$B$29)*I100+stds!$C$29</f>
        <v>0.23044100000000001</v>
      </c>
      <c r="M100">
        <f t="shared" si="26"/>
        <v>1.1598890000000002</v>
      </c>
      <c r="N100">
        <f t="shared" si="16"/>
        <v>2.3044099999999998</v>
      </c>
      <c r="O100">
        <f t="shared" si="13"/>
        <v>1.0777054500000003</v>
      </c>
      <c r="P100">
        <f t="shared" si="14"/>
        <v>2.2211216999999999</v>
      </c>
      <c r="Q100" s="3">
        <f t="shared" si="17"/>
        <v>1.8053721698400005</v>
      </c>
      <c r="R100" s="3">
        <f t="shared" si="18"/>
        <v>3.7208230718399999</v>
      </c>
      <c r="S100">
        <v>0.98</v>
      </c>
      <c r="T100">
        <v>11.09</v>
      </c>
      <c r="U100">
        <v>6.56</v>
      </c>
      <c r="V100" s="1">
        <f t="shared" si="19"/>
        <v>10.11</v>
      </c>
      <c r="W100" s="1">
        <f t="shared" si="20"/>
        <v>5.58</v>
      </c>
      <c r="X100">
        <f t="shared" si="21"/>
        <v>0.44807121661721067</v>
      </c>
      <c r="Y100">
        <v>6.44</v>
      </c>
      <c r="Z100">
        <f t="shared" si="22"/>
        <v>3.554421364985163</v>
      </c>
      <c r="AA100" s="3">
        <f t="shared" si="24"/>
        <v>0.50792294566559826</v>
      </c>
      <c r="AB100" s="3">
        <f t="shared" si="25"/>
        <v>1.0468154137531558</v>
      </c>
      <c r="AC100">
        <f t="shared" si="23"/>
        <v>0.53889246808755753</v>
      </c>
    </row>
    <row r="101" spans="1:29" x14ac:dyDescent="0.2">
      <c r="A101">
        <v>79</v>
      </c>
      <c r="B101" t="s">
        <v>17</v>
      </c>
      <c r="C101" t="s">
        <v>16</v>
      </c>
      <c r="D101">
        <v>4</v>
      </c>
      <c r="E101" t="s">
        <v>8</v>
      </c>
      <c r="F101">
        <v>1</v>
      </c>
      <c r="G101">
        <v>8.5999999999999993E-2</v>
      </c>
      <c r="H101">
        <v>1</v>
      </c>
      <c r="I101">
        <v>0.54500000000000004</v>
      </c>
      <c r="J101" t="s">
        <v>24</v>
      </c>
      <c r="K101">
        <f>(stds!$B$29)*G101+stds!$C$29</f>
        <v>9.6103400000000005E-2</v>
      </c>
      <c r="L101">
        <f>(stds!$B$29)*I101+stds!$C$29</f>
        <v>0.29893550000000002</v>
      </c>
      <c r="M101">
        <f t="shared" si="26"/>
        <v>9.6103400000000005E-2</v>
      </c>
      <c r="N101">
        <f t="shared" si="16"/>
        <v>0.29893550000000002</v>
      </c>
      <c r="O101">
        <f t="shared" ref="O101:O106" si="27">M101-AVERAGE($M$107:$M$108)</f>
        <v>1.3919850000000011E-2</v>
      </c>
      <c r="P101">
        <f>N101-AVERAGE($N$107:$N$108)</f>
        <v>0.21564720000000004</v>
      </c>
      <c r="Q101" s="3">
        <f t="shared" si="17"/>
        <v>2.3318532720000017E-2</v>
      </c>
      <c r="R101" s="3">
        <f t="shared" si="18"/>
        <v>0.36125218944000009</v>
      </c>
      <c r="S101">
        <v>0.98</v>
      </c>
      <c r="T101">
        <v>11.2</v>
      </c>
      <c r="U101">
        <v>7.23</v>
      </c>
      <c r="V101" s="1">
        <f t="shared" si="19"/>
        <v>10.219999999999999</v>
      </c>
      <c r="W101" s="1">
        <f t="shared" si="20"/>
        <v>6.25</v>
      </c>
      <c r="X101">
        <f t="shared" si="21"/>
        <v>0.38845401174168293</v>
      </c>
      <c r="Y101">
        <v>5.17</v>
      </c>
      <c r="Z101">
        <f t="shared" si="22"/>
        <v>3.1616927592954993</v>
      </c>
      <c r="AA101" s="3">
        <f t="shared" si="24"/>
        <v>7.3753316641671229E-3</v>
      </c>
      <c r="AB101" s="3">
        <f t="shared" si="25"/>
        <v>0.11425910641630331</v>
      </c>
      <c r="AC101">
        <f t="shared" si="23"/>
        <v>0.10688377475213619</v>
      </c>
    </row>
    <row r="102" spans="1:29" x14ac:dyDescent="0.2">
      <c r="A102">
        <v>80</v>
      </c>
      <c r="B102" t="s">
        <v>17</v>
      </c>
      <c r="C102" t="s">
        <v>16</v>
      </c>
      <c r="D102">
        <v>4</v>
      </c>
      <c r="E102" t="s">
        <v>9</v>
      </c>
      <c r="F102">
        <v>1</v>
      </c>
      <c r="G102">
        <v>6.3E-2</v>
      </c>
      <c r="H102">
        <v>1</v>
      </c>
      <c r="I102">
        <v>0.128</v>
      </c>
      <c r="J102" t="s">
        <v>24</v>
      </c>
      <c r="K102">
        <f>(stds!$B$29)*G102+stds!$C$29</f>
        <v>8.5939700000000008E-2</v>
      </c>
      <c r="L102">
        <f>(stds!$B$29)*I102+stds!$C$29</f>
        <v>0.11466319999999999</v>
      </c>
      <c r="M102">
        <f t="shared" si="26"/>
        <v>8.5939700000000008E-2</v>
      </c>
      <c r="N102">
        <f t="shared" si="16"/>
        <v>0.11466319999999999</v>
      </c>
      <c r="O102">
        <f t="shared" si="27"/>
        <v>3.7561500000000136E-3</v>
      </c>
      <c r="P102">
        <f t="shared" si="14"/>
        <v>3.1374899999999997E-2</v>
      </c>
      <c r="Q102" s="3">
        <f t="shared" si="17"/>
        <v>6.2923024800000229E-3</v>
      </c>
      <c r="R102" s="3">
        <f t="shared" si="18"/>
        <v>5.2559232479999995E-2</v>
      </c>
      <c r="S102">
        <v>0.98</v>
      </c>
      <c r="T102">
        <v>11.13</v>
      </c>
      <c r="U102">
        <v>7.59</v>
      </c>
      <c r="V102" s="1">
        <f t="shared" si="19"/>
        <v>10.15</v>
      </c>
      <c r="W102" s="1">
        <f t="shared" si="20"/>
        <v>6.6099999999999994</v>
      </c>
      <c r="X102">
        <f t="shared" si="21"/>
        <v>0.348768472906404</v>
      </c>
      <c r="Y102">
        <v>7.34</v>
      </c>
      <c r="Z102">
        <f t="shared" si="22"/>
        <v>4.7800394088669949</v>
      </c>
      <c r="AA102" s="3">
        <f t="shared" si="24"/>
        <v>1.3163704191073767E-3</v>
      </c>
      <c r="AB102" s="3">
        <f t="shared" si="25"/>
        <v>1.0995564677249811E-2</v>
      </c>
      <c r="AC102">
        <f t="shared" si="23"/>
        <v>9.6791942581424349E-3</v>
      </c>
    </row>
    <row r="103" spans="1:29" x14ac:dyDescent="0.2">
      <c r="A103">
        <v>81</v>
      </c>
      <c r="B103" t="s">
        <v>17</v>
      </c>
      <c r="C103" t="s">
        <v>16</v>
      </c>
      <c r="D103">
        <v>4</v>
      </c>
      <c r="E103" t="s">
        <v>10</v>
      </c>
      <c r="F103">
        <v>1</v>
      </c>
      <c r="G103">
        <v>6.2E-2</v>
      </c>
      <c r="H103">
        <v>1</v>
      </c>
      <c r="I103">
        <v>0.129</v>
      </c>
      <c r="J103" t="s">
        <v>24</v>
      </c>
      <c r="K103">
        <f>(stds!$B$29)*G103+stds!$C$29</f>
        <v>8.5497799999999999E-2</v>
      </c>
      <c r="L103">
        <f>(stds!$B$29)*I103+stds!$C$29</f>
        <v>0.1151051</v>
      </c>
      <c r="M103">
        <f t="shared" si="26"/>
        <v>8.5497799999999999E-2</v>
      </c>
      <c r="N103">
        <f t="shared" si="16"/>
        <v>0.1151051</v>
      </c>
      <c r="O103">
        <f t="shared" si="27"/>
        <v>3.3142500000000047E-3</v>
      </c>
      <c r="P103">
        <f t="shared" si="14"/>
        <v>3.1816800000000006E-2</v>
      </c>
      <c r="Q103" s="3">
        <f t="shared" si="17"/>
        <v>5.5520316000000078E-3</v>
      </c>
      <c r="R103" s="3">
        <f t="shared" si="18"/>
        <v>5.3299503360000014E-2</v>
      </c>
      <c r="S103">
        <v>0.97</v>
      </c>
      <c r="T103">
        <v>11.21</v>
      </c>
      <c r="U103">
        <v>7.64</v>
      </c>
      <c r="V103" s="1">
        <f t="shared" si="19"/>
        <v>10.24</v>
      </c>
      <c r="W103" s="1">
        <f t="shared" si="20"/>
        <v>6.67</v>
      </c>
      <c r="X103">
        <f t="shared" si="21"/>
        <v>0.3486328125</v>
      </c>
      <c r="Y103">
        <v>5.31</v>
      </c>
      <c r="Z103">
        <f t="shared" si="22"/>
        <v>3.4587597656249995</v>
      </c>
      <c r="AA103" s="3">
        <f t="shared" si="24"/>
        <v>1.6052087962798286E-3</v>
      </c>
      <c r="AB103" s="3">
        <f t="shared" si="25"/>
        <v>1.5410004444286338E-2</v>
      </c>
      <c r="AC103">
        <f t="shared" si="23"/>
        <v>1.3804795648006509E-2</v>
      </c>
    </row>
    <row r="104" spans="1:29" x14ac:dyDescent="0.2">
      <c r="A104">
        <v>82</v>
      </c>
      <c r="B104" t="s">
        <v>17</v>
      </c>
      <c r="C104" t="s">
        <v>16</v>
      </c>
      <c r="D104">
        <v>4</v>
      </c>
      <c r="E104" t="s">
        <v>11</v>
      </c>
      <c r="F104">
        <v>1</v>
      </c>
      <c r="G104">
        <v>6.5000000000000002E-2</v>
      </c>
      <c r="H104">
        <v>1</v>
      </c>
      <c r="I104">
        <v>0.19</v>
      </c>
      <c r="J104" t="s">
        <v>24</v>
      </c>
      <c r="K104">
        <f>(stds!$B$29)*G104+stds!$C$29</f>
        <v>8.6823499999999998E-2</v>
      </c>
      <c r="L104">
        <f>(stds!$B$29)*I104+stds!$C$29</f>
        <v>0.14206099999999999</v>
      </c>
      <c r="M104">
        <f t="shared" si="26"/>
        <v>8.6823499999999998E-2</v>
      </c>
      <c r="N104">
        <f t="shared" si="16"/>
        <v>0.14206099999999999</v>
      </c>
      <c r="O104">
        <f>M104-AVERAGE($M$107:$M$108)</f>
        <v>4.6399500000000038E-3</v>
      </c>
      <c r="P104">
        <f t="shared" si="14"/>
        <v>5.8772699999999997E-2</v>
      </c>
      <c r="Q104" s="3">
        <f t="shared" si="17"/>
        <v>7.772844240000007E-3</v>
      </c>
      <c r="R104" s="3">
        <f t="shared" si="18"/>
        <v>9.8456027039999991E-2</v>
      </c>
      <c r="S104">
        <v>0.99</v>
      </c>
      <c r="T104">
        <v>11.02</v>
      </c>
      <c r="U104">
        <v>7.42</v>
      </c>
      <c r="V104" s="1">
        <f t="shared" si="19"/>
        <v>10.029999999999999</v>
      </c>
      <c r="W104" s="1">
        <f t="shared" si="20"/>
        <v>6.43</v>
      </c>
      <c r="X104">
        <f t="shared" si="21"/>
        <v>0.35892323030907275</v>
      </c>
      <c r="Y104">
        <v>6.02</v>
      </c>
      <c r="Z104">
        <f t="shared" si="22"/>
        <v>3.8592821535393815</v>
      </c>
      <c r="AA104" s="3">
        <f t="shared" si="24"/>
        <v>2.0140647744222233E-3</v>
      </c>
      <c r="AB104" s="3">
        <f t="shared" si="25"/>
        <v>2.551148714268147E-2</v>
      </c>
      <c r="AC104">
        <f t="shared" si="23"/>
        <v>2.3497422368259246E-2</v>
      </c>
    </row>
    <row r="105" spans="1:29" x14ac:dyDescent="0.2">
      <c r="A105">
        <v>83</v>
      </c>
      <c r="B105" t="s">
        <v>17</v>
      </c>
      <c r="C105" t="s">
        <v>16</v>
      </c>
      <c r="D105">
        <v>4</v>
      </c>
      <c r="E105" t="s">
        <v>12</v>
      </c>
      <c r="F105">
        <v>1</v>
      </c>
      <c r="G105">
        <v>6.4000000000000001E-2</v>
      </c>
      <c r="H105">
        <v>1</v>
      </c>
      <c r="I105">
        <v>0.17399999999999999</v>
      </c>
      <c r="J105" t="s">
        <v>24</v>
      </c>
      <c r="K105">
        <f>(stds!$B$29)*G105+stds!$C$29</f>
        <v>8.6381600000000003E-2</v>
      </c>
      <c r="L105">
        <f>(stds!$B$29)*I105+stds!$C$29</f>
        <v>0.13499060000000002</v>
      </c>
      <c r="M105">
        <f t="shared" si="26"/>
        <v>8.6381600000000003E-2</v>
      </c>
      <c r="N105">
        <f t="shared" si="16"/>
        <v>0.13499060000000002</v>
      </c>
      <c r="O105">
        <f t="shared" si="27"/>
        <v>4.1980500000000087E-3</v>
      </c>
      <c r="P105">
        <f t="shared" si="14"/>
        <v>5.170230000000002E-2</v>
      </c>
      <c r="Q105" s="3">
        <f t="shared" si="17"/>
        <v>7.0325733600000153E-3</v>
      </c>
      <c r="R105" s="3">
        <f t="shared" si="18"/>
        <v>8.6611692960000042E-2</v>
      </c>
      <c r="S105">
        <v>0.99</v>
      </c>
      <c r="T105">
        <v>10.92</v>
      </c>
      <c r="U105">
        <v>6.94</v>
      </c>
      <c r="V105" s="1">
        <f t="shared" si="19"/>
        <v>9.93</v>
      </c>
      <c r="W105" s="1">
        <f t="shared" si="20"/>
        <v>5.95</v>
      </c>
      <c r="X105">
        <f t="shared" si="21"/>
        <v>0.4008056394763343</v>
      </c>
      <c r="Y105">
        <v>5.38</v>
      </c>
      <c r="Z105">
        <f t="shared" si="22"/>
        <v>3.2236656596173212</v>
      </c>
      <c r="AA105" s="3">
        <f t="shared" si="24"/>
        <v>2.181545514504394E-3</v>
      </c>
      <c r="AB105" s="3">
        <f t="shared" si="25"/>
        <v>2.6867455283896172E-2</v>
      </c>
      <c r="AC105">
        <f t="shared" si="23"/>
        <v>2.4685909769391778E-2</v>
      </c>
    </row>
    <row r="106" spans="1:29" x14ac:dyDescent="0.2">
      <c r="A106">
        <v>84</v>
      </c>
      <c r="B106" t="s">
        <v>17</v>
      </c>
      <c r="C106" t="s">
        <v>16</v>
      </c>
      <c r="D106">
        <v>4</v>
      </c>
      <c r="E106" t="s">
        <v>13</v>
      </c>
      <c r="F106">
        <v>1</v>
      </c>
      <c r="G106">
        <v>6.5000000000000002E-2</v>
      </c>
      <c r="H106">
        <v>1</v>
      </c>
      <c r="I106">
        <v>0.16700000000000001</v>
      </c>
      <c r="J106" t="s">
        <v>24</v>
      </c>
      <c r="K106">
        <f>(stds!$B$29)*G106+stds!$C$29</f>
        <v>8.6823499999999998E-2</v>
      </c>
      <c r="L106">
        <f>(stds!$B$29)*I106+stds!$C$29</f>
        <v>0.1318973</v>
      </c>
      <c r="M106">
        <f t="shared" si="26"/>
        <v>8.6823499999999998E-2</v>
      </c>
      <c r="N106">
        <f t="shared" si="16"/>
        <v>0.1318973</v>
      </c>
      <c r="O106">
        <f t="shared" si="27"/>
        <v>4.6399500000000038E-3</v>
      </c>
      <c r="P106">
        <f>N106-AVERAGE($N$107:$N$108)</f>
        <v>4.8608999999999999E-2</v>
      </c>
      <c r="Q106" s="3">
        <f t="shared" si="17"/>
        <v>7.772844240000007E-3</v>
      </c>
      <c r="R106" s="3">
        <f>P106*55.84*0.03</f>
        <v>8.1429796799999996E-2</v>
      </c>
      <c r="S106">
        <v>0.99</v>
      </c>
      <c r="T106">
        <v>11.17</v>
      </c>
      <c r="U106">
        <v>7.51</v>
      </c>
      <c r="V106" s="1">
        <f t="shared" si="19"/>
        <v>10.18</v>
      </c>
      <c r="W106" s="1">
        <f t="shared" si="20"/>
        <v>6.52</v>
      </c>
      <c r="X106">
        <f t="shared" si="21"/>
        <v>0.35952848722986253</v>
      </c>
      <c r="Y106">
        <v>5.92</v>
      </c>
      <c r="Z106">
        <f t="shared" si="22"/>
        <v>3.791591355599214</v>
      </c>
      <c r="AA106" s="3">
        <f>Q106/$Z106</f>
        <v>2.0500216165229668E-3</v>
      </c>
      <c r="AB106" s="3">
        <f>R106/$Z106</f>
        <v>2.1476416935002487E-2</v>
      </c>
      <c r="AC106">
        <f t="shared" si="23"/>
        <v>1.942639531847952E-2</v>
      </c>
    </row>
    <row r="107" spans="1:29" x14ac:dyDescent="0.2">
      <c r="A107" t="s">
        <v>18</v>
      </c>
      <c r="F107">
        <v>1</v>
      </c>
      <c r="G107">
        <v>5.5E-2</v>
      </c>
      <c r="H107">
        <v>1</v>
      </c>
      <c r="I107">
        <v>5.7000000000000002E-2</v>
      </c>
      <c r="J107" t="s">
        <v>24</v>
      </c>
      <c r="K107">
        <f>(stds!$B$29)*G107+stds!$C$29</f>
        <v>8.2404499999999992E-2</v>
      </c>
      <c r="L107">
        <f>(stds!$B$29)*I107+stds!$C$29</f>
        <v>8.3288299999999996E-2</v>
      </c>
      <c r="M107">
        <f t="shared" si="26"/>
        <v>8.2404499999999992E-2</v>
      </c>
      <c r="N107">
        <f t="shared" si="16"/>
        <v>8.3288299999999996E-2</v>
      </c>
      <c r="O107" t="s">
        <v>17</v>
      </c>
      <c r="P107" t="s">
        <v>17</v>
      </c>
      <c r="Q107" s="3" t="s">
        <v>17</v>
      </c>
      <c r="R107" s="3" t="s">
        <v>17</v>
      </c>
      <c r="S107" t="s">
        <v>17</v>
      </c>
      <c r="T107" t="s">
        <v>17</v>
      </c>
      <c r="U107" t="s">
        <v>17</v>
      </c>
      <c r="V107" t="s">
        <v>17</v>
      </c>
      <c r="W107" t="s">
        <v>17</v>
      </c>
      <c r="X107" t="s">
        <v>17</v>
      </c>
      <c r="Y107" t="s">
        <v>17</v>
      </c>
      <c r="Z107" t="s">
        <v>17</v>
      </c>
      <c r="AA107" s="3" t="s">
        <v>17</v>
      </c>
      <c r="AB107" s="3" t="s">
        <v>17</v>
      </c>
      <c r="AC107" s="3" t="s">
        <v>17</v>
      </c>
    </row>
    <row r="108" spans="1:29" x14ac:dyDescent="0.2">
      <c r="A108" t="s">
        <v>19</v>
      </c>
      <c r="F108">
        <v>1</v>
      </c>
      <c r="G108">
        <v>5.3999999999999999E-2</v>
      </c>
      <c r="H108">
        <v>1</v>
      </c>
      <c r="I108">
        <v>5.7000000000000002E-2</v>
      </c>
      <c r="J108" t="s">
        <v>24</v>
      </c>
      <c r="K108">
        <f>(stds!$B$29)*G108+stds!$C$29</f>
        <v>8.1962599999999997E-2</v>
      </c>
      <c r="L108">
        <f>(stds!$B$29)*I108+stds!$C$29</f>
        <v>8.3288299999999996E-2</v>
      </c>
      <c r="M108">
        <f t="shared" si="26"/>
        <v>8.1962599999999997E-2</v>
      </c>
      <c r="N108">
        <f t="shared" si="16"/>
        <v>8.3288299999999996E-2</v>
      </c>
      <c r="O108" t="s">
        <v>17</v>
      </c>
      <c r="P108" t="s">
        <v>17</v>
      </c>
      <c r="Q108" s="3" t="s">
        <v>17</v>
      </c>
      <c r="R108" s="3" t="s">
        <v>17</v>
      </c>
      <c r="S108" t="s">
        <v>17</v>
      </c>
      <c r="T108" t="s">
        <v>17</v>
      </c>
      <c r="U108" t="s">
        <v>17</v>
      </c>
      <c r="V108" t="s">
        <v>17</v>
      </c>
      <c r="W108" t="s">
        <v>17</v>
      </c>
      <c r="X108" t="s">
        <v>17</v>
      </c>
      <c r="Y108" t="s">
        <v>17</v>
      </c>
      <c r="Z108" t="s">
        <v>17</v>
      </c>
      <c r="AA108" s="3" t="s">
        <v>17</v>
      </c>
      <c r="AB108" s="3" t="s">
        <v>17</v>
      </c>
      <c r="AC108" s="3" t="s">
        <v>17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stds</vt:lpstr>
      <vt:lpstr>std2 vs std3 decision</vt:lpstr>
      <vt:lpstr>include soil mois info</vt:lpstr>
      <vt:lpstr>master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Microsoft Office User</cp:lastModifiedBy>
  <dcterms:created xsi:type="dcterms:W3CDTF">2016-01-11T15:03:32Z</dcterms:created>
  <dcterms:modified xsi:type="dcterms:W3CDTF">2016-05-25T21:14:25Z</dcterms:modified>
</cp:coreProperties>
</file>